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" windowWidth="20730" windowHeight="11640"/>
  </bookViews>
  <sheets>
    <sheet name="Standings" sheetId="2" r:id="rId1"/>
    <sheet name="Entry Forms Summary" sheetId="3" r:id="rId2"/>
    <sheet name="Ranking Table" sheetId="4" r:id="rId3"/>
    <sheet name="Latest Standindings" sheetId="6" r:id="rId4"/>
  </sheets>
  <definedNames>
    <definedName name="_xlnm._FilterDatabase" localSheetId="1" hidden="1">'Entry Forms Summary'!$B$37:$AH$85</definedName>
    <definedName name="_xlnm._FilterDatabase" localSheetId="3" hidden="1">'Latest Standindings'!$B$4:$D$38</definedName>
    <definedName name="_xlnm._FilterDatabase" localSheetId="0" hidden="1">Standings!$A$7:$AJ$41</definedName>
    <definedName name="ref">Standings!$B$7:$AJ$41</definedName>
  </definedNames>
  <calcPr calcId="145621"/>
</workbook>
</file>

<file path=xl/calcChain.xml><?xml version="1.0" encoding="utf-8"?>
<calcChain xmlns="http://schemas.openxmlformats.org/spreadsheetml/2006/main">
  <c r="AM4" i="2" l="1"/>
  <c r="C38" i="3" l="1"/>
  <c r="B38" i="3" l="1" a="1"/>
  <c r="B38" i="3" s="1"/>
  <c r="B39" i="3"/>
  <c r="B40" i="3"/>
  <c r="B41" i="3"/>
  <c r="B43" i="3"/>
  <c r="B44" i="3"/>
  <c r="B45" i="3"/>
  <c r="B47" i="3"/>
  <c r="B48" i="3"/>
  <c r="B49" i="3"/>
  <c r="B51" i="3"/>
  <c r="B52" i="3"/>
  <c r="B53" i="3"/>
  <c r="B55" i="3"/>
  <c r="B56" i="3"/>
  <c r="B57" i="3"/>
  <c r="B59" i="3"/>
  <c r="B60" i="3"/>
  <c r="B61" i="3"/>
  <c r="B63" i="3"/>
  <c r="B64" i="3"/>
  <c r="B65" i="3"/>
  <c r="B67" i="3"/>
  <c r="B68" i="3"/>
  <c r="B69" i="3"/>
  <c r="B71" i="3"/>
  <c r="B21" i="2" s="1"/>
  <c r="B72" i="3"/>
  <c r="B73" i="3"/>
  <c r="B75" i="3"/>
  <c r="B76" i="3"/>
  <c r="B77" i="3"/>
  <c r="B79" i="3"/>
  <c r="B80" i="3"/>
  <c r="B81" i="3"/>
  <c r="B83" i="3"/>
  <c r="B84" i="3"/>
  <c r="B85" i="3"/>
  <c r="C71" i="3"/>
  <c r="D71" i="3"/>
  <c r="E71" i="3"/>
  <c r="G71" i="3"/>
  <c r="H71" i="3"/>
  <c r="I71" i="3"/>
  <c r="K71" i="3"/>
  <c r="L71" i="3"/>
  <c r="M71" i="3"/>
  <c r="O71" i="3"/>
  <c r="P71" i="3"/>
  <c r="Q71" i="3"/>
  <c r="S71" i="3"/>
  <c r="T71" i="3"/>
  <c r="U71" i="3"/>
  <c r="W71" i="3"/>
  <c r="X71" i="3"/>
  <c r="Y71" i="3"/>
  <c r="AA71" i="3"/>
  <c r="AB71" i="3"/>
  <c r="AC71" i="3"/>
  <c r="AE71" i="3"/>
  <c r="AF71" i="3"/>
  <c r="AG71" i="3"/>
  <c r="C21" i="2" l="1"/>
  <c r="G21" i="2"/>
  <c r="K21" i="2"/>
  <c r="O21" i="2"/>
  <c r="S21" i="2"/>
  <c r="W21" i="2"/>
  <c r="AA21" i="2"/>
  <c r="AE21" i="2"/>
  <c r="D21" i="2"/>
  <c r="H21" i="2"/>
  <c r="L21" i="2"/>
  <c r="P21" i="2"/>
  <c r="T21" i="2"/>
  <c r="X21" i="2"/>
  <c r="AB21" i="2"/>
  <c r="AF21" i="2"/>
  <c r="M21" i="2"/>
  <c r="AC21" i="2"/>
  <c r="I21" i="2"/>
  <c r="Q21" i="2"/>
  <c r="Y21" i="2"/>
  <c r="AG21" i="2"/>
  <c r="E21" i="2"/>
  <c r="U21" i="2"/>
  <c r="AH71" i="3"/>
  <c r="AH21" i="2" s="1"/>
  <c r="AD71" i="3"/>
  <c r="AD21" i="2" s="1"/>
  <c r="Z71" i="3"/>
  <c r="Z21" i="2" s="1"/>
  <c r="V71" i="3"/>
  <c r="V21" i="2" s="1"/>
  <c r="R71" i="3"/>
  <c r="R21" i="2" s="1"/>
  <c r="N71" i="3"/>
  <c r="N21" i="2" s="1"/>
  <c r="J71" i="3"/>
  <c r="J21" i="2" s="1"/>
  <c r="F71" i="3"/>
  <c r="F21" i="2" s="1"/>
  <c r="B82" i="3"/>
  <c r="B78" i="3"/>
  <c r="B74" i="3"/>
  <c r="B70" i="3"/>
  <c r="B66" i="3"/>
  <c r="B62" i="3"/>
  <c r="B58" i="3"/>
  <c r="B54" i="3"/>
  <c r="B50" i="3"/>
  <c r="B46" i="3"/>
  <c r="B42" i="3"/>
  <c r="F70" i="3" l="1"/>
  <c r="J70" i="3"/>
  <c r="N70" i="3"/>
  <c r="R70" i="3"/>
  <c r="V70" i="3"/>
  <c r="Z70" i="3"/>
  <c r="AD70" i="3"/>
  <c r="AH70" i="3"/>
  <c r="M70" i="3"/>
  <c r="U70" i="3"/>
  <c r="AC70" i="3"/>
  <c r="G70" i="3"/>
  <c r="K70" i="3"/>
  <c r="O70" i="3"/>
  <c r="S70" i="3"/>
  <c r="W70" i="3"/>
  <c r="AA70" i="3"/>
  <c r="AE70" i="3"/>
  <c r="C70" i="3"/>
  <c r="D70" i="3"/>
  <c r="H70" i="3"/>
  <c r="L70" i="3"/>
  <c r="P70" i="3"/>
  <c r="T70" i="3"/>
  <c r="X70" i="3"/>
  <c r="AB70" i="3"/>
  <c r="AF70" i="3"/>
  <c r="E70" i="3"/>
  <c r="I70" i="3"/>
  <c r="Q70" i="3"/>
  <c r="Y70" i="3"/>
  <c r="AG70" i="3"/>
  <c r="B11" i="2" l="1"/>
  <c r="B34" i="2"/>
  <c r="B17" i="2"/>
  <c r="B36" i="2"/>
  <c r="B40" i="2"/>
  <c r="C17" i="2" l="1"/>
  <c r="G17" i="2"/>
  <c r="K17" i="2"/>
  <c r="O17" i="2"/>
  <c r="S17" i="2"/>
  <c r="W17" i="2"/>
  <c r="AA17" i="2"/>
  <c r="AE17" i="2"/>
  <c r="D17" i="2"/>
  <c r="H17" i="2"/>
  <c r="L17" i="2"/>
  <c r="P17" i="2"/>
  <c r="T17" i="2"/>
  <c r="X17" i="2"/>
  <c r="AB17" i="2"/>
  <c r="AF17" i="2"/>
  <c r="J17" i="2"/>
  <c r="R17" i="2"/>
  <c r="Z17" i="2"/>
  <c r="AH17" i="2"/>
  <c r="M17" i="2"/>
  <c r="AC17" i="2"/>
  <c r="F17" i="2"/>
  <c r="N17" i="2"/>
  <c r="V17" i="2"/>
  <c r="AD17" i="2"/>
  <c r="I17" i="2"/>
  <c r="Q17" i="2"/>
  <c r="Y17" i="2"/>
  <c r="AG17" i="2"/>
  <c r="E17" i="2"/>
  <c r="U17" i="2"/>
  <c r="B26" i="2"/>
  <c r="D61" i="3"/>
  <c r="H61" i="3"/>
  <c r="L61" i="3"/>
  <c r="P61" i="3"/>
  <c r="T61" i="3"/>
  <c r="X61" i="3"/>
  <c r="AB61" i="3"/>
  <c r="AF61" i="3"/>
  <c r="E61" i="3"/>
  <c r="I61" i="3"/>
  <c r="M61" i="3"/>
  <c r="Q61" i="3"/>
  <c r="Y61" i="3"/>
  <c r="AC61" i="3"/>
  <c r="AG61" i="3"/>
  <c r="F61" i="3"/>
  <c r="N61" i="3"/>
  <c r="V61" i="3"/>
  <c r="AD61" i="3"/>
  <c r="C61" i="3"/>
  <c r="G61" i="3"/>
  <c r="K61" i="3"/>
  <c r="O61" i="3"/>
  <c r="S61" i="3"/>
  <c r="W61" i="3"/>
  <c r="AA61" i="3"/>
  <c r="AE61" i="3"/>
  <c r="U61" i="3"/>
  <c r="J61" i="3"/>
  <c r="R61" i="3"/>
  <c r="Z61" i="3"/>
  <c r="AH61" i="3"/>
  <c r="G60" i="3"/>
  <c r="K60" i="3"/>
  <c r="O60" i="3"/>
  <c r="S60" i="3"/>
  <c r="W60" i="3"/>
  <c r="AA60" i="3"/>
  <c r="AE60" i="3"/>
  <c r="D60" i="3"/>
  <c r="L60" i="3"/>
  <c r="T60" i="3"/>
  <c r="AB60" i="3"/>
  <c r="E60" i="3"/>
  <c r="F60" i="3"/>
  <c r="J60" i="3"/>
  <c r="N60" i="3"/>
  <c r="R60" i="3"/>
  <c r="V60" i="3"/>
  <c r="Z60" i="3"/>
  <c r="AD60" i="3"/>
  <c r="AH60" i="3"/>
  <c r="H60" i="3"/>
  <c r="P60" i="3"/>
  <c r="X60" i="3"/>
  <c r="AF60" i="3"/>
  <c r="U60" i="3"/>
  <c r="C60" i="3"/>
  <c r="I60" i="3"/>
  <c r="Y60" i="3"/>
  <c r="M60" i="3"/>
  <c r="AC60" i="3"/>
  <c r="Q60" i="3"/>
  <c r="AG60" i="3"/>
  <c r="D65" i="3"/>
  <c r="H65" i="3"/>
  <c r="L65" i="3"/>
  <c r="P65" i="3"/>
  <c r="T65" i="3"/>
  <c r="X65" i="3"/>
  <c r="AB65" i="3"/>
  <c r="AF65" i="3"/>
  <c r="B16" i="2"/>
  <c r="E65" i="3"/>
  <c r="I65" i="3"/>
  <c r="Q65" i="3"/>
  <c r="Y65" i="3"/>
  <c r="AG65" i="3"/>
  <c r="F65" i="3"/>
  <c r="J65" i="3"/>
  <c r="C65" i="3"/>
  <c r="G65" i="3"/>
  <c r="K65" i="3"/>
  <c r="O65" i="3"/>
  <c r="S65" i="3"/>
  <c r="W65" i="3"/>
  <c r="AA65" i="3"/>
  <c r="AE65" i="3"/>
  <c r="M65" i="3"/>
  <c r="U65" i="3"/>
  <c r="AC65" i="3"/>
  <c r="N65" i="3"/>
  <c r="R65" i="3"/>
  <c r="AH65" i="3"/>
  <c r="V65" i="3"/>
  <c r="Z65" i="3"/>
  <c r="AD65" i="3"/>
  <c r="D62" i="3"/>
  <c r="H62" i="3"/>
  <c r="L62" i="3"/>
  <c r="P62" i="3"/>
  <c r="T62" i="3"/>
  <c r="X62" i="3"/>
  <c r="AB62" i="3"/>
  <c r="AF62" i="3"/>
  <c r="B39" i="2"/>
  <c r="M62" i="3"/>
  <c r="U62" i="3"/>
  <c r="AC62" i="3"/>
  <c r="F62" i="3"/>
  <c r="J62" i="3"/>
  <c r="R62" i="3"/>
  <c r="Z62" i="3"/>
  <c r="AH62" i="3"/>
  <c r="C62" i="3"/>
  <c r="G62" i="3"/>
  <c r="K62" i="3"/>
  <c r="O62" i="3"/>
  <c r="S62" i="3"/>
  <c r="W62" i="3"/>
  <c r="AA62" i="3"/>
  <c r="AE62" i="3"/>
  <c r="E62" i="3"/>
  <c r="I62" i="3"/>
  <c r="Q62" i="3"/>
  <c r="Y62" i="3"/>
  <c r="AG62" i="3"/>
  <c r="N62" i="3"/>
  <c r="V62" i="3"/>
  <c r="AD62" i="3"/>
  <c r="D63" i="3"/>
  <c r="H63" i="3"/>
  <c r="L63" i="3"/>
  <c r="P63" i="3"/>
  <c r="T63" i="3"/>
  <c r="X63" i="3"/>
  <c r="AB63" i="3"/>
  <c r="AF63" i="3"/>
  <c r="E63" i="3"/>
  <c r="I63" i="3"/>
  <c r="Q63" i="3"/>
  <c r="Y63" i="3"/>
  <c r="AG63" i="3"/>
  <c r="N63" i="3"/>
  <c r="V63" i="3"/>
  <c r="AD63" i="3"/>
  <c r="C63" i="3"/>
  <c r="G63" i="3"/>
  <c r="K63" i="3"/>
  <c r="O63" i="3"/>
  <c r="S63" i="3"/>
  <c r="W63" i="3"/>
  <c r="AA63" i="3"/>
  <c r="AE63" i="3"/>
  <c r="M63" i="3"/>
  <c r="U63" i="3"/>
  <c r="AC63" i="3"/>
  <c r="B9" i="2"/>
  <c r="F63" i="3"/>
  <c r="J63" i="3"/>
  <c r="R63" i="3"/>
  <c r="Z63" i="3"/>
  <c r="AH63" i="3"/>
  <c r="D64" i="3"/>
  <c r="H64" i="3"/>
  <c r="L64" i="3"/>
  <c r="P64" i="3"/>
  <c r="T64" i="3"/>
  <c r="X64" i="3"/>
  <c r="AB64" i="3"/>
  <c r="AF64" i="3"/>
  <c r="M64" i="3"/>
  <c r="U64" i="3"/>
  <c r="AC64" i="3"/>
  <c r="F64" i="3"/>
  <c r="N64" i="3"/>
  <c r="V64" i="3"/>
  <c r="AD64" i="3"/>
  <c r="B13" i="2"/>
  <c r="C64" i="3"/>
  <c r="G64" i="3"/>
  <c r="K64" i="3"/>
  <c r="O64" i="3"/>
  <c r="S64" i="3"/>
  <c r="W64" i="3"/>
  <c r="AA64" i="3"/>
  <c r="AE64" i="3"/>
  <c r="E64" i="3"/>
  <c r="I64" i="3"/>
  <c r="Q64" i="3"/>
  <c r="Y64" i="3"/>
  <c r="AG64" i="3"/>
  <c r="J64" i="3"/>
  <c r="R64" i="3"/>
  <c r="Z64" i="3"/>
  <c r="AH64" i="3"/>
  <c r="D69" i="3"/>
  <c r="D40" i="2" s="1"/>
  <c r="H69" i="3"/>
  <c r="H40" i="2" s="1"/>
  <c r="L69" i="3"/>
  <c r="L40" i="2" s="1"/>
  <c r="P69" i="3"/>
  <c r="P40" i="2" s="1"/>
  <c r="T69" i="3"/>
  <c r="T40" i="2" s="1"/>
  <c r="X69" i="3"/>
  <c r="X40" i="2" s="1"/>
  <c r="AB69" i="3"/>
  <c r="AB40" i="2" s="1"/>
  <c r="AF69" i="3"/>
  <c r="AF40" i="2" s="1"/>
  <c r="E69" i="3"/>
  <c r="E40" i="2" s="1"/>
  <c r="I69" i="3"/>
  <c r="I40" i="2" s="1"/>
  <c r="Q69" i="3"/>
  <c r="Q40" i="2" s="1"/>
  <c r="Y69" i="3"/>
  <c r="Y40" i="2" s="1"/>
  <c r="AG69" i="3"/>
  <c r="AG40" i="2" s="1"/>
  <c r="C69" i="3"/>
  <c r="C40" i="2" s="1"/>
  <c r="G69" i="3"/>
  <c r="G40" i="2" s="1"/>
  <c r="K69" i="3"/>
  <c r="K40" i="2" s="1"/>
  <c r="O69" i="3"/>
  <c r="O40" i="2" s="1"/>
  <c r="S69" i="3"/>
  <c r="S40" i="2" s="1"/>
  <c r="W69" i="3"/>
  <c r="W40" i="2" s="1"/>
  <c r="AA69" i="3"/>
  <c r="AA40" i="2" s="1"/>
  <c r="AE69" i="3"/>
  <c r="AE40" i="2" s="1"/>
  <c r="M69" i="3"/>
  <c r="M40" i="2" s="1"/>
  <c r="U69" i="3"/>
  <c r="U40" i="2" s="1"/>
  <c r="AC69" i="3"/>
  <c r="AC40" i="2" s="1"/>
  <c r="R69" i="3"/>
  <c r="R40" i="2" s="1"/>
  <c r="AH69" i="3"/>
  <c r="AH40" i="2" s="1"/>
  <c r="N69" i="3"/>
  <c r="N40" i="2" s="1"/>
  <c r="F69" i="3"/>
  <c r="F40" i="2" s="1"/>
  <c r="V69" i="3"/>
  <c r="V40" i="2" s="1"/>
  <c r="J69" i="3"/>
  <c r="J40" i="2" s="1"/>
  <c r="Z69" i="3"/>
  <c r="Z40" i="2" s="1"/>
  <c r="AD69" i="3"/>
  <c r="AD40" i="2" s="1"/>
  <c r="D66" i="3"/>
  <c r="D36" i="2" s="1"/>
  <c r="H66" i="3"/>
  <c r="H36" i="2" s="1"/>
  <c r="L66" i="3"/>
  <c r="L36" i="2" s="1"/>
  <c r="P66" i="3"/>
  <c r="P36" i="2" s="1"/>
  <c r="T66" i="3"/>
  <c r="T36" i="2" s="1"/>
  <c r="X66" i="3"/>
  <c r="X36" i="2" s="1"/>
  <c r="AB66" i="3"/>
  <c r="AB36" i="2" s="1"/>
  <c r="AF66" i="3"/>
  <c r="AF36" i="2" s="1"/>
  <c r="M66" i="3"/>
  <c r="M36" i="2" s="1"/>
  <c r="U66" i="3"/>
  <c r="U36" i="2" s="1"/>
  <c r="AC66" i="3"/>
  <c r="AC36" i="2" s="1"/>
  <c r="C66" i="3"/>
  <c r="C36" i="2" s="1"/>
  <c r="G66" i="3"/>
  <c r="G36" i="2" s="1"/>
  <c r="K66" i="3"/>
  <c r="K36" i="2" s="1"/>
  <c r="O66" i="3"/>
  <c r="O36" i="2" s="1"/>
  <c r="S66" i="3"/>
  <c r="S36" i="2" s="1"/>
  <c r="W66" i="3"/>
  <c r="W36" i="2" s="1"/>
  <c r="AA66" i="3"/>
  <c r="AA36" i="2" s="1"/>
  <c r="AE66" i="3"/>
  <c r="AE36" i="2" s="1"/>
  <c r="E66" i="3"/>
  <c r="E36" i="2" s="1"/>
  <c r="I66" i="3"/>
  <c r="I36" i="2" s="1"/>
  <c r="Q66" i="3"/>
  <c r="Q36" i="2" s="1"/>
  <c r="Y66" i="3"/>
  <c r="Y36" i="2" s="1"/>
  <c r="AG66" i="3"/>
  <c r="AG36" i="2" s="1"/>
  <c r="R66" i="3"/>
  <c r="R36" i="2" s="1"/>
  <c r="AH66" i="3"/>
  <c r="AH36" i="2" s="1"/>
  <c r="F66" i="3"/>
  <c r="F36" i="2" s="1"/>
  <c r="V66" i="3"/>
  <c r="V36" i="2" s="1"/>
  <c r="J66" i="3"/>
  <c r="J36" i="2" s="1"/>
  <c r="Z66" i="3"/>
  <c r="Z36" i="2" s="1"/>
  <c r="N66" i="3"/>
  <c r="N36" i="2" s="1"/>
  <c r="AD66" i="3"/>
  <c r="AD36" i="2" s="1"/>
  <c r="D67" i="3"/>
  <c r="D34" i="2" s="1"/>
  <c r="H67" i="3"/>
  <c r="H34" i="2" s="1"/>
  <c r="L67" i="3"/>
  <c r="L34" i="2" s="1"/>
  <c r="P67" i="3"/>
  <c r="P34" i="2" s="1"/>
  <c r="T67" i="3"/>
  <c r="T34" i="2" s="1"/>
  <c r="X67" i="3"/>
  <c r="X34" i="2" s="1"/>
  <c r="AB67" i="3"/>
  <c r="AB34" i="2" s="1"/>
  <c r="AF67" i="3"/>
  <c r="AF34" i="2" s="1"/>
  <c r="E67" i="3"/>
  <c r="E34" i="2" s="1"/>
  <c r="I67" i="3"/>
  <c r="I34" i="2" s="1"/>
  <c r="Q67" i="3"/>
  <c r="Q34" i="2" s="1"/>
  <c r="Y67" i="3"/>
  <c r="Y34" i="2" s="1"/>
  <c r="AG67" i="3"/>
  <c r="AG34" i="2" s="1"/>
  <c r="C67" i="3"/>
  <c r="C34" i="2" s="1"/>
  <c r="G67" i="3"/>
  <c r="G34" i="2" s="1"/>
  <c r="K67" i="3"/>
  <c r="K34" i="2" s="1"/>
  <c r="O67" i="3"/>
  <c r="O34" i="2" s="1"/>
  <c r="S67" i="3"/>
  <c r="S34" i="2" s="1"/>
  <c r="W67" i="3"/>
  <c r="W34" i="2" s="1"/>
  <c r="AA67" i="3"/>
  <c r="AA34" i="2" s="1"/>
  <c r="AE67" i="3"/>
  <c r="AE34" i="2" s="1"/>
  <c r="M67" i="3"/>
  <c r="M34" i="2" s="1"/>
  <c r="U67" i="3"/>
  <c r="U34" i="2" s="1"/>
  <c r="AC67" i="3"/>
  <c r="AC34" i="2" s="1"/>
  <c r="R67" i="3"/>
  <c r="R34" i="2" s="1"/>
  <c r="AH67" i="3"/>
  <c r="AH34" i="2" s="1"/>
  <c r="F67" i="3"/>
  <c r="F34" i="2" s="1"/>
  <c r="V67" i="3"/>
  <c r="V34" i="2" s="1"/>
  <c r="J67" i="3"/>
  <c r="J34" i="2" s="1"/>
  <c r="Z67" i="3"/>
  <c r="Z34" i="2" s="1"/>
  <c r="N67" i="3"/>
  <c r="N34" i="2" s="1"/>
  <c r="AD67" i="3"/>
  <c r="AD34" i="2" s="1"/>
  <c r="D68" i="3"/>
  <c r="D11" i="2" s="1"/>
  <c r="H68" i="3"/>
  <c r="H11" i="2" s="1"/>
  <c r="L68" i="3"/>
  <c r="L11" i="2" s="1"/>
  <c r="P68" i="3"/>
  <c r="P11" i="2" s="1"/>
  <c r="T68" i="3"/>
  <c r="T11" i="2" s="1"/>
  <c r="X68" i="3"/>
  <c r="X11" i="2" s="1"/>
  <c r="AB68" i="3"/>
  <c r="AB11" i="2" s="1"/>
  <c r="AF68" i="3"/>
  <c r="AF11" i="2" s="1"/>
  <c r="M68" i="3"/>
  <c r="M11" i="2" s="1"/>
  <c r="U68" i="3"/>
  <c r="U11" i="2" s="1"/>
  <c r="AC68" i="3"/>
  <c r="AC11" i="2" s="1"/>
  <c r="C68" i="3"/>
  <c r="C11" i="2" s="1"/>
  <c r="G68" i="3"/>
  <c r="G11" i="2" s="1"/>
  <c r="K68" i="3"/>
  <c r="K11" i="2" s="1"/>
  <c r="O68" i="3"/>
  <c r="O11" i="2" s="1"/>
  <c r="S68" i="3"/>
  <c r="S11" i="2" s="1"/>
  <c r="W68" i="3"/>
  <c r="W11" i="2" s="1"/>
  <c r="AA68" i="3"/>
  <c r="AA11" i="2" s="1"/>
  <c r="AE68" i="3"/>
  <c r="AE11" i="2" s="1"/>
  <c r="E68" i="3"/>
  <c r="E11" i="2" s="1"/>
  <c r="I68" i="3"/>
  <c r="I11" i="2" s="1"/>
  <c r="Q68" i="3"/>
  <c r="Q11" i="2" s="1"/>
  <c r="Y68" i="3"/>
  <c r="Y11" i="2" s="1"/>
  <c r="AG68" i="3"/>
  <c r="AG11" i="2" s="1"/>
  <c r="R68" i="3"/>
  <c r="R11" i="2" s="1"/>
  <c r="AH68" i="3"/>
  <c r="AH11" i="2" s="1"/>
  <c r="F68" i="3"/>
  <c r="F11" i="2" s="1"/>
  <c r="V68" i="3"/>
  <c r="V11" i="2" s="1"/>
  <c r="J68" i="3"/>
  <c r="J11" i="2" s="1"/>
  <c r="Z68" i="3"/>
  <c r="Z11" i="2" s="1"/>
  <c r="N68" i="3"/>
  <c r="N11" i="2" s="1"/>
  <c r="AD68" i="3"/>
  <c r="AD11" i="2" s="1"/>
  <c r="AM10" i="2"/>
  <c r="C13" i="2" l="1"/>
  <c r="G13" i="2"/>
  <c r="K13" i="2"/>
  <c r="O13" i="2"/>
  <c r="S13" i="2"/>
  <c r="W13" i="2"/>
  <c r="AA13" i="2"/>
  <c r="AE13" i="2"/>
  <c r="D13" i="2"/>
  <c r="H13" i="2"/>
  <c r="L13" i="2"/>
  <c r="P13" i="2"/>
  <c r="T13" i="2"/>
  <c r="X13" i="2"/>
  <c r="AB13" i="2"/>
  <c r="AF13" i="2"/>
  <c r="I13" i="2"/>
  <c r="Q13" i="2"/>
  <c r="Y13" i="2"/>
  <c r="AG13" i="2"/>
  <c r="E13" i="2"/>
  <c r="U13" i="2"/>
  <c r="J13" i="2"/>
  <c r="R13" i="2"/>
  <c r="Z13" i="2"/>
  <c r="AH13" i="2"/>
  <c r="M13" i="2"/>
  <c r="AC13" i="2"/>
  <c r="N13" i="2"/>
  <c r="V13" i="2"/>
  <c r="AD13" i="2"/>
  <c r="F13" i="2"/>
  <c r="C39" i="2"/>
  <c r="G39" i="2"/>
  <c r="K39" i="2"/>
  <c r="O39" i="2"/>
  <c r="S39" i="2"/>
  <c r="W39" i="2"/>
  <c r="AA39" i="2"/>
  <c r="AE39" i="2"/>
  <c r="D39" i="2"/>
  <c r="H39" i="2"/>
  <c r="L39" i="2"/>
  <c r="P39" i="2"/>
  <c r="T39" i="2"/>
  <c r="X39" i="2"/>
  <c r="AB39" i="2"/>
  <c r="AF39" i="2"/>
  <c r="I39" i="2"/>
  <c r="Q39" i="2"/>
  <c r="Y39" i="2"/>
  <c r="AG39" i="2"/>
  <c r="E39" i="2"/>
  <c r="U39" i="2"/>
  <c r="J39" i="2"/>
  <c r="R39" i="2"/>
  <c r="Z39" i="2"/>
  <c r="AH39" i="2"/>
  <c r="M39" i="2"/>
  <c r="AC39" i="2"/>
  <c r="N39" i="2"/>
  <c r="V39" i="2"/>
  <c r="AD39" i="2"/>
  <c r="F39" i="2"/>
  <c r="C9" i="2"/>
  <c r="G9" i="2"/>
  <c r="K9" i="2"/>
  <c r="O9" i="2"/>
  <c r="S9" i="2"/>
  <c r="W9" i="2"/>
  <c r="AA9" i="2"/>
  <c r="AE9" i="2"/>
  <c r="D9" i="2"/>
  <c r="H9" i="2"/>
  <c r="L9" i="2"/>
  <c r="P9" i="2"/>
  <c r="T9" i="2"/>
  <c r="X9" i="2"/>
  <c r="AB9" i="2"/>
  <c r="AF9" i="2"/>
  <c r="I9" i="2"/>
  <c r="Q9" i="2"/>
  <c r="Y9" i="2"/>
  <c r="AG9" i="2"/>
  <c r="E9" i="2"/>
  <c r="U9" i="2"/>
  <c r="J9" i="2"/>
  <c r="R9" i="2"/>
  <c r="Z9" i="2"/>
  <c r="AH9" i="2"/>
  <c r="M9" i="2"/>
  <c r="AC9" i="2"/>
  <c r="N9" i="2"/>
  <c r="V9" i="2"/>
  <c r="AD9" i="2"/>
  <c r="F9" i="2"/>
  <c r="C16" i="2"/>
  <c r="G16" i="2"/>
  <c r="K16" i="2"/>
  <c r="O16" i="2"/>
  <c r="S16" i="2"/>
  <c r="W16" i="2"/>
  <c r="AA16" i="2"/>
  <c r="AE16" i="2"/>
  <c r="D16" i="2"/>
  <c r="H16" i="2"/>
  <c r="L16" i="2"/>
  <c r="P16" i="2"/>
  <c r="T16" i="2"/>
  <c r="X16" i="2"/>
  <c r="AB16" i="2"/>
  <c r="AF16" i="2"/>
  <c r="I16" i="2"/>
  <c r="Q16" i="2"/>
  <c r="Y16" i="2"/>
  <c r="AG16" i="2"/>
  <c r="E16" i="2"/>
  <c r="U16" i="2"/>
  <c r="J16" i="2"/>
  <c r="R16" i="2"/>
  <c r="Z16" i="2"/>
  <c r="AH16" i="2"/>
  <c r="M16" i="2"/>
  <c r="AC16" i="2"/>
  <c r="N16" i="2"/>
  <c r="V16" i="2"/>
  <c r="AD16" i="2"/>
  <c r="F16" i="2"/>
  <c r="C26" i="2"/>
  <c r="G26" i="2"/>
  <c r="K26" i="2"/>
  <c r="O26" i="2"/>
  <c r="S26" i="2"/>
  <c r="W26" i="2"/>
  <c r="AA26" i="2"/>
  <c r="AE26" i="2"/>
  <c r="D26" i="2"/>
  <c r="H26" i="2"/>
  <c r="L26" i="2"/>
  <c r="P26" i="2"/>
  <c r="T26" i="2"/>
  <c r="X26" i="2"/>
  <c r="AB26" i="2"/>
  <c r="AF26" i="2"/>
  <c r="I26" i="2"/>
  <c r="Q26" i="2"/>
  <c r="Y26" i="2"/>
  <c r="AG26" i="2"/>
  <c r="M26" i="2"/>
  <c r="AC26" i="2"/>
  <c r="J26" i="2"/>
  <c r="R26" i="2"/>
  <c r="Z26" i="2"/>
  <c r="AH26" i="2"/>
  <c r="E26" i="2"/>
  <c r="U26" i="2"/>
  <c r="N26" i="2"/>
  <c r="V26" i="2"/>
  <c r="AD26" i="2"/>
  <c r="F26" i="2"/>
  <c r="AI17" i="2"/>
  <c r="AI11" i="2"/>
  <c r="AI34" i="2"/>
  <c r="AM11" i="2"/>
  <c r="AM8" i="2"/>
  <c r="AM9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13" i="2" l="1"/>
  <c r="AI36" i="2"/>
  <c r="B25" i="2"/>
  <c r="D38" i="3"/>
  <c r="H38" i="3"/>
  <c r="L38" i="3"/>
  <c r="P38" i="3"/>
  <c r="T38" i="3"/>
  <c r="X38" i="3"/>
  <c r="AB38" i="3"/>
  <c r="AF38" i="3"/>
  <c r="E38" i="3"/>
  <c r="I38" i="3"/>
  <c r="M38" i="3"/>
  <c r="Q38" i="3"/>
  <c r="U38" i="3"/>
  <c r="Y38" i="3"/>
  <c r="AC38" i="3"/>
  <c r="AG38" i="3"/>
  <c r="J38" i="3"/>
  <c r="R38" i="3"/>
  <c r="Z38" i="3"/>
  <c r="AH38" i="3"/>
  <c r="G38" i="3"/>
  <c r="O38" i="3"/>
  <c r="W38" i="3"/>
  <c r="AE38" i="3"/>
  <c r="K38" i="3"/>
  <c r="AA38" i="3"/>
  <c r="N38" i="3"/>
  <c r="AD38" i="3"/>
  <c r="S38" i="3"/>
  <c r="F38" i="3"/>
  <c r="V38" i="3"/>
  <c r="B20" i="2"/>
  <c r="B33" i="2"/>
  <c r="B12" i="2"/>
  <c r="B24" i="2"/>
  <c r="B30" i="2"/>
  <c r="B14" i="2"/>
  <c r="B10" i="2"/>
  <c r="B27" i="2"/>
  <c r="B23" i="2"/>
  <c r="B37" i="2"/>
  <c r="B31" i="2"/>
  <c r="B28" i="2"/>
  <c r="B35" i="2"/>
  <c r="B15" i="2"/>
  <c r="B19" i="2"/>
  <c r="B41" i="2"/>
  <c r="B18" i="2"/>
  <c r="B8" i="2"/>
  <c r="B32" i="2"/>
  <c r="B22" i="2"/>
  <c r="B29" i="2"/>
  <c r="B38" i="2"/>
  <c r="C37" i="6" l="1"/>
  <c r="C10" i="6"/>
  <c r="C6" i="6"/>
  <c r="C32" i="6"/>
  <c r="C11" i="6"/>
  <c r="O35" i="2"/>
  <c r="C30" i="2"/>
  <c r="G30" i="2"/>
  <c r="K30" i="2"/>
  <c r="O30" i="2"/>
  <c r="S30" i="2"/>
  <c r="W30" i="2"/>
  <c r="AA30" i="2"/>
  <c r="AE30" i="2"/>
  <c r="D30" i="2"/>
  <c r="H30" i="2"/>
  <c r="L30" i="2"/>
  <c r="P30" i="2"/>
  <c r="T30" i="2"/>
  <c r="X30" i="2"/>
  <c r="AB30" i="2"/>
  <c r="AF30" i="2"/>
  <c r="I30" i="2"/>
  <c r="Q30" i="2"/>
  <c r="Y30" i="2"/>
  <c r="AG30" i="2"/>
  <c r="E30" i="2"/>
  <c r="U30" i="2"/>
  <c r="AC30" i="2"/>
  <c r="J30" i="2"/>
  <c r="R30" i="2"/>
  <c r="Z30" i="2"/>
  <c r="AH30" i="2"/>
  <c r="M30" i="2"/>
  <c r="N30" i="2"/>
  <c r="V30" i="2"/>
  <c r="AD30" i="2"/>
  <c r="F30" i="2"/>
  <c r="D25" i="2"/>
  <c r="H25" i="2"/>
  <c r="L25" i="2"/>
  <c r="P25" i="2"/>
  <c r="T25" i="2"/>
  <c r="X25" i="2"/>
  <c r="AB25" i="2"/>
  <c r="AF25" i="2"/>
  <c r="E25" i="2"/>
  <c r="I25" i="2"/>
  <c r="M25" i="2"/>
  <c r="Q25" i="2"/>
  <c r="U25" i="2"/>
  <c r="Y25" i="2"/>
  <c r="AC25" i="2"/>
  <c r="AG25" i="2"/>
  <c r="K25" i="2"/>
  <c r="S25" i="2"/>
  <c r="AA25" i="2"/>
  <c r="C25" i="2"/>
  <c r="N25" i="2"/>
  <c r="AD25" i="2"/>
  <c r="G25" i="2"/>
  <c r="O25" i="2"/>
  <c r="W25" i="2"/>
  <c r="AE25" i="2"/>
  <c r="J25" i="2"/>
  <c r="R25" i="2"/>
  <c r="Z25" i="2"/>
  <c r="AH25" i="2"/>
  <c r="F25" i="2"/>
  <c r="V25" i="2"/>
  <c r="R24" i="2"/>
  <c r="E50" i="3"/>
  <c r="E22" i="2" s="1"/>
  <c r="I50" i="3"/>
  <c r="I22" i="2" s="1"/>
  <c r="M50" i="3"/>
  <c r="M22" i="2" s="1"/>
  <c r="Q50" i="3"/>
  <c r="Q22" i="2" s="1"/>
  <c r="U50" i="3"/>
  <c r="U22" i="2" s="1"/>
  <c r="Y50" i="3"/>
  <c r="Y22" i="2" s="1"/>
  <c r="AC50" i="3"/>
  <c r="AC22" i="2" s="1"/>
  <c r="AG50" i="3"/>
  <c r="AG22" i="2" s="1"/>
  <c r="J50" i="3"/>
  <c r="J22" i="2" s="1"/>
  <c r="Z50" i="3"/>
  <c r="Z22" i="2" s="1"/>
  <c r="H50" i="3"/>
  <c r="H22" i="2" s="1"/>
  <c r="N50" i="3"/>
  <c r="N22" i="2" s="1"/>
  <c r="S50" i="3"/>
  <c r="S22" i="2" s="1"/>
  <c r="X50" i="3"/>
  <c r="X22" i="2" s="1"/>
  <c r="AD50" i="3"/>
  <c r="AD22" i="2" s="1"/>
  <c r="D50" i="3"/>
  <c r="D22" i="2" s="1"/>
  <c r="O50" i="3"/>
  <c r="O22" i="2" s="1"/>
  <c r="T50" i="3"/>
  <c r="T22" i="2" s="1"/>
  <c r="AE50" i="3"/>
  <c r="AE22" i="2" s="1"/>
  <c r="F50" i="3"/>
  <c r="F22" i="2" s="1"/>
  <c r="P50" i="3"/>
  <c r="P22" i="2" s="1"/>
  <c r="AA50" i="3"/>
  <c r="AA22" i="2" s="1"/>
  <c r="G50" i="3"/>
  <c r="G22" i="2" s="1"/>
  <c r="R50" i="3"/>
  <c r="R22" i="2" s="1"/>
  <c r="AB50" i="3"/>
  <c r="AB22" i="2" s="1"/>
  <c r="C50" i="3"/>
  <c r="C22" i="2" s="1"/>
  <c r="K50" i="3"/>
  <c r="K22" i="2" s="1"/>
  <c r="V50" i="3"/>
  <c r="V22" i="2" s="1"/>
  <c r="AF50" i="3"/>
  <c r="AF22" i="2" s="1"/>
  <c r="L50" i="3"/>
  <c r="L22" i="2" s="1"/>
  <c r="W50" i="3"/>
  <c r="W22" i="2" s="1"/>
  <c r="AH50" i="3"/>
  <c r="AH22" i="2" s="1"/>
  <c r="E43" i="3"/>
  <c r="E41" i="2" s="1"/>
  <c r="I43" i="3"/>
  <c r="I41" i="2" s="1"/>
  <c r="M43" i="3"/>
  <c r="M41" i="2" s="1"/>
  <c r="Q43" i="3"/>
  <c r="Q41" i="2" s="1"/>
  <c r="U43" i="3"/>
  <c r="U41" i="2" s="1"/>
  <c r="Y43" i="3"/>
  <c r="Y41" i="2" s="1"/>
  <c r="AC43" i="3"/>
  <c r="AC41" i="2" s="1"/>
  <c r="AG43" i="3"/>
  <c r="AG41" i="2" s="1"/>
  <c r="F43" i="3"/>
  <c r="F41" i="2" s="1"/>
  <c r="J43" i="3"/>
  <c r="J41" i="2" s="1"/>
  <c r="N43" i="3"/>
  <c r="N41" i="2" s="1"/>
  <c r="R43" i="3"/>
  <c r="R41" i="2" s="1"/>
  <c r="V43" i="3"/>
  <c r="V41" i="2" s="1"/>
  <c r="Z43" i="3"/>
  <c r="Z41" i="2" s="1"/>
  <c r="AD43" i="3"/>
  <c r="AD41" i="2" s="1"/>
  <c r="AH43" i="3"/>
  <c r="AH41" i="2" s="1"/>
  <c r="G43" i="3"/>
  <c r="G41" i="2" s="1"/>
  <c r="O43" i="3"/>
  <c r="O41" i="2" s="1"/>
  <c r="W43" i="3"/>
  <c r="W41" i="2" s="1"/>
  <c r="AE43" i="3"/>
  <c r="AE41" i="2" s="1"/>
  <c r="D43" i="3"/>
  <c r="D41" i="2" s="1"/>
  <c r="L43" i="3"/>
  <c r="L41" i="2" s="1"/>
  <c r="T43" i="3"/>
  <c r="T41" i="2" s="1"/>
  <c r="AB43" i="3"/>
  <c r="AB41" i="2" s="1"/>
  <c r="C43" i="3"/>
  <c r="C41" i="2" s="1"/>
  <c r="P43" i="3"/>
  <c r="P41" i="2" s="1"/>
  <c r="AF43" i="3"/>
  <c r="AF41" i="2" s="1"/>
  <c r="S43" i="3"/>
  <c r="S41" i="2" s="1"/>
  <c r="H43" i="3"/>
  <c r="H41" i="2" s="1"/>
  <c r="X43" i="3"/>
  <c r="X41" i="2" s="1"/>
  <c r="K43" i="3"/>
  <c r="K41" i="2" s="1"/>
  <c r="AA43" i="3"/>
  <c r="AA41" i="2" s="1"/>
  <c r="F59" i="3"/>
  <c r="F28" i="2" s="1"/>
  <c r="J59" i="3"/>
  <c r="J28" i="2" s="1"/>
  <c r="N59" i="3"/>
  <c r="N28" i="2" s="1"/>
  <c r="R59" i="3"/>
  <c r="R28" i="2" s="1"/>
  <c r="H59" i="3"/>
  <c r="H28" i="2" s="1"/>
  <c r="W59" i="3"/>
  <c r="W28" i="2" s="1"/>
  <c r="AE59" i="3"/>
  <c r="AE28" i="2" s="1"/>
  <c r="G59" i="3"/>
  <c r="G28" i="2" s="1"/>
  <c r="L59" i="3"/>
  <c r="L28" i="2" s="1"/>
  <c r="Q59" i="3"/>
  <c r="Q28" i="2" s="1"/>
  <c r="V59" i="3"/>
  <c r="V28" i="2" s="1"/>
  <c r="Z59" i="3"/>
  <c r="Z28" i="2" s="1"/>
  <c r="AD59" i="3"/>
  <c r="AD28" i="2" s="1"/>
  <c r="AH59" i="3"/>
  <c r="AH28" i="2" s="1"/>
  <c r="C59" i="3"/>
  <c r="C28" i="2" s="1"/>
  <c r="M59" i="3"/>
  <c r="M28" i="2" s="1"/>
  <c r="S59" i="3"/>
  <c r="S28" i="2" s="1"/>
  <c r="AA59" i="3"/>
  <c r="AA28" i="2" s="1"/>
  <c r="D59" i="3"/>
  <c r="D28" i="2" s="1"/>
  <c r="O59" i="3"/>
  <c r="O28" i="2" s="1"/>
  <c r="X59" i="3"/>
  <c r="X28" i="2" s="1"/>
  <c r="AF59" i="3"/>
  <c r="AF28" i="2" s="1"/>
  <c r="K59" i="3"/>
  <c r="K28" i="2" s="1"/>
  <c r="AC59" i="3"/>
  <c r="AC28" i="2" s="1"/>
  <c r="E59" i="3"/>
  <c r="E28" i="2" s="1"/>
  <c r="P59" i="3"/>
  <c r="P28" i="2" s="1"/>
  <c r="Y59" i="3"/>
  <c r="Y28" i="2" s="1"/>
  <c r="AG59" i="3"/>
  <c r="AG28" i="2" s="1"/>
  <c r="I59" i="3"/>
  <c r="I28" i="2" s="1"/>
  <c r="T59" i="3"/>
  <c r="T28" i="2" s="1"/>
  <c r="AB59" i="3"/>
  <c r="AB28" i="2" s="1"/>
  <c r="U59" i="3"/>
  <c r="U28" i="2" s="1"/>
  <c r="G52" i="3"/>
  <c r="G27" i="2" s="1"/>
  <c r="K52" i="3"/>
  <c r="K27" i="2" s="1"/>
  <c r="O52" i="3"/>
  <c r="O27" i="2" s="1"/>
  <c r="S52" i="3"/>
  <c r="S27" i="2" s="1"/>
  <c r="W52" i="3"/>
  <c r="W27" i="2" s="1"/>
  <c r="AA52" i="3"/>
  <c r="AA27" i="2" s="1"/>
  <c r="AE52" i="3"/>
  <c r="AE27" i="2" s="1"/>
  <c r="Q52" i="3"/>
  <c r="Q27" i="2" s="1"/>
  <c r="AG52" i="3"/>
  <c r="AG27" i="2" s="1"/>
  <c r="E52" i="3"/>
  <c r="E27" i="2" s="1"/>
  <c r="J52" i="3"/>
  <c r="J27" i="2" s="1"/>
  <c r="P52" i="3"/>
  <c r="P27" i="2" s="1"/>
  <c r="U52" i="3"/>
  <c r="U27" i="2" s="1"/>
  <c r="Z52" i="3"/>
  <c r="Z27" i="2" s="1"/>
  <c r="AF52" i="3"/>
  <c r="AF27" i="2" s="1"/>
  <c r="F52" i="3"/>
  <c r="F27" i="2" s="1"/>
  <c r="L52" i="3"/>
  <c r="L27" i="2" s="1"/>
  <c r="V52" i="3"/>
  <c r="V27" i="2" s="1"/>
  <c r="AB52" i="3"/>
  <c r="AB27" i="2" s="1"/>
  <c r="H52" i="3"/>
  <c r="H27" i="2" s="1"/>
  <c r="R52" i="3"/>
  <c r="R27" i="2" s="1"/>
  <c r="AC52" i="3"/>
  <c r="AC27" i="2" s="1"/>
  <c r="I52" i="3"/>
  <c r="I27" i="2" s="1"/>
  <c r="T52" i="3"/>
  <c r="T27" i="2" s="1"/>
  <c r="AD52" i="3"/>
  <c r="AD27" i="2" s="1"/>
  <c r="M52" i="3"/>
  <c r="M27" i="2" s="1"/>
  <c r="X52" i="3"/>
  <c r="X27" i="2" s="1"/>
  <c r="AH52" i="3"/>
  <c r="AH27" i="2" s="1"/>
  <c r="C52" i="3"/>
  <c r="C27" i="2" s="1"/>
  <c r="D52" i="3"/>
  <c r="D27" i="2" s="1"/>
  <c r="N52" i="3"/>
  <c r="N27" i="2" s="1"/>
  <c r="Y52" i="3"/>
  <c r="Y27" i="2" s="1"/>
  <c r="D53" i="3"/>
  <c r="D24" i="2" s="1"/>
  <c r="H53" i="3"/>
  <c r="H24" i="2" s="1"/>
  <c r="L53" i="3"/>
  <c r="L24" i="2" s="1"/>
  <c r="P53" i="3"/>
  <c r="P24" i="2" s="1"/>
  <c r="T53" i="3"/>
  <c r="T24" i="2" s="1"/>
  <c r="X53" i="3"/>
  <c r="X24" i="2" s="1"/>
  <c r="AB53" i="3"/>
  <c r="AB24" i="2" s="1"/>
  <c r="AF53" i="3"/>
  <c r="AF24" i="2" s="1"/>
  <c r="M53" i="3"/>
  <c r="M24" i="2" s="1"/>
  <c r="AC53" i="3"/>
  <c r="AC24" i="2" s="1"/>
  <c r="F53" i="3"/>
  <c r="F24" i="2" s="1"/>
  <c r="K53" i="3"/>
  <c r="K24" i="2" s="1"/>
  <c r="Q53" i="3"/>
  <c r="Q24" i="2" s="1"/>
  <c r="V53" i="3"/>
  <c r="V24" i="2" s="1"/>
  <c r="AA53" i="3"/>
  <c r="AA24" i="2" s="1"/>
  <c r="AG53" i="3"/>
  <c r="AG24" i="2" s="1"/>
  <c r="G53" i="3"/>
  <c r="G24" i="2" s="1"/>
  <c r="R53" i="3"/>
  <c r="W53" i="3"/>
  <c r="W24" i="2" s="1"/>
  <c r="AH53" i="3"/>
  <c r="AH24" i="2" s="1"/>
  <c r="I53" i="3"/>
  <c r="I24" i="2" s="1"/>
  <c r="S53" i="3"/>
  <c r="S24" i="2" s="1"/>
  <c r="AD53" i="3"/>
  <c r="AD24" i="2" s="1"/>
  <c r="J53" i="3"/>
  <c r="J24" i="2" s="1"/>
  <c r="U53" i="3"/>
  <c r="U24" i="2" s="1"/>
  <c r="AE53" i="3"/>
  <c r="AE24" i="2" s="1"/>
  <c r="N53" i="3"/>
  <c r="N24" i="2" s="1"/>
  <c r="Y53" i="3"/>
  <c r="Y24" i="2" s="1"/>
  <c r="E53" i="3"/>
  <c r="E24" i="2" s="1"/>
  <c r="O53" i="3"/>
  <c r="O24" i="2" s="1"/>
  <c r="Z53" i="3"/>
  <c r="Z24" i="2" s="1"/>
  <c r="C53" i="3"/>
  <c r="C24" i="2" s="1"/>
  <c r="E54" i="3"/>
  <c r="E32" i="2" s="1"/>
  <c r="I54" i="3"/>
  <c r="I32" i="2" s="1"/>
  <c r="M54" i="3"/>
  <c r="M32" i="2" s="1"/>
  <c r="Q54" i="3"/>
  <c r="Q32" i="2" s="1"/>
  <c r="U54" i="3"/>
  <c r="U32" i="2" s="1"/>
  <c r="Y54" i="3"/>
  <c r="Y32" i="2" s="1"/>
  <c r="AC54" i="3"/>
  <c r="AC32" i="2" s="1"/>
  <c r="AG54" i="3"/>
  <c r="AG32" i="2" s="1"/>
  <c r="N54" i="3"/>
  <c r="N32" i="2" s="1"/>
  <c r="AD54" i="3"/>
  <c r="AD32" i="2" s="1"/>
  <c r="G54" i="3"/>
  <c r="G32" i="2" s="1"/>
  <c r="L54" i="3"/>
  <c r="L32" i="2" s="1"/>
  <c r="R54" i="3"/>
  <c r="R32" i="2" s="1"/>
  <c r="W54" i="3"/>
  <c r="W32" i="2" s="1"/>
  <c r="AB54" i="3"/>
  <c r="AB32" i="2" s="1"/>
  <c r="AH54" i="3"/>
  <c r="AH32" i="2" s="1"/>
  <c r="H54" i="3"/>
  <c r="H32" i="2" s="1"/>
  <c r="S54" i="3"/>
  <c r="S32" i="2" s="1"/>
  <c r="X54" i="3"/>
  <c r="X32" i="2" s="1"/>
  <c r="J54" i="3"/>
  <c r="J32" i="2" s="1"/>
  <c r="T54" i="3"/>
  <c r="T32" i="2" s="1"/>
  <c r="AE54" i="3"/>
  <c r="AE32" i="2" s="1"/>
  <c r="C54" i="3"/>
  <c r="C32" i="2" s="1"/>
  <c r="K54" i="3"/>
  <c r="K32" i="2" s="1"/>
  <c r="V54" i="3"/>
  <c r="V32" i="2" s="1"/>
  <c r="AF54" i="3"/>
  <c r="AF32" i="2" s="1"/>
  <c r="D54" i="3"/>
  <c r="D32" i="2" s="1"/>
  <c r="O54" i="3"/>
  <c r="O32" i="2" s="1"/>
  <c r="Z54" i="3"/>
  <c r="Z32" i="2" s="1"/>
  <c r="F54" i="3"/>
  <c r="F32" i="2" s="1"/>
  <c r="P54" i="3"/>
  <c r="P32" i="2" s="1"/>
  <c r="AA54" i="3"/>
  <c r="AA32" i="2" s="1"/>
  <c r="E47" i="3"/>
  <c r="E19" i="2" s="1"/>
  <c r="I47" i="3"/>
  <c r="I19" i="2" s="1"/>
  <c r="M47" i="3"/>
  <c r="M19" i="2" s="1"/>
  <c r="Q47" i="3"/>
  <c r="Q19" i="2" s="1"/>
  <c r="U47" i="3"/>
  <c r="U19" i="2" s="1"/>
  <c r="Y47" i="3"/>
  <c r="Y19" i="2" s="1"/>
  <c r="AC47" i="3"/>
  <c r="AC19" i="2" s="1"/>
  <c r="F47" i="3"/>
  <c r="F19" i="2" s="1"/>
  <c r="J47" i="3"/>
  <c r="J19" i="2" s="1"/>
  <c r="N47" i="3"/>
  <c r="N19" i="2" s="1"/>
  <c r="R47" i="3"/>
  <c r="R19" i="2" s="1"/>
  <c r="V47" i="3"/>
  <c r="V19" i="2" s="1"/>
  <c r="Z47" i="3"/>
  <c r="Z19" i="2" s="1"/>
  <c r="AD47" i="3"/>
  <c r="AD19" i="2" s="1"/>
  <c r="AH47" i="3"/>
  <c r="AH19" i="2" s="1"/>
  <c r="K47" i="3"/>
  <c r="K19" i="2" s="1"/>
  <c r="S47" i="3"/>
  <c r="S19" i="2" s="1"/>
  <c r="AA47" i="3"/>
  <c r="AA19" i="2" s="1"/>
  <c r="AG47" i="3"/>
  <c r="AG19" i="2" s="1"/>
  <c r="H47" i="3"/>
  <c r="H19" i="2" s="1"/>
  <c r="P47" i="3"/>
  <c r="P19" i="2" s="1"/>
  <c r="X47" i="3"/>
  <c r="X19" i="2" s="1"/>
  <c r="AF47" i="3"/>
  <c r="AF19" i="2" s="1"/>
  <c r="C47" i="3"/>
  <c r="C19" i="2" s="1"/>
  <c r="D47" i="3"/>
  <c r="D19" i="2" s="1"/>
  <c r="T47" i="3"/>
  <c r="T19" i="2" s="1"/>
  <c r="G47" i="3"/>
  <c r="G19" i="2" s="1"/>
  <c r="W47" i="3"/>
  <c r="W19" i="2" s="1"/>
  <c r="L47" i="3"/>
  <c r="L19" i="2" s="1"/>
  <c r="AB47" i="3"/>
  <c r="AB19" i="2" s="1"/>
  <c r="O47" i="3"/>
  <c r="O19" i="2" s="1"/>
  <c r="AE47" i="3"/>
  <c r="AE19" i="2" s="1"/>
  <c r="F40" i="3"/>
  <c r="F31" i="2" s="1"/>
  <c r="J40" i="3"/>
  <c r="J31" i="2" s="1"/>
  <c r="N40" i="3"/>
  <c r="N31" i="2" s="1"/>
  <c r="R40" i="3"/>
  <c r="R31" i="2" s="1"/>
  <c r="V40" i="3"/>
  <c r="V31" i="2" s="1"/>
  <c r="Z40" i="3"/>
  <c r="Z31" i="2" s="1"/>
  <c r="AD40" i="3"/>
  <c r="AD31" i="2" s="1"/>
  <c r="AH40" i="3"/>
  <c r="AH31" i="2" s="1"/>
  <c r="G40" i="3"/>
  <c r="G31" i="2" s="1"/>
  <c r="K40" i="3"/>
  <c r="K31" i="2" s="1"/>
  <c r="O40" i="3"/>
  <c r="O31" i="2" s="1"/>
  <c r="S40" i="3"/>
  <c r="S31" i="2" s="1"/>
  <c r="W40" i="3"/>
  <c r="W31" i="2" s="1"/>
  <c r="AA40" i="3"/>
  <c r="AA31" i="2" s="1"/>
  <c r="AE40" i="3"/>
  <c r="AE31" i="2" s="1"/>
  <c r="D40" i="3"/>
  <c r="D31" i="2" s="1"/>
  <c r="L40" i="3"/>
  <c r="L31" i="2" s="1"/>
  <c r="T40" i="3"/>
  <c r="T31" i="2" s="1"/>
  <c r="AB40" i="3"/>
  <c r="AB31" i="2" s="1"/>
  <c r="C40" i="3"/>
  <c r="C31" i="2" s="1"/>
  <c r="I40" i="3"/>
  <c r="I31" i="2" s="1"/>
  <c r="Q40" i="3"/>
  <c r="Q31" i="2" s="1"/>
  <c r="Y40" i="3"/>
  <c r="Y31" i="2" s="1"/>
  <c r="AG40" i="3"/>
  <c r="AG31" i="2" s="1"/>
  <c r="M40" i="3"/>
  <c r="M31" i="2" s="1"/>
  <c r="AC40" i="3"/>
  <c r="AC31" i="2" s="1"/>
  <c r="P40" i="3"/>
  <c r="P31" i="2" s="1"/>
  <c r="AF40" i="3"/>
  <c r="AF31" i="2" s="1"/>
  <c r="E40" i="3"/>
  <c r="E31" i="2" s="1"/>
  <c r="U40" i="3"/>
  <c r="U31" i="2" s="1"/>
  <c r="H40" i="3"/>
  <c r="H31" i="2" s="1"/>
  <c r="X40" i="3"/>
  <c r="X31" i="2" s="1"/>
  <c r="G56" i="3"/>
  <c r="G10" i="2" s="1"/>
  <c r="K56" i="3"/>
  <c r="K10" i="2" s="1"/>
  <c r="O56" i="3"/>
  <c r="O10" i="2" s="1"/>
  <c r="S56" i="3"/>
  <c r="S10" i="2" s="1"/>
  <c r="W56" i="3"/>
  <c r="W10" i="2" s="1"/>
  <c r="AA56" i="3"/>
  <c r="AA10" i="2" s="1"/>
  <c r="AE56" i="3"/>
  <c r="AE10" i="2" s="1"/>
  <c r="J56" i="3"/>
  <c r="J10" i="2" s="1"/>
  <c r="Z56" i="3"/>
  <c r="Z10" i="2" s="1"/>
  <c r="D56" i="3"/>
  <c r="D10" i="2" s="1"/>
  <c r="I56" i="3"/>
  <c r="I10" i="2" s="1"/>
  <c r="N56" i="3"/>
  <c r="N10" i="2" s="1"/>
  <c r="T56" i="3"/>
  <c r="T10" i="2" s="1"/>
  <c r="Y56" i="3"/>
  <c r="Y10" i="2" s="1"/>
  <c r="AD56" i="3"/>
  <c r="AD10" i="2" s="1"/>
  <c r="E56" i="3"/>
  <c r="E10" i="2" s="1"/>
  <c r="P56" i="3"/>
  <c r="P10" i="2" s="1"/>
  <c r="U56" i="3"/>
  <c r="U10" i="2" s="1"/>
  <c r="AF56" i="3"/>
  <c r="AF10" i="2" s="1"/>
  <c r="L56" i="3"/>
  <c r="L10" i="2" s="1"/>
  <c r="V56" i="3"/>
  <c r="V10" i="2" s="1"/>
  <c r="AG56" i="3"/>
  <c r="AG10" i="2" s="1"/>
  <c r="M56" i="3"/>
  <c r="M10" i="2" s="1"/>
  <c r="X56" i="3"/>
  <c r="X10" i="2" s="1"/>
  <c r="AH56" i="3"/>
  <c r="AH10" i="2" s="1"/>
  <c r="C56" i="3"/>
  <c r="C10" i="2" s="1"/>
  <c r="F56" i="3"/>
  <c r="F10" i="2" s="1"/>
  <c r="Q56" i="3"/>
  <c r="Q10" i="2" s="1"/>
  <c r="AB56" i="3"/>
  <c r="AB10" i="2" s="1"/>
  <c r="H56" i="3"/>
  <c r="H10" i="2" s="1"/>
  <c r="R56" i="3"/>
  <c r="R10" i="2" s="1"/>
  <c r="AC56" i="3"/>
  <c r="AC10" i="2" s="1"/>
  <c r="G41" i="3"/>
  <c r="G12" i="2" s="1"/>
  <c r="K41" i="3"/>
  <c r="K12" i="2" s="1"/>
  <c r="O41" i="3"/>
  <c r="O12" i="2" s="1"/>
  <c r="S41" i="3"/>
  <c r="S12" i="2" s="1"/>
  <c r="W41" i="3"/>
  <c r="W12" i="2" s="1"/>
  <c r="AA41" i="3"/>
  <c r="AA12" i="2" s="1"/>
  <c r="AE41" i="3"/>
  <c r="AE12" i="2" s="1"/>
  <c r="D41" i="3"/>
  <c r="D12" i="2" s="1"/>
  <c r="H41" i="3"/>
  <c r="H12" i="2" s="1"/>
  <c r="L41" i="3"/>
  <c r="L12" i="2" s="1"/>
  <c r="P41" i="3"/>
  <c r="P12" i="2" s="1"/>
  <c r="T41" i="3"/>
  <c r="T12" i="2" s="1"/>
  <c r="X41" i="3"/>
  <c r="X12" i="2" s="1"/>
  <c r="AB41" i="3"/>
  <c r="AB12" i="2" s="1"/>
  <c r="AF41" i="3"/>
  <c r="AF12" i="2" s="1"/>
  <c r="E41" i="3"/>
  <c r="E12" i="2" s="1"/>
  <c r="M41" i="3"/>
  <c r="M12" i="2" s="1"/>
  <c r="U41" i="3"/>
  <c r="U12" i="2" s="1"/>
  <c r="AC41" i="3"/>
  <c r="AC12" i="2" s="1"/>
  <c r="J41" i="3"/>
  <c r="J12" i="2" s="1"/>
  <c r="R41" i="3"/>
  <c r="R12" i="2" s="1"/>
  <c r="Z41" i="3"/>
  <c r="Z12" i="2" s="1"/>
  <c r="AH41" i="3"/>
  <c r="AH12" i="2" s="1"/>
  <c r="N41" i="3"/>
  <c r="N12" i="2" s="1"/>
  <c r="AD41" i="3"/>
  <c r="AD12" i="2" s="1"/>
  <c r="Q41" i="3"/>
  <c r="Q12" i="2" s="1"/>
  <c r="AG41" i="3"/>
  <c r="AG12" i="2" s="1"/>
  <c r="F41" i="3"/>
  <c r="F12" i="2" s="1"/>
  <c r="V41" i="3"/>
  <c r="V12" i="2" s="1"/>
  <c r="C41" i="3"/>
  <c r="C12" i="2" s="1"/>
  <c r="I41" i="3"/>
  <c r="I12" i="2" s="1"/>
  <c r="Y41" i="3"/>
  <c r="Y12" i="2" s="1"/>
  <c r="D42" i="3"/>
  <c r="D38" i="2" s="1"/>
  <c r="H42" i="3"/>
  <c r="H38" i="2" s="1"/>
  <c r="L42" i="3"/>
  <c r="L38" i="2" s="1"/>
  <c r="P42" i="3"/>
  <c r="P38" i="2" s="1"/>
  <c r="T42" i="3"/>
  <c r="T38" i="2" s="1"/>
  <c r="X42" i="3"/>
  <c r="X38" i="2" s="1"/>
  <c r="AB42" i="3"/>
  <c r="AB38" i="2" s="1"/>
  <c r="AF42" i="3"/>
  <c r="AF38" i="2" s="1"/>
  <c r="E42" i="3"/>
  <c r="E38" i="2" s="1"/>
  <c r="I42" i="3"/>
  <c r="I38" i="2" s="1"/>
  <c r="M42" i="3"/>
  <c r="M38" i="2" s="1"/>
  <c r="Q42" i="3"/>
  <c r="Q38" i="2" s="1"/>
  <c r="U42" i="3"/>
  <c r="U38" i="2" s="1"/>
  <c r="Y42" i="3"/>
  <c r="Y38" i="2" s="1"/>
  <c r="AC42" i="3"/>
  <c r="AC38" i="2" s="1"/>
  <c r="AG42" i="3"/>
  <c r="AG38" i="2" s="1"/>
  <c r="F42" i="3"/>
  <c r="F38" i="2" s="1"/>
  <c r="N42" i="3"/>
  <c r="N38" i="2" s="1"/>
  <c r="V42" i="3"/>
  <c r="V38" i="2" s="1"/>
  <c r="AD42" i="3"/>
  <c r="AD38" i="2" s="1"/>
  <c r="K42" i="3"/>
  <c r="K38" i="2" s="1"/>
  <c r="S42" i="3"/>
  <c r="S38" i="2" s="1"/>
  <c r="AA42" i="3"/>
  <c r="AA38" i="2" s="1"/>
  <c r="O42" i="3"/>
  <c r="O38" i="2" s="1"/>
  <c r="AE42" i="3"/>
  <c r="AE38" i="2" s="1"/>
  <c r="R42" i="3"/>
  <c r="R38" i="2" s="1"/>
  <c r="AH42" i="3"/>
  <c r="AH38" i="2" s="1"/>
  <c r="G42" i="3"/>
  <c r="G38" i="2" s="1"/>
  <c r="W42" i="3"/>
  <c r="W38" i="2" s="1"/>
  <c r="J42" i="3"/>
  <c r="J38" i="2" s="1"/>
  <c r="Z42" i="3"/>
  <c r="Z38" i="2" s="1"/>
  <c r="C42" i="3"/>
  <c r="C38" i="2" s="1"/>
  <c r="E58" i="3"/>
  <c r="E8" i="2" s="1"/>
  <c r="I58" i="3"/>
  <c r="I8" i="2" s="1"/>
  <c r="M58" i="3"/>
  <c r="M8" i="2" s="1"/>
  <c r="Q58" i="3"/>
  <c r="Q8" i="2" s="1"/>
  <c r="U58" i="3"/>
  <c r="U8" i="2" s="1"/>
  <c r="Y58" i="3"/>
  <c r="Y8" i="2" s="1"/>
  <c r="AC58" i="3"/>
  <c r="AC8" i="2" s="1"/>
  <c r="AG58" i="3"/>
  <c r="AG8" i="2" s="1"/>
  <c r="G58" i="3"/>
  <c r="G8" i="2" s="1"/>
  <c r="W58" i="3"/>
  <c r="W8" i="2" s="1"/>
  <c r="F58" i="3"/>
  <c r="F8" i="2" s="1"/>
  <c r="K58" i="3"/>
  <c r="K8" i="2" s="1"/>
  <c r="P58" i="3"/>
  <c r="P8" i="2" s="1"/>
  <c r="V58" i="3"/>
  <c r="V8" i="2" s="1"/>
  <c r="AA58" i="3"/>
  <c r="AA8" i="2" s="1"/>
  <c r="AF58" i="3"/>
  <c r="AF8" i="2" s="1"/>
  <c r="L58" i="3"/>
  <c r="L8" i="2" s="1"/>
  <c r="R58" i="3"/>
  <c r="R8" i="2" s="1"/>
  <c r="AB58" i="3"/>
  <c r="AB8" i="2" s="1"/>
  <c r="AH58" i="3"/>
  <c r="AH8" i="2" s="1"/>
  <c r="N58" i="3"/>
  <c r="N8" i="2" s="1"/>
  <c r="X58" i="3"/>
  <c r="X8" i="2" s="1"/>
  <c r="T58" i="3"/>
  <c r="T8" i="2" s="1"/>
  <c r="C58" i="3"/>
  <c r="C8" i="2" s="1"/>
  <c r="D58" i="3"/>
  <c r="D8" i="2" s="1"/>
  <c r="O58" i="3"/>
  <c r="O8" i="2" s="1"/>
  <c r="Z58" i="3"/>
  <c r="Z8" i="2" s="1"/>
  <c r="H58" i="3"/>
  <c r="H8" i="2" s="1"/>
  <c r="S58" i="3"/>
  <c r="S8" i="2" s="1"/>
  <c r="AD58" i="3"/>
  <c r="AD8" i="2" s="1"/>
  <c r="J58" i="3"/>
  <c r="J8" i="2" s="1"/>
  <c r="AE58" i="3"/>
  <c r="AE8" i="2" s="1"/>
  <c r="F51" i="3"/>
  <c r="F15" i="2" s="1"/>
  <c r="J51" i="3"/>
  <c r="J15" i="2" s="1"/>
  <c r="N51" i="3"/>
  <c r="N15" i="2" s="1"/>
  <c r="R51" i="3"/>
  <c r="R15" i="2" s="1"/>
  <c r="V51" i="3"/>
  <c r="V15" i="2" s="1"/>
  <c r="Z51" i="3"/>
  <c r="Z15" i="2" s="1"/>
  <c r="AD51" i="3"/>
  <c r="AD15" i="2" s="1"/>
  <c r="AH51" i="3"/>
  <c r="AH15" i="2" s="1"/>
  <c r="E51" i="3"/>
  <c r="E15" i="2" s="1"/>
  <c r="U51" i="3"/>
  <c r="U15" i="2" s="1"/>
  <c r="AF51" i="3"/>
  <c r="AF15" i="2" s="1"/>
  <c r="D51" i="3"/>
  <c r="D15" i="2" s="1"/>
  <c r="I51" i="3"/>
  <c r="I15" i="2" s="1"/>
  <c r="O51" i="3"/>
  <c r="O15" i="2" s="1"/>
  <c r="T51" i="3"/>
  <c r="T15" i="2" s="1"/>
  <c r="Y51" i="3"/>
  <c r="Y15" i="2" s="1"/>
  <c r="AE51" i="3"/>
  <c r="AE15" i="2" s="1"/>
  <c r="C51" i="3"/>
  <c r="C15" i="2" s="1"/>
  <c r="K51" i="3"/>
  <c r="K15" i="2" s="1"/>
  <c r="P51" i="3"/>
  <c r="P15" i="2" s="1"/>
  <c r="AA51" i="3"/>
  <c r="AA15" i="2" s="1"/>
  <c r="G51" i="3"/>
  <c r="G15" i="2" s="1"/>
  <c r="Q51" i="3"/>
  <c r="Q15" i="2" s="1"/>
  <c r="AB51" i="3"/>
  <c r="AB15" i="2" s="1"/>
  <c r="H51" i="3"/>
  <c r="H15" i="2" s="1"/>
  <c r="S51" i="3"/>
  <c r="S15" i="2" s="1"/>
  <c r="AC51" i="3"/>
  <c r="AC15" i="2" s="1"/>
  <c r="L51" i="3"/>
  <c r="L15" i="2" s="1"/>
  <c r="W51" i="3"/>
  <c r="W15" i="2" s="1"/>
  <c r="AG51" i="3"/>
  <c r="AG15" i="2" s="1"/>
  <c r="M51" i="3"/>
  <c r="M15" i="2" s="1"/>
  <c r="X51" i="3"/>
  <c r="X15" i="2" s="1"/>
  <c r="F44" i="3"/>
  <c r="F37" i="2" s="1"/>
  <c r="J44" i="3"/>
  <c r="J37" i="2" s="1"/>
  <c r="N44" i="3"/>
  <c r="N37" i="2" s="1"/>
  <c r="R44" i="3"/>
  <c r="R37" i="2" s="1"/>
  <c r="V44" i="3"/>
  <c r="V37" i="2" s="1"/>
  <c r="Z44" i="3"/>
  <c r="Z37" i="2" s="1"/>
  <c r="AD44" i="3"/>
  <c r="AD37" i="2" s="1"/>
  <c r="AH44" i="3"/>
  <c r="AH37" i="2" s="1"/>
  <c r="G44" i="3"/>
  <c r="G37" i="2" s="1"/>
  <c r="K44" i="3"/>
  <c r="K37" i="2" s="1"/>
  <c r="O44" i="3"/>
  <c r="O37" i="2" s="1"/>
  <c r="S44" i="3"/>
  <c r="S37" i="2" s="1"/>
  <c r="W44" i="3"/>
  <c r="W37" i="2" s="1"/>
  <c r="AA44" i="3"/>
  <c r="AA37" i="2" s="1"/>
  <c r="AE44" i="3"/>
  <c r="AE37" i="2" s="1"/>
  <c r="H44" i="3"/>
  <c r="H37" i="2" s="1"/>
  <c r="P44" i="3"/>
  <c r="P37" i="2" s="1"/>
  <c r="X44" i="3"/>
  <c r="X37" i="2" s="1"/>
  <c r="AF44" i="3"/>
  <c r="AF37" i="2" s="1"/>
  <c r="E44" i="3"/>
  <c r="E37" i="2" s="1"/>
  <c r="M44" i="3"/>
  <c r="M37" i="2" s="1"/>
  <c r="U44" i="3"/>
  <c r="U37" i="2" s="1"/>
  <c r="AC44" i="3"/>
  <c r="AC37" i="2" s="1"/>
  <c r="Q44" i="3"/>
  <c r="Q37" i="2" s="1"/>
  <c r="AG44" i="3"/>
  <c r="AG37" i="2" s="1"/>
  <c r="C44" i="3"/>
  <c r="C37" i="2" s="1"/>
  <c r="D44" i="3"/>
  <c r="D37" i="2" s="1"/>
  <c r="T44" i="3"/>
  <c r="T37" i="2" s="1"/>
  <c r="I44" i="3"/>
  <c r="I37" i="2" s="1"/>
  <c r="Y44" i="3"/>
  <c r="Y37" i="2" s="1"/>
  <c r="L44" i="3"/>
  <c r="L37" i="2" s="1"/>
  <c r="AB44" i="3"/>
  <c r="AB37" i="2" s="1"/>
  <c r="D49" i="3"/>
  <c r="D14" i="2" s="1"/>
  <c r="H49" i="3"/>
  <c r="H14" i="2" s="1"/>
  <c r="L49" i="3"/>
  <c r="L14" i="2" s="1"/>
  <c r="P49" i="3"/>
  <c r="P14" i="2" s="1"/>
  <c r="T49" i="3"/>
  <c r="T14" i="2" s="1"/>
  <c r="X49" i="3"/>
  <c r="X14" i="2" s="1"/>
  <c r="AB49" i="3"/>
  <c r="AB14" i="2" s="1"/>
  <c r="AF49" i="3"/>
  <c r="AF14" i="2" s="1"/>
  <c r="N49" i="3"/>
  <c r="N14" i="2" s="1"/>
  <c r="AD49" i="3"/>
  <c r="AD14" i="2" s="1"/>
  <c r="G49" i="3"/>
  <c r="G14" i="2" s="1"/>
  <c r="M49" i="3"/>
  <c r="M14" i="2" s="1"/>
  <c r="R49" i="3"/>
  <c r="R14" i="2" s="1"/>
  <c r="W49" i="3"/>
  <c r="W14" i="2" s="1"/>
  <c r="AC49" i="3"/>
  <c r="AC14" i="2" s="1"/>
  <c r="AH49" i="3"/>
  <c r="AH14" i="2" s="1"/>
  <c r="I49" i="3"/>
  <c r="I14" i="2" s="1"/>
  <c r="S49" i="3"/>
  <c r="S14" i="2" s="1"/>
  <c r="Y49" i="3"/>
  <c r="Y14" i="2" s="1"/>
  <c r="E49" i="3"/>
  <c r="E14" i="2" s="1"/>
  <c r="O49" i="3"/>
  <c r="O14" i="2" s="1"/>
  <c r="Z49" i="3"/>
  <c r="Z14" i="2" s="1"/>
  <c r="C49" i="3"/>
  <c r="C14" i="2" s="1"/>
  <c r="F49" i="3"/>
  <c r="F14" i="2" s="1"/>
  <c r="Q49" i="3"/>
  <c r="Q14" i="2" s="1"/>
  <c r="AA49" i="3"/>
  <c r="AA14" i="2" s="1"/>
  <c r="J49" i="3"/>
  <c r="J14" i="2" s="1"/>
  <c r="U49" i="3"/>
  <c r="U14" i="2" s="1"/>
  <c r="AE49" i="3"/>
  <c r="AE14" i="2" s="1"/>
  <c r="K49" i="3"/>
  <c r="K14" i="2" s="1"/>
  <c r="V49" i="3"/>
  <c r="V14" i="2" s="1"/>
  <c r="AG49" i="3"/>
  <c r="AG14" i="2" s="1"/>
  <c r="D57" i="3"/>
  <c r="D33" i="2" s="1"/>
  <c r="H57" i="3"/>
  <c r="H33" i="2" s="1"/>
  <c r="L57" i="3"/>
  <c r="L33" i="2" s="1"/>
  <c r="P57" i="3"/>
  <c r="P33" i="2" s="1"/>
  <c r="T57" i="3"/>
  <c r="T33" i="2" s="1"/>
  <c r="X57" i="3"/>
  <c r="X33" i="2" s="1"/>
  <c r="AB57" i="3"/>
  <c r="AB33" i="2" s="1"/>
  <c r="AF57" i="3"/>
  <c r="AF33" i="2" s="1"/>
  <c r="F57" i="3"/>
  <c r="F33" i="2" s="1"/>
  <c r="V57" i="3"/>
  <c r="V33" i="2" s="1"/>
  <c r="E57" i="3"/>
  <c r="E33" i="2" s="1"/>
  <c r="J57" i="3"/>
  <c r="J33" i="2" s="1"/>
  <c r="O57" i="3"/>
  <c r="O33" i="2" s="1"/>
  <c r="U57" i="3"/>
  <c r="U33" i="2" s="1"/>
  <c r="Z57" i="3"/>
  <c r="Z33" i="2" s="1"/>
  <c r="AE57" i="3"/>
  <c r="AE33" i="2" s="1"/>
  <c r="K57" i="3"/>
  <c r="K33" i="2" s="1"/>
  <c r="Q57" i="3"/>
  <c r="Q33" i="2" s="1"/>
  <c r="AA57" i="3"/>
  <c r="AA33" i="2" s="1"/>
  <c r="AG57" i="3"/>
  <c r="AG33" i="2" s="1"/>
  <c r="M57" i="3"/>
  <c r="M33" i="2" s="1"/>
  <c r="W57" i="3"/>
  <c r="W33" i="2" s="1"/>
  <c r="AH57" i="3"/>
  <c r="AH33" i="2" s="1"/>
  <c r="S57" i="3"/>
  <c r="S33" i="2" s="1"/>
  <c r="N57" i="3"/>
  <c r="N33" i="2" s="1"/>
  <c r="Y57" i="3"/>
  <c r="Y33" i="2" s="1"/>
  <c r="G57" i="3"/>
  <c r="G33" i="2" s="1"/>
  <c r="R57" i="3"/>
  <c r="R33" i="2" s="1"/>
  <c r="AC57" i="3"/>
  <c r="AC33" i="2" s="1"/>
  <c r="C57" i="3"/>
  <c r="C33" i="2" s="1"/>
  <c r="I57" i="3"/>
  <c r="I33" i="2" s="1"/>
  <c r="AD57" i="3"/>
  <c r="AD33" i="2" s="1"/>
  <c r="D46" i="3"/>
  <c r="D29" i="2" s="1"/>
  <c r="H46" i="3"/>
  <c r="H29" i="2" s="1"/>
  <c r="L46" i="3"/>
  <c r="L29" i="2" s="1"/>
  <c r="P46" i="3"/>
  <c r="P29" i="2" s="1"/>
  <c r="T46" i="3"/>
  <c r="T29" i="2" s="1"/>
  <c r="X46" i="3"/>
  <c r="X29" i="2" s="1"/>
  <c r="AB46" i="3"/>
  <c r="AB29" i="2" s="1"/>
  <c r="AF46" i="3"/>
  <c r="AF29" i="2" s="1"/>
  <c r="E46" i="3"/>
  <c r="E29" i="2" s="1"/>
  <c r="I46" i="3"/>
  <c r="I29" i="2" s="1"/>
  <c r="M46" i="3"/>
  <c r="M29" i="2" s="1"/>
  <c r="Q46" i="3"/>
  <c r="Q29" i="2" s="1"/>
  <c r="U46" i="3"/>
  <c r="U29" i="2" s="1"/>
  <c r="Y46" i="3"/>
  <c r="Y29" i="2" s="1"/>
  <c r="AC46" i="3"/>
  <c r="AC29" i="2" s="1"/>
  <c r="AG46" i="3"/>
  <c r="AG29" i="2" s="1"/>
  <c r="J46" i="3"/>
  <c r="J29" i="2" s="1"/>
  <c r="R46" i="3"/>
  <c r="R29" i="2" s="1"/>
  <c r="Z46" i="3"/>
  <c r="Z29" i="2" s="1"/>
  <c r="AH46" i="3"/>
  <c r="AH29" i="2" s="1"/>
  <c r="G46" i="3"/>
  <c r="G29" i="2" s="1"/>
  <c r="O46" i="3"/>
  <c r="O29" i="2" s="1"/>
  <c r="W46" i="3"/>
  <c r="W29" i="2" s="1"/>
  <c r="AE46" i="3"/>
  <c r="AE29" i="2" s="1"/>
  <c r="S46" i="3"/>
  <c r="S29" i="2" s="1"/>
  <c r="F46" i="3"/>
  <c r="F29" i="2" s="1"/>
  <c r="V46" i="3"/>
  <c r="V29" i="2" s="1"/>
  <c r="K46" i="3"/>
  <c r="K29" i="2" s="1"/>
  <c r="AA46" i="3"/>
  <c r="AA29" i="2" s="1"/>
  <c r="C46" i="3"/>
  <c r="C29" i="2" s="1"/>
  <c r="N46" i="3"/>
  <c r="N29" i="2" s="1"/>
  <c r="AD46" i="3"/>
  <c r="AD29" i="2" s="1"/>
  <c r="E39" i="3"/>
  <c r="E18" i="2" s="1"/>
  <c r="I39" i="3"/>
  <c r="I18" i="2" s="1"/>
  <c r="M39" i="3"/>
  <c r="M18" i="2" s="1"/>
  <c r="Q39" i="3"/>
  <c r="Q18" i="2" s="1"/>
  <c r="U39" i="3"/>
  <c r="U18" i="2" s="1"/>
  <c r="Y39" i="3"/>
  <c r="Y18" i="2" s="1"/>
  <c r="AC39" i="3"/>
  <c r="AC18" i="2" s="1"/>
  <c r="AG39" i="3"/>
  <c r="AG18" i="2" s="1"/>
  <c r="F39" i="3"/>
  <c r="F18" i="2" s="1"/>
  <c r="J39" i="3"/>
  <c r="J18" i="2" s="1"/>
  <c r="N39" i="3"/>
  <c r="N18" i="2" s="1"/>
  <c r="R39" i="3"/>
  <c r="R18" i="2" s="1"/>
  <c r="V39" i="3"/>
  <c r="V18" i="2" s="1"/>
  <c r="Z39" i="3"/>
  <c r="Z18" i="2" s="1"/>
  <c r="AD39" i="3"/>
  <c r="AD18" i="2" s="1"/>
  <c r="AH39" i="3"/>
  <c r="AH18" i="2" s="1"/>
  <c r="K39" i="3"/>
  <c r="K18" i="2" s="1"/>
  <c r="S39" i="3"/>
  <c r="S18" i="2" s="1"/>
  <c r="AA39" i="3"/>
  <c r="AA18" i="2" s="1"/>
  <c r="H39" i="3"/>
  <c r="H18" i="2" s="1"/>
  <c r="P39" i="3"/>
  <c r="P18" i="2" s="1"/>
  <c r="X39" i="3"/>
  <c r="X18" i="2" s="1"/>
  <c r="AF39" i="3"/>
  <c r="AF18" i="2" s="1"/>
  <c r="C39" i="3"/>
  <c r="C18" i="2" s="1"/>
  <c r="L39" i="3"/>
  <c r="L18" i="2" s="1"/>
  <c r="AB39" i="3"/>
  <c r="AB18" i="2" s="1"/>
  <c r="O39" i="3"/>
  <c r="O18" i="2" s="1"/>
  <c r="AE39" i="3"/>
  <c r="AE18" i="2" s="1"/>
  <c r="D39" i="3"/>
  <c r="D18" i="2" s="1"/>
  <c r="T39" i="3"/>
  <c r="T18" i="2" s="1"/>
  <c r="G39" i="3"/>
  <c r="G18" i="2" s="1"/>
  <c r="W39" i="3"/>
  <c r="W18" i="2" s="1"/>
  <c r="F55" i="3"/>
  <c r="F35" i="2" s="1"/>
  <c r="J55" i="3"/>
  <c r="J35" i="2" s="1"/>
  <c r="N55" i="3"/>
  <c r="N35" i="2" s="1"/>
  <c r="R55" i="3"/>
  <c r="R35" i="2" s="1"/>
  <c r="V55" i="3"/>
  <c r="V35" i="2" s="1"/>
  <c r="Z55" i="3"/>
  <c r="Z35" i="2" s="1"/>
  <c r="AD55" i="3"/>
  <c r="AD35" i="2" s="1"/>
  <c r="AH55" i="3"/>
  <c r="AH35" i="2" s="1"/>
  <c r="I55" i="3"/>
  <c r="I35" i="2" s="1"/>
  <c r="Y55" i="3"/>
  <c r="Y35" i="2" s="1"/>
  <c r="H55" i="3"/>
  <c r="H35" i="2" s="1"/>
  <c r="M55" i="3"/>
  <c r="M35" i="2" s="1"/>
  <c r="S55" i="3"/>
  <c r="S35" i="2" s="1"/>
  <c r="X55" i="3"/>
  <c r="X35" i="2" s="1"/>
  <c r="AC55" i="3"/>
  <c r="AC35" i="2" s="1"/>
  <c r="C55" i="3"/>
  <c r="C35" i="2" s="1"/>
  <c r="D55" i="3"/>
  <c r="D35" i="2" s="1"/>
  <c r="O55" i="3"/>
  <c r="T55" i="3"/>
  <c r="T35" i="2" s="1"/>
  <c r="AE55" i="3"/>
  <c r="AE35" i="2" s="1"/>
  <c r="K55" i="3"/>
  <c r="K35" i="2" s="1"/>
  <c r="U55" i="3"/>
  <c r="U35" i="2" s="1"/>
  <c r="AF55" i="3"/>
  <c r="AF35" i="2" s="1"/>
  <c r="L55" i="3"/>
  <c r="L35" i="2" s="1"/>
  <c r="W55" i="3"/>
  <c r="W35" i="2" s="1"/>
  <c r="AG55" i="3"/>
  <c r="AG35" i="2" s="1"/>
  <c r="E55" i="3"/>
  <c r="E35" i="2" s="1"/>
  <c r="P55" i="3"/>
  <c r="P35" i="2" s="1"/>
  <c r="AA55" i="3"/>
  <c r="AA35" i="2" s="1"/>
  <c r="G55" i="3"/>
  <c r="G35" i="2" s="1"/>
  <c r="Q55" i="3"/>
  <c r="Q35" i="2" s="1"/>
  <c r="AB55" i="3"/>
  <c r="AB35" i="2" s="1"/>
  <c r="G48" i="3"/>
  <c r="G23" i="2" s="1"/>
  <c r="K48" i="3"/>
  <c r="K23" i="2" s="1"/>
  <c r="O48" i="3"/>
  <c r="O23" i="2" s="1"/>
  <c r="S48" i="3"/>
  <c r="S23" i="2" s="1"/>
  <c r="W48" i="3"/>
  <c r="W23" i="2" s="1"/>
  <c r="AA48" i="3"/>
  <c r="AA23" i="2" s="1"/>
  <c r="AE48" i="3"/>
  <c r="AE23" i="2" s="1"/>
  <c r="M48" i="3"/>
  <c r="M23" i="2" s="1"/>
  <c r="R48" i="3"/>
  <c r="R23" i="2" s="1"/>
  <c r="X48" i="3"/>
  <c r="X23" i="2" s="1"/>
  <c r="AC48" i="3"/>
  <c r="AC23" i="2" s="1"/>
  <c r="AH48" i="3"/>
  <c r="AH23" i="2" s="1"/>
  <c r="F48" i="3"/>
  <c r="F23" i="2" s="1"/>
  <c r="L48" i="3"/>
  <c r="L23" i="2" s="1"/>
  <c r="Q48" i="3"/>
  <c r="Q23" i="2" s="1"/>
  <c r="V48" i="3"/>
  <c r="V23" i="2" s="1"/>
  <c r="AB48" i="3"/>
  <c r="AB23" i="2" s="1"/>
  <c r="AG48" i="3"/>
  <c r="AG23" i="2" s="1"/>
  <c r="H48" i="3"/>
  <c r="H23" i="2" s="1"/>
  <c r="D48" i="3"/>
  <c r="D23" i="2" s="1"/>
  <c r="N48" i="3"/>
  <c r="N23" i="2" s="1"/>
  <c r="Y48" i="3"/>
  <c r="Y23" i="2" s="1"/>
  <c r="C48" i="3"/>
  <c r="C23" i="2" s="1"/>
  <c r="E48" i="3"/>
  <c r="E23" i="2" s="1"/>
  <c r="P48" i="3"/>
  <c r="P23" i="2" s="1"/>
  <c r="Z48" i="3"/>
  <c r="Z23" i="2" s="1"/>
  <c r="I48" i="3"/>
  <c r="I23" i="2" s="1"/>
  <c r="T48" i="3"/>
  <c r="T23" i="2" s="1"/>
  <c r="AD48" i="3"/>
  <c r="AD23" i="2" s="1"/>
  <c r="J48" i="3"/>
  <c r="J23" i="2" s="1"/>
  <c r="U48" i="3"/>
  <c r="U23" i="2" s="1"/>
  <c r="AF48" i="3"/>
  <c r="AF23" i="2" s="1"/>
  <c r="G45" i="3"/>
  <c r="G20" i="2" s="1"/>
  <c r="K45" i="3"/>
  <c r="K20" i="2" s="1"/>
  <c r="O45" i="3"/>
  <c r="O20" i="2" s="1"/>
  <c r="S45" i="3"/>
  <c r="S20" i="2" s="1"/>
  <c r="W45" i="3"/>
  <c r="W20" i="2" s="1"/>
  <c r="AA45" i="3"/>
  <c r="AA20" i="2" s="1"/>
  <c r="AE45" i="3"/>
  <c r="AE20" i="2" s="1"/>
  <c r="D45" i="3"/>
  <c r="D20" i="2" s="1"/>
  <c r="H45" i="3"/>
  <c r="H20" i="2" s="1"/>
  <c r="L45" i="3"/>
  <c r="L20" i="2" s="1"/>
  <c r="P45" i="3"/>
  <c r="P20" i="2" s="1"/>
  <c r="T45" i="3"/>
  <c r="T20" i="2" s="1"/>
  <c r="X45" i="3"/>
  <c r="X20" i="2" s="1"/>
  <c r="AB45" i="3"/>
  <c r="AB20" i="2" s="1"/>
  <c r="AF45" i="3"/>
  <c r="AF20" i="2" s="1"/>
  <c r="I45" i="3"/>
  <c r="I20" i="2" s="1"/>
  <c r="Q45" i="3"/>
  <c r="Q20" i="2" s="1"/>
  <c r="Y45" i="3"/>
  <c r="Y20" i="2" s="1"/>
  <c r="AG45" i="3"/>
  <c r="AG20" i="2" s="1"/>
  <c r="F45" i="3"/>
  <c r="F20" i="2" s="1"/>
  <c r="N45" i="3"/>
  <c r="N20" i="2" s="1"/>
  <c r="V45" i="3"/>
  <c r="V20" i="2" s="1"/>
  <c r="AD45" i="3"/>
  <c r="AD20" i="2" s="1"/>
  <c r="R45" i="3"/>
  <c r="R20" i="2" s="1"/>
  <c r="AH45" i="3"/>
  <c r="AH20" i="2" s="1"/>
  <c r="E45" i="3"/>
  <c r="E20" i="2" s="1"/>
  <c r="U45" i="3"/>
  <c r="U20" i="2" s="1"/>
  <c r="C45" i="3"/>
  <c r="C20" i="2" s="1"/>
  <c r="J45" i="3"/>
  <c r="J20" i="2" s="1"/>
  <c r="Z45" i="3"/>
  <c r="Z20" i="2" s="1"/>
  <c r="M45" i="3"/>
  <c r="M20" i="2" s="1"/>
  <c r="AC45" i="3"/>
  <c r="AC20" i="2" s="1"/>
  <c r="AI26" i="2" l="1"/>
  <c r="C25" i="6" s="1"/>
  <c r="AI21" i="2"/>
  <c r="C23" i="6" s="1"/>
  <c r="AI9" i="2"/>
  <c r="C8" i="6" s="1"/>
  <c r="AI16" i="2"/>
  <c r="C9" i="6" s="1"/>
  <c r="AI39" i="2"/>
  <c r="C24" i="6" s="1"/>
  <c r="AI40" i="2"/>
  <c r="C35" i="6" s="1"/>
  <c r="AI38" i="2"/>
  <c r="C33" i="6" s="1"/>
  <c r="AI37" i="2"/>
  <c r="C38" i="6" s="1"/>
  <c r="AI12" i="2"/>
  <c r="C12" i="6" s="1"/>
  <c r="AI31" i="2"/>
  <c r="C30" i="6" s="1"/>
  <c r="AI25" i="2"/>
  <c r="C17" i="6" s="1"/>
  <c r="AI41" i="2"/>
  <c r="C34" i="6" s="1"/>
  <c r="AI18" i="2"/>
  <c r="C21" i="6" s="1"/>
  <c r="F3" i="2"/>
  <c r="AI30" i="2" l="1"/>
  <c r="C26" i="6" s="1"/>
  <c r="AI28" i="2"/>
  <c r="C7" i="6" s="1"/>
  <c r="AI8" i="2"/>
  <c r="C16" i="6" s="1"/>
  <c r="AI33" i="2"/>
  <c r="C28" i="6" s="1"/>
  <c r="AI10" i="2"/>
  <c r="C5" i="6" s="1"/>
  <c r="AI35" i="2"/>
  <c r="C13" i="6" s="1"/>
  <c r="AI32" i="2"/>
  <c r="C29" i="6" s="1"/>
  <c r="AI24" i="2"/>
  <c r="C27" i="6" s="1"/>
  <c r="AI27" i="2"/>
  <c r="C20" i="6" s="1"/>
  <c r="AI15" i="2"/>
  <c r="C36" i="6" s="1"/>
  <c r="AI22" i="2"/>
  <c r="C15" i="6" s="1"/>
  <c r="AI14" i="2"/>
  <c r="C19" i="6" s="1"/>
  <c r="AI23" i="2"/>
  <c r="C31" i="6" s="1"/>
  <c r="AI19" i="2"/>
  <c r="C22" i="6" s="1"/>
  <c r="AI29" i="2"/>
  <c r="C14" i="6" s="1"/>
  <c r="AI20" i="2"/>
  <c r="C18" i="6" s="1"/>
  <c r="N3" i="2"/>
  <c r="K3" i="2"/>
  <c r="L3" i="2"/>
  <c r="M3" i="2"/>
  <c r="R3" i="2"/>
  <c r="O3" i="2"/>
  <c r="P3" i="2"/>
  <c r="Q3" i="2"/>
  <c r="C3" i="2"/>
  <c r="D3" i="2"/>
  <c r="E3" i="2"/>
  <c r="J3" i="2"/>
  <c r="G3" i="2"/>
  <c r="H3" i="2"/>
  <c r="I3" i="2"/>
  <c r="AJ19" i="2" l="1"/>
  <c r="AJ15" i="2"/>
  <c r="AJ35" i="2"/>
  <c r="AJ28" i="2"/>
  <c r="AJ26" i="2"/>
  <c r="AJ36" i="2"/>
  <c r="AJ40" i="2"/>
  <c r="AJ37" i="2"/>
  <c r="AJ23" i="2"/>
  <c r="AJ27" i="2"/>
  <c r="AJ10" i="2"/>
  <c r="AJ30" i="2"/>
  <c r="AJ9" i="2"/>
  <c r="AJ39" i="2"/>
  <c r="AJ21" i="2"/>
  <c r="AJ41" i="2"/>
  <c r="AJ20" i="2"/>
  <c r="AJ14" i="2"/>
  <c r="AJ24" i="2"/>
  <c r="AJ33" i="2"/>
  <c r="AJ31" i="2"/>
  <c r="AJ16" i="2"/>
  <c r="AJ13" i="2"/>
  <c r="AJ17" i="2"/>
  <c r="AJ12" i="2"/>
  <c r="AJ29" i="2"/>
  <c r="AJ22" i="2"/>
  <c r="AJ32" i="2"/>
  <c r="AJ8" i="2"/>
  <c r="AJ38" i="2"/>
  <c r="AJ11" i="2"/>
  <c r="AJ34" i="2"/>
  <c r="AJ25" i="2"/>
  <c r="AJ18" i="2"/>
  <c r="AF19" i="4" l="1"/>
  <c r="AF31" i="4"/>
  <c r="AF23" i="4"/>
  <c r="AF11" i="4"/>
  <c r="AF4" i="4"/>
  <c r="AF17" i="4"/>
  <c r="AF16" i="4"/>
  <c r="AF30" i="4"/>
  <c r="AF5" i="4"/>
  <c r="AF29" i="4"/>
  <c r="AF6" i="4"/>
  <c r="AF10" i="4"/>
  <c r="AF15" i="4"/>
  <c r="AF20" i="4"/>
  <c r="AF32" i="4"/>
  <c r="AF27" i="4"/>
  <c r="AF24" i="4"/>
  <c r="AF13" i="4"/>
  <c r="AF18" i="4"/>
  <c r="AF7" i="4"/>
  <c r="AF28" i="4"/>
  <c r="AF21" i="4"/>
  <c r="AF35" i="4"/>
  <c r="AF3" i="4"/>
  <c r="AF8" i="4"/>
  <c r="AF14" i="4"/>
  <c r="AF2" i="4"/>
  <c r="AF12" i="4"/>
  <c r="AF9" i="4"/>
  <c r="AF34" i="4"/>
  <c r="AF26" i="4"/>
  <c r="AF22" i="4"/>
  <c r="AF25" i="4"/>
  <c r="AF33" i="4"/>
  <c r="D17" i="6"/>
  <c r="D16" i="6"/>
  <c r="D12" i="6"/>
  <c r="D30" i="6"/>
  <c r="D18" i="6"/>
  <c r="D8" i="6"/>
  <c r="D31" i="6"/>
  <c r="D25" i="6"/>
  <c r="D22" i="6"/>
  <c r="D37" i="6"/>
  <c r="D29" i="6"/>
  <c r="D32" i="6"/>
  <c r="D28" i="6"/>
  <c r="D34" i="6"/>
  <c r="D26" i="6"/>
  <c r="D38" i="6"/>
  <c r="D7" i="6"/>
  <c r="D6" i="6"/>
  <c r="D15" i="6"/>
  <c r="D10" i="6"/>
  <c r="D27" i="6"/>
  <c r="D23" i="6"/>
  <c r="D5" i="6"/>
  <c r="D35" i="6"/>
  <c r="D13" i="6"/>
  <c r="D21" i="6"/>
  <c r="D33" i="6"/>
  <c r="D14" i="6"/>
  <c r="D9" i="6"/>
  <c r="D19" i="6"/>
  <c r="D24" i="6"/>
  <c r="D20" i="6"/>
  <c r="D11" i="6"/>
  <c r="D36" i="6"/>
</calcChain>
</file>

<file path=xl/sharedStrings.xml><?xml version="1.0" encoding="utf-8"?>
<sst xmlns="http://schemas.openxmlformats.org/spreadsheetml/2006/main" count="224" uniqueCount="88">
  <si>
    <t>Y</t>
  </si>
  <si>
    <t>NAME</t>
  </si>
  <si>
    <t>WINS</t>
  </si>
  <si>
    <t>TEAM</t>
  </si>
  <si>
    <t>STANDINGS</t>
  </si>
  <si>
    <t>POINTS</t>
  </si>
  <si>
    <t>TOTALS</t>
  </si>
  <si>
    <t>RANK</t>
  </si>
  <si>
    <t>1st Place</t>
  </si>
  <si>
    <t>2nd Place</t>
  </si>
  <si>
    <t>3rd Place</t>
  </si>
  <si>
    <t>Exile Island Donation</t>
  </si>
  <si>
    <t>Paid</t>
  </si>
  <si>
    <t>Algeria</t>
  </si>
  <si>
    <t>Argentina</t>
  </si>
  <si>
    <t>Australia</t>
  </si>
  <si>
    <t>Belgium</t>
  </si>
  <si>
    <t>Bosnia - Herzegovina</t>
  </si>
  <si>
    <t>Brazil</t>
  </si>
  <si>
    <t>Cameroon</t>
  </si>
  <si>
    <t>Chile</t>
  </si>
  <si>
    <t>Colombia</t>
  </si>
  <si>
    <t>Costa Rica</t>
  </si>
  <si>
    <t>Cote d'Ivoire</t>
  </si>
  <si>
    <t>Croatia</t>
  </si>
  <si>
    <t>Ecuador</t>
  </si>
  <si>
    <t>England</t>
  </si>
  <si>
    <t>France</t>
  </si>
  <si>
    <t>Germany</t>
  </si>
  <si>
    <t>Ghana</t>
  </si>
  <si>
    <t>Greece</t>
  </si>
  <si>
    <t>Honduras</t>
  </si>
  <si>
    <t>Iran</t>
  </si>
  <si>
    <t>Italy</t>
  </si>
  <si>
    <t>Japan</t>
  </si>
  <si>
    <t>Korea Republic</t>
  </si>
  <si>
    <t>Mexico</t>
  </si>
  <si>
    <t>Netherlands</t>
  </si>
  <si>
    <t>Nigeria</t>
  </si>
  <si>
    <t>Portugal</t>
  </si>
  <si>
    <t>Russia</t>
  </si>
  <si>
    <t>Spain</t>
  </si>
  <si>
    <t>Switzerland</t>
  </si>
  <si>
    <t>Uruguay</t>
  </si>
  <si>
    <t>USA</t>
  </si>
  <si>
    <t>Teams               Contestants</t>
  </si>
  <si>
    <t>TIES</t>
  </si>
  <si>
    <t>y</t>
  </si>
  <si>
    <t>Total Collected</t>
  </si>
  <si>
    <t>Amount</t>
  </si>
  <si>
    <t>Rank</t>
  </si>
  <si>
    <t>Prices</t>
  </si>
  <si>
    <t>Adam Keeling</t>
  </si>
  <si>
    <t>Pulkit Sharma</t>
  </si>
  <si>
    <t>Brian Glessing</t>
  </si>
  <si>
    <t>Dallan Kennelly</t>
  </si>
  <si>
    <t>Mike Guenette</t>
  </si>
  <si>
    <t>Bahae Omid</t>
  </si>
  <si>
    <t>Barry Hennessey</t>
  </si>
  <si>
    <t>Tyler Henderson</t>
  </si>
  <si>
    <t>Derek Belcher</t>
  </si>
  <si>
    <t>Tully Lutz</t>
  </si>
  <si>
    <t>Bob Lambe</t>
  </si>
  <si>
    <t>Kyla Kendrick</t>
  </si>
  <si>
    <t>Alison Lane</t>
  </si>
  <si>
    <t>Mark Dolson</t>
  </si>
  <si>
    <t>Leslie Reynolds</t>
  </si>
  <si>
    <t>Kayla Staples</t>
  </si>
  <si>
    <t>Meagan Pothecary</t>
  </si>
  <si>
    <t>Swetang Mehta</t>
  </si>
  <si>
    <t>Frederic Bisson</t>
  </si>
  <si>
    <t>Shannon Lane</t>
  </si>
  <si>
    <t>Dale Latin</t>
  </si>
  <si>
    <t>Chad Dymond</t>
  </si>
  <si>
    <t>Ryan Regier</t>
  </si>
  <si>
    <t>Mitchell Billinton</t>
  </si>
  <si>
    <t>Ryan Knill</t>
  </si>
  <si>
    <t>Moufid Jarjour</t>
  </si>
  <si>
    <t>Brenden Moore</t>
  </si>
  <si>
    <t>KevinJ Johnson</t>
  </si>
  <si>
    <t>Yonas Mesgun</t>
  </si>
  <si>
    <t>Amie Nacci</t>
  </si>
  <si>
    <t>Jason Sikorski</t>
  </si>
  <si>
    <t>Michael Efeduma</t>
  </si>
  <si>
    <t>Joel Iannace</t>
  </si>
  <si>
    <t>Stephanie Lemon</t>
  </si>
  <si>
    <t>Name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</si>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</sst>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mmm\ dd"/>
    <numFmt numFmtId="165" formatCode="0.0"/>
  </numFmts>
  <fonts count="26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9C0006"/>
      <name val="Arial"/>
      <family val="2"/>
      <scheme val="minor"/>
    </font>
    <font>
      <sz val="10"/>
      <color rgb="FF006100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i/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1"/>
      <name val="Arial Black"/>
      <family val="2"/>
    </font>
    <font>
      <sz val="10"/>
      <color theme="1"/>
      <name val="Arial Black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Arial Black"/>
      <family val="2"/>
    </font>
    <font>
      <sz val="10"/>
      <color theme="2" tint="-0.34998626667073579"/>
      <name val="Arial Black"/>
      <family val="2"/>
    </font>
    <font>
      <b/>
      <i/>
      <sz val="9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9" fillId="5" borderId="3" applyNumberFormat="0" applyAlignment="0" applyProtection="0"/>
    <xf numFmtId="0" fontId="11" fillId="6" borderId="4" applyNumberFormat="0" applyAlignment="0" applyProtection="0"/>
    <xf numFmtId="0" fontId="6" fillId="6" borderId="3" applyNumberFormat="0" applyAlignment="0" applyProtection="0"/>
    <xf numFmtId="0" fontId="10" fillId="0" borderId="5" applyNumberFormat="0" applyFill="0" applyAlignment="0" applyProtection="0"/>
    <xf numFmtId="0" fontId="7" fillId="7" borderId="6" applyNumberFormat="0" applyAlignment="0" applyProtection="0"/>
    <xf numFmtId="0" fontId="1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8" fillId="31" borderId="0" applyNumberFormat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0" fontId="1" fillId="0" borderId="0"/>
  </cellStyleXfs>
  <cellXfs count="63">
    <xf numFmtId="0" fontId="0" fillId="0" borderId="0" xfId="0"/>
    <xf numFmtId="0" fontId="17" fillId="0" borderId="0" xfId="0" applyFont="1"/>
    <xf numFmtId="0" fontId="0" fillId="0" borderId="9" xfId="0" applyBorder="1"/>
    <xf numFmtId="0" fontId="17" fillId="0" borderId="9" xfId="0" applyFont="1" applyBorder="1"/>
    <xf numFmtId="0" fontId="19" fillId="0" borderId="9" xfId="0" applyFont="1" applyBorder="1" applyAlignment="1">
      <alignment horizontal="center"/>
    </xf>
    <xf numFmtId="0" fontId="19" fillId="0" borderId="9" xfId="0" applyFont="1" applyBorder="1" applyAlignment="1">
      <alignment horizontal="center" vertical="center"/>
    </xf>
    <xf numFmtId="0" fontId="20" fillId="0" borderId="0" xfId="0" applyFont="1"/>
    <xf numFmtId="0" fontId="20" fillId="0" borderId="9" xfId="0" applyFont="1" applyBorder="1"/>
    <xf numFmtId="0" fontId="19" fillId="0" borderId="0" xfId="0" applyFont="1"/>
    <xf numFmtId="0" fontId="0" fillId="0" borderId="0" xfId="0" applyFont="1"/>
    <xf numFmtId="0" fontId="20" fillId="0" borderId="0" xfId="0" applyFont="1" applyBorder="1"/>
    <xf numFmtId="0" fontId="0" fillId="0" borderId="0" xfId="0" applyBorder="1"/>
    <xf numFmtId="0" fontId="19" fillId="0" borderId="0" xfId="0" applyFont="1" applyBorder="1"/>
    <xf numFmtId="0" fontId="22" fillId="0" borderId="9" xfId="0" applyFont="1" applyBorder="1" applyAlignment="1">
      <alignment vertical="top"/>
    </xf>
    <xf numFmtId="0" fontId="21" fillId="36" borderId="9" xfId="0" applyFont="1" applyFill="1" applyBorder="1" applyAlignment="1" applyProtection="1">
      <alignment horizontal="center" vertical="center"/>
      <protection locked="0"/>
    </xf>
    <xf numFmtId="0" fontId="21" fillId="36" borderId="9" xfId="4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/>
    <xf numFmtId="0" fontId="23" fillId="33" borderId="9" xfId="0" applyFont="1" applyFill="1" applyBorder="1"/>
    <xf numFmtId="0" fontId="21" fillId="36" borderId="10" xfId="42" applyFont="1" applyFill="1" applyBorder="1" applyAlignment="1" applyProtection="1">
      <alignment horizontal="center" vertical="center"/>
      <protection locked="0"/>
    </xf>
    <xf numFmtId="0" fontId="21" fillId="36" borderId="10" xfId="42" applyFont="1" applyFill="1" applyBorder="1" applyAlignment="1" applyProtection="1">
      <alignment horizontal="center" vertical="center"/>
      <protection locked="0"/>
    </xf>
    <xf numFmtId="0" fontId="24" fillId="33" borderId="9" xfId="0" applyFont="1" applyFill="1" applyBorder="1"/>
    <xf numFmtId="0" fontId="0" fillId="0" borderId="9" xfId="0" applyBorder="1" applyAlignment="1">
      <alignment horizontal="center" vertical="center"/>
    </xf>
    <xf numFmtId="0" fontId="22" fillId="0" borderId="9" xfId="0" applyFont="1" applyBorder="1" applyAlignment="1">
      <alignment vertical="center"/>
    </xf>
    <xf numFmtId="0" fontId="17" fillId="0" borderId="12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24" fillId="33" borderId="10" xfId="0" applyFont="1" applyFill="1" applyBorder="1"/>
    <xf numFmtId="0" fontId="19" fillId="33" borderId="21" xfId="0" applyFont="1" applyFill="1" applyBorder="1" applyAlignment="1">
      <alignment horizontal="center" vertical="center"/>
    </xf>
    <xf numFmtId="0" fontId="24" fillId="33" borderId="22" xfId="0" applyFont="1" applyFill="1" applyBorder="1"/>
    <xf numFmtId="0" fontId="24" fillId="33" borderId="11" xfId="0" applyFont="1" applyFill="1" applyBorder="1"/>
    <xf numFmtId="0" fontId="18" fillId="0" borderId="0" xfId="0" applyFont="1"/>
    <xf numFmtId="44" fontId="0" fillId="0" borderId="0" xfId="40" applyFont="1"/>
    <xf numFmtId="0" fontId="17" fillId="0" borderId="19" xfId="0" applyFont="1" applyBorder="1" applyAlignment="1">
      <alignment horizontal="center"/>
    </xf>
    <xf numFmtId="0" fontId="17" fillId="0" borderId="23" xfId="0" applyFont="1" applyBorder="1"/>
    <xf numFmtId="0" fontId="17" fillId="34" borderId="20" xfId="0" applyFont="1" applyFill="1" applyBorder="1" applyAlignment="1">
      <alignment horizontal="center" vertical="center"/>
    </xf>
    <xf numFmtId="44" fontId="17" fillId="0" borderId="10" xfId="40" applyFont="1" applyBorder="1" applyAlignment="1">
      <alignment horizontal="center" vertical="center"/>
    </xf>
    <xf numFmtId="0" fontId="17" fillId="35" borderId="20" xfId="0" applyFont="1" applyFill="1" applyBorder="1" applyAlignment="1">
      <alignment horizontal="center" vertical="center"/>
    </xf>
    <xf numFmtId="0" fontId="17" fillId="33" borderId="20" xfId="0" applyFont="1" applyFill="1" applyBorder="1" applyAlignment="1">
      <alignment horizontal="center" vertical="center"/>
    </xf>
    <xf numFmtId="0" fontId="17" fillId="37" borderId="21" xfId="0" applyFont="1" applyFill="1" applyBorder="1" applyAlignment="1">
      <alignment horizontal="center" vertical="center"/>
    </xf>
    <xf numFmtId="44" fontId="17" fillId="0" borderId="11" xfId="4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164" fontId="17" fillId="0" borderId="0" xfId="0" applyNumberFormat="1" applyFont="1"/>
    <xf numFmtId="0" fontId="17" fillId="0" borderId="16" xfId="0" applyFont="1" applyBorder="1"/>
    <xf numFmtId="0" fontId="17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0" xfId="0" applyNumberFormat="1"/>
    <xf numFmtId="0" fontId="0" fillId="0" borderId="27" xfId="0" applyFont="1" applyBorder="1"/>
    <xf numFmtId="0" fontId="0" fillId="0" borderId="28" xfId="0" applyFont="1" applyBorder="1"/>
    <xf numFmtId="0" fontId="0" fillId="0" borderId="29" xfId="0" applyFont="1" applyBorder="1"/>
    <xf numFmtId="0" fontId="17" fillId="0" borderId="26" xfId="0" applyFont="1" applyBorder="1" applyAlignment="1">
      <alignment horizontal="center"/>
    </xf>
    <xf numFmtId="165" fontId="0" fillId="0" borderId="30" xfId="0" applyNumberFormat="1" applyFont="1" applyBorder="1" applyAlignment="1">
      <alignment horizontal="center"/>
    </xf>
    <xf numFmtId="165" fontId="0" fillId="0" borderId="9" xfId="0" applyNumberFormat="1" applyFont="1" applyBorder="1" applyAlignment="1">
      <alignment horizontal="center"/>
    </xf>
    <xf numFmtId="165" fontId="0" fillId="0" borderId="22" xfId="0" applyNumberFormat="1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32" borderId="16" xfId="0" applyFont="1" applyFill="1" applyBorder="1" applyAlignment="1">
      <alignment horizontal="center"/>
    </xf>
    <xf numFmtId="0" fontId="19" fillId="32" borderId="17" xfId="0" applyFont="1" applyFill="1" applyBorder="1" applyAlignment="1">
      <alignment horizontal="center"/>
    </xf>
    <xf numFmtId="0" fontId="19" fillId="32" borderId="18" xfId="0" applyFont="1" applyFill="1" applyBorder="1" applyAlignment="1">
      <alignment horizontal="center"/>
    </xf>
    <xf numFmtId="0" fontId="0" fillId="32" borderId="16" xfId="0" applyFill="1" applyBorder="1" applyAlignment="1">
      <alignment horizontal="center"/>
    </xf>
    <xf numFmtId="0" fontId="0" fillId="32" borderId="18" xfId="0" applyFill="1" applyBorder="1" applyAlignment="1">
      <alignment horizontal="center"/>
    </xf>
  </cellXfs>
  <cellStyles count="43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4" builtinId="27" customBuiltin="1"/>
    <cellStyle name="Calculation" xfId="8" builtinId="22" customBuiltin="1"/>
    <cellStyle name="Check Cell" xfId="10" builtinId="23" customBuiltin="1"/>
    <cellStyle name="Currency" xfId="40" builtinId="4"/>
    <cellStyle name="Explanatory Text" xfId="12" builtinId="53" customBuiltin="1"/>
    <cellStyle name="Good" xfId="3" builtinId="26" customBuiltin="1"/>
    <cellStyle name="Heading 1" xfId="1" builtinId="16" customBuiltin="1"/>
    <cellStyle name="Heading 2" xfId="2" builtinId="17" customBuiltin="1"/>
    <cellStyle name="Heading 3" xfId="13" builtinId="18" customBuiltin="1"/>
    <cellStyle name="Heading 4" xfId="14" builtinId="19" customBuiltin="1"/>
    <cellStyle name="Input" xfId="6" builtinId="20" customBuiltin="1"/>
    <cellStyle name="Linked Cell" xfId="9" builtinId="24" customBuiltin="1"/>
    <cellStyle name="Neutral" xfId="5" builtinId="28" customBuiltin="1"/>
    <cellStyle name="Normal" xfId="0" builtinId="0" customBuiltin="1"/>
    <cellStyle name="Normal 2" xfId="41"/>
    <cellStyle name="Normal 3" xfId="42"/>
    <cellStyle name="Output" xfId="7" builtinId="21" customBuiltin="1"/>
    <cellStyle name="Total" xfId="15" builtinId="25" customBuiltin="1"/>
    <cellStyle name="Warning Text" xfId="11" builtinId="11" customBuiltin="1"/>
  </cellStyles>
  <dxfs count="27">
    <dxf>
      <font>
        <b/>
        <i val="0"/>
        <color auto="1"/>
      </font>
      <fill>
        <patternFill>
          <bgColor theme="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1DA46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51DA46"/>
      <color rgb="FF66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4</xdr:row>
      <xdr:rowOff>76200</xdr:rowOff>
    </xdr:from>
    <xdr:to>
      <xdr:col>11</xdr:col>
      <xdr:colOff>304800</xdr:colOff>
      <xdr:row>35</xdr:row>
      <xdr:rowOff>25691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35" r="7306" b="1404"/>
        <a:stretch/>
      </xdr:blipFill>
      <xdr:spPr>
        <a:xfrm>
          <a:off x="3076575" y="742950"/>
          <a:ext cx="4438650" cy="4969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1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6" sqref="R6"/>
    </sheetView>
  </sheetViews>
  <sheetFormatPr defaultRowHeight="15" customHeight="1" x14ac:dyDescent="0.2"/>
  <cols>
    <col min="1" max="1" width="10.7109375" bestFit="1" customWidth="1"/>
    <col min="2" max="2" width="18.28515625" style="9" bestFit="1" customWidth="1"/>
    <col min="3" max="3" width="8.28515625" bestFit="1" customWidth="1"/>
    <col min="4" max="4" width="10.42578125" bestFit="1" customWidth="1"/>
    <col min="5" max="5" width="9.85546875" bestFit="1" customWidth="1"/>
    <col min="6" max="6" width="9" bestFit="1" customWidth="1"/>
    <col min="7" max="7" width="20.5703125" bestFit="1" customWidth="1"/>
    <col min="8" max="8" width="7.140625" bestFit="1" customWidth="1"/>
    <col min="9" max="9" width="10.7109375" bestFit="1" customWidth="1"/>
    <col min="10" max="10" width="6.28515625" bestFit="1" customWidth="1"/>
    <col min="11" max="11" width="10.28515625" bestFit="1" customWidth="1"/>
    <col min="12" max="12" width="11.140625" bestFit="1" customWidth="1"/>
    <col min="13" max="13" width="12.7109375" bestFit="1" customWidth="1"/>
    <col min="14" max="14" width="8.42578125" bestFit="1" customWidth="1"/>
    <col min="15" max="16" width="9" bestFit="1" customWidth="1"/>
    <col min="17" max="17" width="7.7109375" bestFit="1" customWidth="1"/>
    <col min="18" max="18" width="9.7109375" bestFit="1" customWidth="1"/>
    <col min="19" max="19" width="7.5703125" bestFit="1" customWidth="1"/>
    <col min="20" max="20" width="7.7109375" bestFit="1" customWidth="1"/>
    <col min="21" max="21" width="10.140625" bestFit="1" customWidth="1"/>
    <col min="22" max="22" width="5.28515625" bestFit="1" customWidth="1"/>
    <col min="23" max="23" width="5.5703125" bestFit="1" customWidth="1"/>
    <col min="24" max="24" width="7.140625" bestFit="1" customWidth="1"/>
    <col min="25" max="25" width="15.42578125" bestFit="1" customWidth="1"/>
    <col min="26" max="26" width="7.85546875" bestFit="1" customWidth="1"/>
    <col min="27" max="27" width="12.140625" bestFit="1" customWidth="1"/>
    <col min="28" max="28" width="8.28515625" bestFit="1" customWidth="1"/>
    <col min="29" max="29" width="9.5703125" bestFit="1" customWidth="1"/>
    <col min="30" max="30" width="7.42578125" bestFit="1" customWidth="1"/>
    <col min="31" max="31" width="6.85546875" bestFit="1" customWidth="1"/>
    <col min="32" max="32" width="12" bestFit="1" customWidth="1"/>
    <col min="33" max="33" width="9.140625" bestFit="1" customWidth="1"/>
    <col min="34" max="34" width="5.42578125" bestFit="1" customWidth="1"/>
    <col min="35" max="35" width="14.7109375" bestFit="1" customWidth="1"/>
    <col min="36" max="36" width="12.140625" bestFit="1" customWidth="1"/>
    <col min="38" max="38" width="20.5703125" bestFit="1" customWidth="1"/>
    <col min="39" max="39" width="9.5703125" bestFit="1" customWidth="1"/>
    <col min="40" max="40" width="8.7109375" customWidth="1"/>
    <col min="41" max="41" width="17.5703125" customWidth="1"/>
    <col min="42" max="42" width="24.5703125" bestFit="1" customWidth="1"/>
    <col min="43" max="43" width="9.140625" hidden="1" customWidth="1"/>
  </cols>
  <sheetData>
    <row r="1" spans="1:39" ht="13.5" thickBot="1" x14ac:dyDescent="0.25">
      <c r="B1"/>
      <c r="AJ1" s="11"/>
    </row>
    <row r="2" spans="1:39" ht="15.75" thickBot="1" x14ac:dyDescent="0.35">
      <c r="B2" s="58" t="s">
        <v>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60"/>
      <c r="AJ2" s="11"/>
    </row>
    <row r="3" spans="1:39" x14ac:dyDescent="0.3">
      <c r="B3" s="24" t="s">
        <v>3</v>
      </c>
      <c r="C3" s="40" t="str">
        <f>'Entry Forms Summary'!C37</f>
        <v>Algeria</v>
      </c>
      <c r="D3" s="40" t="str">
        <f>'Entry Forms Summary'!D37</f>
        <v>Argentina</v>
      </c>
      <c r="E3" s="40" t="str">
        <f>'Entry Forms Summary'!E37</f>
        <v>Australia</v>
      </c>
      <c r="F3" s="40" t="str">
        <f>'Entry Forms Summary'!F37</f>
        <v>Belgium</v>
      </c>
      <c r="G3" s="40" t="str">
        <f>'Entry Forms Summary'!G37</f>
        <v>Bosnia - Herzegovina</v>
      </c>
      <c r="H3" s="40" t="str">
        <f>'Entry Forms Summary'!H37</f>
        <v>Brazil</v>
      </c>
      <c r="I3" s="40" t="str">
        <f>'Entry Forms Summary'!I37</f>
        <v>Cameroon</v>
      </c>
      <c r="J3" s="40" t="str">
        <f>'Entry Forms Summary'!J37</f>
        <v>Chile</v>
      </c>
      <c r="K3" s="40" t="str">
        <f>'Entry Forms Summary'!K37</f>
        <v>Colombia</v>
      </c>
      <c r="L3" s="40" t="str">
        <f>'Entry Forms Summary'!L37</f>
        <v>Costa Rica</v>
      </c>
      <c r="M3" s="40" t="str">
        <f>'Entry Forms Summary'!M37</f>
        <v>Cote d'Ivoire</v>
      </c>
      <c r="N3" s="40" t="str">
        <f>'Entry Forms Summary'!N37</f>
        <v>Croatia</v>
      </c>
      <c r="O3" s="40" t="str">
        <f>'Entry Forms Summary'!O37</f>
        <v>Ecuador</v>
      </c>
      <c r="P3" s="40" t="str">
        <f>'Entry Forms Summary'!P37</f>
        <v>England</v>
      </c>
      <c r="Q3" s="40" t="str">
        <f>'Entry Forms Summary'!Q37</f>
        <v>France</v>
      </c>
      <c r="R3" s="40" t="str">
        <f>'Entry Forms Summary'!R37</f>
        <v>Germany</v>
      </c>
      <c r="S3" s="40" t="str">
        <f>'Entry Forms Summary'!S37</f>
        <v>Ghana</v>
      </c>
      <c r="T3" s="40" t="str">
        <f>'Entry Forms Summary'!T37</f>
        <v>Greece</v>
      </c>
      <c r="U3" s="40" t="str">
        <f>'Entry Forms Summary'!U37</f>
        <v>Honduras</v>
      </c>
      <c r="V3" s="40" t="str">
        <f>'Entry Forms Summary'!V37</f>
        <v>Iran</v>
      </c>
      <c r="W3" s="40" t="str">
        <f>'Entry Forms Summary'!W37</f>
        <v>Italy</v>
      </c>
      <c r="X3" s="40" t="str">
        <f>'Entry Forms Summary'!X37</f>
        <v>Japan</v>
      </c>
      <c r="Y3" s="40" t="str">
        <f>'Entry Forms Summary'!Y37</f>
        <v>Korea Republic</v>
      </c>
      <c r="Z3" s="40" t="str">
        <f>'Entry Forms Summary'!Z37</f>
        <v>Mexico</v>
      </c>
      <c r="AA3" s="40" t="str">
        <f>'Entry Forms Summary'!AA37</f>
        <v>Netherlands</v>
      </c>
      <c r="AB3" s="40" t="str">
        <f>'Entry Forms Summary'!AB37</f>
        <v>Nigeria</v>
      </c>
      <c r="AC3" s="40" t="str">
        <f>'Entry Forms Summary'!AC37</f>
        <v>Portugal</v>
      </c>
      <c r="AD3" s="40" t="str">
        <f>'Entry Forms Summary'!AD37</f>
        <v>Russia</v>
      </c>
      <c r="AE3" s="40" t="str">
        <f>'Entry Forms Summary'!AE37</f>
        <v>Spain</v>
      </c>
      <c r="AF3" s="40" t="str">
        <f>'Entry Forms Summary'!AF37</f>
        <v>Switzerland</v>
      </c>
      <c r="AG3" s="40" t="str">
        <f>'Entry Forms Summary'!AG37</f>
        <v>Uruguay</v>
      </c>
      <c r="AH3" s="40" t="str">
        <f>'Entry Forms Summary'!AH37</f>
        <v>USA</v>
      </c>
      <c r="AI3" s="6"/>
      <c r="AJ3" s="10"/>
    </row>
    <row r="4" spans="1:39" x14ac:dyDescent="0.3">
      <c r="B4" s="25" t="s">
        <v>46</v>
      </c>
      <c r="C4" s="20">
        <v>1</v>
      </c>
      <c r="D4" s="20"/>
      <c r="E4" s="20"/>
      <c r="F4" s="20"/>
      <c r="G4" s="17"/>
      <c r="H4" s="20">
        <v>1</v>
      </c>
      <c r="I4" s="20"/>
      <c r="J4" s="20"/>
      <c r="K4" s="20"/>
      <c r="L4" s="20">
        <v>1</v>
      </c>
      <c r="M4" s="20"/>
      <c r="N4" s="20"/>
      <c r="O4" s="20">
        <v>1</v>
      </c>
      <c r="P4" s="20">
        <v>1</v>
      </c>
      <c r="Q4" s="20">
        <v>1</v>
      </c>
      <c r="R4" s="20">
        <v>1</v>
      </c>
      <c r="S4" s="20">
        <v>1</v>
      </c>
      <c r="T4" s="20">
        <v>1</v>
      </c>
      <c r="U4" s="20"/>
      <c r="V4" s="20">
        <v>1</v>
      </c>
      <c r="W4" s="20"/>
      <c r="X4" s="20">
        <v>1</v>
      </c>
      <c r="Y4" s="20">
        <v>1</v>
      </c>
      <c r="Z4" s="20">
        <v>1</v>
      </c>
      <c r="AA4" s="20"/>
      <c r="AB4" s="20">
        <v>1</v>
      </c>
      <c r="AC4" s="20">
        <v>1</v>
      </c>
      <c r="AD4" s="20">
        <v>2</v>
      </c>
      <c r="AE4" s="20"/>
      <c r="AF4" s="20"/>
      <c r="AG4" s="20"/>
      <c r="AH4" s="26">
        <v>1</v>
      </c>
      <c r="AI4" s="8"/>
      <c r="AJ4" s="12"/>
      <c r="AL4" s="1" t="s">
        <v>48</v>
      </c>
      <c r="AM4" s="31">
        <f>COUNTIF(A8:A41,$A$6)*20</f>
        <v>680</v>
      </c>
    </row>
    <row r="5" spans="1:39" ht="15.75" thickBot="1" x14ac:dyDescent="0.35">
      <c r="B5" s="27" t="s">
        <v>2</v>
      </c>
      <c r="C5" s="28">
        <v>1</v>
      </c>
      <c r="D5" s="28">
        <v>6</v>
      </c>
      <c r="E5" s="28"/>
      <c r="F5" s="28">
        <v>4</v>
      </c>
      <c r="G5" s="28">
        <v>1</v>
      </c>
      <c r="H5" s="28">
        <v>4</v>
      </c>
      <c r="I5" s="28"/>
      <c r="J5" s="28">
        <v>2</v>
      </c>
      <c r="K5" s="28">
        <v>4</v>
      </c>
      <c r="L5" s="28">
        <v>3</v>
      </c>
      <c r="M5" s="28">
        <v>1</v>
      </c>
      <c r="N5" s="28">
        <v>1</v>
      </c>
      <c r="O5" s="28">
        <v>1</v>
      </c>
      <c r="P5" s="28"/>
      <c r="Q5" s="28">
        <v>3</v>
      </c>
      <c r="R5" s="28">
        <v>6</v>
      </c>
      <c r="S5" s="28"/>
      <c r="T5" s="28">
        <v>1</v>
      </c>
      <c r="U5" s="28"/>
      <c r="V5" s="28"/>
      <c r="W5" s="28">
        <v>1</v>
      </c>
      <c r="X5" s="28"/>
      <c r="Y5" s="28"/>
      <c r="Z5" s="28">
        <v>2</v>
      </c>
      <c r="AA5" s="28">
        <v>6</v>
      </c>
      <c r="AB5" s="28">
        <v>1</v>
      </c>
      <c r="AC5" s="28">
        <v>1</v>
      </c>
      <c r="AD5" s="28"/>
      <c r="AE5" s="28">
        <v>1</v>
      </c>
      <c r="AF5" s="28">
        <v>2</v>
      </c>
      <c r="AG5" s="28">
        <v>2</v>
      </c>
      <c r="AH5" s="29">
        <v>1</v>
      </c>
      <c r="AI5" s="8"/>
      <c r="AJ5" s="12"/>
    </row>
    <row r="6" spans="1:39" ht="15" customHeight="1" thickBot="1" x14ac:dyDescent="0.25">
      <c r="A6" s="30" t="s">
        <v>47</v>
      </c>
      <c r="B6" s="16"/>
      <c r="AL6" s="61" t="s">
        <v>51</v>
      </c>
      <c r="AM6" s="62"/>
    </row>
    <row r="7" spans="1:39" ht="14.25" customHeight="1" x14ac:dyDescent="0.3">
      <c r="A7" s="5" t="s">
        <v>12</v>
      </c>
      <c r="B7" s="5" t="s">
        <v>1</v>
      </c>
      <c r="C7" s="55" t="s">
        <v>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7"/>
      <c r="AI7" s="4" t="s">
        <v>6</v>
      </c>
      <c r="AJ7" s="4" t="s">
        <v>7</v>
      </c>
      <c r="AL7" s="32" t="s">
        <v>50</v>
      </c>
      <c r="AM7" s="33" t="s">
        <v>49</v>
      </c>
    </row>
    <row r="8" spans="1:39" x14ac:dyDescent="0.3">
      <c r="A8" s="21" t="s">
        <v>0</v>
      </c>
      <c r="B8" s="3" t="str">
        <f>'Entry Forms Summary'!B58</f>
        <v>Dale Latin</v>
      </c>
      <c r="C8" s="3">
        <f>INDEX('Entry Forms Summary'!$C$38:$AH$71,MATCH($B8,'Entry Forms Summary'!$B$38:$B$71,FALSE),MATCH(C$3,'Entry Forms Summary'!$C$37:$AH$37,FALSE))*(C$4/2+C$5)</f>
        <v>9</v>
      </c>
      <c r="D8" s="3">
        <f>INDEX('Entry Forms Summary'!$C$38:$AH$71,MATCH($B8,'Entry Forms Summary'!$B$38:$B$71,FALSE),MATCH(D$3,'Entry Forms Summary'!$C$37:$AH$37,FALSE))*(D$4/2+D$5)</f>
        <v>162</v>
      </c>
      <c r="E8" s="3">
        <f>INDEX('Entry Forms Summary'!$C$38:$AH$71,MATCH($B8,'Entry Forms Summary'!$B$38:$B$71,FALSE),MATCH(E$3,'Entry Forms Summary'!$C$37:$AH$37,FALSE))*(E$4/2+E$5)</f>
        <v>0</v>
      </c>
      <c r="F8" s="3">
        <f>INDEX('Entry Forms Summary'!$C$38:$AH$71,MATCH($B8,'Entry Forms Summary'!$B$38:$B$71,FALSE),MATCH(F$3,'Entry Forms Summary'!$C$37:$AH$37,FALSE))*(F$4/2+F$5)</f>
        <v>116</v>
      </c>
      <c r="G8" s="3">
        <f>INDEX('Entry Forms Summary'!$C$38:$AH$71,MATCH($B8,'Entry Forms Summary'!$B$38:$B$71,FALSE),MATCH(G$3,'Entry Forms Summary'!$C$37:$AH$37,FALSE))*(G$4/2+G$5)</f>
        <v>17</v>
      </c>
      <c r="H8" s="3">
        <f>INDEX('Entry Forms Summary'!$C$38:$AH$71,MATCH($B8,'Entry Forms Summary'!$B$38:$B$71,FALSE),MATCH(H$3,'Entry Forms Summary'!$C$37:$AH$37,FALSE))*(H$4/2+H$5)</f>
        <v>126</v>
      </c>
      <c r="I8" s="3">
        <f>INDEX('Entry Forms Summary'!$C$38:$AH$71,MATCH($B8,'Entry Forms Summary'!$B$38:$B$71,FALSE),MATCH(I$3,'Entry Forms Summary'!$C$37:$AH$37,FALSE))*(I$4/2+I$5)</f>
        <v>0</v>
      </c>
      <c r="J8" s="3">
        <f>INDEX('Entry Forms Summary'!$C$38:$AH$71,MATCH($B8,'Entry Forms Summary'!$B$38:$B$71,FALSE),MATCH(J$3,'Entry Forms Summary'!$C$37:$AH$37,FALSE))*(J$4/2+J$5)</f>
        <v>42</v>
      </c>
      <c r="K8" s="3">
        <f>INDEX('Entry Forms Summary'!$C$38:$AH$71,MATCH($B8,'Entry Forms Summary'!$B$38:$B$71,FALSE),MATCH(K$3,'Entry Forms Summary'!$C$37:$AH$37,FALSE))*(K$4/2+K$5)</f>
        <v>96</v>
      </c>
      <c r="L8" s="3">
        <f>INDEX('Entry Forms Summary'!$C$38:$AH$71,MATCH($B8,'Entry Forms Summary'!$B$38:$B$71,FALSE),MATCH(L$3,'Entry Forms Summary'!$C$37:$AH$37,FALSE))*(L$4/2+L$5)</f>
        <v>7</v>
      </c>
      <c r="M8" s="3">
        <f>INDEX('Entry Forms Summary'!$C$38:$AH$71,MATCH($B8,'Entry Forms Summary'!$B$38:$B$71,FALSE),MATCH(M$3,'Entry Forms Summary'!$C$37:$AH$37,FALSE))*(M$4/2+M$5)</f>
        <v>26</v>
      </c>
      <c r="N8" s="3">
        <f>INDEX('Entry Forms Summary'!$C$38:$AH$71,MATCH($B8,'Entry Forms Summary'!$B$38:$B$71,FALSE),MATCH(N$3,'Entry Forms Summary'!$C$37:$AH$37,FALSE))*(N$4/2+N$5)</f>
        <v>19</v>
      </c>
      <c r="O8" s="3">
        <f>INDEX('Entry Forms Summary'!$C$38:$AH$71,MATCH($B8,'Entry Forms Summary'!$B$38:$B$71,FALSE),MATCH(O$3,'Entry Forms Summary'!$C$37:$AH$37,FALSE))*(O$4/2+O$5)</f>
        <v>34.5</v>
      </c>
      <c r="P8" s="3">
        <f>INDEX('Entry Forms Summary'!$C$38:$AH$71,MATCH($B8,'Entry Forms Summary'!$B$38:$B$71,FALSE),MATCH(P$3,'Entry Forms Summary'!$C$37:$AH$37,FALSE))*(P$4/2+P$5)</f>
        <v>6</v>
      </c>
      <c r="Q8" s="3">
        <f>INDEX('Entry Forms Summary'!$C$38:$AH$71,MATCH($B8,'Entry Forms Summary'!$B$38:$B$71,FALSE),MATCH(Q$3,'Entry Forms Summary'!$C$37:$AH$37,FALSE))*(Q$4/2+Q$5)</f>
        <v>63</v>
      </c>
      <c r="R8" s="3">
        <f>INDEX('Entry Forms Summary'!$C$38:$AH$71,MATCH($B8,'Entry Forms Summary'!$B$38:$B$71,FALSE),MATCH(R$3,'Entry Forms Summary'!$C$37:$AH$37,FALSE))*(R$4/2+R$5)</f>
        <v>208</v>
      </c>
      <c r="S8" s="3">
        <f>INDEX('Entry Forms Summary'!$C$38:$AH$71,MATCH($B8,'Entry Forms Summary'!$B$38:$B$71,FALSE),MATCH(S$3,'Entry Forms Summary'!$C$37:$AH$37,FALSE))*(S$4/2+S$5)</f>
        <v>4.5</v>
      </c>
      <c r="T8" s="3">
        <f>INDEX('Entry Forms Summary'!$C$38:$AH$71,MATCH($B8,'Entry Forms Summary'!$B$38:$B$71,FALSE),MATCH(T$3,'Entry Forms Summary'!$C$37:$AH$37,FALSE))*(T$4/2+T$5)</f>
        <v>10.5</v>
      </c>
      <c r="U8" s="3">
        <f>INDEX('Entry Forms Summary'!$C$38:$AH$71,MATCH($B8,'Entry Forms Summary'!$B$38:$B$71,FALSE),MATCH(U$3,'Entry Forms Summary'!$C$37:$AH$37,FALSE))*(U$4/2+U$5)</f>
        <v>0</v>
      </c>
      <c r="V8" s="3">
        <f>INDEX('Entry Forms Summary'!$C$38:$AH$71,MATCH($B8,'Entry Forms Summary'!$B$38:$B$71,FALSE),MATCH(V$3,'Entry Forms Summary'!$C$37:$AH$37,FALSE))*(V$4/2+V$5)</f>
        <v>1.5</v>
      </c>
      <c r="W8" s="3">
        <f>INDEX('Entry Forms Summary'!$C$38:$AH$71,MATCH($B8,'Entry Forms Summary'!$B$38:$B$71,FALSE),MATCH(W$3,'Entry Forms Summary'!$C$37:$AH$37,FALSE))*(W$4/2+W$5)</f>
        <v>22</v>
      </c>
      <c r="X8" s="3">
        <f>INDEX('Entry Forms Summary'!$C$38:$AH$71,MATCH($B8,'Entry Forms Summary'!$B$38:$B$71,FALSE),MATCH(X$3,'Entry Forms Summary'!$C$37:$AH$37,FALSE))*(X$4/2+X$5)</f>
        <v>8</v>
      </c>
      <c r="Y8" s="3">
        <f>INDEX('Entry Forms Summary'!$C$38:$AH$71,MATCH($B8,'Entry Forms Summary'!$B$38:$B$71,FALSE),MATCH(Y$3,'Entry Forms Summary'!$C$37:$AH$37,FALSE))*(Y$4/2+Y$5)</f>
        <v>5</v>
      </c>
      <c r="Z8" s="3">
        <f>INDEX('Entry Forms Summary'!$C$38:$AH$71,MATCH($B8,'Entry Forms Summary'!$B$38:$B$71,FALSE),MATCH(Z$3,'Entry Forms Summary'!$C$37:$AH$37,FALSE))*(Z$4/2+Z$5)</f>
        <v>32.5</v>
      </c>
      <c r="AA8" s="3">
        <f>INDEX('Entry Forms Summary'!$C$38:$AH$71,MATCH($B8,'Entry Forms Summary'!$B$38:$B$71,FALSE),MATCH(AA$3,'Entry Forms Summary'!$C$37:$AH$37,FALSE))*(AA$4/2+AA$5)</f>
        <v>180</v>
      </c>
      <c r="AB8" s="3">
        <f>INDEX('Entry Forms Summary'!$C$38:$AH$71,MATCH($B8,'Entry Forms Summary'!$B$38:$B$71,FALSE),MATCH(AB$3,'Entry Forms Summary'!$C$37:$AH$37,FALSE))*(AB$4/2+AB$5)</f>
        <v>16.5</v>
      </c>
      <c r="AC8" s="3">
        <f>INDEX('Entry Forms Summary'!$C$38:$AH$71,MATCH($B8,'Entry Forms Summary'!$B$38:$B$71,FALSE),MATCH(AC$3,'Entry Forms Summary'!$C$37:$AH$37,FALSE))*(AC$4/2+AC$5)</f>
        <v>12</v>
      </c>
      <c r="AD8" s="3">
        <f>INDEX('Entry Forms Summary'!$C$38:$AH$71,MATCH($B8,'Entry Forms Summary'!$B$38:$B$71,FALSE),MATCH(AD$3,'Entry Forms Summary'!$C$37:$AH$37,FALSE))*(AD$4/2+AD$5)</f>
        <v>20</v>
      </c>
      <c r="AE8" s="3">
        <f>INDEX('Entry Forms Summary'!$C$38:$AH$71,MATCH($B8,'Entry Forms Summary'!$B$38:$B$71,FALSE),MATCH(AE$3,'Entry Forms Summary'!$C$37:$AH$37,FALSE))*(AE$4/2+AE$5)</f>
        <v>15</v>
      </c>
      <c r="AF8" s="3">
        <f>INDEX('Entry Forms Summary'!$C$38:$AH$71,MATCH($B8,'Entry Forms Summary'!$B$38:$B$71,FALSE),MATCH(AF$3,'Entry Forms Summary'!$C$37:$AH$37,FALSE))*(AF$4/2+AF$5)</f>
        <v>28</v>
      </c>
      <c r="AG8" s="3">
        <f>INDEX('Entry Forms Summary'!$C$38:$AH$71,MATCH($B8,'Entry Forms Summary'!$B$38:$B$71,FALSE),MATCH(AG$3,'Entry Forms Summary'!$C$37:$AH$37,FALSE))*(AG$4/2+AG$5)</f>
        <v>62</v>
      </c>
      <c r="AH8" s="3">
        <f>INDEX('Entry Forms Summary'!$C$38:$AH$71,MATCH($B8,'Entry Forms Summary'!$B$38:$B$71,FALSE),MATCH(AH$3,'Entry Forms Summary'!$C$37:$AH$37,FALSE))*(AH$4/2+AH$5)</f>
        <v>37.5</v>
      </c>
      <c r="AI8" s="7">
        <f t="shared" ref="AI8:AI41" si="0">SUM($C8:$AH8)</f>
        <v>1386.5</v>
      </c>
      <c r="AJ8" s="7">
        <f t="shared" ref="AJ8:AJ41" si="1">RANK(AI8,$AI$8:$AI$41,0)</f>
        <v>12</v>
      </c>
      <c r="AL8" s="34" t="s">
        <v>8</v>
      </c>
      <c r="AM8" s="35">
        <f>0.6*AM4</f>
        <v>408</v>
      </c>
    </row>
    <row r="9" spans="1:39" x14ac:dyDescent="0.3">
      <c r="A9" s="21" t="s">
        <v>0</v>
      </c>
      <c r="B9" s="3" t="str">
        <f>'Entry Forms Summary'!B63</f>
        <v>Moufid Jarjour</v>
      </c>
      <c r="C9" s="3">
        <f>INDEX('Entry Forms Summary'!$C$38:$AH$71,MATCH($B9,'Entry Forms Summary'!$B$38:$B$71,FALSE),MATCH(C$3,'Entry Forms Summary'!$C$37:$AH$37,FALSE))*(C$4/2+C$5)</f>
        <v>3</v>
      </c>
      <c r="D9" s="3">
        <f>INDEX('Entry Forms Summary'!$C$38:$AH$71,MATCH($B9,'Entry Forms Summary'!$B$38:$B$71,FALSE),MATCH(D$3,'Entry Forms Summary'!$C$37:$AH$37,FALSE))*(D$4/2+D$5)</f>
        <v>186</v>
      </c>
      <c r="E9" s="3">
        <f>INDEX('Entry Forms Summary'!$C$38:$AH$71,MATCH($B9,'Entry Forms Summary'!$B$38:$B$71,FALSE),MATCH(E$3,'Entry Forms Summary'!$C$37:$AH$37,FALSE))*(E$4/2+E$5)</f>
        <v>0</v>
      </c>
      <c r="F9" s="3">
        <f>INDEX('Entry Forms Summary'!$C$38:$AH$71,MATCH($B9,'Entry Forms Summary'!$B$38:$B$71,FALSE),MATCH(F$3,'Entry Forms Summary'!$C$37:$AH$37,FALSE))*(F$4/2+F$5)</f>
        <v>100</v>
      </c>
      <c r="G9" s="3">
        <f>INDEX('Entry Forms Summary'!$C$38:$AH$71,MATCH($B9,'Entry Forms Summary'!$B$38:$B$71,FALSE),MATCH(G$3,'Entry Forms Summary'!$C$37:$AH$37,FALSE))*(G$4/2+G$5)</f>
        <v>21</v>
      </c>
      <c r="H9" s="3">
        <f>INDEX('Entry Forms Summary'!$C$38:$AH$71,MATCH($B9,'Entry Forms Summary'!$B$38:$B$71,FALSE),MATCH(H$3,'Entry Forms Summary'!$C$37:$AH$37,FALSE))*(H$4/2+H$5)</f>
        <v>144</v>
      </c>
      <c r="I9" s="3">
        <f>INDEX('Entry Forms Summary'!$C$38:$AH$71,MATCH($B9,'Entry Forms Summary'!$B$38:$B$71,FALSE),MATCH(I$3,'Entry Forms Summary'!$C$37:$AH$37,FALSE))*(I$4/2+I$5)</f>
        <v>0</v>
      </c>
      <c r="J9" s="3">
        <f>INDEX('Entry Forms Summary'!$C$38:$AH$71,MATCH($B9,'Entry Forms Summary'!$B$38:$B$71,FALSE),MATCH(J$3,'Entry Forms Summary'!$C$37:$AH$37,FALSE))*(J$4/2+J$5)</f>
        <v>52</v>
      </c>
      <c r="K9" s="3">
        <f>INDEX('Entry Forms Summary'!$C$38:$AH$71,MATCH($B9,'Entry Forms Summary'!$B$38:$B$71,FALSE),MATCH(K$3,'Entry Forms Summary'!$C$37:$AH$37,FALSE))*(K$4/2+K$5)</f>
        <v>112</v>
      </c>
      <c r="L9" s="3">
        <f>INDEX('Entry Forms Summary'!$C$38:$AH$71,MATCH($B9,'Entry Forms Summary'!$B$38:$B$71,FALSE),MATCH(L$3,'Entry Forms Summary'!$C$37:$AH$37,FALSE))*(L$4/2+L$5)</f>
        <v>28</v>
      </c>
      <c r="M9" s="3">
        <f>INDEX('Entry Forms Summary'!$C$38:$AH$71,MATCH($B9,'Entry Forms Summary'!$B$38:$B$71,FALSE),MATCH(M$3,'Entry Forms Summary'!$C$37:$AH$37,FALSE))*(M$4/2+M$5)</f>
        <v>18</v>
      </c>
      <c r="N9" s="3">
        <f>INDEX('Entry Forms Summary'!$C$38:$AH$71,MATCH($B9,'Entry Forms Summary'!$B$38:$B$71,FALSE),MATCH(N$3,'Entry Forms Summary'!$C$37:$AH$37,FALSE))*(N$4/2+N$5)</f>
        <v>10</v>
      </c>
      <c r="O9" s="3">
        <f>INDEX('Entry Forms Summary'!$C$38:$AH$71,MATCH($B9,'Entry Forms Summary'!$B$38:$B$71,FALSE),MATCH(O$3,'Entry Forms Summary'!$C$37:$AH$37,FALSE))*(O$4/2+O$5)</f>
        <v>24</v>
      </c>
      <c r="P9" s="3">
        <f>INDEX('Entry Forms Summary'!$C$38:$AH$71,MATCH($B9,'Entry Forms Summary'!$B$38:$B$71,FALSE),MATCH(P$3,'Entry Forms Summary'!$C$37:$AH$37,FALSE))*(P$4/2+P$5)</f>
        <v>13.5</v>
      </c>
      <c r="Q9" s="3">
        <f>INDEX('Entry Forms Summary'!$C$38:$AH$71,MATCH($B9,'Entry Forms Summary'!$B$38:$B$71,FALSE),MATCH(Q$3,'Entry Forms Summary'!$C$37:$AH$37,FALSE))*(Q$4/2+Q$5)</f>
        <v>101.5</v>
      </c>
      <c r="R9" s="3">
        <f>INDEX('Entry Forms Summary'!$C$38:$AH$71,MATCH($B9,'Entry Forms Summary'!$B$38:$B$71,FALSE),MATCH(R$3,'Entry Forms Summary'!$C$37:$AH$37,FALSE))*(R$4/2+R$5)</f>
        <v>195</v>
      </c>
      <c r="S9" s="3">
        <f>INDEX('Entry Forms Summary'!$C$38:$AH$71,MATCH($B9,'Entry Forms Summary'!$B$38:$B$71,FALSE),MATCH(S$3,'Entry Forms Summary'!$C$37:$AH$37,FALSE))*(S$4/2+S$5)</f>
        <v>5.5</v>
      </c>
      <c r="T9" s="3">
        <f>INDEX('Entry Forms Summary'!$C$38:$AH$71,MATCH($B9,'Entry Forms Summary'!$B$38:$B$71,FALSE),MATCH(T$3,'Entry Forms Summary'!$C$37:$AH$37,FALSE))*(T$4/2+T$5)</f>
        <v>19.5</v>
      </c>
      <c r="U9" s="3">
        <f>INDEX('Entry Forms Summary'!$C$38:$AH$71,MATCH($B9,'Entry Forms Summary'!$B$38:$B$71,FALSE),MATCH(U$3,'Entry Forms Summary'!$C$37:$AH$37,FALSE))*(U$4/2+U$5)</f>
        <v>0</v>
      </c>
      <c r="V9" s="3">
        <f>INDEX('Entry Forms Summary'!$C$38:$AH$71,MATCH($B9,'Entry Forms Summary'!$B$38:$B$71,FALSE),MATCH(V$3,'Entry Forms Summary'!$C$37:$AH$37,FALSE))*(V$4/2+V$5)</f>
        <v>1.5</v>
      </c>
      <c r="W9" s="3">
        <f>INDEX('Entry Forms Summary'!$C$38:$AH$71,MATCH($B9,'Entry Forms Summary'!$B$38:$B$71,FALSE),MATCH(W$3,'Entry Forms Summary'!$C$37:$AH$37,FALSE))*(W$4/2+W$5)</f>
        <v>22</v>
      </c>
      <c r="X9" s="3">
        <f>INDEX('Entry Forms Summary'!$C$38:$AH$71,MATCH($B9,'Entry Forms Summary'!$B$38:$B$71,FALSE),MATCH(X$3,'Entry Forms Summary'!$C$37:$AH$37,FALSE))*(X$4/2+X$5)</f>
        <v>3.5</v>
      </c>
      <c r="Y9" s="3">
        <f>INDEX('Entry Forms Summary'!$C$38:$AH$71,MATCH($B9,'Entry Forms Summary'!$B$38:$B$71,FALSE),MATCH(Y$3,'Entry Forms Summary'!$C$37:$AH$37,FALSE))*(Y$4/2+Y$5)</f>
        <v>3</v>
      </c>
      <c r="Z9" s="3">
        <f>INDEX('Entry Forms Summary'!$C$38:$AH$71,MATCH($B9,'Entry Forms Summary'!$B$38:$B$71,FALSE),MATCH(Z$3,'Entry Forms Summary'!$C$37:$AH$37,FALSE))*(Z$4/2+Z$5)</f>
        <v>30</v>
      </c>
      <c r="AA9" s="3">
        <f>INDEX('Entry Forms Summary'!$C$38:$AH$71,MATCH($B9,'Entry Forms Summary'!$B$38:$B$71,FALSE),MATCH(AA$3,'Entry Forms Summary'!$C$37:$AH$37,FALSE))*(AA$4/2+AA$5)</f>
        <v>144</v>
      </c>
      <c r="AB9" s="3">
        <f>INDEX('Entry Forms Summary'!$C$38:$AH$71,MATCH($B9,'Entry Forms Summary'!$B$38:$B$71,FALSE),MATCH(AB$3,'Entry Forms Summary'!$C$37:$AH$37,FALSE))*(AB$4/2+AB$5)</f>
        <v>13.5</v>
      </c>
      <c r="AC9" s="3">
        <f>INDEX('Entry Forms Summary'!$C$38:$AH$71,MATCH($B9,'Entry Forms Summary'!$B$38:$B$71,FALSE),MATCH(AC$3,'Entry Forms Summary'!$C$37:$AH$37,FALSE))*(AC$4/2+AC$5)</f>
        <v>28.5</v>
      </c>
      <c r="AD9" s="3">
        <f>INDEX('Entry Forms Summary'!$C$38:$AH$71,MATCH($B9,'Entry Forms Summary'!$B$38:$B$71,FALSE),MATCH(AD$3,'Entry Forms Summary'!$C$37:$AH$37,FALSE))*(AD$4/2+AD$5)</f>
        <v>17</v>
      </c>
      <c r="AE9" s="3">
        <f>INDEX('Entry Forms Summary'!$C$38:$AH$71,MATCH($B9,'Entry Forms Summary'!$B$38:$B$71,FALSE),MATCH(AE$3,'Entry Forms Summary'!$C$37:$AH$37,FALSE))*(AE$4/2+AE$5)</f>
        <v>20</v>
      </c>
      <c r="AF9" s="3">
        <f>INDEX('Entry Forms Summary'!$C$38:$AH$71,MATCH($B9,'Entry Forms Summary'!$B$38:$B$71,FALSE),MATCH(AF$3,'Entry Forms Summary'!$C$37:$AH$37,FALSE))*(AF$4/2+AF$5)</f>
        <v>30</v>
      </c>
      <c r="AG9" s="3">
        <f>INDEX('Entry Forms Summary'!$C$38:$AH$71,MATCH($B9,'Entry Forms Summary'!$B$38:$B$71,FALSE),MATCH(AG$3,'Entry Forms Summary'!$C$37:$AH$37,FALSE))*(AG$4/2+AG$5)</f>
        <v>46</v>
      </c>
      <c r="AH9" s="3">
        <f>INDEX('Entry Forms Summary'!$C$38:$AH$71,MATCH($B9,'Entry Forms Summary'!$B$38:$B$71,FALSE),MATCH(AH$3,'Entry Forms Summary'!$C$37:$AH$37,FALSE))*(AH$4/2+AH$5)</f>
        <v>21</v>
      </c>
      <c r="AI9" s="7">
        <f t="shared" si="0"/>
        <v>1413</v>
      </c>
      <c r="AJ9" s="7">
        <f t="shared" si="1"/>
        <v>4</v>
      </c>
      <c r="AL9" s="36" t="s">
        <v>9</v>
      </c>
      <c r="AM9" s="35">
        <f>0.15*AM4</f>
        <v>102</v>
      </c>
    </row>
    <row r="10" spans="1:39" x14ac:dyDescent="0.3">
      <c r="A10" s="21" t="s">
        <v>0</v>
      </c>
      <c r="B10" s="3" t="str">
        <f>'Entry Forms Summary'!B56</f>
        <v>Frederic Bisson</v>
      </c>
      <c r="C10" s="3">
        <f>INDEX('Entry Forms Summary'!$C$38:$AH$71,MATCH($B10,'Entry Forms Summary'!$B$38:$B$71,FALSE),MATCH(C$3,'Entry Forms Summary'!$C$37:$AH$37,FALSE))*(C$4/2+C$5)</f>
        <v>16.5</v>
      </c>
      <c r="D10" s="3">
        <f>INDEX('Entry Forms Summary'!$C$38:$AH$71,MATCH($B10,'Entry Forms Summary'!$B$38:$B$71,FALSE),MATCH(D$3,'Entry Forms Summary'!$C$37:$AH$37,FALSE))*(D$4/2+D$5)</f>
        <v>186</v>
      </c>
      <c r="E10" s="3">
        <f>INDEX('Entry Forms Summary'!$C$38:$AH$71,MATCH($B10,'Entry Forms Summary'!$B$38:$B$71,FALSE),MATCH(E$3,'Entry Forms Summary'!$C$37:$AH$37,FALSE))*(E$4/2+E$5)</f>
        <v>0</v>
      </c>
      <c r="F10" s="3">
        <f>INDEX('Entry Forms Summary'!$C$38:$AH$71,MATCH($B10,'Entry Forms Summary'!$B$38:$B$71,FALSE),MATCH(F$3,'Entry Forms Summary'!$C$37:$AH$37,FALSE))*(F$4/2+F$5)</f>
        <v>92</v>
      </c>
      <c r="G10" s="3">
        <f>INDEX('Entry Forms Summary'!$C$38:$AH$71,MATCH($B10,'Entry Forms Summary'!$B$38:$B$71,FALSE),MATCH(G$3,'Entry Forms Summary'!$C$37:$AH$37,FALSE))*(G$4/2+G$5)</f>
        <v>19</v>
      </c>
      <c r="H10" s="3">
        <f>INDEX('Entry Forms Summary'!$C$38:$AH$71,MATCH($B10,'Entry Forms Summary'!$B$38:$B$71,FALSE),MATCH(H$3,'Entry Forms Summary'!$C$37:$AH$37,FALSE))*(H$4/2+H$5)</f>
        <v>130.5</v>
      </c>
      <c r="I10" s="3">
        <f>INDEX('Entry Forms Summary'!$C$38:$AH$71,MATCH($B10,'Entry Forms Summary'!$B$38:$B$71,FALSE),MATCH(I$3,'Entry Forms Summary'!$C$37:$AH$37,FALSE))*(I$4/2+I$5)</f>
        <v>0</v>
      </c>
      <c r="J10" s="3">
        <f>INDEX('Entry Forms Summary'!$C$38:$AH$71,MATCH($B10,'Entry Forms Summary'!$B$38:$B$71,FALSE),MATCH(J$3,'Entry Forms Summary'!$C$37:$AH$37,FALSE))*(J$4/2+J$5)</f>
        <v>26</v>
      </c>
      <c r="K10" s="3">
        <f>INDEX('Entry Forms Summary'!$C$38:$AH$71,MATCH($B10,'Entry Forms Summary'!$B$38:$B$71,FALSE),MATCH(K$3,'Entry Forms Summary'!$C$37:$AH$37,FALSE))*(K$4/2+K$5)</f>
        <v>96</v>
      </c>
      <c r="L10" s="3">
        <f>INDEX('Entry Forms Summary'!$C$38:$AH$71,MATCH($B10,'Entry Forms Summary'!$B$38:$B$71,FALSE),MATCH(L$3,'Entry Forms Summary'!$C$37:$AH$37,FALSE))*(L$4/2+L$5)</f>
        <v>14</v>
      </c>
      <c r="M10" s="3">
        <f>INDEX('Entry Forms Summary'!$C$38:$AH$71,MATCH($B10,'Entry Forms Summary'!$B$38:$B$71,FALSE),MATCH(M$3,'Entry Forms Summary'!$C$37:$AH$37,FALSE))*(M$4/2+M$5)</f>
        <v>17</v>
      </c>
      <c r="N10" s="3">
        <f>INDEX('Entry Forms Summary'!$C$38:$AH$71,MATCH($B10,'Entry Forms Summary'!$B$38:$B$71,FALSE),MATCH(N$3,'Entry Forms Summary'!$C$37:$AH$37,FALSE))*(N$4/2+N$5)</f>
        <v>12</v>
      </c>
      <c r="O10" s="3">
        <f>INDEX('Entry Forms Summary'!$C$38:$AH$71,MATCH($B10,'Entry Forms Summary'!$B$38:$B$71,FALSE),MATCH(O$3,'Entry Forms Summary'!$C$37:$AH$37,FALSE))*(O$4/2+O$5)</f>
        <v>15</v>
      </c>
      <c r="P10" s="3">
        <f>INDEX('Entry Forms Summary'!$C$38:$AH$71,MATCH($B10,'Entry Forms Summary'!$B$38:$B$71,FALSE),MATCH(P$3,'Entry Forms Summary'!$C$37:$AH$37,FALSE))*(P$4/2+P$5)</f>
        <v>8</v>
      </c>
      <c r="Q10" s="3">
        <f>INDEX('Entry Forms Summary'!$C$38:$AH$71,MATCH($B10,'Entry Forms Summary'!$B$38:$B$71,FALSE),MATCH(Q$3,'Entry Forms Summary'!$C$37:$AH$37,FALSE))*(Q$4/2+Q$5)</f>
        <v>98</v>
      </c>
      <c r="R10" s="3">
        <f>INDEX('Entry Forms Summary'!$C$38:$AH$71,MATCH($B10,'Entry Forms Summary'!$B$38:$B$71,FALSE),MATCH(R$3,'Entry Forms Summary'!$C$37:$AH$37,FALSE))*(R$4/2+R$5)</f>
        <v>208</v>
      </c>
      <c r="S10" s="3">
        <f>INDEX('Entry Forms Summary'!$C$38:$AH$71,MATCH($B10,'Entry Forms Summary'!$B$38:$B$71,FALSE),MATCH(S$3,'Entry Forms Summary'!$C$37:$AH$37,FALSE))*(S$4/2+S$5)</f>
        <v>1.5</v>
      </c>
      <c r="T10" s="3">
        <f>INDEX('Entry Forms Summary'!$C$38:$AH$71,MATCH($B10,'Entry Forms Summary'!$B$38:$B$71,FALSE),MATCH(T$3,'Entry Forms Summary'!$C$37:$AH$37,FALSE))*(T$4/2+T$5)</f>
        <v>22.5</v>
      </c>
      <c r="U10" s="3">
        <f>INDEX('Entry Forms Summary'!$C$38:$AH$71,MATCH($B10,'Entry Forms Summary'!$B$38:$B$71,FALSE),MATCH(U$3,'Entry Forms Summary'!$C$37:$AH$37,FALSE))*(U$4/2+U$5)</f>
        <v>0</v>
      </c>
      <c r="V10" s="3">
        <f>INDEX('Entry Forms Summary'!$C$38:$AH$71,MATCH($B10,'Entry Forms Summary'!$B$38:$B$71,FALSE),MATCH(V$3,'Entry Forms Summary'!$C$37:$AH$37,FALSE))*(V$4/2+V$5)</f>
        <v>4</v>
      </c>
      <c r="W10" s="3">
        <f>INDEX('Entry Forms Summary'!$C$38:$AH$71,MATCH($B10,'Entry Forms Summary'!$B$38:$B$71,FALSE),MATCH(W$3,'Entry Forms Summary'!$C$37:$AH$37,FALSE))*(W$4/2+W$5)</f>
        <v>26</v>
      </c>
      <c r="X10" s="3">
        <f>INDEX('Entry Forms Summary'!$C$38:$AH$71,MATCH($B10,'Entry Forms Summary'!$B$38:$B$71,FALSE),MATCH(X$3,'Entry Forms Summary'!$C$37:$AH$37,FALSE))*(X$4/2+X$5)</f>
        <v>3</v>
      </c>
      <c r="Y10" s="3">
        <f>INDEX('Entry Forms Summary'!$C$38:$AH$71,MATCH($B10,'Entry Forms Summary'!$B$38:$B$71,FALSE),MATCH(Y$3,'Entry Forms Summary'!$C$37:$AH$37,FALSE))*(Y$4/2+Y$5)</f>
        <v>2.5</v>
      </c>
      <c r="Z10" s="3">
        <f>INDEX('Entry Forms Summary'!$C$38:$AH$71,MATCH($B10,'Entry Forms Summary'!$B$38:$B$71,FALSE),MATCH(Z$3,'Entry Forms Summary'!$C$37:$AH$37,FALSE))*(Z$4/2+Z$5)</f>
        <v>50</v>
      </c>
      <c r="AA10" s="3">
        <f>INDEX('Entry Forms Summary'!$C$38:$AH$71,MATCH($B10,'Entry Forms Summary'!$B$38:$B$71,FALSE),MATCH(AA$3,'Entry Forms Summary'!$C$37:$AH$37,FALSE))*(AA$4/2+AA$5)</f>
        <v>180</v>
      </c>
      <c r="AB10" s="3">
        <f>INDEX('Entry Forms Summary'!$C$38:$AH$71,MATCH($B10,'Entry Forms Summary'!$B$38:$B$71,FALSE),MATCH(AB$3,'Entry Forms Summary'!$C$37:$AH$37,FALSE))*(AB$4/2+AB$5)</f>
        <v>10.5</v>
      </c>
      <c r="AC10" s="3">
        <f>INDEX('Entry Forms Summary'!$C$38:$AH$71,MATCH($B10,'Entry Forms Summary'!$B$38:$B$71,FALSE),MATCH(AC$3,'Entry Forms Summary'!$C$37:$AH$37,FALSE))*(AC$4/2+AC$5)</f>
        <v>37.5</v>
      </c>
      <c r="AD10" s="3">
        <f>INDEX('Entry Forms Summary'!$C$38:$AH$71,MATCH($B10,'Entry Forms Summary'!$B$38:$B$71,FALSE),MATCH(AD$3,'Entry Forms Summary'!$C$37:$AH$37,FALSE))*(AD$4/2+AD$5)</f>
        <v>18</v>
      </c>
      <c r="AE10" s="3">
        <f>INDEX('Entry Forms Summary'!$C$38:$AH$71,MATCH($B10,'Entry Forms Summary'!$B$38:$B$71,FALSE),MATCH(AE$3,'Entry Forms Summary'!$C$37:$AH$37,FALSE))*(AE$4/2+AE$5)</f>
        <v>22</v>
      </c>
      <c r="AF10" s="3">
        <f>INDEX('Entry Forms Summary'!$C$38:$AH$71,MATCH($B10,'Entry Forms Summary'!$B$38:$B$71,FALSE),MATCH(AF$3,'Entry Forms Summary'!$C$37:$AH$37,FALSE))*(AF$4/2+AF$5)</f>
        <v>42</v>
      </c>
      <c r="AG10" s="3">
        <f>INDEX('Entry Forms Summary'!$C$38:$AH$71,MATCH($B10,'Entry Forms Summary'!$B$38:$B$71,FALSE),MATCH(AG$3,'Entry Forms Summary'!$C$37:$AH$37,FALSE))*(AG$4/2+AG$5)</f>
        <v>54</v>
      </c>
      <c r="AH10" s="3">
        <f>INDEX('Entry Forms Summary'!$C$38:$AH$71,MATCH($B10,'Entry Forms Summary'!$B$38:$B$71,FALSE),MATCH(AH$3,'Entry Forms Summary'!$C$37:$AH$37,FALSE))*(AH$4/2+AH$5)</f>
        <v>21</v>
      </c>
      <c r="AI10" s="7">
        <f t="shared" si="0"/>
        <v>1432.5</v>
      </c>
      <c r="AJ10" s="7">
        <f t="shared" si="1"/>
        <v>1</v>
      </c>
      <c r="AL10" s="37" t="s">
        <v>10</v>
      </c>
      <c r="AM10" s="35">
        <f>0.05*AM4</f>
        <v>34</v>
      </c>
    </row>
    <row r="11" spans="1:39" ht="15.75" thickBot="1" x14ac:dyDescent="0.35">
      <c r="A11" s="21" t="s">
        <v>0</v>
      </c>
      <c r="B11" s="3" t="str">
        <f>'Entry Forms Summary'!B68</f>
        <v>Jason Sikorski</v>
      </c>
      <c r="C11" s="3">
        <f>INDEX('Entry Forms Summary'!$C$38:$AH$71,MATCH($B11,'Entry Forms Summary'!$B$38:$B$71,FALSE),MATCH(C$3,'Entry Forms Summary'!$C$37:$AH$37,FALSE))*(C$4/2+C$5)</f>
        <v>6</v>
      </c>
      <c r="D11" s="3">
        <f>INDEX('Entry Forms Summary'!$C$38:$AH$71,MATCH($B11,'Entry Forms Summary'!$B$38:$B$71,FALSE),MATCH(D$3,'Entry Forms Summary'!$C$37:$AH$37,FALSE))*(D$4/2+D$5)</f>
        <v>186</v>
      </c>
      <c r="E11" s="3">
        <f>INDEX('Entry Forms Summary'!$C$38:$AH$71,MATCH($B11,'Entry Forms Summary'!$B$38:$B$71,FALSE),MATCH(E$3,'Entry Forms Summary'!$C$37:$AH$37,FALSE))*(E$4/2+E$5)</f>
        <v>0</v>
      </c>
      <c r="F11" s="3">
        <f>INDEX('Entry Forms Summary'!$C$38:$AH$71,MATCH($B11,'Entry Forms Summary'!$B$38:$B$71,FALSE),MATCH(F$3,'Entry Forms Summary'!$C$37:$AH$37,FALSE))*(F$4/2+F$5)</f>
        <v>116</v>
      </c>
      <c r="G11" s="3">
        <f>INDEX('Entry Forms Summary'!$C$38:$AH$71,MATCH($B11,'Entry Forms Summary'!$B$38:$B$71,FALSE),MATCH(G$3,'Entry Forms Summary'!$C$37:$AH$37,FALSE))*(G$4/2+G$5)</f>
        <v>18</v>
      </c>
      <c r="H11" s="3">
        <f>INDEX('Entry Forms Summary'!$C$38:$AH$71,MATCH($B11,'Entry Forms Summary'!$B$38:$B$71,FALSE),MATCH(H$3,'Entry Forms Summary'!$C$37:$AH$37,FALSE))*(H$4/2+H$5)</f>
        <v>144</v>
      </c>
      <c r="I11" s="3">
        <f>INDEX('Entry Forms Summary'!$C$38:$AH$71,MATCH($B11,'Entry Forms Summary'!$B$38:$B$71,FALSE),MATCH(I$3,'Entry Forms Summary'!$C$37:$AH$37,FALSE))*(I$4/2+I$5)</f>
        <v>0</v>
      </c>
      <c r="J11" s="3">
        <f>INDEX('Entry Forms Summary'!$C$38:$AH$71,MATCH($B11,'Entry Forms Summary'!$B$38:$B$71,FALSE),MATCH(J$3,'Entry Forms Summary'!$C$37:$AH$37,FALSE))*(J$4/2+J$5)</f>
        <v>24</v>
      </c>
      <c r="K11" s="3">
        <f>INDEX('Entry Forms Summary'!$C$38:$AH$71,MATCH($B11,'Entry Forms Summary'!$B$38:$B$71,FALSE),MATCH(K$3,'Entry Forms Summary'!$C$37:$AH$37,FALSE))*(K$4/2+K$5)</f>
        <v>104</v>
      </c>
      <c r="L11" s="3">
        <f>INDEX('Entry Forms Summary'!$C$38:$AH$71,MATCH($B11,'Entry Forms Summary'!$B$38:$B$71,FALSE),MATCH(L$3,'Entry Forms Summary'!$C$37:$AH$37,FALSE))*(L$4/2+L$5)</f>
        <v>3.5</v>
      </c>
      <c r="M11" s="3">
        <f>INDEX('Entry Forms Summary'!$C$38:$AH$71,MATCH($B11,'Entry Forms Summary'!$B$38:$B$71,FALSE),MATCH(M$3,'Entry Forms Summary'!$C$37:$AH$37,FALSE))*(M$4/2+M$5)</f>
        <v>16</v>
      </c>
      <c r="N11" s="3">
        <f>INDEX('Entry Forms Summary'!$C$38:$AH$71,MATCH($B11,'Entry Forms Summary'!$B$38:$B$71,FALSE),MATCH(N$3,'Entry Forms Summary'!$C$37:$AH$37,FALSE))*(N$4/2+N$5)</f>
        <v>10</v>
      </c>
      <c r="O11" s="3">
        <f>INDEX('Entry Forms Summary'!$C$38:$AH$71,MATCH($B11,'Entry Forms Summary'!$B$38:$B$71,FALSE),MATCH(O$3,'Entry Forms Summary'!$C$37:$AH$37,FALSE))*(O$4/2+O$5)</f>
        <v>22.5</v>
      </c>
      <c r="P11" s="3">
        <f>INDEX('Entry Forms Summary'!$C$38:$AH$71,MATCH($B11,'Entry Forms Summary'!$B$38:$B$71,FALSE),MATCH(P$3,'Entry Forms Summary'!$C$37:$AH$37,FALSE))*(P$4/2+P$5)</f>
        <v>9.5</v>
      </c>
      <c r="Q11" s="3">
        <f>INDEX('Entry Forms Summary'!$C$38:$AH$71,MATCH($B11,'Entry Forms Summary'!$B$38:$B$71,FALSE),MATCH(Q$3,'Entry Forms Summary'!$C$37:$AH$37,FALSE))*(Q$4/2+Q$5)</f>
        <v>94.5</v>
      </c>
      <c r="R11" s="3">
        <f>INDEX('Entry Forms Summary'!$C$38:$AH$71,MATCH($B11,'Entry Forms Summary'!$B$38:$B$71,FALSE),MATCH(R$3,'Entry Forms Summary'!$C$37:$AH$37,FALSE))*(R$4/2+R$5)</f>
        <v>195</v>
      </c>
      <c r="S11" s="3">
        <f>INDEX('Entry Forms Summary'!$C$38:$AH$71,MATCH($B11,'Entry Forms Summary'!$B$38:$B$71,FALSE),MATCH(S$3,'Entry Forms Summary'!$C$37:$AH$37,FALSE))*(S$4/2+S$5)</f>
        <v>4</v>
      </c>
      <c r="T11" s="3">
        <f>INDEX('Entry Forms Summary'!$C$38:$AH$71,MATCH($B11,'Entry Forms Summary'!$B$38:$B$71,FALSE),MATCH(T$3,'Entry Forms Summary'!$C$37:$AH$37,FALSE))*(T$4/2+T$5)</f>
        <v>10.5</v>
      </c>
      <c r="U11" s="3">
        <f>INDEX('Entry Forms Summary'!$C$38:$AH$71,MATCH($B11,'Entry Forms Summary'!$B$38:$B$71,FALSE),MATCH(U$3,'Entry Forms Summary'!$C$37:$AH$37,FALSE))*(U$4/2+U$5)</f>
        <v>0</v>
      </c>
      <c r="V11" s="3">
        <f>INDEX('Entry Forms Summary'!$C$38:$AH$71,MATCH($B11,'Entry Forms Summary'!$B$38:$B$71,FALSE),MATCH(V$3,'Entry Forms Summary'!$C$37:$AH$37,FALSE))*(V$4/2+V$5)</f>
        <v>3</v>
      </c>
      <c r="W11" s="3">
        <f>INDEX('Entry Forms Summary'!$C$38:$AH$71,MATCH($B11,'Entry Forms Summary'!$B$38:$B$71,FALSE),MATCH(W$3,'Entry Forms Summary'!$C$37:$AH$37,FALSE))*(W$4/2+W$5)</f>
        <v>25</v>
      </c>
      <c r="X11" s="3">
        <f>INDEX('Entry Forms Summary'!$C$38:$AH$71,MATCH($B11,'Entry Forms Summary'!$B$38:$B$71,FALSE),MATCH(X$3,'Entry Forms Summary'!$C$37:$AH$37,FALSE))*(X$4/2+X$5)</f>
        <v>7</v>
      </c>
      <c r="Y11" s="3">
        <f>INDEX('Entry Forms Summary'!$C$38:$AH$71,MATCH($B11,'Entry Forms Summary'!$B$38:$B$71,FALSE),MATCH(Y$3,'Entry Forms Summary'!$C$37:$AH$37,FALSE))*(Y$4/2+Y$5)</f>
        <v>5.5</v>
      </c>
      <c r="Z11" s="3">
        <f>INDEX('Entry Forms Summary'!$C$38:$AH$71,MATCH($B11,'Entry Forms Summary'!$B$38:$B$71,FALSE),MATCH(Z$3,'Entry Forms Summary'!$C$37:$AH$37,FALSE))*(Z$4/2+Z$5)</f>
        <v>52.5</v>
      </c>
      <c r="AA11" s="3">
        <f>INDEX('Entry Forms Summary'!$C$38:$AH$71,MATCH($B11,'Entry Forms Summary'!$B$38:$B$71,FALSE),MATCH(AA$3,'Entry Forms Summary'!$C$37:$AH$37,FALSE))*(AA$4/2+AA$5)</f>
        <v>168</v>
      </c>
      <c r="AB11" s="3">
        <f>INDEX('Entry Forms Summary'!$C$38:$AH$71,MATCH($B11,'Entry Forms Summary'!$B$38:$B$71,FALSE),MATCH(AB$3,'Entry Forms Summary'!$C$37:$AH$37,FALSE))*(AB$4/2+AB$5)</f>
        <v>19.5</v>
      </c>
      <c r="AC11" s="3">
        <f>INDEX('Entry Forms Summary'!$C$38:$AH$71,MATCH($B11,'Entry Forms Summary'!$B$38:$B$71,FALSE),MATCH(AC$3,'Entry Forms Summary'!$C$37:$AH$37,FALSE))*(AC$4/2+AC$5)</f>
        <v>33</v>
      </c>
      <c r="AD11" s="3">
        <f>INDEX('Entry Forms Summary'!$C$38:$AH$71,MATCH($B11,'Entry Forms Summary'!$B$38:$B$71,FALSE),MATCH(AD$3,'Entry Forms Summary'!$C$37:$AH$37,FALSE))*(AD$4/2+AD$5)</f>
        <v>20</v>
      </c>
      <c r="AE11" s="3">
        <f>INDEX('Entry Forms Summary'!$C$38:$AH$71,MATCH($B11,'Entry Forms Summary'!$B$38:$B$71,FALSE),MATCH(AE$3,'Entry Forms Summary'!$C$37:$AH$37,FALSE))*(AE$4/2+AE$5)</f>
        <v>23</v>
      </c>
      <c r="AF11" s="3">
        <f>INDEX('Entry Forms Summary'!$C$38:$AH$71,MATCH($B11,'Entry Forms Summary'!$B$38:$B$71,FALSE),MATCH(AF$3,'Entry Forms Summary'!$C$37:$AH$37,FALSE))*(AF$4/2+AF$5)</f>
        <v>34</v>
      </c>
      <c r="AG11" s="3">
        <f>INDEX('Entry Forms Summary'!$C$38:$AH$71,MATCH($B11,'Entry Forms Summary'!$B$38:$B$71,FALSE),MATCH(AG$3,'Entry Forms Summary'!$C$37:$AH$37,FALSE))*(AG$4/2+AG$5)</f>
        <v>48</v>
      </c>
      <c r="AH11" s="3">
        <f>INDEX('Entry Forms Summary'!$C$38:$AH$71,MATCH($B11,'Entry Forms Summary'!$B$38:$B$71,FALSE),MATCH(AH$3,'Entry Forms Summary'!$C$37:$AH$37,FALSE))*(AH$4/2+AH$5)</f>
        <v>13.5</v>
      </c>
      <c r="AI11" s="7">
        <f t="shared" si="0"/>
        <v>1415.5</v>
      </c>
      <c r="AJ11" s="7">
        <f t="shared" si="1"/>
        <v>2</v>
      </c>
      <c r="AL11" s="38" t="s">
        <v>11</v>
      </c>
      <c r="AM11" s="39">
        <f>0.2*AM4</f>
        <v>136</v>
      </c>
    </row>
    <row r="12" spans="1:39" x14ac:dyDescent="0.3">
      <c r="A12" s="21" t="s">
        <v>0</v>
      </c>
      <c r="B12" s="3" t="str">
        <f>'Entry Forms Summary'!B41</f>
        <v>Dallan Kennelly</v>
      </c>
      <c r="C12" s="3">
        <f>INDEX('Entry Forms Summary'!$C$38:$AH$71,MATCH($B12,'Entry Forms Summary'!$B$38:$B$71,FALSE),MATCH(C$3,'Entry Forms Summary'!$C$37:$AH$37,FALSE))*(C$4/2+C$5)</f>
        <v>4.5</v>
      </c>
      <c r="D12" s="3">
        <f>INDEX('Entry Forms Summary'!$C$38:$AH$71,MATCH($B12,'Entry Forms Summary'!$B$38:$B$71,FALSE),MATCH(D$3,'Entry Forms Summary'!$C$37:$AH$37,FALSE))*(D$4/2+D$5)</f>
        <v>186</v>
      </c>
      <c r="E12" s="3">
        <f>INDEX('Entry Forms Summary'!$C$38:$AH$71,MATCH($B12,'Entry Forms Summary'!$B$38:$B$71,FALSE),MATCH(E$3,'Entry Forms Summary'!$C$37:$AH$37,FALSE))*(E$4/2+E$5)</f>
        <v>0</v>
      </c>
      <c r="F12" s="3">
        <f>INDEX('Entry Forms Summary'!$C$38:$AH$71,MATCH($B12,'Entry Forms Summary'!$B$38:$B$71,FALSE),MATCH(F$3,'Entry Forms Summary'!$C$37:$AH$37,FALSE))*(F$4/2+F$5)</f>
        <v>100</v>
      </c>
      <c r="G12" s="3">
        <f>INDEX('Entry Forms Summary'!$C$38:$AH$71,MATCH($B12,'Entry Forms Summary'!$B$38:$B$71,FALSE),MATCH(G$3,'Entry Forms Summary'!$C$37:$AH$37,FALSE))*(G$4/2+G$5)</f>
        <v>21</v>
      </c>
      <c r="H12" s="3">
        <f>INDEX('Entry Forms Summary'!$C$38:$AH$71,MATCH($B12,'Entry Forms Summary'!$B$38:$B$71,FALSE),MATCH(H$3,'Entry Forms Summary'!$C$37:$AH$37,FALSE))*(H$4/2+H$5)</f>
        <v>144</v>
      </c>
      <c r="I12" s="3">
        <f>INDEX('Entry Forms Summary'!$C$38:$AH$71,MATCH($B12,'Entry Forms Summary'!$B$38:$B$71,FALSE),MATCH(I$3,'Entry Forms Summary'!$C$37:$AH$37,FALSE))*(I$4/2+I$5)</f>
        <v>0</v>
      </c>
      <c r="J12" s="3">
        <f>INDEX('Entry Forms Summary'!$C$38:$AH$71,MATCH($B12,'Entry Forms Summary'!$B$38:$B$71,FALSE),MATCH(J$3,'Entry Forms Summary'!$C$37:$AH$37,FALSE))*(J$4/2+J$5)</f>
        <v>30</v>
      </c>
      <c r="K12" s="3">
        <f>INDEX('Entry Forms Summary'!$C$38:$AH$71,MATCH($B12,'Entry Forms Summary'!$B$38:$B$71,FALSE),MATCH(K$3,'Entry Forms Summary'!$C$37:$AH$37,FALSE))*(K$4/2+K$5)</f>
        <v>92</v>
      </c>
      <c r="L12" s="3">
        <f>INDEX('Entry Forms Summary'!$C$38:$AH$71,MATCH($B12,'Entry Forms Summary'!$B$38:$B$71,FALSE),MATCH(L$3,'Entry Forms Summary'!$C$37:$AH$37,FALSE))*(L$4/2+L$5)</f>
        <v>14</v>
      </c>
      <c r="M12" s="3">
        <f>INDEX('Entry Forms Summary'!$C$38:$AH$71,MATCH($B12,'Entry Forms Summary'!$B$38:$B$71,FALSE),MATCH(M$3,'Entry Forms Summary'!$C$37:$AH$37,FALSE))*(M$4/2+M$5)</f>
        <v>19</v>
      </c>
      <c r="N12" s="3">
        <f>INDEX('Entry Forms Summary'!$C$38:$AH$71,MATCH($B12,'Entry Forms Summary'!$B$38:$B$71,FALSE),MATCH(N$3,'Entry Forms Summary'!$C$37:$AH$37,FALSE))*(N$4/2+N$5)</f>
        <v>14</v>
      </c>
      <c r="O12" s="3">
        <f>INDEX('Entry Forms Summary'!$C$38:$AH$71,MATCH($B12,'Entry Forms Summary'!$B$38:$B$71,FALSE),MATCH(O$3,'Entry Forms Summary'!$C$37:$AH$37,FALSE))*(O$4/2+O$5)</f>
        <v>19.5</v>
      </c>
      <c r="P12" s="3">
        <f>INDEX('Entry Forms Summary'!$C$38:$AH$71,MATCH($B12,'Entry Forms Summary'!$B$38:$B$71,FALSE),MATCH(P$3,'Entry Forms Summary'!$C$37:$AH$37,FALSE))*(P$4/2+P$5)</f>
        <v>8</v>
      </c>
      <c r="Q12" s="3">
        <f>INDEX('Entry Forms Summary'!$C$38:$AH$71,MATCH($B12,'Entry Forms Summary'!$B$38:$B$71,FALSE),MATCH(Q$3,'Entry Forms Summary'!$C$37:$AH$37,FALSE))*(Q$4/2+Q$5)</f>
        <v>98</v>
      </c>
      <c r="R12" s="3">
        <f>INDEX('Entry Forms Summary'!$C$38:$AH$71,MATCH($B12,'Entry Forms Summary'!$B$38:$B$71,FALSE),MATCH(R$3,'Entry Forms Summary'!$C$37:$AH$37,FALSE))*(R$4/2+R$5)</f>
        <v>195</v>
      </c>
      <c r="S12" s="3">
        <f>INDEX('Entry Forms Summary'!$C$38:$AH$71,MATCH($B12,'Entry Forms Summary'!$B$38:$B$71,FALSE),MATCH(S$3,'Entry Forms Summary'!$C$37:$AH$37,FALSE))*(S$4/2+S$5)</f>
        <v>3</v>
      </c>
      <c r="T12" s="3">
        <f>INDEX('Entry Forms Summary'!$C$38:$AH$71,MATCH($B12,'Entry Forms Summary'!$B$38:$B$71,FALSE),MATCH(T$3,'Entry Forms Summary'!$C$37:$AH$37,FALSE))*(T$4/2+T$5)</f>
        <v>18</v>
      </c>
      <c r="U12" s="3">
        <f>INDEX('Entry Forms Summary'!$C$38:$AH$71,MATCH($B12,'Entry Forms Summary'!$B$38:$B$71,FALSE),MATCH(U$3,'Entry Forms Summary'!$C$37:$AH$37,FALSE))*(U$4/2+U$5)</f>
        <v>0</v>
      </c>
      <c r="V12" s="3">
        <f>INDEX('Entry Forms Summary'!$C$38:$AH$71,MATCH($B12,'Entry Forms Summary'!$B$38:$B$71,FALSE),MATCH(V$3,'Entry Forms Summary'!$C$37:$AH$37,FALSE))*(V$4/2+V$5)</f>
        <v>1</v>
      </c>
      <c r="W12" s="3">
        <f>INDEX('Entry Forms Summary'!$C$38:$AH$71,MATCH($B12,'Entry Forms Summary'!$B$38:$B$71,FALSE),MATCH(W$3,'Entry Forms Summary'!$C$37:$AH$37,FALSE))*(W$4/2+W$5)</f>
        <v>29</v>
      </c>
      <c r="X12" s="3">
        <f>INDEX('Entry Forms Summary'!$C$38:$AH$71,MATCH($B12,'Entry Forms Summary'!$B$38:$B$71,FALSE),MATCH(X$3,'Entry Forms Summary'!$C$37:$AH$37,FALSE))*(X$4/2+X$5)</f>
        <v>3.5</v>
      </c>
      <c r="Y12" s="3">
        <f>INDEX('Entry Forms Summary'!$C$38:$AH$71,MATCH($B12,'Entry Forms Summary'!$B$38:$B$71,FALSE),MATCH(Y$3,'Entry Forms Summary'!$C$37:$AH$37,FALSE))*(Y$4/2+Y$5)</f>
        <v>5</v>
      </c>
      <c r="Z12" s="3">
        <f>INDEX('Entry Forms Summary'!$C$38:$AH$71,MATCH($B12,'Entry Forms Summary'!$B$38:$B$71,FALSE),MATCH(Z$3,'Entry Forms Summary'!$C$37:$AH$37,FALSE))*(Z$4/2+Z$5)</f>
        <v>45</v>
      </c>
      <c r="AA12" s="3">
        <f>INDEX('Entry Forms Summary'!$C$38:$AH$71,MATCH($B12,'Entry Forms Summary'!$B$38:$B$71,FALSE),MATCH(AA$3,'Entry Forms Summary'!$C$37:$AH$37,FALSE))*(AA$4/2+AA$5)</f>
        <v>156</v>
      </c>
      <c r="AB12" s="3">
        <f>INDEX('Entry Forms Summary'!$C$38:$AH$71,MATCH($B12,'Entry Forms Summary'!$B$38:$B$71,FALSE),MATCH(AB$3,'Entry Forms Summary'!$C$37:$AH$37,FALSE))*(AB$4/2+AB$5)</f>
        <v>16.5</v>
      </c>
      <c r="AC12" s="3">
        <f>INDEX('Entry Forms Summary'!$C$38:$AH$71,MATCH($B12,'Entry Forms Summary'!$B$38:$B$71,FALSE),MATCH(AC$3,'Entry Forms Summary'!$C$37:$AH$37,FALSE))*(AC$4/2+AC$5)</f>
        <v>40.5</v>
      </c>
      <c r="AD12" s="3">
        <f>INDEX('Entry Forms Summary'!$C$38:$AH$71,MATCH($B12,'Entry Forms Summary'!$B$38:$B$71,FALSE),MATCH(AD$3,'Entry Forms Summary'!$C$37:$AH$37,FALSE))*(AD$4/2+AD$5)</f>
        <v>17</v>
      </c>
      <c r="AE12" s="3">
        <f>INDEX('Entry Forms Summary'!$C$38:$AH$71,MATCH($B12,'Entry Forms Summary'!$B$38:$B$71,FALSE),MATCH(AE$3,'Entry Forms Summary'!$C$37:$AH$37,FALSE))*(AE$4/2+AE$5)</f>
        <v>22</v>
      </c>
      <c r="AF12" s="3">
        <f>INDEX('Entry Forms Summary'!$C$38:$AH$71,MATCH($B12,'Entry Forms Summary'!$B$38:$B$71,FALSE),MATCH(AF$3,'Entry Forms Summary'!$C$37:$AH$37,FALSE))*(AF$4/2+AF$5)</f>
        <v>40</v>
      </c>
      <c r="AG12" s="3">
        <f>INDEX('Entry Forms Summary'!$C$38:$AH$71,MATCH($B12,'Entry Forms Summary'!$B$38:$B$71,FALSE),MATCH(AG$3,'Entry Forms Summary'!$C$37:$AH$37,FALSE))*(AG$4/2+AG$5)</f>
        <v>48</v>
      </c>
      <c r="AH12" s="3">
        <f>INDEX('Entry Forms Summary'!$C$38:$AH$71,MATCH($B12,'Entry Forms Summary'!$B$38:$B$71,FALSE),MATCH(AH$3,'Entry Forms Summary'!$C$37:$AH$37,FALSE))*(AH$4/2+AH$5)</f>
        <v>13.5</v>
      </c>
      <c r="AI12" s="7">
        <f t="shared" si="0"/>
        <v>1403</v>
      </c>
      <c r="AJ12" s="7">
        <f t="shared" si="1"/>
        <v>8</v>
      </c>
    </row>
    <row r="13" spans="1:39" x14ac:dyDescent="0.3">
      <c r="A13" s="21" t="s">
        <v>0</v>
      </c>
      <c r="B13" s="3" t="str">
        <f>'Entry Forms Summary'!B64</f>
        <v>Brenden Moore</v>
      </c>
      <c r="C13" s="3">
        <f>INDEX('Entry Forms Summary'!$C$38:$AH$71,MATCH($B13,'Entry Forms Summary'!$B$38:$B$71,FALSE),MATCH(C$3,'Entry Forms Summary'!$C$37:$AH$37,FALSE))*(C$4/2+C$5)</f>
        <v>4.5</v>
      </c>
      <c r="D13" s="3">
        <f>INDEX('Entry Forms Summary'!$C$38:$AH$71,MATCH($B13,'Entry Forms Summary'!$B$38:$B$71,FALSE),MATCH(D$3,'Entry Forms Summary'!$C$37:$AH$37,FALSE))*(D$4/2+D$5)</f>
        <v>192</v>
      </c>
      <c r="E13" s="3">
        <f>INDEX('Entry Forms Summary'!$C$38:$AH$71,MATCH($B13,'Entry Forms Summary'!$B$38:$B$71,FALSE),MATCH(E$3,'Entry Forms Summary'!$C$37:$AH$37,FALSE))*(E$4/2+E$5)</f>
        <v>0</v>
      </c>
      <c r="F13" s="3">
        <f>INDEX('Entry Forms Summary'!$C$38:$AH$71,MATCH($B13,'Entry Forms Summary'!$B$38:$B$71,FALSE),MATCH(F$3,'Entry Forms Summary'!$C$37:$AH$37,FALSE))*(F$4/2+F$5)</f>
        <v>108</v>
      </c>
      <c r="G13" s="3">
        <f>INDEX('Entry Forms Summary'!$C$38:$AH$71,MATCH($B13,'Entry Forms Summary'!$B$38:$B$71,FALSE),MATCH(G$3,'Entry Forms Summary'!$C$37:$AH$37,FALSE))*(G$4/2+G$5)</f>
        <v>11</v>
      </c>
      <c r="H13" s="3">
        <f>INDEX('Entry Forms Summary'!$C$38:$AH$71,MATCH($B13,'Entry Forms Summary'!$B$38:$B$71,FALSE),MATCH(H$3,'Entry Forms Summary'!$C$37:$AH$37,FALSE))*(H$4/2+H$5)</f>
        <v>139.5</v>
      </c>
      <c r="I13" s="3">
        <f>INDEX('Entry Forms Summary'!$C$38:$AH$71,MATCH($B13,'Entry Forms Summary'!$B$38:$B$71,FALSE),MATCH(I$3,'Entry Forms Summary'!$C$37:$AH$37,FALSE))*(I$4/2+I$5)</f>
        <v>0</v>
      </c>
      <c r="J13" s="3">
        <f>INDEX('Entry Forms Summary'!$C$38:$AH$71,MATCH($B13,'Entry Forms Summary'!$B$38:$B$71,FALSE),MATCH(J$3,'Entry Forms Summary'!$C$37:$AH$37,FALSE))*(J$4/2+J$5)</f>
        <v>40</v>
      </c>
      <c r="K13" s="3">
        <f>INDEX('Entry Forms Summary'!$C$38:$AH$71,MATCH($B13,'Entry Forms Summary'!$B$38:$B$71,FALSE),MATCH(K$3,'Entry Forms Summary'!$C$37:$AH$37,FALSE))*(K$4/2+K$5)</f>
        <v>104</v>
      </c>
      <c r="L13" s="3">
        <f>INDEX('Entry Forms Summary'!$C$38:$AH$71,MATCH($B13,'Entry Forms Summary'!$B$38:$B$71,FALSE),MATCH(L$3,'Entry Forms Summary'!$C$37:$AH$37,FALSE))*(L$4/2+L$5)</f>
        <v>14</v>
      </c>
      <c r="M13" s="3">
        <f>INDEX('Entry Forms Summary'!$C$38:$AH$71,MATCH($B13,'Entry Forms Summary'!$B$38:$B$71,FALSE),MATCH(M$3,'Entry Forms Summary'!$C$37:$AH$37,FALSE))*(M$4/2+M$5)</f>
        <v>10</v>
      </c>
      <c r="N13" s="3">
        <f>INDEX('Entry Forms Summary'!$C$38:$AH$71,MATCH($B13,'Entry Forms Summary'!$B$38:$B$71,FALSE),MATCH(N$3,'Entry Forms Summary'!$C$37:$AH$37,FALSE))*(N$4/2+N$5)</f>
        <v>14</v>
      </c>
      <c r="O13" s="3">
        <f>INDEX('Entry Forms Summary'!$C$38:$AH$71,MATCH($B13,'Entry Forms Summary'!$B$38:$B$71,FALSE),MATCH(O$3,'Entry Forms Summary'!$C$37:$AH$37,FALSE))*(O$4/2+O$5)</f>
        <v>13.5</v>
      </c>
      <c r="P13" s="3">
        <f>INDEX('Entry Forms Summary'!$C$38:$AH$71,MATCH($B13,'Entry Forms Summary'!$B$38:$B$71,FALSE),MATCH(P$3,'Entry Forms Summary'!$C$37:$AH$37,FALSE))*(P$4/2+P$5)</f>
        <v>10.5</v>
      </c>
      <c r="Q13" s="3">
        <f>INDEX('Entry Forms Summary'!$C$38:$AH$71,MATCH($B13,'Entry Forms Summary'!$B$38:$B$71,FALSE),MATCH(Q$3,'Entry Forms Summary'!$C$37:$AH$37,FALSE))*(Q$4/2+Q$5)</f>
        <v>87.5</v>
      </c>
      <c r="R13" s="3">
        <f>INDEX('Entry Forms Summary'!$C$38:$AH$71,MATCH($B13,'Entry Forms Summary'!$B$38:$B$71,FALSE),MATCH(R$3,'Entry Forms Summary'!$C$37:$AH$37,FALSE))*(R$4/2+R$5)</f>
        <v>182</v>
      </c>
      <c r="S13" s="3">
        <f>INDEX('Entry Forms Summary'!$C$38:$AH$71,MATCH($B13,'Entry Forms Summary'!$B$38:$B$71,FALSE),MATCH(S$3,'Entry Forms Summary'!$C$37:$AH$37,FALSE))*(S$4/2+S$5)</f>
        <v>9</v>
      </c>
      <c r="T13" s="3">
        <f>INDEX('Entry Forms Summary'!$C$38:$AH$71,MATCH($B13,'Entry Forms Summary'!$B$38:$B$71,FALSE),MATCH(T$3,'Entry Forms Summary'!$C$37:$AH$37,FALSE))*(T$4/2+T$5)</f>
        <v>28.5</v>
      </c>
      <c r="U13" s="3">
        <f>INDEX('Entry Forms Summary'!$C$38:$AH$71,MATCH($B13,'Entry Forms Summary'!$B$38:$B$71,FALSE),MATCH(U$3,'Entry Forms Summary'!$C$37:$AH$37,FALSE))*(U$4/2+U$5)</f>
        <v>0</v>
      </c>
      <c r="V13" s="3">
        <f>INDEX('Entry Forms Summary'!$C$38:$AH$71,MATCH($B13,'Entry Forms Summary'!$B$38:$B$71,FALSE),MATCH(V$3,'Entry Forms Summary'!$C$37:$AH$37,FALSE))*(V$4/2+V$5)</f>
        <v>0.5</v>
      </c>
      <c r="W13" s="3">
        <f>INDEX('Entry Forms Summary'!$C$38:$AH$71,MATCH($B13,'Entry Forms Summary'!$B$38:$B$71,FALSE),MATCH(W$3,'Entry Forms Summary'!$C$37:$AH$37,FALSE))*(W$4/2+W$5)</f>
        <v>23</v>
      </c>
      <c r="X13" s="3">
        <f>INDEX('Entry Forms Summary'!$C$38:$AH$71,MATCH($B13,'Entry Forms Summary'!$B$38:$B$71,FALSE),MATCH(X$3,'Entry Forms Summary'!$C$37:$AH$37,FALSE))*(X$4/2+X$5)</f>
        <v>6.5</v>
      </c>
      <c r="Y13" s="3">
        <f>INDEX('Entry Forms Summary'!$C$38:$AH$71,MATCH($B13,'Entry Forms Summary'!$B$38:$B$71,FALSE),MATCH(Y$3,'Entry Forms Summary'!$C$37:$AH$37,FALSE))*(Y$4/2+Y$5)</f>
        <v>3.5</v>
      </c>
      <c r="Z13" s="3">
        <f>INDEX('Entry Forms Summary'!$C$38:$AH$71,MATCH($B13,'Entry Forms Summary'!$B$38:$B$71,FALSE),MATCH(Z$3,'Entry Forms Summary'!$C$37:$AH$37,FALSE))*(Z$4/2+Z$5)</f>
        <v>42.5</v>
      </c>
      <c r="AA13" s="3">
        <f>INDEX('Entry Forms Summary'!$C$38:$AH$71,MATCH($B13,'Entry Forms Summary'!$B$38:$B$71,FALSE),MATCH(AA$3,'Entry Forms Summary'!$C$37:$AH$37,FALSE))*(AA$4/2+AA$5)</f>
        <v>180</v>
      </c>
      <c r="AB13" s="3">
        <f>INDEX('Entry Forms Summary'!$C$38:$AH$71,MATCH($B13,'Entry Forms Summary'!$B$38:$B$71,FALSE),MATCH(AB$3,'Entry Forms Summary'!$C$37:$AH$37,FALSE))*(AB$4/2+AB$5)</f>
        <v>12</v>
      </c>
      <c r="AC13" s="3">
        <f>INDEX('Entry Forms Summary'!$C$38:$AH$71,MATCH($B13,'Entry Forms Summary'!$B$38:$B$71,FALSE),MATCH(AC$3,'Entry Forms Summary'!$C$37:$AH$37,FALSE))*(AC$4/2+AC$5)</f>
        <v>36</v>
      </c>
      <c r="AD13" s="3">
        <f>INDEX('Entry Forms Summary'!$C$38:$AH$71,MATCH($B13,'Entry Forms Summary'!$B$38:$B$71,FALSE),MATCH(AD$3,'Entry Forms Summary'!$C$37:$AH$37,FALSE))*(AD$4/2+AD$5)</f>
        <v>15</v>
      </c>
      <c r="AE13" s="3">
        <f>INDEX('Entry Forms Summary'!$C$38:$AH$71,MATCH($B13,'Entry Forms Summary'!$B$38:$B$71,FALSE),MATCH(AE$3,'Entry Forms Summary'!$C$37:$AH$37,FALSE))*(AE$4/2+AE$5)</f>
        <v>29</v>
      </c>
      <c r="AF13" s="3">
        <f>INDEX('Entry Forms Summary'!$C$38:$AH$71,MATCH($B13,'Entry Forms Summary'!$B$38:$B$71,FALSE),MATCH(AF$3,'Entry Forms Summary'!$C$37:$AH$37,FALSE))*(AF$4/2+AF$5)</f>
        <v>24</v>
      </c>
      <c r="AG13" s="3">
        <f>INDEX('Entry Forms Summary'!$C$38:$AH$71,MATCH($B13,'Entry Forms Summary'!$B$38:$B$71,FALSE),MATCH(AG$3,'Entry Forms Summary'!$C$37:$AH$37,FALSE))*(AG$4/2+AG$5)</f>
        <v>44</v>
      </c>
      <c r="AH13" s="3">
        <f>INDEX('Entry Forms Summary'!$C$38:$AH$71,MATCH($B13,'Entry Forms Summary'!$B$38:$B$71,FALSE),MATCH(AH$3,'Entry Forms Summary'!$C$37:$AH$37,FALSE))*(AH$4/2+AH$5)</f>
        <v>24</v>
      </c>
      <c r="AI13" s="7">
        <f t="shared" si="0"/>
        <v>1408</v>
      </c>
      <c r="AJ13" s="7">
        <f t="shared" si="1"/>
        <v>6</v>
      </c>
    </row>
    <row r="14" spans="1:39" x14ac:dyDescent="0.3">
      <c r="A14" s="21" t="s">
        <v>0</v>
      </c>
      <c r="B14" s="3" t="str">
        <f>'Entry Forms Summary'!B49</f>
        <v>Bob Lambe</v>
      </c>
      <c r="C14" s="3">
        <f>INDEX('Entry Forms Summary'!$C$38:$AH$71,MATCH($B14,'Entry Forms Summary'!$B$38:$B$71,FALSE),MATCH(C$3,'Entry Forms Summary'!$C$37:$AH$37,FALSE))*(C$4/2+C$5)</f>
        <v>4.5</v>
      </c>
      <c r="D14" s="3">
        <f>INDEX('Entry Forms Summary'!$C$38:$AH$71,MATCH($B14,'Entry Forms Summary'!$B$38:$B$71,FALSE),MATCH(D$3,'Entry Forms Summary'!$C$37:$AH$37,FALSE))*(D$4/2+D$5)</f>
        <v>186</v>
      </c>
      <c r="E14" s="3">
        <f>INDEX('Entry Forms Summary'!$C$38:$AH$71,MATCH($B14,'Entry Forms Summary'!$B$38:$B$71,FALSE),MATCH(E$3,'Entry Forms Summary'!$C$37:$AH$37,FALSE))*(E$4/2+E$5)</f>
        <v>0</v>
      </c>
      <c r="F14" s="3">
        <f>INDEX('Entry Forms Summary'!$C$38:$AH$71,MATCH($B14,'Entry Forms Summary'!$B$38:$B$71,FALSE),MATCH(F$3,'Entry Forms Summary'!$C$37:$AH$37,FALSE))*(F$4/2+F$5)</f>
        <v>108</v>
      </c>
      <c r="G14" s="3">
        <f>INDEX('Entry Forms Summary'!$C$38:$AH$71,MATCH($B14,'Entry Forms Summary'!$B$38:$B$71,FALSE),MATCH(G$3,'Entry Forms Summary'!$C$37:$AH$37,FALSE))*(G$4/2+G$5)</f>
        <v>9</v>
      </c>
      <c r="H14" s="3">
        <f>INDEX('Entry Forms Summary'!$C$38:$AH$71,MATCH($B14,'Entry Forms Summary'!$B$38:$B$71,FALSE),MATCH(H$3,'Entry Forms Summary'!$C$37:$AH$37,FALSE))*(H$4/2+H$5)</f>
        <v>144</v>
      </c>
      <c r="I14" s="3">
        <f>INDEX('Entry Forms Summary'!$C$38:$AH$71,MATCH($B14,'Entry Forms Summary'!$B$38:$B$71,FALSE),MATCH(I$3,'Entry Forms Summary'!$C$37:$AH$37,FALSE))*(I$4/2+I$5)</f>
        <v>0</v>
      </c>
      <c r="J14" s="3">
        <f>INDEX('Entry Forms Summary'!$C$38:$AH$71,MATCH($B14,'Entry Forms Summary'!$B$38:$B$71,FALSE),MATCH(J$3,'Entry Forms Summary'!$C$37:$AH$37,FALSE))*(J$4/2+J$5)</f>
        <v>40</v>
      </c>
      <c r="K14" s="3">
        <f>INDEX('Entry Forms Summary'!$C$38:$AH$71,MATCH($B14,'Entry Forms Summary'!$B$38:$B$71,FALSE),MATCH(K$3,'Entry Forms Summary'!$C$37:$AH$37,FALSE))*(K$4/2+K$5)</f>
        <v>84</v>
      </c>
      <c r="L14" s="3">
        <f>INDEX('Entry Forms Summary'!$C$38:$AH$71,MATCH($B14,'Entry Forms Summary'!$B$38:$B$71,FALSE),MATCH(L$3,'Entry Forms Summary'!$C$37:$AH$37,FALSE))*(L$4/2+L$5)</f>
        <v>14</v>
      </c>
      <c r="M14" s="3">
        <f>INDEX('Entry Forms Summary'!$C$38:$AH$71,MATCH($B14,'Entry Forms Summary'!$B$38:$B$71,FALSE),MATCH(M$3,'Entry Forms Summary'!$C$37:$AH$37,FALSE))*(M$4/2+M$5)</f>
        <v>14</v>
      </c>
      <c r="N14" s="3">
        <f>INDEX('Entry Forms Summary'!$C$38:$AH$71,MATCH($B14,'Entry Forms Summary'!$B$38:$B$71,FALSE),MATCH(N$3,'Entry Forms Summary'!$C$37:$AH$37,FALSE))*(N$4/2+N$5)</f>
        <v>13</v>
      </c>
      <c r="O14" s="3">
        <f>INDEX('Entry Forms Summary'!$C$38:$AH$71,MATCH($B14,'Entry Forms Summary'!$B$38:$B$71,FALSE),MATCH(O$3,'Entry Forms Summary'!$C$37:$AH$37,FALSE))*(O$4/2+O$5)</f>
        <v>22.5</v>
      </c>
      <c r="P14" s="3">
        <f>INDEX('Entry Forms Summary'!$C$38:$AH$71,MATCH($B14,'Entry Forms Summary'!$B$38:$B$71,FALSE),MATCH(P$3,'Entry Forms Summary'!$C$37:$AH$37,FALSE))*(P$4/2+P$5)</f>
        <v>12</v>
      </c>
      <c r="Q14" s="3">
        <f>INDEX('Entry Forms Summary'!$C$38:$AH$71,MATCH($B14,'Entry Forms Summary'!$B$38:$B$71,FALSE),MATCH(Q$3,'Entry Forms Summary'!$C$37:$AH$37,FALSE))*(Q$4/2+Q$5)</f>
        <v>98</v>
      </c>
      <c r="R14" s="3">
        <f>INDEX('Entry Forms Summary'!$C$38:$AH$71,MATCH($B14,'Entry Forms Summary'!$B$38:$B$71,FALSE),MATCH(R$3,'Entry Forms Summary'!$C$37:$AH$37,FALSE))*(R$4/2+R$5)</f>
        <v>188.5</v>
      </c>
      <c r="S14" s="3">
        <f>INDEX('Entry Forms Summary'!$C$38:$AH$71,MATCH($B14,'Entry Forms Summary'!$B$38:$B$71,FALSE),MATCH(S$3,'Entry Forms Summary'!$C$37:$AH$37,FALSE))*(S$4/2+S$5)</f>
        <v>5</v>
      </c>
      <c r="T14" s="3">
        <f>INDEX('Entry Forms Summary'!$C$38:$AH$71,MATCH($B14,'Entry Forms Summary'!$B$38:$B$71,FALSE),MATCH(T$3,'Entry Forms Summary'!$C$37:$AH$37,FALSE))*(T$4/2+T$5)</f>
        <v>16.5</v>
      </c>
      <c r="U14" s="3">
        <f>INDEX('Entry Forms Summary'!$C$38:$AH$71,MATCH($B14,'Entry Forms Summary'!$B$38:$B$71,FALSE),MATCH(U$3,'Entry Forms Summary'!$C$37:$AH$37,FALSE))*(U$4/2+U$5)</f>
        <v>0</v>
      </c>
      <c r="V14" s="3">
        <f>INDEX('Entry Forms Summary'!$C$38:$AH$71,MATCH($B14,'Entry Forms Summary'!$B$38:$B$71,FALSE),MATCH(V$3,'Entry Forms Summary'!$C$37:$AH$37,FALSE))*(V$4/2+V$5)</f>
        <v>1</v>
      </c>
      <c r="W14" s="3">
        <f>INDEX('Entry Forms Summary'!$C$38:$AH$71,MATCH($B14,'Entry Forms Summary'!$B$38:$B$71,FALSE),MATCH(W$3,'Entry Forms Summary'!$C$37:$AH$37,FALSE))*(W$4/2+W$5)</f>
        <v>26</v>
      </c>
      <c r="X14" s="3">
        <f>INDEX('Entry Forms Summary'!$C$38:$AH$71,MATCH($B14,'Entry Forms Summary'!$B$38:$B$71,FALSE),MATCH(X$3,'Entry Forms Summary'!$C$37:$AH$37,FALSE))*(X$4/2+X$5)</f>
        <v>6</v>
      </c>
      <c r="Y14" s="3">
        <f>INDEX('Entry Forms Summary'!$C$38:$AH$71,MATCH($B14,'Entry Forms Summary'!$B$38:$B$71,FALSE),MATCH(Y$3,'Entry Forms Summary'!$C$37:$AH$37,FALSE))*(Y$4/2+Y$5)</f>
        <v>3.5</v>
      </c>
      <c r="Z14" s="3">
        <f>INDEX('Entry Forms Summary'!$C$38:$AH$71,MATCH($B14,'Entry Forms Summary'!$B$38:$B$71,FALSE),MATCH(Z$3,'Entry Forms Summary'!$C$37:$AH$37,FALSE))*(Z$4/2+Z$5)</f>
        <v>45</v>
      </c>
      <c r="AA14" s="3">
        <f>INDEX('Entry Forms Summary'!$C$38:$AH$71,MATCH($B14,'Entry Forms Summary'!$B$38:$B$71,FALSE),MATCH(AA$3,'Entry Forms Summary'!$C$37:$AH$37,FALSE))*(AA$4/2+AA$5)</f>
        <v>132</v>
      </c>
      <c r="AB14" s="3">
        <f>INDEX('Entry Forms Summary'!$C$38:$AH$71,MATCH($B14,'Entry Forms Summary'!$B$38:$B$71,FALSE),MATCH(AB$3,'Entry Forms Summary'!$C$37:$AH$37,FALSE))*(AB$4/2+AB$5)</f>
        <v>12</v>
      </c>
      <c r="AC14" s="3">
        <f>INDEX('Entry Forms Summary'!$C$38:$AH$71,MATCH($B14,'Entry Forms Summary'!$B$38:$B$71,FALSE),MATCH(AC$3,'Entry Forms Summary'!$C$37:$AH$37,FALSE))*(AC$4/2+AC$5)</f>
        <v>34.5</v>
      </c>
      <c r="AD14" s="3">
        <f>INDEX('Entry Forms Summary'!$C$38:$AH$71,MATCH($B14,'Entry Forms Summary'!$B$38:$B$71,FALSE),MATCH(AD$3,'Entry Forms Summary'!$C$37:$AH$37,FALSE))*(AD$4/2+AD$5)</f>
        <v>19</v>
      </c>
      <c r="AE14" s="3">
        <f>INDEX('Entry Forms Summary'!$C$38:$AH$71,MATCH($B14,'Entry Forms Summary'!$B$38:$B$71,FALSE),MATCH(AE$3,'Entry Forms Summary'!$C$37:$AH$37,FALSE))*(AE$4/2+AE$5)</f>
        <v>30</v>
      </c>
      <c r="AF14" s="3">
        <f>INDEX('Entry Forms Summary'!$C$38:$AH$71,MATCH($B14,'Entry Forms Summary'!$B$38:$B$71,FALSE),MATCH(AF$3,'Entry Forms Summary'!$C$37:$AH$37,FALSE))*(AF$4/2+AF$5)</f>
        <v>34</v>
      </c>
      <c r="AG14" s="3">
        <f>INDEX('Entry Forms Summary'!$C$38:$AH$71,MATCH($B14,'Entry Forms Summary'!$B$38:$B$71,FALSE),MATCH(AG$3,'Entry Forms Summary'!$C$37:$AH$37,FALSE))*(AG$4/2+AG$5)</f>
        <v>50</v>
      </c>
      <c r="AH14" s="3">
        <f>INDEX('Entry Forms Summary'!$C$38:$AH$71,MATCH($B14,'Entry Forms Summary'!$B$38:$B$71,FALSE),MATCH(AH$3,'Entry Forms Summary'!$C$37:$AH$37,FALSE))*(AH$4/2+AH$5)</f>
        <v>24</v>
      </c>
      <c r="AI14" s="7">
        <f t="shared" si="0"/>
        <v>1376</v>
      </c>
      <c r="AJ14" s="7">
        <f t="shared" si="1"/>
        <v>15</v>
      </c>
    </row>
    <row r="15" spans="1:39" ht="15" customHeight="1" x14ac:dyDescent="0.3">
      <c r="A15" s="21" t="s">
        <v>0</v>
      </c>
      <c r="B15" s="3" t="str">
        <f>'Entry Forms Summary'!B51</f>
        <v>Alison Lane</v>
      </c>
      <c r="C15" s="3">
        <f>INDEX('Entry Forms Summary'!$C$38:$AH$71,MATCH($B15,'Entry Forms Summary'!$B$38:$B$71,FALSE),MATCH(C$3,'Entry Forms Summary'!$C$37:$AH$37,FALSE))*(C$4/2+C$5)</f>
        <v>12</v>
      </c>
      <c r="D15" s="3">
        <f>INDEX('Entry Forms Summary'!$C$38:$AH$71,MATCH($B15,'Entry Forms Summary'!$B$38:$B$71,FALSE),MATCH(D$3,'Entry Forms Summary'!$C$37:$AH$37,FALSE))*(D$4/2+D$5)</f>
        <v>114</v>
      </c>
      <c r="E15" s="3">
        <f>INDEX('Entry Forms Summary'!$C$38:$AH$71,MATCH($B15,'Entry Forms Summary'!$B$38:$B$71,FALSE),MATCH(E$3,'Entry Forms Summary'!$C$37:$AH$37,FALSE))*(E$4/2+E$5)</f>
        <v>0</v>
      </c>
      <c r="F15" s="3">
        <f>INDEX('Entry Forms Summary'!$C$38:$AH$71,MATCH($B15,'Entry Forms Summary'!$B$38:$B$71,FALSE),MATCH(F$3,'Entry Forms Summary'!$C$37:$AH$37,FALSE))*(F$4/2+F$5)</f>
        <v>72</v>
      </c>
      <c r="G15" s="3">
        <f>INDEX('Entry Forms Summary'!$C$38:$AH$71,MATCH($B15,'Entry Forms Summary'!$B$38:$B$71,FALSE),MATCH(G$3,'Entry Forms Summary'!$C$37:$AH$37,FALSE))*(G$4/2+G$5)</f>
        <v>2</v>
      </c>
      <c r="H15" s="3">
        <f>INDEX('Entry Forms Summary'!$C$38:$AH$71,MATCH($B15,'Entry Forms Summary'!$B$38:$B$71,FALSE),MATCH(H$3,'Entry Forms Summary'!$C$37:$AH$37,FALSE))*(H$4/2+H$5)</f>
        <v>144</v>
      </c>
      <c r="I15" s="3">
        <f>INDEX('Entry Forms Summary'!$C$38:$AH$71,MATCH($B15,'Entry Forms Summary'!$B$38:$B$71,FALSE),MATCH(I$3,'Entry Forms Summary'!$C$37:$AH$37,FALSE))*(I$4/2+I$5)</f>
        <v>0</v>
      </c>
      <c r="J15" s="3">
        <f>INDEX('Entry Forms Summary'!$C$38:$AH$71,MATCH($B15,'Entry Forms Summary'!$B$38:$B$71,FALSE),MATCH(J$3,'Entry Forms Summary'!$C$37:$AH$37,FALSE))*(J$4/2+J$5)</f>
        <v>42</v>
      </c>
      <c r="K15" s="3">
        <f>INDEX('Entry Forms Summary'!$C$38:$AH$71,MATCH($B15,'Entry Forms Summary'!$B$38:$B$71,FALSE),MATCH(K$3,'Entry Forms Summary'!$C$37:$AH$37,FALSE))*(K$4/2+K$5)</f>
        <v>16</v>
      </c>
      <c r="L15" s="3">
        <f>INDEX('Entry Forms Summary'!$C$38:$AH$71,MATCH($B15,'Entry Forms Summary'!$B$38:$B$71,FALSE),MATCH(L$3,'Entry Forms Summary'!$C$37:$AH$37,FALSE))*(L$4/2+L$5)</f>
        <v>3.5</v>
      </c>
      <c r="M15" s="3">
        <f>INDEX('Entry Forms Summary'!$C$38:$AH$71,MATCH($B15,'Entry Forms Summary'!$B$38:$B$71,FALSE),MATCH(M$3,'Entry Forms Summary'!$C$37:$AH$37,FALSE))*(M$4/2+M$5)</f>
        <v>3</v>
      </c>
      <c r="N15" s="3">
        <f>INDEX('Entry Forms Summary'!$C$38:$AH$71,MATCH($B15,'Entry Forms Summary'!$B$38:$B$71,FALSE),MATCH(N$3,'Entry Forms Summary'!$C$37:$AH$37,FALSE))*(N$4/2+N$5)</f>
        <v>25</v>
      </c>
      <c r="O15" s="3">
        <f>INDEX('Entry Forms Summary'!$C$38:$AH$71,MATCH($B15,'Entry Forms Summary'!$B$38:$B$71,FALSE),MATCH(O$3,'Entry Forms Summary'!$C$37:$AH$37,FALSE))*(O$4/2+O$5)</f>
        <v>10.5</v>
      </c>
      <c r="P15" s="3">
        <f>INDEX('Entry Forms Summary'!$C$38:$AH$71,MATCH($B15,'Entry Forms Summary'!$B$38:$B$71,FALSE),MATCH(P$3,'Entry Forms Summary'!$C$37:$AH$37,FALSE))*(P$4/2+P$5)</f>
        <v>13</v>
      </c>
      <c r="Q15" s="3">
        <f>INDEX('Entry Forms Summary'!$C$38:$AH$71,MATCH($B15,'Entry Forms Summary'!$B$38:$B$71,FALSE),MATCH(Q$3,'Entry Forms Summary'!$C$37:$AH$37,FALSE))*(Q$4/2+Q$5)</f>
        <v>105</v>
      </c>
      <c r="R15" s="3">
        <f>INDEX('Entry Forms Summary'!$C$38:$AH$71,MATCH($B15,'Entry Forms Summary'!$B$38:$B$71,FALSE),MATCH(R$3,'Entry Forms Summary'!$C$37:$AH$37,FALSE))*(R$4/2+R$5)</f>
        <v>201.5</v>
      </c>
      <c r="S15" s="3">
        <f>INDEX('Entry Forms Summary'!$C$38:$AH$71,MATCH($B15,'Entry Forms Summary'!$B$38:$B$71,FALSE),MATCH(S$3,'Entry Forms Summary'!$C$37:$AH$37,FALSE))*(S$4/2+S$5)</f>
        <v>5.5</v>
      </c>
      <c r="T15" s="3">
        <f>INDEX('Entry Forms Summary'!$C$38:$AH$71,MATCH($B15,'Entry Forms Summary'!$B$38:$B$71,FALSE),MATCH(T$3,'Entry Forms Summary'!$C$37:$AH$37,FALSE))*(T$4/2+T$5)</f>
        <v>25.5</v>
      </c>
      <c r="U15" s="3">
        <f>INDEX('Entry Forms Summary'!$C$38:$AH$71,MATCH($B15,'Entry Forms Summary'!$B$38:$B$71,FALSE),MATCH(U$3,'Entry Forms Summary'!$C$37:$AH$37,FALSE))*(U$4/2+U$5)</f>
        <v>0</v>
      </c>
      <c r="V15" s="3">
        <f>INDEX('Entry Forms Summary'!$C$38:$AH$71,MATCH($B15,'Entry Forms Summary'!$B$38:$B$71,FALSE),MATCH(V$3,'Entry Forms Summary'!$C$37:$AH$37,FALSE))*(V$4/2+V$5)</f>
        <v>6</v>
      </c>
      <c r="W15" s="3">
        <f>INDEX('Entry Forms Summary'!$C$38:$AH$71,MATCH($B15,'Entry Forms Summary'!$B$38:$B$71,FALSE),MATCH(W$3,'Entry Forms Summary'!$C$37:$AH$37,FALSE))*(W$4/2+W$5)</f>
        <v>28</v>
      </c>
      <c r="X15" s="3">
        <f>INDEX('Entry Forms Summary'!$C$38:$AH$71,MATCH($B15,'Entry Forms Summary'!$B$38:$B$71,FALSE),MATCH(X$3,'Entry Forms Summary'!$C$37:$AH$37,FALSE))*(X$4/2+X$5)</f>
        <v>7</v>
      </c>
      <c r="Y15" s="3">
        <f>INDEX('Entry Forms Summary'!$C$38:$AH$71,MATCH($B15,'Entry Forms Summary'!$B$38:$B$71,FALSE),MATCH(Y$3,'Entry Forms Summary'!$C$37:$AH$37,FALSE))*(Y$4/2+Y$5)</f>
        <v>10</v>
      </c>
      <c r="Z15" s="3">
        <f>INDEX('Entry Forms Summary'!$C$38:$AH$71,MATCH($B15,'Entry Forms Summary'!$B$38:$B$71,FALSE),MATCH(Z$3,'Entry Forms Summary'!$C$37:$AH$37,FALSE))*(Z$4/2+Z$5)</f>
        <v>67.5</v>
      </c>
      <c r="AA15" s="3">
        <f>INDEX('Entry Forms Summary'!$C$38:$AH$71,MATCH($B15,'Entry Forms Summary'!$B$38:$B$71,FALSE),MATCH(AA$3,'Entry Forms Summary'!$C$37:$AH$37,FALSE))*(AA$4/2+AA$5)</f>
        <v>174</v>
      </c>
      <c r="AB15" s="3">
        <f>INDEX('Entry Forms Summary'!$C$38:$AH$71,MATCH($B15,'Entry Forms Summary'!$B$38:$B$71,FALSE),MATCH(AB$3,'Entry Forms Summary'!$C$37:$AH$37,FALSE))*(AB$4/2+AB$5)</f>
        <v>9</v>
      </c>
      <c r="AC15" s="3">
        <f>INDEX('Entry Forms Summary'!$C$38:$AH$71,MATCH($B15,'Entry Forms Summary'!$B$38:$B$71,FALSE),MATCH(AC$3,'Entry Forms Summary'!$C$37:$AH$37,FALSE))*(AC$4/2+AC$5)</f>
        <v>33</v>
      </c>
      <c r="AD15" s="3">
        <f>INDEX('Entry Forms Summary'!$C$38:$AH$71,MATCH($B15,'Entry Forms Summary'!$B$38:$B$71,FALSE),MATCH(AD$3,'Entry Forms Summary'!$C$37:$AH$37,FALSE))*(AD$4/2+AD$5)</f>
        <v>15</v>
      </c>
      <c r="AE15" s="3">
        <f>INDEX('Entry Forms Summary'!$C$38:$AH$71,MATCH($B15,'Entry Forms Summary'!$B$38:$B$71,FALSE),MATCH(AE$3,'Entry Forms Summary'!$C$37:$AH$37,FALSE))*(AE$4/2+AE$5)</f>
        <v>24</v>
      </c>
      <c r="AF15" s="3">
        <f>INDEX('Entry Forms Summary'!$C$38:$AH$71,MATCH($B15,'Entry Forms Summary'!$B$38:$B$71,FALSE),MATCH(AF$3,'Entry Forms Summary'!$C$37:$AH$37,FALSE))*(AF$4/2+AF$5)</f>
        <v>32</v>
      </c>
      <c r="AG15" s="3">
        <f>INDEX('Entry Forms Summary'!$C$38:$AH$71,MATCH($B15,'Entry Forms Summary'!$B$38:$B$71,FALSE),MATCH(AG$3,'Entry Forms Summary'!$C$37:$AH$37,FALSE))*(AG$4/2+AG$5)</f>
        <v>10</v>
      </c>
      <c r="AH15" s="3">
        <f>INDEX('Entry Forms Summary'!$C$38:$AH$71,MATCH($B15,'Entry Forms Summary'!$B$38:$B$71,FALSE),MATCH(AH$3,'Entry Forms Summary'!$C$37:$AH$37,FALSE))*(AH$4/2+AH$5)</f>
        <v>34.5</v>
      </c>
      <c r="AI15" s="7">
        <f t="shared" si="0"/>
        <v>1244.5</v>
      </c>
      <c r="AJ15" s="7">
        <f t="shared" si="1"/>
        <v>32</v>
      </c>
    </row>
    <row r="16" spans="1:39" ht="15" customHeight="1" x14ac:dyDescent="0.3">
      <c r="A16" s="21" t="s">
        <v>0</v>
      </c>
      <c r="B16" s="3" t="str">
        <f>'Entry Forms Summary'!B65</f>
        <v>KevinJ Johnson</v>
      </c>
      <c r="C16" s="3">
        <f>INDEX('Entry Forms Summary'!$C$38:$AH$71,MATCH($B16,'Entry Forms Summary'!$B$38:$B$71,FALSE),MATCH(C$3,'Entry Forms Summary'!$C$37:$AH$37,FALSE))*(C$4/2+C$5)</f>
        <v>7.5</v>
      </c>
      <c r="D16" s="3">
        <f>INDEX('Entry Forms Summary'!$C$38:$AH$71,MATCH($B16,'Entry Forms Summary'!$B$38:$B$71,FALSE),MATCH(D$3,'Entry Forms Summary'!$C$37:$AH$37,FALSE))*(D$4/2+D$5)</f>
        <v>192</v>
      </c>
      <c r="E16" s="3">
        <f>INDEX('Entry Forms Summary'!$C$38:$AH$71,MATCH($B16,'Entry Forms Summary'!$B$38:$B$71,FALSE),MATCH(E$3,'Entry Forms Summary'!$C$37:$AH$37,FALSE))*(E$4/2+E$5)</f>
        <v>0</v>
      </c>
      <c r="F16" s="3">
        <f>INDEX('Entry Forms Summary'!$C$38:$AH$71,MATCH($B16,'Entry Forms Summary'!$B$38:$B$71,FALSE),MATCH(F$3,'Entry Forms Summary'!$C$37:$AH$37,FALSE))*(F$4/2+F$5)</f>
        <v>108</v>
      </c>
      <c r="G16" s="3">
        <f>INDEX('Entry Forms Summary'!$C$38:$AH$71,MATCH($B16,'Entry Forms Summary'!$B$38:$B$71,FALSE),MATCH(G$3,'Entry Forms Summary'!$C$37:$AH$37,FALSE))*(G$4/2+G$5)</f>
        <v>18</v>
      </c>
      <c r="H16" s="3">
        <f>INDEX('Entry Forms Summary'!$C$38:$AH$71,MATCH($B16,'Entry Forms Summary'!$B$38:$B$71,FALSE),MATCH(H$3,'Entry Forms Summary'!$C$37:$AH$37,FALSE))*(H$4/2+H$5)</f>
        <v>139.5</v>
      </c>
      <c r="I16" s="3">
        <f>INDEX('Entry Forms Summary'!$C$38:$AH$71,MATCH($B16,'Entry Forms Summary'!$B$38:$B$71,FALSE),MATCH(I$3,'Entry Forms Summary'!$C$37:$AH$37,FALSE))*(I$4/2+I$5)</f>
        <v>0</v>
      </c>
      <c r="J16" s="3">
        <f>INDEX('Entry Forms Summary'!$C$38:$AH$71,MATCH($B16,'Entry Forms Summary'!$B$38:$B$71,FALSE),MATCH(J$3,'Entry Forms Summary'!$C$37:$AH$37,FALSE))*(J$4/2+J$5)</f>
        <v>30</v>
      </c>
      <c r="K16" s="3">
        <f>INDEX('Entry Forms Summary'!$C$38:$AH$71,MATCH($B16,'Entry Forms Summary'!$B$38:$B$71,FALSE),MATCH(K$3,'Entry Forms Summary'!$C$37:$AH$37,FALSE))*(K$4/2+K$5)</f>
        <v>100</v>
      </c>
      <c r="L16" s="3">
        <f>INDEX('Entry Forms Summary'!$C$38:$AH$71,MATCH($B16,'Entry Forms Summary'!$B$38:$B$71,FALSE),MATCH(L$3,'Entry Forms Summary'!$C$37:$AH$37,FALSE))*(L$4/2+L$5)</f>
        <v>10.5</v>
      </c>
      <c r="M16" s="3">
        <f>INDEX('Entry Forms Summary'!$C$38:$AH$71,MATCH($B16,'Entry Forms Summary'!$B$38:$B$71,FALSE),MATCH(M$3,'Entry Forms Summary'!$C$37:$AH$37,FALSE))*(M$4/2+M$5)</f>
        <v>12</v>
      </c>
      <c r="N16" s="3">
        <f>INDEX('Entry Forms Summary'!$C$38:$AH$71,MATCH($B16,'Entry Forms Summary'!$B$38:$B$71,FALSE),MATCH(N$3,'Entry Forms Summary'!$C$37:$AH$37,FALSE))*(N$4/2+N$5)</f>
        <v>22</v>
      </c>
      <c r="O16" s="3">
        <f>INDEX('Entry Forms Summary'!$C$38:$AH$71,MATCH($B16,'Entry Forms Summary'!$B$38:$B$71,FALSE),MATCH(O$3,'Entry Forms Summary'!$C$37:$AH$37,FALSE))*(O$4/2+O$5)</f>
        <v>19.5</v>
      </c>
      <c r="P16" s="3">
        <f>INDEX('Entry Forms Summary'!$C$38:$AH$71,MATCH($B16,'Entry Forms Summary'!$B$38:$B$71,FALSE),MATCH(P$3,'Entry Forms Summary'!$C$37:$AH$37,FALSE))*(P$4/2+P$5)</f>
        <v>7</v>
      </c>
      <c r="Q16" s="3">
        <f>INDEX('Entry Forms Summary'!$C$38:$AH$71,MATCH($B16,'Entry Forms Summary'!$B$38:$B$71,FALSE),MATCH(Q$3,'Entry Forms Summary'!$C$37:$AH$37,FALSE))*(Q$4/2+Q$5)</f>
        <v>98</v>
      </c>
      <c r="R16" s="3">
        <f>INDEX('Entry Forms Summary'!$C$38:$AH$71,MATCH($B16,'Entry Forms Summary'!$B$38:$B$71,FALSE),MATCH(R$3,'Entry Forms Summary'!$C$37:$AH$37,FALSE))*(R$4/2+R$5)</f>
        <v>188.5</v>
      </c>
      <c r="S16" s="3">
        <f>INDEX('Entry Forms Summary'!$C$38:$AH$71,MATCH($B16,'Entry Forms Summary'!$B$38:$B$71,FALSE),MATCH(S$3,'Entry Forms Summary'!$C$37:$AH$37,FALSE))*(S$4/2+S$5)</f>
        <v>3.5</v>
      </c>
      <c r="T16" s="3">
        <f>INDEX('Entry Forms Summary'!$C$38:$AH$71,MATCH($B16,'Entry Forms Summary'!$B$38:$B$71,FALSE),MATCH(T$3,'Entry Forms Summary'!$C$37:$AH$37,FALSE))*(T$4/2+T$5)</f>
        <v>30</v>
      </c>
      <c r="U16" s="3">
        <f>INDEX('Entry Forms Summary'!$C$38:$AH$71,MATCH($B16,'Entry Forms Summary'!$B$38:$B$71,FALSE),MATCH(U$3,'Entry Forms Summary'!$C$37:$AH$37,FALSE))*(U$4/2+U$5)</f>
        <v>0</v>
      </c>
      <c r="V16" s="3">
        <f>INDEX('Entry Forms Summary'!$C$38:$AH$71,MATCH($B16,'Entry Forms Summary'!$B$38:$B$71,FALSE),MATCH(V$3,'Entry Forms Summary'!$C$37:$AH$37,FALSE))*(V$4/2+V$5)</f>
        <v>3</v>
      </c>
      <c r="W16" s="3">
        <f>INDEX('Entry Forms Summary'!$C$38:$AH$71,MATCH($B16,'Entry Forms Summary'!$B$38:$B$71,FALSE),MATCH(W$3,'Entry Forms Summary'!$C$37:$AH$37,FALSE))*(W$4/2+W$5)</f>
        <v>30</v>
      </c>
      <c r="X16" s="3">
        <f>INDEX('Entry Forms Summary'!$C$38:$AH$71,MATCH($B16,'Entry Forms Summary'!$B$38:$B$71,FALSE),MATCH(X$3,'Entry Forms Summary'!$C$37:$AH$37,FALSE))*(X$4/2+X$5)</f>
        <v>4</v>
      </c>
      <c r="Y16" s="3">
        <f>INDEX('Entry Forms Summary'!$C$38:$AH$71,MATCH($B16,'Entry Forms Summary'!$B$38:$B$71,FALSE),MATCH(Y$3,'Entry Forms Summary'!$C$37:$AH$37,FALSE))*(Y$4/2+Y$5)</f>
        <v>5.5</v>
      </c>
      <c r="Z16" s="3">
        <f>INDEX('Entry Forms Summary'!$C$38:$AH$71,MATCH($B16,'Entry Forms Summary'!$B$38:$B$71,FALSE),MATCH(Z$3,'Entry Forms Summary'!$C$37:$AH$37,FALSE))*(Z$4/2+Z$5)</f>
        <v>40</v>
      </c>
      <c r="AA16" s="3">
        <f>INDEX('Entry Forms Summary'!$C$38:$AH$71,MATCH($B16,'Entry Forms Summary'!$B$38:$B$71,FALSE),MATCH(AA$3,'Entry Forms Summary'!$C$37:$AH$37,FALSE))*(AA$4/2+AA$5)</f>
        <v>156</v>
      </c>
      <c r="AB16" s="3">
        <f>INDEX('Entry Forms Summary'!$C$38:$AH$71,MATCH($B16,'Entry Forms Summary'!$B$38:$B$71,FALSE),MATCH(AB$3,'Entry Forms Summary'!$C$37:$AH$37,FALSE))*(AB$4/2+AB$5)</f>
        <v>15</v>
      </c>
      <c r="AC16" s="3">
        <f>INDEX('Entry Forms Summary'!$C$38:$AH$71,MATCH($B16,'Entry Forms Summary'!$B$38:$B$71,FALSE),MATCH(AC$3,'Entry Forms Summary'!$C$37:$AH$37,FALSE))*(AC$4/2+AC$5)</f>
        <v>34.5</v>
      </c>
      <c r="AD16" s="3">
        <f>INDEX('Entry Forms Summary'!$C$38:$AH$71,MATCH($B16,'Entry Forms Summary'!$B$38:$B$71,FALSE),MATCH(AD$3,'Entry Forms Summary'!$C$37:$AH$37,FALSE))*(AD$4/2+AD$5)</f>
        <v>19</v>
      </c>
      <c r="AE16" s="3">
        <f>INDEX('Entry Forms Summary'!$C$38:$AH$71,MATCH($B16,'Entry Forms Summary'!$B$38:$B$71,FALSE),MATCH(AE$3,'Entry Forms Summary'!$C$37:$AH$37,FALSE))*(AE$4/2+AE$5)</f>
        <v>21</v>
      </c>
      <c r="AF16" s="3">
        <f>INDEX('Entry Forms Summary'!$C$38:$AH$71,MATCH($B16,'Entry Forms Summary'!$B$38:$B$71,FALSE),MATCH(AF$3,'Entry Forms Summary'!$C$37:$AH$37,FALSE))*(AF$4/2+AF$5)</f>
        <v>34</v>
      </c>
      <c r="AG16" s="3">
        <f>INDEX('Entry Forms Summary'!$C$38:$AH$71,MATCH($B16,'Entry Forms Summary'!$B$38:$B$71,FALSE),MATCH(AG$3,'Entry Forms Summary'!$C$37:$AH$37,FALSE))*(AG$4/2+AG$5)</f>
        <v>48</v>
      </c>
      <c r="AH16" s="3">
        <f>INDEX('Entry Forms Summary'!$C$38:$AH$71,MATCH($B16,'Entry Forms Summary'!$B$38:$B$71,FALSE),MATCH(AH$3,'Entry Forms Summary'!$C$37:$AH$37,FALSE))*(AH$4/2+AH$5)</f>
        <v>13.5</v>
      </c>
      <c r="AI16" s="7">
        <f t="shared" si="0"/>
        <v>1409.5</v>
      </c>
      <c r="AJ16" s="7">
        <f t="shared" si="1"/>
        <v>5</v>
      </c>
    </row>
    <row r="17" spans="1:38" ht="15" customHeight="1" x14ac:dyDescent="0.3">
      <c r="A17" s="21" t="s">
        <v>0</v>
      </c>
      <c r="B17" s="3" t="str">
        <f>'Entry Forms Summary'!B70</f>
        <v>Joel Iannace</v>
      </c>
      <c r="C17" s="3">
        <f>INDEX('Entry Forms Summary'!$C$38:$AH$71,MATCH($B17,'Entry Forms Summary'!$B$38:$B$71,FALSE),MATCH(C$3,'Entry Forms Summary'!$C$37:$AH$37,FALSE))*(C$4/2+C$5)</f>
        <v>18</v>
      </c>
      <c r="D17" s="3">
        <f>INDEX('Entry Forms Summary'!$C$38:$AH$71,MATCH($B17,'Entry Forms Summary'!$B$38:$B$71,FALSE),MATCH(D$3,'Entry Forms Summary'!$C$37:$AH$37,FALSE))*(D$4/2+D$5)</f>
        <v>180</v>
      </c>
      <c r="E17" s="3">
        <f>INDEX('Entry Forms Summary'!$C$38:$AH$71,MATCH($B17,'Entry Forms Summary'!$B$38:$B$71,FALSE),MATCH(E$3,'Entry Forms Summary'!$C$37:$AH$37,FALSE))*(E$4/2+E$5)</f>
        <v>0</v>
      </c>
      <c r="F17" s="3">
        <f>INDEX('Entry Forms Summary'!$C$38:$AH$71,MATCH($B17,'Entry Forms Summary'!$B$38:$B$71,FALSE),MATCH(F$3,'Entry Forms Summary'!$C$37:$AH$37,FALSE))*(F$4/2+F$5)</f>
        <v>84</v>
      </c>
      <c r="G17" s="3">
        <f>INDEX('Entry Forms Summary'!$C$38:$AH$71,MATCH($B17,'Entry Forms Summary'!$B$38:$B$71,FALSE),MATCH(G$3,'Entry Forms Summary'!$C$37:$AH$37,FALSE))*(G$4/2+G$5)</f>
        <v>3</v>
      </c>
      <c r="H17" s="3">
        <f>INDEX('Entry Forms Summary'!$C$38:$AH$71,MATCH($B17,'Entry Forms Summary'!$B$38:$B$71,FALSE),MATCH(H$3,'Entry Forms Summary'!$C$37:$AH$37,FALSE))*(H$4/2+H$5)</f>
        <v>121.5</v>
      </c>
      <c r="I17" s="3">
        <f>INDEX('Entry Forms Summary'!$C$38:$AH$71,MATCH($B17,'Entry Forms Summary'!$B$38:$B$71,FALSE),MATCH(I$3,'Entry Forms Summary'!$C$37:$AH$37,FALSE))*(I$4/2+I$5)</f>
        <v>0</v>
      </c>
      <c r="J17" s="3">
        <f>INDEX('Entry Forms Summary'!$C$38:$AH$71,MATCH($B17,'Entry Forms Summary'!$B$38:$B$71,FALSE),MATCH(J$3,'Entry Forms Summary'!$C$37:$AH$37,FALSE))*(J$4/2+J$5)</f>
        <v>40</v>
      </c>
      <c r="K17" s="3">
        <f>INDEX('Entry Forms Summary'!$C$38:$AH$71,MATCH($B17,'Entry Forms Summary'!$B$38:$B$71,FALSE),MATCH(K$3,'Entry Forms Summary'!$C$37:$AH$37,FALSE))*(K$4/2+K$5)</f>
        <v>64</v>
      </c>
      <c r="L17" s="3">
        <f>INDEX('Entry Forms Summary'!$C$38:$AH$71,MATCH($B17,'Entry Forms Summary'!$B$38:$B$71,FALSE),MATCH(L$3,'Entry Forms Summary'!$C$37:$AH$37,FALSE))*(L$4/2+L$5)</f>
        <v>14</v>
      </c>
      <c r="M17" s="3">
        <f>INDEX('Entry Forms Summary'!$C$38:$AH$71,MATCH($B17,'Entry Forms Summary'!$B$38:$B$71,FALSE),MATCH(M$3,'Entry Forms Summary'!$C$37:$AH$37,FALSE))*(M$4/2+M$5)</f>
        <v>26</v>
      </c>
      <c r="N17" s="3">
        <f>INDEX('Entry Forms Summary'!$C$38:$AH$71,MATCH($B17,'Entry Forms Summary'!$B$38:$B$71,FALSE),MATCH(N$3,'Entry Forms Summary'!$C$37:$AH$37,FALSE))*(N$4/2+N$5)</f>
        <v>24</v>
      </c>
      <c r="O17" s="3">
        <f>INDEX('Entry Forms Summary'!$C$38:$AH$71,MATCH($B17,'Entry Forms Summary'!$B$38:$B$71,FALSE),MATCH(O$3,'Entry Forms Summary'!$C$37:$AH$37,FALSE))*(O$4/2+O$5)</f>
        <v>15</v>
      </c>
      <c r="P17" s="3">
        <f>INDEX('Entry Forms Summary'!$C$38:$AH$71,MATCH($B17,'Entry Forms Summary'!$B$38:$B$71,FALSE),MATCH(P$3,'Entry Forms Summary'!$C$37:$AH$37,FALSE))*(P$4/2+P$5)</f>
        <v>2.5</v>
      </c>
      <c r="Q17" s="3">
        <f>INDEX('Entry Forms Summary'!$C$38:$AH$71,MATCH($B17,'Entry Forms Summary'!$B$38:$B$71,FALSE),MATCH(Q$3,'Entry Forms Summary'!$C$37:$AH$37,FALSE))*(Q$4/2+Q$5)</f>
        <v>66.5</v>
      </c>
      <c r="R17" s="3">
        <f>INDEX('Entry Forms Summary'!$C$38:$AH$71,MATCH($B17,'Entry Forms Summary'!$B$38:$B$71,FALSE),MATCH(R$3,'Entry Forms Summary'!$C$37:$AH$37,FALSE))*(R$4/2+R$5)</f>
        <v>188.5</v>
      </c>
      <c r="S17" s="3">
        <f>INDEX('Entry Forms Summary'!$C$38:$AH$71,MATCH($B17,'Entry Forms Summary'!$B$38:$B$71,FALSE),MATCH(S$3,'Entry Forms Summary'!$C$37:$AH$37,FALSE))*(S$4/2+S$5)</f>
        <v>3</v>
      </c>
      <c r="T17" s="3">
        <f>INDEX('Entry Forms Summary'!$C$38:$AH$71,MATCH($B17,'Entry Forms Summary'!$B$38:$B$71,FALSE),MATCH(T$3,'Entry Forms Summary'!$C$37:$AH$37,FALSE))*(T$4/2+T$5)</f>
        <v>21</v>
      </c>
      <c r="U17" s="3">
        <f>INDEX('Entry Forms Summary'!$C$38:$AH$71,MATCH($B17,'Entry Forms Summary'!$B$38:$B$71,FALSE),MATCH(U$3,'Entry Forms Summary'!$C$37:$AH$37,FALSE))*(U$4/2+U$5)</f>
        <v>0</v>
      </c>
      <c r="V17" s="3">
        <f>INDEX('Entry Forms Summary'!$C$38:$AH$71,MATCH($B17,'Entry Forms Summary'!$B$38:$B$71,FALSE),MATCH(V$3,'Entry Forms Summary'!$C$37:$AH$37,FALSE))*(V$4/2+V$5)</f>
        <v>1</v>
      </c>
      <c r="W17" s="3">
        <f>INDEX('Entry Forms Summary'!$C$38:$AH$71,MATCH($B17,'Entry Forms Summary'!$B$38:$B$71,FALSE),MATCH(W$3,'Entry Forms Summary'!$C$37:$AH$37,FALSE))*(W$4/2+W$5)</f>
        <v>32</v>
      </c>
      <c r="X17" s="3">
        <f>INDEX('Entry Forms Summary'!$C$38:$AH$71,MATCH($B17,'Entry Forms Summary'!$B$38:$B$71,FALSE),MATCH(X$3,'Entry Forms Summary'!$C$37:$AH$37,FALSE))*(X$4/2+X$5)</f>
        <v>5.5</v>
      </c>
      <c r="Y17" s="3">
        <f>INDEX('Entry Forms Summary'!$C$38:$AH$71,MATCH($B17,'Entry Forms Summary'!$B$38:$B$71,FALSE),MATCH(Y$3,'Entry Forms Summary'!$C$37:$AH$37,FALSE))*(Y$4/2+Y$5)</f>
        <v>4</v>
      </c>
      <c r="Z17" s="3">
        <f>INDEX('Entry Forms Summary'!$C$38:$AH$71,MATCH($B17,'Entry Forms Summary'!$B$38:$B$71,FALSE),MATCH(Z$3,'Entry Forms Summary'!$C$37:$AH$37,FALSE))*(Z$4/2+Z$5)</f>
        <v>45</v>
      </c>
      <c r="AA17" s="3">
        <f>INDEX('Entry Forms Summary'!$C$38:$AH$71,MATCH($B17,'Entry Forms Summary'!$B$38:$B$71,FALSE),MATCH(AA$3,'Entry Forms Summary'!$C$37:$AH$37,FALSE))*(AA$4/2+AA$5)</f>
        <v>186</v>
      </c>
      <c r="AB17" s="3">
        <f>INDEX('Entry Forms Summary'!$C$38:$AH$71,MATCH($B17,'Entry Forms Summary'!$B$38:$B$71,FALSE),MATCH(AB$3,'Entry Forms Summary'!$C$37:$AH$37,FALSE))*(AB$4/2+AB$5)</f>
        <v>13.5</v>
      </c>
      <c r="AC17" s="3">
        <f>INDEX('Entry Forms Summary'!$C$38:$AH$71,MATCH($B17,'Entry Forms Summary'!$B$38:$B$71,FALSE),MATCH(AC$3,'Entry Forms Summary'!$C$37:$AH$37,FALSE))*(AC$4/2+AC$5)</f>
        <v>42</v>
      </c>
      <c r="AD17" s="3">
        <f>INDEX('Entry Forms Summary'!$C$38:$AH$71,MATCH($B17,'Entry Forms Summary'!$B$38:$B$71,FALSE),MATCH(AD$3,'Entry Forms Summary'!$C$37:$AH$37,FALSE))*(AD$4/2+AD$5)</f>
        <v>23</v>
      </c>
      <c r="AE17" s="3">
        <f>INDEX('Entry Forms Summary'!$C$38:$AH$71,MATCH($B17,'Entry Forms Summary'!$B$38:$B$71,FALSE),MATCH(AE$3,'Entry Forms Summary'!$C$37:$AH$37,FALSE))*(AE$4/2+AE$5)</f>
        <v>25</v>
      </c>
      <c r="AF17" s="3">
        <f>INDEX('Entry Forms Summary'!$C$38:$AH$71,MATCH($B17,'Entry Forms Summary'!$B$38:$B$71,FALSE),MATCH(AF$3,'Entry Forms Summary'!$C$37:$AH$37,FALSE))*(AF$4/2+AF$5)</f>
        <v>34</v>
      </c>
      <c r="AG17" s="3">
        <f>INDEX('Entry Forms Summary'!$C$38:$AH$71,MATCH($B17,'Entry Forms Summary'!$B$38:$B$71,FALSE),MATCH(AG$3,'Entry Forms Summary'!$C$37:$AH$37,FALSE))*(AG$4/2+AG$5)</f>
        <v>44</v>
      </c>
      <c r="AH17" s="3">
        <f>INDEX('Entry Forms Summary'!$C$38:$AH$71,MATCH($B17,'Entry Forms Summary'!$B$38:$B$71,FALSE),MATCH(AH$3,'Entry Forms Summary'!$C$37:$AH$37,FALSE))*(AH$4/2+AH$5)</f>
        <v>1.5</v>
      </c>
      <c r="AI17" s="7">
        <f t="shared" si="0"/>
        <v>1327.5</v>
      </c>
      <c r="AJ17" s="7">
        <f t="shared" si="1"/>
        <v>28</v>
      </c>
    </row>
    <row r="18" spans="1:38" ht="15" customHeight="1" x14ac:dyDescent="0.3">
      <c r="A18" s="21" t="s">
        <v>0</v>
      </c>
      <c r="B18" s="3" t="str">
        <f>'Entry Forms Summary'!B39</f>
        <v>Pulkit Sharma</v>
      </c>
      <c r="C18" s="3">
        <f>INDEX('Entry Forms Summary'!$C$38:$AH$71,MATCH($B18,'Entry Forms Summary'!$B$38:$B$71,FALSE),MATCH(C$3,'Entry Forms Summary'!$C$37:$AH$37,FALSE))*(C$4/2+C$5)</f>
        <v>1.5</v>
      </c>
      <c r="D18" s="3">
        <f>INDEX('Entry Forms Summary'!$C$38:$AH$71,MATCH($B18,'Entry Forms Summary'!$B$38:$B$71,FALSE),MATCH(D$3,'Entry Forms Summary'!$C$37:$AH$37,FALSE))*(D$4/2+D$5)</f>
        <v>186</v>
      </c>
      <c r="E18" s="3">
        <f>INDEX('Entry Forms Summary'!$C$38:$AH$71,MATCH($B18,'Entry Forms Summary'!$B$38:$B$71,FALSE),MATCH(E$3,'Entry Forms Summary'!$C$37:$AH$37,FALSE))*(E$4/2+E$5)</f>
        <v>0</v>
      </c>
      <c r="F18" s="3">
        <f>INDEX('Entry Forms Summary'!$C$38:$AH$71,MATCH($B18,'Entry Forms Summary'!$B$38:$B$71,FALSE),MATCH(F$3,'Entry Forms Summary'!$C$37:$AH$37,FALSE))*(F$4/2+F$5)</f>
        <v>84</v>
      </c>
      <c r="G18" s="3">
        <f>INDEX('Entry Forms Summary'!$C$38:$AH$71,MATCH($B18,'Entry Forms Summary'!$B$38:$B$71,FALSE),MATCH(G$3,'Entry Forms Summary'!$C$37:$AH$37,FALSE))*(G$4/2+G$5)</f>
        <v>14</v>
      </c>
      <c r="H18" s="3">
        <f>INDEX('Entry Forms Summary'!$C$38:$AH$71,MATCH($B18,'Entry Forms Summary'!$B$38:$B$71,FALSE),MATCH(H$3,'Entry Forms Summary'!$C$37:$AH$37,FALSE))*(H$4/2+H$5)</f>
        <v>144</v>
      </c>
      <c r="I18" s="3">
        <f>INDEX('Entry Forms Summary'!$C$38:$AH$71,MATCH($B18,'Entry Forms Summary'!$B$38:$B$71,FALSE),MATCH(I$3,'Entry Forms Summary'!$C$37:$AH$37,FALSE))*(I$4/2+I$5)</f>
        <v>0</v>
      </c>
      <c r="J18" s="3">
        <f>INDEX('Entry Forms Summary'!$C$38:$AH$71,MATCH($B18,'Entry Forms Summary'!$B$38:$B$71,FALSE),MATCH(J$3,'Entry Forms Summary'!$C$37:$AH$37,FALSE))*(J$4/2+J$5)</f>
        <v>40</v>
      </c>
      <c r="K18" s="3">
        <f>INDEX('Entry Forms Summary'!$C$38:$AH$71,MATCH($B18,'Entry Forms Summary'!$B$38:$B$71,FALSE),MATCH(K$3,'Entry Forms Summary'!$C$37:$AH$37,FALSE))*(K$4/2+K$5)</f>
        <v>88</v>
      </c>
      <c r="L18" s="3">
        <f>INDEX('Entry Forms Summary'!$C$38:$AH$71,MATCH($B18,'Entry Forms Summary'!$B$38:$B$71,FALSE),MATCH(L$3,'Entry Forms Summary'!$C$37:$AH$37,FALSE))*(L$4/2+L$5)</f>
        <v>14</v>
      </c>
      <c r="M18" s="3">
        <f>INDEX('Entry Forms Summary'!$C$38:$AH$71,MATCH($B18,'Entry Forms Summary'!$B$38:$B$71,FALSE),MATCH(M$3,'Entry Forms Summary'!$C$37:$AH$37,FALSE))*(M$4/2+M$5)</f>
        <v>13</v>
      </c>
      <c r="N18" s="3">
        <f>INDEX('Entry Forms Summary'!$C$38:$AH$71,MATCH($B18,'Entry Forms Summary'!$B$38:$B$71,FALSE),MATCH(N$3,'Entry Forms Summary'!$C$37:$AH$37,FALSE))*(N$4/2+N$5)</f>
        <v>12</v>
      </c>
      <c r="O18" s="3">
        <f>INDEX('Entry Forms Summary'!$C$38:$AH$71,MATCH($B18,'Entry Forms Summary'!$B$38:$B$71,FALSE),MATCH(O$3,'Entry Forms Summary'!$C$37:$AH$37,FALSE))*(O$4/2+O$5)</f>
        <v>25.5</v>
      </c>
      <c r="P18" s="3">
        <f>INDEX('Entry Forms Summary'!$C$38:$AH$71,MATCH($B18,'Entry Forms Summary'!$B$38:$B$71,FALSE),MATCH(P$3,'Entry Forms Summary'!$C$37:$AH$37,FALSE))*(P$4/2+P$5)</f>
        <v>13</v>
      </c>
      <c r="Q18" s="3">
        <f>INDEX('Entry Forms Summary'!$C$38:$AH$71,MATCH($B18,'Entry Forms Summary'!$B$38:$B$71,FALSE),MATCH(Q$3,'Entry Forms Summary'!$C$37:$AH$37,FALSE))*(Q$4/2+Q$5)</f>
        <v>80.5</v>
      </c>
      <c r="R18" s="3">
        <f>INDEX('Entry Forms Summary'!$C$38:$AH$71,MATCH($B18,'Entry Forms Summary'!$B$38:$B$71,FALSE),MATCH(R$3,'Entry Forms Summary'!$C$37:$AH$37,FALSE))*(R$4/2+R$5)</f>
        <v>195</v>
      </c>
      <c r="S18" s="3">
        <f>INDEX('Entry Forms Summary'!$C$38:$AH$71,MATCH($B18,'Entry Forms Summary'!$B$38:$B$71,FALSE),MATCH(S$3,'Entry Forms Summary'!$C$37:$AH$37,FALSE))*(S$4/2+S$5)</f>
        <v>2.5</v>
      </c>
      <c r="T18" s="3">
        <f>INDEX('Entry Forms Summary'!$C$38:$AH$71,MATCH($B18,'Entry Forms Summary'!$B$38:$B$71,FALSE),MATCH(T$3,'Entry Forms Summary'!$C$37:$AH$37,FALSE))*(T$4/2+T$5)</f>
        <v>22.5</v>
      </c>
      <c r="U18" s="3">
        <f>INDEX('Entry Forms Summary'!$C$38:$AH$71,MATCH($B18,'Entry Forms Summary'!$B$38:$B$71,FALSE),MATCH(U$3,'Entry Forms Summary'!$C$37:$AH$37,FALSE))*(U$4/2+U$5)</f>
        <v>0</v>
      </c>
      <c r="V18" s="3">
        <f>INDEX('Entry Forms Summary'!$C$38:$AH$71,MATCH($B18,'Entry Forms Summary'!$B$38:$B$71,FALSE),MATCH(V$3,'Entry Forms Summary'!$C$37:$AH$37,FALSE))*(V$4/2+V$5)</f>
        <v>5</v>
      </c>
      <c r="W18" s="3">
        <f>INDEX('Entry Forms Summary'!$C$38:$AH$71,MATCH($B18,'Entry Forms Summary'!$B$38:$B$71,FALSE),MATCH(W$3,'Entry Forms Summary'!$C$37:$AH$37,FALSE))*(W$4/2+W$5)</f>
        <v>27</v>
      </c>
      <c r="X18" s="3">
        <f>INDEX('Entry Forms Summary'!$C$38:$AH$71,MATCH($B18,'Entry Forms Summary'!$B$38:$B$71,FALSE),MATCH(X$3,'Entry Forms Summary'!$C$37:$AH$37,FALSE))*(X$4/2+X$5)</f>
        <v>3</v>
      </c>
      <c r="Y18" s="3">
        <f>INDEX('Entry Forms Summary'!$C$38:$AH$71,MATCH($B18,'Entry Forms Summary'!$B$38:$B$71,FALSE),MATCH(Y$3,'Entry Forms Summary'!$C$37:$AH$37,FALSE))*(Y$4/2+Y$5)</f>
        <v>4.5</v>
      </c>
      <c r="Z18" s="3">
        <f>INDEX('Entry Forms Summary'!$C$38:$AH$71,MATCH($B18,'Entry Forms Summary'!$B$38:$B$71,FALSE),MATCH(Z$3,'Entry Forms Summary'!$C$37:$AH$37,FALSE))*(Z$4/2+Z$5)</f>
        <v>20</v>
      </c>
      <c r="AA18" s="3">
        <f>INDEX('Entry Forms Summary'!$C$38:$AH$71,MATCH($B18,'Entry Forms Summary'!$B$38:$B$71,FALSE),MATCH(AA$3,'Entry Forms Summary'!$C$37:$AH$37,FALSE))*(AA$4/2+AA$5)</f>
        <v>168</v>
      </c>
      <c r="AB18" s="3">
        <f>INDEX('Entry Forms Summary'!$C$38:$AH$71,MATCH($B18,'Entry Forms Summary'!$B$38:$B$71,FALSE),MATCH(AB$3,'Entry Forms Summary'!$C$37:$AH$37,FALSE))*(AB$4/2+AB$5)</f>
        <v>10.5</v>
      </c>
      <c r="AC18" s="3">
        <f>INDEX('Entry Forms Summary'!$C$38:$AH$71,MATCH($B18,'Entry Forms Summary'!$B$38:$B$71,FALSE),MATCH(AC$3,'Entry Forms Summary'!$C$37:$AH$37,FALSE))*(AC$4/2+AC$5)</f>
        <v>36</v>
      </c>
      <c r="AD18" s="3">
        <f>INDEX('Entry Forms Summary'!$C$38:$AH$71,MATCH($B18,'Entry Forms Summary'!$B$38:$B$71,FALSE),MATCH(AD$3,'Entry Forms Summary'!$C$37:$AH$37,FALSE))*(AD$4/2+AD$5)</f>
        <v>18</v>
      </c>
      <c r="AE18" s="3">
        <f>INDEX('Entry Forms Summary'!$C$38:$AH$71,MATCH($B18,'Entry Forms Summary'!$B$38:$B$71,FALSE),MATCH(AE$3,'Entry Forms Summary'!$C$37:$AH$37,FALSE))*(AE$4/2+AE$5)</f>
        <v>29</v>
      </c>
      <c r="AF18" s="3">
        <f>INDEX('Entry Forms Summary'!$C$38:$AH$71,MATCH($B18,'Entry Forms Summary'!$B$38:$B$71,FALSE),MATCH(AF$3,'Entry Forms Summary'!$C$37:$AH$37,FALSE))*(AF$4/2+AF$5)</f>
        <v>32</v>
      </c>
      <c r="AG18" s="3">
        <f>INDEX('Entry Forms Summary'!$C$38:$AH$71,MATCH($B18,'Entry Forms Summary'!$B$38:$B$71,FALSE),MATCH(AG$3,'Entry Forms Summary'!$C$37:$AH$37,FALSE))*(AG$4/2+AG$5)</f>
        <v>50</v>
      </c>
      <c r="AH18" s="3">
        <f>INDEX('Entry Forms Summary'!$C$38:$AH$71,MATCH($B18,'Entry Forms Summary'!$B$38:$B$71,FALSE),MATCH(AH$3,'Entry Forms Summary'!$C$37:$AH$37,FALSE))*(AH$4/2+AH$5)</f>
        <v>28.5</v>
      </c>
      <c r="AI18" s="7">
        <f t="shared" si="0"/>
        <v>1367</v>
      </c>
      <c r="AJ18" s="7">
        <f t="shared" si="1"/>
        <v>17</v>
      </c>
    </row>
    <row r="19" spans="1:38" ht="15" customHeight="1" x14ac:dyDescent="0.3">
      <c r="A19" s="21" t="s">
        <v>0</v>
      </c>
      <c r="B19" s="3" t="str">
        <f>'Entry Forms Summary'!B47</f>
        <v>Tully Lutz</v>
      </c>
      <c r="C19" s="3">
        <f>INDEX('Entry Forms Summary'!$C$38:$AH$71,MATCH($B19,'Entry Forms Summary'!$B$38:$B$71,FALSE),MATCH(C$3,'Entry Forms Summary'!$C$37:$AH$37,FALSE))*(C$4/2+C$5)</f>
        <v>1.5</v>
      </c>
      <c r="D19" s="3">
        <f>INDEX('Entry Forms Summary'!$C$38:$AH$71,MATCH($B19,'Entry Forms Summary'!$B$38:$B$71,FALSE),MATCH(D$3,'Entry Forms Summary'!$C$37:$AH$37,FALSE))*(D$4/2+D$5)</f>
        <v>186</v>
      </c>
      <c r="E19" s="3">
        <f>INDEX('Entry Forms Summary'!$C$38:$AH$71,MATCH($B19,'Entry Forms Summary'!$B$38:$B$71,FALSE),MATCH(E$3,'Entry Forms Summary'!$C$37:$AH$37,FALSE))*(E$4/2+E$5)</f>
        <v>0</v>
      </c>
      <c r="F19" s="3">
        <f>INDEX('Entry Forms Summary'!$C$38:$AH$71,MATCH($B19,'Entry Forms Summary'!$B$38:$B$71,FALSE),MATCH(F$3,'Entry Forms Summary'!$C$37:$AH$37,FALSE))*(F$4/2+F$5)</f>
        <v>84</v>
      </c>
      <c r="G19" s="3">
        <f>INDEX('Entry Forms Summary'!$C$38:$AH$71,MATCH($B19,'Entry Forms Summary'!$B$38:$B$71,FALSE),MATCH(G$3,'Entry Forms Summary'!$C$37:$AH$37,FALSE))*(G$4/2+G$5)</f>
        <v>14</v>
      </c>
      <c r="H19" s="3">
        <f>INDEX('Entry Forms Summary'!$C$38:$AH$71,MATCH($B19,'Entry Forms Summary'!$B$38:$B$71,FALSE),MATCH(H$3,'Entry Forms Summary'!$C$37:$AH$37,FALSE))*(H$4/2+H$5)</f>
        <v>144</v>
      </c>
      <c r="I19" s="3">
        <f>INDEX('Entry Forms Summary'!$C$38:$AH$71,MATCH($B19,'Entry Forms Summary'!$B$38:$B$71,FALSE),MATCH(I$3,'Entry Forms Summary'!$C$37:$AH$37,FALSE))*(I$4/2+I$5)</f>
        <v>0</v>
      </c>
      <c r="J19" s="3">
        <f>INDEX('Entry Forms Summary'!$C$38:$AH$71,MATCH($B19,'Entry Forms Summary'!$B$38:$B$71,FALSE),MATCH(J$3,'Entry Forms Summary'!$C$37:$AH$37,FALSE))*(J$4/2+J$5)</f>
        <v>40</v>
      </c>
      <c r="K19" s="3">
        <f>INDEX('Entry Forms Summary'!$C$38:$AH$71,MATCH($B19,'Entry Forms Summary'!$B$38:$B$71,FALSE),MATCH(K$3,'Entry Forms Summary'!$C$37:$AH$37,FALSE))*(K$4/2+K$5)</f>
        <v>88</v>
      </c>
      <c r="L19" s="3">
        <f>INDEX('Entry Forms Summary'!$C$38:$AH$71,MATCH($B19,'Entry Forms Summary'!$B$38:$B$71,FALSE),MATCH(L$3,'Entry Forms Summary'!$C$37:$AH$37,FALSE))*(L$4/2+L$5)</f>
        <v>14</v>
      </c>
      <c r="M19" s="3">
        <f>INDEX('Entry Forms Summary'!$C$38:$AH$71,MATCH($B19,'Entry Forms Summary'!$B$38:$B$71,FALSE),MATCH(M$3,'Entry Forms Summary'!$C$37:$AH$37,FALSE))*(M$4/2+M$5)</f>
        <v>13</v>
      </c>
      <c r="N19" s="3">
        <f>INDEX('Entry Forms Summary'!$C$38:$AH$71,MATCH($B19,'Entry Forms Summary'!$B$38:$B$71,FALSE),MATCH(N$3,'Entry Forms Summary'!$C$37:$AH$37,FALSE))*(N$4/2+N$5)</f>
        <v>12</v>
      </c>
      <c r="O19" s="3">
        <f>INDEX('Entry Forms Summary'!$C$38:$AH$71,MATCH($B19,'Entry Forms Summary'!$B$38:$B$71,FALSE),MATCH(O$3,'Entry Forms Summary'!$C$37:$AH$37,FALSE))*(O$4/2+O$5)</f>
        <v>25.5</v>
      </c>
      <c r="P19" s="3">
        <f>INDEX('Entry Forms Summary'!$C$38:$AH$71,MATCH($B19,'Entry Forms Summary'!$B$38:$B$71,FALSE),MATCH(P$3,'Entry Forms Summary'!$C$37:$AH$37,FALSE))*(P$4/2+P$5)</f>
        <v>13</v>
      </c>
      <c r="Q19" s="3">
        <f>INDEX('Entry Forms Summary'!$C$38:$AH$71,MATCH($B19,'Entry Forms Summary'!$B$38:$B$71,FALSE),MATCH(Q$3,'Entry Forms Summary'!$C$37:$AH$37,FALSE))*(Q$4/2+Q$5)</f>
        <v>80.5</v>
      </c>
      <c r="R19" s="3">
        <f>INDEX('Entry Forms Summary'!$C$38:$AH$71,MATCH($B19,'Entry Forms Summary'!$B$38:$B$71,FALSE),MATCH(R$3,'Entry Forms Summary'!$C$37:$AH$37,FALSE))*(R$4/2+R$5)</f>
        <v>195</v>
      </c>
      <c r="S19" s="3">
        <f>INDEX('Entry Forms Summary'!$C$38:$AH$71,MATCH($B19,'Entry Forms Summary'!$B$38:$B$71,FALSE),MATCH(S$3,'Entry Forms Summary'!$C$37:$AH$37,FALSE))*(S$4/2+S$5)</f>
        <v>2.5</v>
      </c>
      <c r="T19" s="3">
        <f>INDEX('Entry Forms Summary'!$C$38:$AH$71,MATCH($B19,'Entry Forms Summary'!$B$38:$B$71,FALSE),MATCH(T$3,'Entry Forms Summary'!$C$37:$AH$37,FALSE))*(T$4/2+T$5)</f>
        <v>22.5</v>
      </c>
      <c r="U19" s="3">
        <f>INDEX('Entry Forms Summary'!$C$38:$AH$71,MATCH($B19,'Entry Forms Summary'!$B$38:$B$71,FALSE),MATCH(U$3,'Entry Forms Summary'!$C$37:$AH$37,FALSE))*(U$4/2+U$5)</f>
        <v>0</v>
      </c>
      <c r="V19" s="3">
        <f>INDEX('Entry Forms Summary'!$C$38:$AH$71,MATCH($B19,'Entry Forms Summary'!$B$38:$B$71,FALSE),MATCH(V$3,'Entry Forms Summary'!$C$37:$AH$37,FALSE))*(V$4/2+V$5)</f>
        <v>5</v>
      </c>
      <c r="W19" s="3">
        <f>INDEX('Entry Forms Summary'!$C$38:$AH$71,MATCH($B19,'Entry Forms Summary'!$B$38:$B$71,FALSE),MATCH(W$3,'Entry Forms Summary'!$C$37:$AH$37,FALSE))*(W$4/2+W$5)</f>
        <v>27</v>
      </c>
      <c r="X19" s="3">
        <f>INDEX('Entry Forms Summary'!$C$38:$AH$71,MATCH($B19,'Entry Forms Summary'!$B$38:$B$71,FALSE),MATCH(X$3,'Entry Forms Summary'!$C$37:$AH$37,FALSE))*(X$4/2+X$5)</f>
        <v>3</v>
      </c>
      <c r="Y19" s="3">
        <f>INDEX('Entry Forms Summary'!$C$38:$AH$71,MATCH($B19,'Entry Forms Summary'!$B$38:$B$71,FALSE),MATCH(Y$3,'Entry Forms Summary'!$C$37:$AH$37,FALSE))*(Y$4/2+Y$5)</f>
        <v>4.5</v>
      </c>
      <c r="Z19" s="3">
        <f>INDEX('Entry Forms Summary'!$C$38:$AH$71,MATCH($B19,'Entry Forms Summary'!$B$38:$B$71,FALSE),MATCH(Z$3,'Entry Forms Summary'!$C$37:$AH$37,FALSE))*(Z$4/2+Z$5)</f>
        <v>20</v>
      </c>
      <c r="AA19" s="3">
        <f>INDEX('Entry Forms Summary'!$C$38:$AH$71,MATCH($B19,'Entry Forms Summary'!$B$38:$B$71,FALSE),MATCH(AA$3,'Entry Forms Summary'!$C$37:$AH$37,FALSE))*(AA$4/2+AA$5)</f>
        <v>168</v>
      </c>
      <c r="AB19" s="3">
        <f>INDEX('Entry Forms Summary'!$C$38:$AH$71,MATCH($B19,'Entry Forms Summary'!$B$38:$B$71,FALSE),MATCH(AB$3,'Entry Forms Summary'!$C$37:$AH$37,FALSE))*(AB$4/2+AB$5)</f>
        <v>10.5</v>
      </c>
      <c r="AC19" s="3">
        <f>INDEX('Entry Forms Summary'!$C$38:$AH$71,MATCH($B19,'Entry Forms Summary'!$B$38:$B$71,FALSE),MATCH(AC$3,'Entry Forms Summary'!$C$37:$AH$37,FALSE))*(AC$4/2+AC$5)</f>
        <v>36</v>
      </c>
      <c r="AD19" s="3">
        <f>INDEX('Entry Forms Summary'!$C$38:$AH$71,MATCH($B19,'Entry Forms Summary'!$B$38:$B$71,FALSE),MATCH(AD$3,'Entry Forms Summary'!$C$37:$AH$37,FALSE))*(AD$4/2+AD$5)</f>
        <v>18</v>
      </c>
      <c r="AE19" s="3">
        <f>INDEX('Entry Forms Summary'!$C$38:$AH$71,MATCH($B19,'Entry Forms Summary'!$B$38:$B$71,FALSE),MATCH(AE$3,'Entry Forms Summary'!$C$37:$AH$37,FALSE))*(AE$4/2+AE$5)</f>
        <v>29</v>
      </c>
      <c r="AF19" s="3">
        <f>INDEX('Entry Forms Summary'!$C$38:$AH$71,MATCH($B19,'Entry Forms Summary'!$B$38:$B$71,FALSE),MATCH(AF$3,'Entry Forms Summary'!$C$37:$AH$37,FALSE))*(AF$4/2+AF$5)</f>
        <v>32</v>
      </c>
      <c r="AG19" s="3">
        <f>INDEX('Entry Forms Summary'!$C$38:$AH$71,MATCH($B19,'Entry Forms Summary'!$B$38:$B$71,FALSE),MATCH(AG$3,'Entry Forms Summary'!$C$37:$AH$37,FALSE))*(AG$4/2+AG$5)</f>
        <v>50</v>
      </c>
      <c r="AH19" s="3">
        <f>INDEX('Entry Forms Summary'!$C$38:$AH$71,MATCH($B19,'Entry Forms Summary'!$B$38:$B$71,FALSE),MATCH(AH$3,'Entry Forms Summary'!$C$37:$AH$37,FALSE))*(AH$4/2+AH$5)</f>
        <v>28.5</v>
      </c>
      <c r="AI19" s="7">
        <f t="shared" si="0"/>
        <v>1367</v>
      </c>
      <c r="AJ19" s="7">
        <f t="shared" si="1"/>
        <v>17</v>
      </c>
    </row>
    <row r="20" spans="1:38" ht="15" customHeight="1" x14ac:dyDescent="0.3">
      <c r="A20" s="21" t="s">
        <v>0</v>
      </c>
      <c r="B20" s="3" t="str">
        <f>'Entry Forms Summary'!B45</f>
        <v>Tyler Henderson</v>
      </c>
      <c r="C20" s="3">
        <f>INDEX('Entry Forms Summary'!$C$38:$AH$71,MATCH($B20,'Entry Forms Summary'!$B$38:$B$71,FALSE),MATCH(C$3,'Entry Forms Summary'!$C$37:$AH$37,FALSE))*(C$4/2+C$5)</f>
        <v>12</v>
      </c>
      <c r="D20" s="3">
        <f>INDEX('Entry Forms Summary'!$C$38:$AH$71,MATCH($B20,'Entry Forms Summary'!$B$38:$B$71,FALSE),MATCH(D$3,'Entry Forms Summary'!$C$37:$AH$37,FALSE))*(D$4/2+D$5)</f>
        <v>180</v>
      </c>
      <c r="E20" s="3">
        <f>INDEX('Entry Forms Summary'!$C$38:$AH$71,MATCH($B20,'Entry Forms Summary'!$B$38:$B$71,FALSE),MATCH(E$3,'Entry Forms Summary'!$C$37:$AH$37,FALSE))*(E$4/2+E$5)</f>
        <v>0</v>
      </c>
      <c r="F20" s="3">
        <f>INDEX('Entry Forms Summary'!$C$38:$AH$71,MATCH($B20,'Entry Forms Summary'!$B$38:$B$71,FALSE),MATCH(F$3,'Entry Forms Summary'!$C$37:$AH$37,FALSE))*(F$4/2+F$5)</f>
        <v>112</v>
      </c>
      <c r="G20" s="3">
        <f>INDEX('Entry Forms Summary'!$C$38:$AH$71,MATCH($B20,'Entry Forms Summary'!$B$38:$B$71,FALSE),MATCH(G$3,'Entry Forms Summary'!$C$37:$AH$37,FALSE))*(G$4/2+G$5)</f>
        <v>17</v>
      </c>
      <c r="H20" s="3">
        <f>INDEX('Entry Forms Summary'!$C$38:$AH$71,MATCH($B20,'Entry Forms Summary'!$B$38:$B$71,FALSE),MATCH(H$3,'Entry Forms Summary'!$C$37:$AH$37,FALSE))*(H$4/2+H$5)</f>
        <v>130.5</v>
      </c>
      <c r="I20" s="3">
        <f>INDEX('Entry Forms Summary'!$C$38:$AH$71,MATCH($B20,'Entry Forms Summary'!$B$38:$B$71,FALSE),MATCH(I$3,'Entry Forms Summary'!$C$37:$AH$37,FALSE))*(I$4/2+I$5)</f>
        <v>0</v>
      </c>
      <c r="J20" s="3">
        <f>INDEX('Entry Forms Summary'!$C$38:$AH$71,MATCH($B20,'Entry Forms Summary'!$B$38:$B$71,FALSE),MATCH(J$3,'Entry Forms Summary'!$C$37:$AH$37,FALSE))*(J$4/2+J$5)</f>
        <v>42</v>
      </c>
      <c r="K20" s="3">
        <f>INDEX('Entry Forms Summary'!$C$38:$AH$71,MATCH($B20,'Entry Forms Summary'!$B$38:$B$71,FALSE),MATCH(K$3,'Entry Forms Summary'!$C$37:$AH$37,FALSE))*(K$4/2+K$5)</f>
        <v>88</v>
      </c>
      <c r="L20" s="3">
        <f>INDEX('Entry Forms Summary'!$C$38:$AH$71,MATCH($B20,'Entry Forms Summary'!$B$38:$B$71,FALSE),MATCH(L$3,'Entry Forms Summary'!$C$37:$AH$37,FALSE))*(L$4/2+L$5)</f>
        <v>31.5</v>
      </c>
      <c r="M20" s="3">
        <f>INDEX('Entry Forms Summary'!$C$38:$AH$71,MATCH($B20,'Entry Forms Summary'!$B$38:$B$71,FALSE),MATCH(M$3,'Entry Forms Summary'!$C$37:$AH$37,FALSE))*(M$4/2+M$5)</f>
        <v>16</v>
      </c>
      <c r="N20" s="3">
        <f>INDEX('Entry Forms Summary'!$C$38:$AH$71,MATCH($B20,'Entry Forms Summary'!$B$38:$B$71,FALSE),MATCH(N$3,'Entry Forms Summary'!$C$37:$AH$37,FALSE))*(N$4/2+N$5)</f>
        <v>15</v>
      </c>
      <c r="O20" s="3">
        <f>INDEX('Entry Forms Summary'!$C$38:$AH$71,MATCH($B20,'Entry Forms Summary'!$B$38:$B$71,FALSE),MATCH(O$3,'Entry Forms Summary'!$C$37:$AH$37,FALSE))*(O$4/2+O$5)</f>
        <v>18</v>
      </c>
      <c r="P20" s="3">
        <f>INDEX('Entry Forms Summary'!$C$38:$AH$71,MATCH($B20,'Entry Forms Summary'!$B$38:$B$71,FALSE),MATCH(P$3,'Entry Forms Summary'!$C$37:$AH$37,FALSE))*(P$4/2+P$5)</f>
        <v>11.5</v>
      </c>
      <c r="Q20" s="3">
        <f>INDEX('Entry Forms Summary'!$C$38:$AH$71,MATCH($B20,'Entry Forms Summary'!$B$38:$B$71,FALSE),MATCH(Q$3,'Entry Forms Summary'!$C$37:$AH$37,FALSE))*(Q$4/2+Q$5)</f>
        <v>45.5</v>
      </c>
      <c r="R20" s="3">
        <f>INDEX('Entry Forms Summary'!$C$38:$AH$71,MATCH($B20,'Entry Forms Summary'!$B$38:$B$71,FALSE),MATCH(R$3,'Entry Forms Summary'!$C$37:$AH$37,FALSE))*(R$4/2+R$5)</f>
        <v>201.5</v>
      </c>
      <c r="S20" s="3">
        <f>INDEX('Entry Forms Summary'!$C$38:$AH$71,MATCH($B20,'Entry Forms Summary'!$B$38:$B$71,FALSE),MATCH(S$3,'Entry Forms Summary'!$C$37:$AH$37,FALSE))*(S$4/2+S$5)</f>
        <v>5.5</v>
      </c>
      <c r="T20" s="3">
        <f>INDEX('Entry Forms Summary'!$C$38:$AH$71,MATCH($B20,'Entry Forms Summary'!$B$38:$B$71,FALSE),MATCH(T$3,'Entry Forms Summary'!$C$37:$AH$37,FALSE))*(T$4/2+T$5)</f>
        <v>27</v>
      </c>
      <c r="U20" s="3">
        <f>INDEX('Entry Forms Summary'!$C$38:$AH$71,MATCH($B20,'Entry Forms Summary'!$B$38:$B$71,FALSE),MATCH(U$3,'Entry Forms Summary'!$C$37:$AH$37,FALSE))*(U$4/2+U$5)</f>
        <v>0</v>
      </c>
      <c r="V20" s="3">
        <f>INDEX('Entry Forms Summary'!$C$38:$AH$71,MATCH($B20,'Entry Forms Summary'!$B$38:$B$71,FALSE),MATCH(V$3,'Entry Forms Summary'!$C$37:$AH$37,FALSE))*(V$4/2+V$5)</f>
        <v>2</v>
      </c>
      <c r="W20" s="3">
        <f>INDEX('Entry Forms Summary'!$C$38:$AH$71,MATCH($B20,'Entry Forms Summary'!$B$38:$B$71,FALSE),MATCH(W$3,'Entry Forms Summary'!$C$37:$AH$37,FALSE))*(W$4/2+W$5)</f>
        <v>24</v>
      </c>
      <c r="X20" s="3">
        <f>INDEX('Entry Forms Summary'!$C$38:$AH$71,MATCH($B20,'Entry Forms Summary'!$B$38:$B$71,FALSE),MATCH(X$3,'Entry Forms Summary'!$C$37:$AH$37,FALSE))*(X$4/2+X$5)</f>
        <v>2.5</v>
      </c>
      <c r="Y20" s="3">
        <f>INDEX('Entry Forms Summary'!$C$38:$AH$71,MATCH($B20,'Entry Forms Summary'!$B$38:$B$71,FALSE),MATCH(Y$3,'Entry Forms Summary'!$C$37:$AH$37,FALSE))*(Y$4/2+Y$5)</f>
        <v>1.5</v>
      </c>
      <c r="Z20" s="3">
        <f>INDEX('Entry Forms Summary'!$C$38:$AH$71,MATCH($B20,'Entry Forms Summary'!$B$38:$B$71,FALSE),MATCH(Z$3,'Entry Forms Summary'!$C$37:$AH$37,FALSE))*(Z$4/2+Z$5)</f>
        <v>25</v>
      </c>
      <c r="AA20" s="3">
        <f>INDEX('Entry Forms Summary'!$C$38:$AH$71,MATCH($B20,'Entry Forms Summary'!$B$38:$B$71,FALSE),MATCH(AA$3,'Entry Forms Summary'!$C$37:$AH$37,FALSE))*(AA$4/2+AA$5)</f>
        <v>150</v>
      </c>
      <c r="AB20" s="3">
        <f>INDEX('Entry Forms Summary'!$C$38:$AH$71,MATCH($B20,'Entry Forms Summary'!$B$38:$B$71,FALSE),MATCH(AB$3,'Entry Forms Summary'!$C$37:$AH$37,FALSE))*(AB$4/2+AB$5)</f>
        <v>10.5</v>
      </c>
      <c r="AC20" s="3">
        <f>INDEX('Entry Forms Summary'!$C$38:$AH$71,MATCH($B20,'Entry Forms Summary'!$B$38:$B$71,FALSE),MATCH(AC$3,'Entry Forms Summary'!$C$37:$AH$37,FALSE))*(AC$4/2+AC$5)</f>
        <v>28.5</v>
      </c>
      <c r="AD20" s="3">
        <f>INDEX('Entry Forms Summary'!$C$38:$AH$71,MATCH($B20,'Entry Forms Summary'!$B$38:$B$71,FALSE),MATCH(AD$3,'Entry Forms Summary'!$C$37:$AH$37,FALSE))*(AD$4/2+AD$5)</f>
        <v>14</v>
      </c>
      <c r="AE20" s="3">
        <f>INDEX('Entry Forms Summary'!$C$38:$AH$71,MATCH($B20,'Entry Forms Summary'!$B$38:$B$71,FALSE),MATCH(AE$3,'Entry Forms Summary'!$C$37:$AH$37,FALSE))*(AE$4/2+AE$5)</f>
        <v>32</v>
      </c>
      <c r="AF20" s="3">
        <f>INDEX('Entry Forms Summary'!$C$38:$AH$71,MATCH($B20,'Entry Forms Summary'!$B$38:$B$71,FALSE),MATCH(AF$3,'Entry Forms Summary'!$C$37:$AH$37,FALSE))*(AF$4/2+AF$5)</f>
        <v>52</v>
      </c>
      <c r="AG20" s="3">
        <f>INDEX('Entry Forms Summary'!$C$38:$AH$71,MATCH($B20,'Entry Forms Summary'!$B$38:$B$71,FALSE),MATCH(AG$3,'Entry Forms Summary'!$C$37:$AH$37,FALSE))*(AG$4/2+AG$5)</f>
        <v>54</v>
      </c>
      <c r="AH20" s="3">
        <f>INDEX('Entry Forms Summary'!$C$38:$AH$71,MATCH($B20,'Entry Forms Summary'!$B$38:$B$71,FALSE),MATCH(AH$3,'Entry Forms Summary'!$C$37:$AH$37,FALSE))*(AH$4/2+AH$5)</f>
        <v>30</v>
      </c>
      <c r="AI20" s="7">
        <f t="shared" si="0"/>
        <v>1379</v>
      </c>
      <c r="AJ20" s="7">
        <f t="shared" si="1"/>
        <v>14</v>
      </c>
      <c r="AL20" s="11"/>
    </row>
    <row r="21" spans="1:38" ht="15" customHeight="1" x14ac:dyDescent="0.3">
      <c r="A21" s="21" t="s">
        <v>0</v>
      </c>
      <c r="B21" s="3" t="str">
        <f>'Entry Forms Summary'!B71</f>
        <v>Stephanie Lemon</v>
      </c>
      <c r="C21" s="3">
        <f>INDEX('Entry Forms Summary'!$C$38:$AH$71,MATCH($B21,'Entry Forms Summary'!$B$38:$B$71,FALSE),MATCH(C$3,'Entry Forms Summary'!$C$37:$AH$37,FALSE))*(C$4/2+C$5)</f>
        <v>16.5</v>
      </c>
      <c r="D21" s="3">
        <f>INDEX('Entry Forms Summary'!$C$38:$AH$71,MATCH($B21,'Entry Forms Summary'!$B$38:$B$71,FALSE),MATCH(D$3,'Entry Forms Summary'!$C$37:$AH$37,FALSE))*(D$4/2+D$5)</f>
        <v>162</v>
      </c>
      <c r="E21" s="3">
        <f>INDEX('Entry Forms Summary'!$C$38:$AH$71,MATCH($B21,'Entry Forms Summary'!$B$38:$B$71,FALSE),MATCH(E$3,'Entry Forms Summary'!$C$37:$AH$37,FALSE))*(E$4/2+E$5)</f>
        <v>0</v>
      </c>
      <c r="F21" s="3">
        <f>INDEX('Entry Forms Summary'!$C$38:$AH$71,MATCH($B21,'Entry Forms Summary'!$B$38:$B$71,FALSE),MATCH(F$3,'Entry Forms Summary'!$C$37:$AH$37,FALSE))*(F$4/2+F$5)</f>
        <v>104</v>
      </c>
      <c r="G21" s="3">
        <f>INDEX('Entry Forms Summary'!$C$38:$AH$71,MATCH($B21,'Entry Forms Summary'!$B$38:$B$71,FALSE),MATCH(G$3,'Entry Forms Summary'!$C$37:$AH$37,FALSE))*(G$4/2+G$5)</f>
        <v>4</v>
      </c>
      <c r="H21" s="3">
        <f>INDEX('Entry Forms Summary'!$C$38:$AH$71,MATCH($B21,'Entry Forms Summary'!$B$38:$B$71,FALSE),MATCH(H$3,'Entry Forms Summary'!$C$37:$AH$37,FALSE))*(H$4/2+H$5)</f>
        <v>130.5</v>
      </c>
      <c r="I21" s="3">
        <f>INDEX('Entry Forms Summary'!$C$38:$AH$71,MATCH($B21,'Entry Forms Summary'!$B$38:$B$71,FALSE),MATCH(I$3,'Entry Forms Summary'!$C$37:$AH$37,FALSE))*(I$4/2+I$5)</f>
        <v>0</v>
      </c>
      <c r="J21" s="3">
        <f>INDEX('Entry Forms Summary'!$C$38:$AH$71,MATCH($B21,'Entry Forms Summary'!$B$38:$B$71,FALSE),MATCH(J$3,'Entry Forms Summary'!$C$37:$AH$37,FALSE))*(J$4/2+J$5)</f>
        <v>36</v>
      </c>
      <c r="K21" s="3">
        <f>INDEX('Entry Forms Summary'!$C$38:$AH$71,MATCH($B21,'Entry Forms Summary'!$B$38:$B$71,FALSE),MATCH(K$3,'Entry Forms Summary'!$C$37:$AH$37,FALSE))*(K$4/2+K$5)</f>
        <v>68</v>
      </c>
      <c r="L21" s="3">
        <f>INDEX('Entry Forms Summary'!$C$38:$AH$71,MATCH($B21,'Entry Forms Summary'!$B$38:$B$71,FALSE),MATCH(L$3,'Entry Forms Summary'!$C$37:$AH$37,FALSE))*(L$4/2+L$5)</f>
        <v>21</v>
      </c>
      <c r="M21" s="3">
        <f>INDEX('Entry Forms Summary'!$C$38:$AH$71,MATCH($B21,'Entry Forms Summary'!$B$38:$B$71,FALSE),MATCH(M$3,'Entry Forms Summary'!$C$37:$AH$37,FALSE))*(M$4/2+M$5)</f>
        <v>16</v>
      </c>
      <c r="N21" s="3">
        <f>INDEX('Entry Forms Summary'!$C$38:$AH$71,MATCH($B21,'Entry Forms Summary'!$B$38:$B$71,FALSE),MATCH(N$3,'Entry Forms Summary'!$C$37:$AH$37,FALSE))*(N$4/2+N$5)</f>
        <v>21</v>
      </c>
      <c r="O21" s="3">
        <f>INDEX('Entry Forms Summary'!$C$38:$AH$71,MATCH($B21,'Entry Forms Summary'!$B$38:$B$71,FALSE),MATCH(O$3,'Entry Forms Summary'!$C$37:$AH$37,FALSE))*(O$4/2+O$5)</f>
        <v>22.5</v>
      </c>
      <c r="P21" s="3">
        <f>INDEX('Entry Forms Summary'!$C$38:$AH$71,MATCH($B21,'Entry Forms Summary'!$B$38:$B$71,FALSE),MATCH(P$3,'Entry Forms Summary'!$C$37:$AH$37,FALSE))*(P$4/2+P$5)</f>
        <v>10</v>
      </c>
      <c r="Q21" s="3">
        <f>INDEX('Entry Forms Summary'!$C$38:$AH$71,MATCH($B21,'Entry Forms Summary'!$B$38:$B$71,FALSE),MATCH(Q$3,'Entry Forms Summary'!$C$37:$AH$37,FALSE))*(Q$4/2+Q$5)</f>
        <v>80.5</v>
      </c>
      <c r="R21" s="3">
        <f>INDEX('Entry Forms Summary'!$C$38:$AH$71,MATCH($B21,'Entry Forms Summary'!$B$38:$B$71,FALSE),MATCH(R$3,'Entry Forms Summary'!$C$37:$AH$37,FALSE))*(R$4/2+R$5)</f>
        <v>208</v>
      </c>
      <c r="S21" s="3">
        <f>INDEX('Entry Forms Summary'!$C$38:$AH$71,MATCH($B21,'Entry Forms Summary'!$B$38:$B$71,FALSE),MATCH(S$3,'Entry Forms Summary'!$C$37:$AH$37,FALSE))*(S$4/2+S$5)</f>
        <v>11</v>
      </c>
      <c r="T21" s="3">
        <f>INDEX('Entry Forms Summary'!$C$38:$AH$71,MATCH($B21,'Entry Forms Summary'!$B$38:$B$71,FALSE),MATCH(T$3,'Entry Forms Summary'!$C$37:$AH$37,FALSE))*(T$4/2+T$5)</f>
        <v>13.5</v>
      </c>
      <c r="U21" s="3">
        <f>INDEX('Entry Forms Summary'!$C$38:$AH$71,MATCH($B21,'Entry Forms Summary'!$B$38:$B$71,FALSE),MATCH(U$3,'Entry Forms Summary'!$C$37:$AH$37,FALSE))*(U$4/2+U$5)</f>
        <v>0</v>
      </c>
      <c r="V21" s="3">
        <f>INDEX('Entry Forms Summary'!$C$38:$AH$71,MATCH($B21,'Entry Forms Summary'!$B$38:$B$71,FALSE),MATCH(V$3,'Entry Forms Summary'!$C$37:$AH$37,FALSE))*(V$4/2+V$5)</f>
        <v>6.5</v>
      </c>
      <c r="W21" s="3">
        <f>INDEX('Entry Forms Summary'!$C$38:$AH$71,MATCH($B21,'Entry Forms Summary'!$B$38:$B$71,FALSE),MATCH(W$3,'Entry Forms Summary'!$C$37:$AH$37,FALSE))*(W$4/2+W$5)</f>
        <v>31</v>
      </c>
      <c r="X21" s="3">
        <f>INDEX('Entry Forms Summary'!$C$38:$AH$71,MATCH($B21,'Entry Forms Summary'!$B$38:$B$71,FALSE),MATCH(X$3,'Entry Forms Summary'!$C$37:$AH$37,FALSE))*(X$4/2+X$5)</f>
        <v>1</v>
      </c>
      <c r="Y21" s="3">
        <f>INDEX('Entry Forms Summary'!$C$38:$AH$71,MATCH($B21,'Entry Forms Summary'!$B$38:$B$71,FALSE),MATCH(Y$3,'Entry Forms Summary'!$C$37:$AH$37,FALSE))*(Y$4/2+Y$5)</f>
        <v>0.5</v>
      </c>
      <c r="Z21" s="3">
        <f>INDEX('Entry Forms Summary'!$C$38:$AH$71,MATCH($B21,'Entry Forms Summary'!$B$38:$B$71,FALSE),MATCH(Z$3,'Entry Forms Summary'!$C$37:$AH$37,FALSE))*(Z$4/2+Z$5)</f>
        <v>35</v>
      </c>
      <c r="AA21" s="3">
        <f>INDEX('Entry Forms Summary'!$C$38:$AH$71,MATCH($B21,'Entry Forms Summary'!$B$38:$B$71,FALSE),MATCH(AA$3,'Entry Forms Summary'!$C$37:$AH$37,FALSE))*(AA$4/2+AA$5)</f>
        <v>180</v>
      </c>
      <c r="AB21" s="3">
        <f>INDEX('Entry Forms Summary'!$C$38:$AH$71,MATCH($B21,'Entry Forms Summary'!$B$38:$B$71,FALSE),MATCH(AB$3,'Entry Forms Summary'!$C$37:$AH$37,FALSE))*(AB$4/2+AB$5)</f>
        <v>12</v>
      </c>
      <c r="AC21" s="3">
        <f>INDEX('Entry Forms Summary'!$C$38:$AH$71,MATCH($B21,'Entry Forms Summary'!$B$38:$B$71,FALSE),MATCH(AC$3,'Entry Forms Summary'!$C$37:$AH$37,FALSE))*(AC$4/2+AC$5)</f>
        <v>37.5</v>
      </c>
      <c r="AD21" s="3">
        <f>INDEX('Entry Forms Summary'!$C$38:$AH$71,MATCH($B21,'Entry Forms Summary'!$B$38:$B$71,FALSE),MATCH(AD$3,'Entry Forms Summary'!$C$37:$AH$37,FALSE))*(AD$4/2+AD$5)</f>
        <v>5</v>
      </c>
      <c r="AE21" s="3">
        <f>INDEX('Entry Forms Summary'!$C$38:$AH$71,MATCH($B21,'Entry Forms Summary'!$B$38:$B$71,FALSE),MATCH(AE$3,'Entry Forms Summary'!$C$37:$AH$37,FALSE))*(AE$4/2+AE$5)</f>
        <v>28</v>
      </c>
      <c r="AF21" s="3">
        <f>INDEX('Entry Forms Summary'!$C$38:$AH$71,MATCH($B21,'Entry Forms Summary'!$B$38:$B$71,FALSE),MATCH(AF$3,'Entry Forms Summary'!$C$37:$AH$37,FALSE))*(AF$4/2+AF$5)</f>
        <v>38</v>
      </c>
      <c r="AG21" s="3">
        <f>INDEX('Entry Forms Summary'!$C$38:$AH$71,MATCH($B21,'Entry Forms Summary'!$B$38:$B$71,FALSE),MATCH(AG$3,'Entry Forms Summary'!$C$37:$AH$37,FALSE))*(AG$4/2+AG$5)</f>
        <v>48</v>
      </c>
      <c r="AH21" s="3">
        <f>INDEX('Entry Forms Summary'!$C$38:$AH$71,MATCH($B21,'Entry Forms Summary'!$B$38:$B$71,FALSE),MATCH(AH$3,'Entry Forms Summary'!$C$37:$AH$37,FALSE))*(AH$4/2+AH$5)</f>
        <v>18</v>
      </c>
      <c r="AI21" s="7">
        <f t="shared" si="0"/>
        <v>1365</v>
      </c>
      <c r="AJ21" s="7">
        <f t="shared" si="1"/>
        <v>19</v>
      </c>
    </row>
    <row r="22" spans="1:38" ht="15" customHeight="1" x14ac:dyDescent="0.3">
      <c r="A22" s="21" t="s">
        <v>0</v>
      </c>
      <c r="B22" s="3" t="str">
        <f>'Entry Forms Summary'!B50</f>
        <v>Kyla Kendrick</v>
      </c>
      <c r="C22" s="3">
        <f>INDEX('Entry Forms Summary'!$C$38:$AH$71,MATCH($B22,'Entry Forms Summary'!$B$38:$B$71,FALSE),MATCH(C$3,'Entry Forms Summary'!$C$37:$AH$37,FALSE))*(C$4/2+C$5)</f>
        <v>16.5</v>
      </c>
      <c r="D22" s="3">
        <f>INDEX('Entry Forms Summary'!$C$38:$AH$71,MATCH($B22,'Entry Forms Summary'!$B$38:$B$71,FALSE),MATCH(D$3,'Entry Forms Summary'!$C$37:$AH$37,FALSE))*(D$4/2+D$5)</f>
        <v>186</v>
      </c>
      <c r="E22" s="3">
        <f>INDEX('Entry Forms Summary'!$C$38:$AH$71,MATCH($B22,'Entry Forms Summary'!$B$38:$B$71,FALSE),MATCH(E$3,'Entry Forms Summary'!$C$37:$AH$37,FALSE))*(E$4/2+E$5)</f>
        <v>0</v>
      </c>
      <c r="F22" s="3">
        <f>INDEX('Entry Forms Summary'!$C$38:$AH$71,MATCH($B22,'Entry Forms Summary'!$B$38:$B$71,FALSE),MATCH(F$3,'Entry Forms Summary'!$C$37:$AH$37,FALSE))*(F$4/2+F$5)</f>
        <v>68</v>
      </c>
      <c r="G22" s="3">
        <f>INDEX('Entry Forms Summary'!$C$38:$AH$71,MATCH($B22,'Entry Forms Summary'!$B$38:$B$71,FALSE),MATCH(G$3,'Entry Forms Summary'!$C$37:$AH$37,FALSE))*(G$4/2+G$5)</f>
        <v>13</v>
      </c>
      <c r="H22" s="3">
        <f>INDEX('Entry Forms Summary'!$C$38:$AH$71,MATCH($B22,'Entry Forms Summary'!$B$38:$B$71,FALSE),MATCH(H$3,'Entry Forms Summary'!$C$37:$AH$37,FALSE))*(H$4/2+H$5)</f>
        <v>135</v>
      </c>
      <c r="I22" s="3">
        <f>INDEX('Entry Forms Summary'!$C$38:$AH$71,MATCH($B22,'Entry Forms Summary'!$B$38:$B$71,FALSE),MATCH(I$3,'Entry Forms Summary'!$C$37:$AH$37,FALSE))*(I$4/2+I$5)</f>
        <v>0</v>
      </c>
      <c r="J22" s="3">
        <f>INDEX('Entry Forms Summary'!$C$38:$AH$71,MATCH($B22,'Entry Forms Summary'!$B$38:$B$71,FALSE),MATCH(J$3,'Entry Forms Summary'!$C$37:$AH$37,FALSE))*(J$4/2+J$5)</f>
        <v>32</v>
      </c>
      <c r="K22" s="3">
        <f>INDEX('Entry Forms Summary'!$C$38:$AH$71,MATCH($B22,'Entry Forms Summary'!$B$38:$B$71,FALSE),MATCH(K$3,'Entry Forms Summary'!$C$37:$AH$37,FALSE))*(K$4/2+K$5)</f>
        <v>108</v>
      </c>
      <c r="L22" s="3">
        <f>INDEX('Entry Forms Summary'!$C$38:$AH$71,MATCH($B22,'Entry Forms Summary'!$B$38:$B$71,FALSE),MATCH(L$3,'Entry Forms Summary'!$C$37:$AH$37,FALSE))*(L$4/2+L$5)</f>
        <v>31.5</v>
      </c>
      <c r="M22" s="3">
        <f>INDEX('Entry Forms Summary'!$C$38:$AH$71,MATCH($B22,'Entry Forms Summary'!$B$38:$B$71,FALSE),MATCH(M$3,'Entry Forms Summary'!$C$37:$AH$37,FALSE))*(M$4/2+M$5)</f>
        <v>7</v>
      </c>
      <c r="N22" s="3">
        <f>INDEX('Entry Forms Summary'!$C$38:$AH$71,MATCH($B22,'Entry Forms Summary'!$B$38:$B$71,FALSE),MATCH(N$3,'Entry Forms Summary'!$C$37:$AH$37,FALSE))*(N$4/2+N$5)</f>
        <v>8</v>
      </c>
      <c r="O22" s="3">
        <f>INDEX('Entry Forms Summary'!$C$38:$AH$71,MATCH($B22,'Entry Forms Summary'!$B$38:$B$71,FALSE),MATCH(O$3,'Entry Forms Summary'!$C$37:$AH$37,FALSE))*(O$4/2+O$5)</f>
        <v>21</v>
      </c>
      <c r="P22" s="3">
        <f>INDEX('Entry Forms Summary'!$C$38:$AH$71,MATCH($B22,'Entry Forms Summary'!$B$38:$B$71,FALSE),MATCH(P$3,'Entry Forms Summary'!$C$37:$AH$37,FALSE))*(P$4/2+P$5)</f>
        <v>14</v>
      </c>
      <c r="Q22" s="3">
        <f>INDEX('Entry Forms Summary'!$C$38:$AH$71,MATCH($B22,'Entry Forms Summary'!$B$38:$B$71,FALSE),MATCH(Q$3,'Entry Forms Summary'!$C$37:$AH$37,FALSE))*(Q$4/2+Q$5)</f>
        <v>87.5</v>
      </c>
      <c r="R22" s="3">
        <f>INDEX('Entry Forms Summary'!$C$38:$AH$71,MATCH($B22,'Entry Forms Summary'!$B$38:$B$71,FALSE),MATCH(R$3,'Entry Forms Summary'!$C$37:$AH$37,FALSE))*(R$4/2+R$5)</f>
        <v>208</v>
      </c>
      <c r="S22" s="3">
        <f>INDEX('Entry Forms Summary'!$C$38:$AH$71,MATCH($B22,'Entry Forms Summary'!$B$38:$B$71,FALSE),MATCH(S$3,'Entry Forms Summary'!$C$37:$AH$37,FALSE))*(S$4/2+S$5)</f>
        <v>3</v>
      </c>
      <c r="T22" s="3">
        <f>INDEX('Entry Forms Summary'!$C$38:$AH$71,MATCH($B22,'Entry Forms Summary'!$B$38:$B$71,FALSE),MATCH(T$3,'Entry Forms Summary'!$C$37:$AH$37,FALSE))*(T$4/2+T$5)</f>
        <v>22.5</v>
      </c>
      <c r="U22" s="3">
        <f>INDEX('Entry Forms Summary'!$C$38:$AH$71,MATCH($B22,'Entry Forms Summary'!$B$38:$B$71,FALSE),MATCH(U$3,'Entry Forms Summary'!$C$37:$AH$37,FALSE))*(U$4/2+U$5)</f>
        <v>0</v>
      </c>
      <c r="V22" s="3">
        <f>INDEX('Entry Forms Summary'!$C$38:$AH$71,MATCH($B22,'Entry Forms Summary'!$B$38:$B$71,FALSE),MATCH(V$3,'Entry Forms Summary'!$C$37:$AH$37,FALSE))*(V$4/2+V$5)</f>
        <v>0.5</v>
      </c>
      <c r="W22" s="3">
        <f>INDEX('Entry Forms Summary'!$C$38:$AH$71,MATCH($B22,'Entry Forms Summary'!$B$38:$B$71,FALSE),MATCH(W$3,'Entry Forms Summary'!$C$37:$AH$37,FALSE))*(W$4/2+W$5)</f>
        <v>18</v>
      </c>
      <c r="X22" s="3">
        <f>INDEX('Entry Forms Summary'!$C$38:$AH$71,MATCH($B22,'Entry Forms Summary'!$B$38:$B$71,FALSE),MATCH(X$3,'Entry Forms Summary'!$C$37:$AH$37,FALSE))*(X$4/2+X$5)</f>
        <v>1.5</v>
      </c>
      <c r="Y22" s="3">
        <f>INDEX('Entry Forms Summary'!$C$38:$AH$71,MATCH($B22,'Entry Forms Summary'!$B$38:$B$71,FALSE),MATCH(Y$3,'Entry Forms Summary'!$C$37:$AH$37,FALSE))*(Y$4/2+Y$5)</f>
        <v>2</v>
      </c>
      <c r="Z22" s="3">
        <f>INDEX('Entry Forms Summary'!$C$38:$AH$71,MATCH($B22,'Entry Forms Summary'!$B$38:$B$71,FALSE),MATCH(Z$3,'Entry Forms Summary'!$C$37:$AH$37,FALSE))*(Z$4/2+Z$5)</f>
        <v>47.5</v>
      </c>
      <c r="AA22" s="3">
        <f>INDEX('Entry Forms Summary'!$C$38:$AH$71,MATCH($B22,'Entry Forms Summary'!$B$38:$B$71,FALSE),MATCH(AA$3,'Entry Forms Summary'!$C$37:$AH$37,FALSE))*(AA$4/2+AA$5)</f>
        <v>144</v>
      </c>
      <c r="AB22" s="3">
        <f>INDEX('Entry Forms Summary'!$C$38:$AH$71,MATCH($B22,'Entry Forms Summary'!$B$38:$B$71,FALSE),MATCH(AB$3,'Entry Forms Summary'!$C$37:$AH$37,FALSE))*(AB$4/2+AB$5)</f>
        <v>7.5</v>
      </c>
      <c r="AC22" s="3">
        <f>INDEX('Entry Forms Summary'!$C$38:$AH$71,MATCH($B22,'Entry Forms Summary'!$B$38:$B$71,FALSE),MATCH(AC$3,'Entry Forms Summary'!$C$37:$AH$37,FALSE))*(AC$4/2+AC$5)</f>
        <v>34.5</v>
      </c>
      <c r="AD22" s="3">
        <f>INDEX('Entry Forms Summary'!$C$38:$AH$71,MATCH($B22,'Entry Forms Summary'!$B$38:$B$71,FALSE),MATCH(AD$3,'Entry Forms Summary'!$C$37:$AH$37,FALSE))*(AD$4/2+AD$5)</f>
        <v>22</v>
      </c>
      <c r="AE22" s="3">
        <f>INDEX('Entry Forms Summary'!$C$38:$AH$71,MATCH($B22,'Entry Forms Summary'!$B$38:$B$71,FALSE),MATCH(AE$3,'Entry Forms Summary'!$C$37:$AH$37,FALSE))*(AE$4/2+AE$5)</f>
        <v>29</v>
      </c>
      <c r="AF22" s="3">
        <f>INDEX('Entry Forms Summary'!$C$38:$AH$71,MATCH($B22,'Entry Forms Summary'!$B$38:$B$71,FALSE),MATCH(AF$3,'Entry Forms Summary'!$C$37:$AH$37,FALSE))*(AF$4/2+AF$5)</f>
        <v>40</v>
      </c>
      <c r="AG22" s="3">
        <f>INDEX('Entry Forms Summary'!$C$38:$AH$71,MATCH($B22,'Entry Forms Summary'!$B$38:$B$71,FALSE),MATCH(AG$3,'Entry Forms Summary'!$C$37:$AH$37,FALSE))*(AG$4/2+AG$5)</f>
        <v>42</v>
      </c>
      <c r="AH22" s="3">
        <f>INDEX('Entry Forms Summary'!$C$38:$AH$71,MATCH($B22,'Entry Forms Summary'!$B$38:$B$71,FALSE),MATCH(AH$3,'Entry Forms Summary'!$C$37:$AH$37,FALSE))*(AH$4/2+AH$5)</f>
        <v>39</v>
      </c>
      <c r="AI22" s="7">
        <f t="shared" si="0"/>
        <v>1388.5</v>
      </c>
      <c r="AJ22" s="7">
        <f t="shared" si="1"/>
        <v>11</v>
      </c>
    </row>
    <row r="23" spans="1:38" ht="15" customHeight="1" x14ac:dyDescent="0.3">
      <c r="A23" s="21" t="s">
        <v>0</v>
      </c>
      <c r="B23" s="3" t="str">
        <f>'Entry Forms Summary'!B48</f>
        <v>Meagan Pothecary</v>
      </c>
      <c r="C23" s="3">
        <f>INDEX('Entry Forms Summary'!$C$38:$AH$71,MATCH($B23,'Entry Forms Summary'!$B$38:$B$71,FALSE),MATCH(C$3,'Entry Forms Summary'!$C$37:$AH$37,FALSE))*(C$4/2+C$5)</f>
        <v>6</v>
      </c>
      <c r="D23" s="3">
        <f>INDEX('Entry Forms Summary'!$C$38:$AH$71,MATCH($B23,'Entry Forms Summary'!$B$38:$B$71,FALSE),MATCH(D$3,'Entry Forms Summary'!$C$37:$AH$37,FALSE))*(D$4/2+D$5)</f>
        <v>192</v>
      </c>
      <c r="E23" s="3">
        <f>INDEX('Entry Forms Summary'!$C$38:$AH$71,MATCH($B23,'Entry Forms Summary'!$B$38:$B$71,FALSE),MATCH(E$3,'Entry Forms Summary'!$C$37:$AH$37,FALSE))*(E$4/2+E$5)</f>
        <v>0</v>
      </c>
      <c r="F23" s="3">
        <f>INDEX('Entry Forms Summary'!$C$38:$AH$71,MATCH($B23,'Entry Forms Summary'!$B$38:$B$71,FALSE),MATCH(F$3,'Entry Forms Summary'!$C$37:$AH$37,FALSE))*(F$4/2+F$5)</f>
        <v>80</v>
      </c>
      <c r="G23" s="3">
        <f>INDEX('Entry Forms Summary'!$C$38:$AH$71,MATCH($B23,'Entry Forms Summary'!$B$38:$B$71,FALSE),MATCH(G$3,'Entry Forms Summary'!$C$37:$AH$37,FALSE))*(G$4/2+G$5)</f>
        <v>2</v>
      </c>
      <c r="H23" s="3">
        <f>INDEX('Entry Forms Summary'!$C$38:$AH$71,MATCH($B23,'Entry Forms Summary'!$B$38:$B$71,FALSE),MATCH(H$3,'Entry Forms Summary'!$C$37:$AH$37,FALSE))*(H$4/2+H$5)</f>
        <v>139.5</v>
      </c>
      <c r="I23" s="3">
        <f>INDEX('Entry Forms Summary'!$C$38:$AH$71,MATCH($B23,'Entry Forms Summary'!$B$38:$B$71,FALSE),MATCH(I$3,'Entry Forms Summary'!$C$37:$AH$37,FALSE))*(I$4/2+I$5)</f>
        <v>0</v>
      </c>
      <c r="J23" s="3">
        <f>INDEX('Entry Forms Summary'!$C$38:$AH$71,MATCH($B23,'Entry Forms Summary'!$B$38:$B$71,FALSE),MATCH(J$3,'Entry Forms Summary'!$C$37:$AH$37,FALSE))*(J$4/2+J$5)</f>
        <v>42</v>
      </c>
      <c r="K23" s="3">
        <f>INDEX('Entry Forms Summary'!$C$38:$AH$71,MATCH($B23,'Entry Forms Summary'!$B$38:$B$71,FALSE),MATCH(K$3,'Entry Forms Summary'!$C$37:$AH$37,FALSE))*(K$4/2+K$5)</f>
        <v>40</v>
      </c>
      <c r="L23" s="3">
        <f>INDEX('Entry Forms Summary'!$C$38:$AH$71,MATCH($B23,'Entry Forms Summary'!$B$38:$B$71,FALSE),MATCH(L$3,'Entry Forms Summary'!$C$37:$AH$37,FALSE))*(L$4/2+L$5)</f>
        <v>66.5</v>
      </c>
      <c r="M23" s="3">
        <f>INDEX('Entry Forms Summary'!$C$38:$AH$71,MATCH($B23,'Entry Forms Summary'!$B$38:$B$71,FALSE),MATCH(M$3,'Entry Forms Summary'!$C$37:$AH$37,FALSE))*(M$4/2+M$5)</f>
        <v>9</v>
      </c>
      <c r="N23" s="3">
        <f>INDEX('Entry Forms Summary'!$C$38:$AH$71,MATCH($B23,'Entry Forms Summary'!$B$38:$B$71,FALSE),MATCH(N$3,'Entry Forms Summary'!$C$37:$AH$37,FALSE))*(N$4/2+N$5)</f>
        <v>27</v>
      </c>
      <c r="O23" s="3">
        <f>INDEX('Entry Forms Summary'!$C$38:$AH$71,MATCH($B23,'Entry Forms Summary'!$B$38:$B$71,FALSE),MATCH(O$3,'Entry Forms Summary'!$C$37:$AH$37,FALSE))*(O$4/2+O$5)</f>
        <v>16.5</v>
      </c>
      <c r="P23" s="3">
        <f>INDEX('Entry Forms Summary'!$C$38:$AH$71,MATCH($B23,'Entry Forms Summary'!$B$38:$B$71,FALSE),MATCH(P$3,'Entry Forms Summary'!$C$37:$AH$37,FALSE))*(P$4/2+P$5)</f>
        <v>11.5</v>
      </c>
      <c r="Q23" s="3">
        <f>INDEX('Entry Forms Summary'!$C$38:$AH$71,MATCH($B23,'Entry Forms Summary'!$B$38:$B$71,FALSE),MATCH(Q$3,'Entry Forms Summary'!$C$37:$AH$37,FALSE))*(Q$4/2+Q$5)</f>
        <v>91</v>
      </c>
      <c r="R23" s="3">
        <f>INDEX('Entry Forms Summary'!$C$38:$AH$71,MATCH($B23,'Entry Forms Summary'!$B$38:$B$71,FALSE),MATCH(R$3,'Entry Forms Summary'!$C$37:$AH$37,FALSE))*(R$4/2+R$5)</f>
        <v>188.5</v>
      </c>
      <c r="S23" s="3">
        <f>INDEX('Entry Forms Summary'!$C$38:$AH$71,MATCH($B23,'Entry Forms Summary'!$B$38:$B$71,FALSE),MATCH(S$3,'Entry Forms Summary'!$C$37:$AH$37,FALSE))*(S$4/2+S$5)</f>
        <v>3</v>
      </c>
      <c r="T23" s="3">
        <f>INDEX('Entry Forms Summary'!$C$38:$AH$71,MATCH($B23,'Entry Forms Summary'!$B$38:$B$71,FALSE),MATCH(T$3,'Entry Forms Summary'!$C$37:$AH$37,FALSE))*(T$4/2+T$5)</f>
        <v>27</v>
      </c>
      <c r="U23" s="3">
        <f>INDEX('Entry Forms Summary'!$C$38:$AH$71,MATCH($B23,'Entry Forms Summary'!$B$38:$B$71,FALSE),MATCH(U$3,'Entry Forms Summary'!$C$37:$AH$37,FALSE))*(U$4/2+U$5)</f>
        <v>0</v>
      </c>
      <c r="V23" s="3">
        <f>INDEX('Entry Forms Summary'!$C$38:$AH$71,MATCH($B23,'Entry Forms Summary'!$B$38:$B$71,FALSE),MATCH(V$3,'Entry Forms Summary'!$C$37:$AH$37,FALSE))*(V$4/2+V$5)</f>
        <v>2.5</v>
      </c>
      <c r="W23" s="3">
        <f>INDEX('Entry Forms Summary'!$C$38:$AH$71,MATCH($B23,'Entry Forms Summary'!$B$38:$B$71,FALSE),MATCH(W$3,'Entry Forms Summary'!$C$37:$AH$37,FALSE))*(W$4/2+W$5)</f>
        <v>25</v>
      </c>
      <c r="X23" s="3">
        <f>INDEX('Entry Forms Summary'!$C$38:$AH$71,MATCH($B23,'Entry Forms Summary'!$B$38:$B$71,FALSE),MATCH(X$3,'Entry Forms Summary'!$C$37:$AH$37,FALSE))*(X$4/2+X$5)</f>
        <v>8.5</v>
      </c>
      <c r="Y23" s="3">
        <f>INDEX('Entry Forms Summary'!$C$38:$AH$71,MATCH($B23,'Entry Forms Summary'!$B$38:$B$71,FALSE),MATCH(Y$3,'Entry Forms Summary'!$C$37:$AH$37,FALSE))*(Y$4/2+Y$5)</f>
        <v>1.5</v>
      </c>
      <c r="Z23" s="3">
        <f>INDEX('Entry Forms Summary'!$C$38:$AH$71,MATCH($B23,'Entry Forms Summary'!$B$38:$B$71,FALSE),MATCH(Z$3,'Entry Forms Summary'!$C$37:$AH$37,FALSE))*(Z$4/2+Z$5)</f>
        <v>60</v>
      </c>
      <c r="AA23" s="3">
        <f>INDEX('Entry Forms Summary'!$C$38:$AH$71,MATCH($B23,'Entry Forms Summary'!$B$38:$B$71,FALSE),MATCH(AA$3,'Entry Forms Summary'!$C$37:$AH$37,FALSE))*(AA$4/2+AA$5)</f>
        <v>96</v>
      </c>
      <c r="AB23" s="3">
        <f>INDEX('Entry Forms Summary'!$C$38:$AH$71,MATCH($B23,'Entry Forms Summary'!$B$38:$B$71,FALSE),MATCH(AB$3,'Entry Forms Summary'!$C$37:$AH$37,FALSE))*(AB$4/2+AB$5)</f>
        <v>19.5</v>
      </c>
      <c r="AC23" s="3">
        <f>INDEX('Entry Forms Summary'!$C$38:$AH$71,MATCH($B23,'Entry Forms Summary'!$B$38:$B$71,FALSE),MATCH(AC$3,'Entry Forms Summary'!$C$37:$AH$37,FALSE))*(AC$4/2+AC$5)</f>
        <v>45</v>
      </c>
      <c r="AD23" s="3">
        <f>INDEX('Entry Forms Summary'!$C$38:$AH$71,MATCH($B23,'Entry Forms Summary'!$B$38:$B$71,FALSE),MATCH(AD$3,'Entry Forms Summary'!$C$37:$AH$37,FALSE))*(AD$4/2+AD$5)</f>
        <v>14</v>
      </c>
      <c r="AE23" s="3">
        <f>INDEX('Entry Forms Summary'!$C$38:$AH$71,MATCH($B23,'Entry Forms Summary'!$B$38:$B$71,FALSE),MATCH(AE$3,'Entry Forms Summary'!$C$37:$AH$37,FALSE))*(AE$4/2+AE$5)</f>
        <v>28</v>
      </c>
      <c r="AF23" s="3">
        <f>INDEX('Entry Forms Summary'!$C$38:$AH$71,MATCH($B23,'Entry Forms Summary'!$B$38:$B$71,FALSE),MATCH(AF$3,'Entry Forms Summary'!$C$37:$AH$37,FALSE))*(AF$4/2+AF$5)</f>
        <v>24</v>
      </c>
      <c r="AG23" s="3">
        <f>INDEX('Entry Forms Summary'!$C$38:$AH$71,MATCH($B23,'Entry Forms Summary'!$B$38:$B$71,FALSE),MATCH(AG$3,'Entry Forms Summary'!$C$37:$AH$37,FALSE))*(AG$4/2+AG$5)</f>
        <v>30</v>
      </c>
      <c r="AH23" s="3">
        <f>INDEX('Entry Forms Summary'!$C$38:$AH$71,MATCH($B23,'Entry Forms Summary'!$B$38:$B$71,FALSE),MATCH(AH$3,'Entry Forms Summary'!$C$37:$AH$37,FALSE))*(AH$4/2+AH$5)</f>
        <v>33</v>
      </c>
      <c r="AI23" s="7">
        <f t="shared" si="0"/>
        <v>1328.5</v>
      </c>
      <c r="AJ23" s="7">
        <f t="shared" si="1"/>
        <v>27</v>
      </c>
    </row>
    <row r="24" spans="1:38" ht="15" customHeight="1" x14ac:dyDescent="0.3">
      <c r="A24" s="21" t="s">
        <v>0</v>
      </c>
      <c r="B24" s="3" t="str">
        <f>'Entry Forms Summary'!B53</f>
        <v>Leslie Reynolds</v>
      </c>
      <c r="C24" s="3">
        <f>INDEX('Entry Forms Summary'!$C$38:$AH$71,MATCH($B24,'Entry Forms Summary'!$B$38:$B$71,FALSE),MATCH(C$3,'Entry Forms Summary'!$C$37:$AH$37,FALSE))*(C$4/2+C$5)</f>
        <v>9</v>
      </c>
      <c r="D24" s="3">
        <f>INDEX('Entry Forms Summary'!$C$38:$AH$71,MATCH($B24,'Entry Forms Summary'!$B$38:$B$71,FALSE),MATCH(D$3,'Entry Forms Summary'!$C$37:$AH$37,FALSE))*(D$4/2+D$5)</f>
        <v>186</v>
      </c>
      <c r="E24" s="3">
        <f>INDEX('Entry Forms Summary'!$C$38:$AH$71,MATCH($B24,'Entry Forms Summary'!$B$38:$B$71,FALSE),MATCH(E$3,'Entry Forms Summary'!$C$37:$AH$37,FALSE))*(E$4/2+E$5)</f>
        <v>0</v>
      </c>
      <c r="F24" s="3">
        <f>INDEX('Entry Forms Summary'!$C$38:$AH$71,MATCH($B24,'Entry Forms Summary'!$B$38:$B$71,FALSE),MATCH(F$3,'Entry Forms Summary'!$C$37:$AH$37,FALSE))*(F$4/2+F$5)</f>
        <v>100</v>
      </c>
      <c r="G24" s="3">
        <f>INDEX('Entry Forms Summary'!$C$38:$AH$71,MATCH($B24,'Entry Forms Summary'!$B$38:$B$71,FALSE),MATCH(G$3,'Entry Forms Summary'!$C$37:$AH$37,FALSE))*(G$4/2+G$5)</f>
        <v>16</v>
      </c>
      <c r="H24" s="3">
        <f>INDEX('Entry Forms Summary'!$C$38:$AH$71,MATCH($B24,'Entry Forms Summary'!$B$38:$B$71,FALSE),MATCH(H$3,'Entry Forms Summary'!$C$37:$AH$37,FALSE))*(H$4/2+H$5)</f>
        <v>144</v>
      </c>
      <c r="I24" s="3">
        <f>INDEX('Entry Forms Summary'!$C$38:$AH$71,MATCH($B24,'Entry Forms Summary'!$B$38:$B$71,FALSE),MATCH(I$3,'Entry Forms Summary'!$C$37:$AH$37,FALSE))*(I$4/2+I$5)</f>
        <v>0</v>
      </c>
      <c r="J24" s="3">
        <f>INDEX('Entry Forms Summary'!$C$38:$AH$71,MATCH($B24,'Entry Forms Summary'!$B$38:$B$71,FALSE),MATCH(J$3,'Entry Forms Summary'!$C$37:$AH$37,FALSE))*(J$4/2+J$5)</f>
        <v>48</v>
      </c>
      <c r="K24" s="3">
        <f>INDEX('Entry Forms Summary'!$C$38:$AH$71,MATCH($B24,'Entry Forms Summary'!$B$38:$B$71,FALSE),MATCH(K$3,'Entry Forms Summary'!$C$37:$AH$37,FALSE))*(K$4/2+K$5)</f>
        <v>104</v>
      </c>
      <c r="L24" s="3">
        <f>INDEX('Entry Forms Summary'!$C$38:$AH$71,MATCH($B24,'Entry Forms Summary'!$B$38:$B$71,FALSE),MATCH(L$3,'Entry Forms Summary'!$C$37:$AH$37,FALSE))*(L$4/2+L$5)</f>
        <v>14</v>
      </c>
      <c r="M24" s="3">
        <f>INDEX('Entry Forms Summary'!$C$38:$AH$71,MATCH($B24,'Entry Forms Summary'!$B$38:$B$71,FALSE),MATCH(M$3,'Entry Forms Summary'!$C$37:$AH$37,FALSE))*(M$4/2+M$5)</f>
        <v>11</v>
      </c>
      <c r="N24" s="3">
        <f>INDEX('Entry Forms Summary'!$C$38:$AH$71,MATCH($B24,'Entry Forms Summary'!$B$38:$B$71,FALSE),MATCH(N$3,'Entry Forms Summary'!$C$37:$AH$37,FALSE))*(N$4/2+N$5)</f>
        <v>18</v>
      </c>
      <c r="O24" s="3">
        <f>INDEX('Entry Forms Summary'!$C$38:$AH$71,MATCH($B24,'Entry Forms Summary'!$B$38:$B$71,FALSE),MATCH(O$3,'Entry Forms Summary'!$C$37:$AH$37,FALSE))*(O$4/2+O$5)</f>
        <v>13.5</v>
      </c>
      <c r="P24" s="3">
        <f>INDEX('Entry Forms Summary'!$C$38:$AH$71,MATCH($B24,'Entry Forms Summary'!$B$38:$B$71,FALSE),MATCH(P$3,'Entry Forms Summary'!$C$37:$AH$37,FALSE))*(P$4/2+P$5)</f>
        <v>10.5</v>
      </c>
      <c r="Q24" s="3">
        <f>INDEX('Entry Forms Summary'!$C$38:$AH$71,MATCH($B24,'Entry Forms Summary'!$B$38:$B$71,FALSE),MATCH(Q$3,'Entry Forms Summary'!$C$37:$AH$37,FALSE))*(Q$4/2+Q$5)</f>
        <v>77</v>
      </c>
      <c r="R24" s="3">
        <f>INDEX('Entry Forms Summary'!$C$38:$AH$71,MATCH($B24,'Entry Forms Summary'!$B$38:$B$71,FALSE),MATCH(R$3,'Entry Forms Summary'!$C$37:$AH$37,FALSE))*(R$4/2+R$5)</f>
        <v>188.5</v>
      </c>
      <c r="S24" s="3">
        <f>INDEX('Entry Forms Summary'!$C$38:$AH$71,MATCH($B24,'Entry Forms Summary'!$B$38:$B$71,FALSE),MATCH(S$3,'Entry Forms Summary'!$C$37:$AH$37,FALSE))*(S$4/2+S$5)</f>
        <v>7.5</v>
      </c>
      <c r="T24" s="3">
        <f>INDEX('Entry Forms Summary'!$C$38:$AH$71,MATCH($B24,'Entry Forms Summary'!$B$38:$B$71,FALSE),MATCH(T$3,'Entry Forms Summary'!$C$37:$AH$37,FALSE))*(T$4/2+T$5)</f>
        <v>12</v>
      </c>
      <c r="U24" s="3">
        <f>INDEX('Entry Forms Summary'!$C$38:$AH$71,MATCH($B24,'Entry Forms Summary'!$B$38:$B$71,FALSE),MATCH(U$3,'Entry Forms Summary'!$C$37:$AH$37,FALSE))*(U$4/2+U$5)</f>
        <v>0</v>
      </c>
      <c r="V24" s="3">
        <f>INDEX('Entry Forms Summary'!$C$38:$AH$71,MATCH($B24,'Entry Forms Summary'!$B$38:$B$71,FALSE),MATCH(V$3,'Entry Forms Summary'!$C$37:$AH$37,FALSE))*(V$4/2+V$5)</f>
        <v>1.5</v>
      </c>
      <c r="W24" s="3">
        <f>INDEX('Entry Forms Summary'!$C$38:$AH$71,MATCH($B24,'Entry Forms Summary'!$B$38:$B$71,FALSE),MATCH(W$3,'Entry Forms Summary'!$C$37:$AH$37,FALSE))*(W$4/2+W$5)</f>
        <v>28</v>
      </c>
      <c r="X24" s="3">
        <f>INDEX('Entry Forms Summary'!$C$38:$AH$71,MATCH($B24,'Entry Forms Summary'!$B$38:$B$71,FALSE),MATCH(X$3,'Entry Forms Summary'!$C$37:$AH$37,FALSE))*(X$4/2+X$5)</f>
        <v>8.5</v>
      </c>
      <c r="Y24" s="3">
        <f>INDEX('Entry Forms Summary'!$C$38:$AH$71,MATCH($B24,'Entry Forms Summary'!$B$38:$B$71,FALSE),MATCH(Y$3,'Entry Forms Summary'!$C$37:$AH$37,FALSE))*(Y$4/2+Y$5)</f>
        <v>3.5</v>
      </c>
      <c r="Z24" s="3">
        <f>INDEX('Entry Forms Summary'!$C$38:$AH$71,MATCH($B24,'Entry Forms Summary'!$B$38:$B$71,FALSE),MATCH(Z$3,'Entry Forms Summary'!$C$37:$AH$37,FALSE))*(Z$4/2+Z$5)</f>
        <v>25</v>
      </c>
      <c r="AA24" s="3">
        <f>INDEX('Entry Forms Summary'!$C$38:$AH$71,MATCH($B24,'Entry Forms Summary'!$B$38:$B$71,FALSE),MATCH(AA$3,'Entry Forms Summary'!$C$37:$AH$37,FALSE))*(AA$4/2+AA$5)</f>
        <v>120</v>
      </c>
      <c r="AB24" s="3">
        <f>INDEX('Entry Forms Summary'!$C$38:$AH$71,MATCH($B24,'Entry Forms Summary'!$B$38:$B$71,FALSE),MATCH(AB$3,'Entry Forms Summary'!$C$37:$AH$37,FALSE))*(AB$4/2+AB$5)</f>
        <v>21</v>
      </c>
      <c r="AC24" s="3">
        <f>INDEX('Entry Forms Summary'!$C$38:$AH$71,MATCH($B24,'Entry Forms Summary'!$B$38:$B$71,FALSE),MATCH(AC$3,'Entry Forms Summary'!$C$37:$AH$37,FALSE))*(AC$4/2+AC$5)</f>
        <v>34.5</v>
      </c>
      <c r="AD24" s="3">
        <f>INDEX('Entry Forms Summary'!$C$38:$AH$71,MATCH($B24,'Entry Forms Summary'!$B$38:$B$71,FALSE),MATCH(AD$3,'Entry Forms Summary'!$C$37:$AH$37,FALSE))*(AD$4/2+AD$5)</f>
        <v>12</v>
      </c>
      <c r="AE24" s="3">
        <f>INDEX('Entry Forms Summary'!$C$38:$AH$71,MATCH($B24,'Entry Forms Summary'!$B$38:$B$71,FALSE),MATCH(AE$3,'Entry Forms Summary'!$C$37:$AH$37,FALSE))*(AE$4/2+AE$5)</f>
        <v>30</v>
      </c>
      <c r="AF24" s="3">
        <f>INDEX('Entry Forms Summary'!$C$38:$AH$71,MATCH($B24,'Entry Forms Summary'!$B$38:$B$71,FALSE),MATCH(AF$3,'Entry Forms Summary'!$C$37:$AH$37,FALSE))*(AF$4/2+AF$5)</f>
        <v>38</v>
      </c>
      <c r="AG24" s="3">
        <f>INDEX('Entry Forms Summary'!$C$38:$AH$71,MATCH($B24,'Entry Forms Summary'!$B$38:$B$71,FALSE),MATCH(AG$3,'Entry Forms Summary'!$C$37:$AH$37,FALSE))*(AG$4/2+AG$5)</f>
        <v>54</v>
      </c>
      <c r="AH24" s="3">
        <f>INDEX('Entry Forms Summary'!$C$38:$AH$71,MATCH($B24,'Entry Forms Summary'!$B$38:$B$71,FALSE),MATCH(AH$3,'Entry Forms Summary'!$C$37:$AH$37,FALSE))*(AH$4/2+AH$5)</f>
        <v>19.5</v>
      </c>
      <c r="AI24" s="7">
        <f t="shared" si="0"/>
        <v>1354.5</v>
      </c>
      <c r="AJ24" s="7">
        <f t="shared" si="1"/>
        <v>23</v>
      </c>
    </row>
    <row r="25" spans="1:38" ht="15" customHeight="1" x14ac:dyDescent="0.3">
      <c r="A25" s="21" t="s">
        <v>0</v>
      </c>
      <c r="B25" s="3" t="str">
        <f>'Entry Forms Summary'!B38</f>
        <v>Adam Keeling</v>
      </c>
      <c r="C25" s="3">
        <f>INDEX('Entry Forms Summary'!$C$38:$AH$71,MATCH($B25,'Entry Forms Summary'!$B$38:$B$71,FALSE),MATCH(C$3,'Entry Forms Summary'!$C$37:$AH$37,FALSE))*(C$4/2+C$5)</f>
        <v>18</v>
      </c>
      <c r="D25" s="3">
        <f>INDEX('Entry Forms Summary'!$C$38:$AH$71,MATCH($B25,'Entry Forms Summary'!$B$38:$B$71,FALSE),MATCH(D$3,'Entry Forms Summary'!$C$37:$AH$37,FALSE))*(D$4/2+D$5)</f>
        <v>180</v>
      </c>
      <c r="E25" s="3">
        <f>INDEX('Entry Forms Summary'!$C$38:$AH$71,MATCH($B25,'Entry Forms Summary'!$B$38:$B$71,FALSE),MATCH(E$3,'Entry Forms Summary'!$C$37:$AH$37,FALSE))*(E$4/2+E$5)</f>
        <v>0</v>
      </c>
      <c r="F25" s="3">
        <f>INDEX('Entry Forms Summary'!$C$38:$AH$71,MATCH($B25,'Entry Forms Summary'!$B$38:$B$71,FALSE),MATCH(F$3,'Entry Forms Summary'!$C$37:$AH$37,FALSE))*(F$4/2+F$5)</f>
        <v>112</v>
      </c>
      <c r="G25" s="3">
        <f>INDEX('Entry Forms Summary'!$C$38:$AH$71,MATCH($B25,'Entry Forms Summary'!$B$38:$B$71,FALSE),MATCH(G$3,'Entry Forms Summary'!$C$37:$AH$37,FALSE))*(G$4/2+G$5)</f>
        <v>13</v>
      </c>
      <c r="H25" s="3">
        <f>INDEX('Entry Forms Summary'!$C$38:$AH$71,MATCH($B25,'Entry Forms Summary'!$B$38:$B$71,FALSE),MATCH(H$3,'Entry Forms Summary'!$C$37:$AH$37,FALSE))*(H$4/2+H$5)</f>
        <v>139.5</v>
      </c>
      <c r="I25" s="3">
        <f>INDEX('Entry Forms Summary'!$C$38:$AH$71,MATCH($B25,'Entry Forms Summary'!$B$38:$B$71,FALSE),MATCH(I$3,'Entry Forms Summary'!$C$37:$AH$37,FALSE))*(I$4/2+I$5)</f>
        <v>0</v>
      </c>
      <c r="J25" s="3">
        <f>INDEX('Entry Forms Summary'!$C$38:$AH$71,MATCH($B25,'Entry Forms Summary'!$B$38:$B$71,FALSE),MATCH(J$3,'Entry Forms Summary'!$C$37:$AH$37,FALSE))*(J$4/2+J$5)</f>
        <v>34</v>
      </c>
      <c r="K25" s="3">
        <f>INDEX('Entry Forms Summary'!$C$38:$AH$71,MATCH($B25,'Entry Forms Summary'!$B$38:$B$71,FALSE),MATCH(K$3,'Entry Forms Summary'!$C$37:$AH$37,FALSE))*(K$4/2+K$5)</f>
        <v>80</v>
      </c>
      <c r="L25" s="3">
        <f>INDEX('Entry Forms Summary'!$C$38:$AH$71,MATCH($B25,'Entry Forms Summary'!$B$38:$B$71,FALSE),MATCH(L$3,'Entry Forms Summary'!$C$37:$AH$37,FALSE))*(L$4/2+L$5)</f>
        <v>7</v>
      </c>
      <c r="M25" s="3">
        <f>INDEX('Entry Forms Summary'!$C$38:$AH$71,MATCH($B25,'Entry Forms Summary'!$B$38:$B$71,FALSE),MATCH(M$3,'Entry Forms Summary'!$C$37:$AH$37,FALSE))*(M$4/2+M$5)</f>
        <v>11</v>
      </c>
      <c r="N25" s="3">
        <f>INDEX('Entry Forms Summary'!$C$38:$AH$71,MATCH($B25,'Entry Forms Summary'!$B$38:$B$71,FALSE),MATCH(N$3,'Entry Forms Summary'!$C$37:$AH$37,FALSE))*(N$4/2+N$5)</f>
        <v>16</v>
      </c>
      <c r="O25" s="3">
        <f>INDEX('Entry Forms Summary'!$C$38:$AH$71,MATCH($B25,'Entry Forms Summary'!$B$38:$B$71,FALSE),MATCH(O$3,'Entry Forms Summary'!$C$37:$AH$37,FALSE))*(O$4/2+O$5)</f>
        <v>15</v>
      </c>
      <c r="P25" s="3">
        <f>INDEX('Entry Forms Summary'!$C$38:$AH$71,MATCH($B25,'Entry Forms Summary'!$B$38:$B$71,FALSE),MATCH(P$3,'Entry Forms Summary'!$C$37:$AH$37,FALSE))*(P$4/2+P$5)</f>
        <v>12</v>
      </c>
      <c r="Q25" s="3">
        <f>INDEX('Entry Forms Summary'!$C$38:$AH$71,MATCH($B25,'Entry Forms Summary'!$B$38:$B$71,FALSE),MATCH(Q$3,'Entry Forms Summary'!$C$37:$AH$37,FALSE))*(Q$4/2+Q$5)</f>
        <v>94.5</v>
      </c>
      <c r="R25" s="3">
        <f>INDEX('Entry Forms Summary'!$C$38:$AH$71,MATCH($B25,'Entry Forms Summary'!$B$38:$B$71,FALSE),MATCH(R$3,'Entry Forms Summary'!$C$37:$AH$37,FALSE))*(R$4/2+R$5)</f>
        <v>208</v>
      </c>
      <c r="S25" s="3">
        <f>INDEX('Entry Forms Summary'!$C$38:$AH$71,MATCH($B25,'Entry Forms Summary'!$B$38:$B$71,FALSE),MATCH(S$3,'Entry Forms Summary'!$C$37:$AH$37,FALSE))*(S$4/2+S$5)</f>
        <v>4</v>
      </c>
      <c r="T25" s="3">
        <f>INDEX('Entry Forms Summary'!$C$38:$AH$71,MATCH($B25,'Entry Forms Summary'!$B$38:$B$71,FALSE),MATCH(T$3,'Entry Forms Summary'!$C$37:$AH$37,FALSE))*(T$4/2+T$5)</f>
        <v>28.5</v>
      </c>
      <c r="U25" s="3">
        <f>INDEX('Entry Forms Summary'!$C$38:$AH$71,MATCH($B25,'Entry Forms Summary'!$B$38:$B$71,FALSE),MATCH(U$3,'Entry Forms Summary'!$C$37:$AH$37,FALSE))*(U$4/2+U$5)</f>
        <v>0</v>
      </c>
      <c r="V25" s="3">
        <f>INDEX('Entry Forms Summary'!$C$38:$AH$71,MATCH($B25,'Entry Forms Summary'!$B$38:$B$71,FALSE),MATCH(V$3,'Entry Forms Summary'!$C$37:$AH$37,FALSE))*(V$4/2+V$5)</f>
        <v>0.5</v>
      </c>
      <c r="W25" s="3">
        <f>INDEX('Entry Forms Summary'!$C$38:$AH$71,MATCH($B25,'Entry Forms Summary'!$B$38:$B$71,FALSE),MATCH(W$3,'Entry Forms Summary'!$C$37:$AH$37,FALSE))*(W$4/2+W$5)</f>
        <v>25</v>
      </c>
      <c r="X25" s="3">
        <f>INDEX('Entry Forms Summary'!$C$38:$AH$71,MATCH($B25,'Entry Forms Summary'!$B$38:$B$71,FALSE),MATCH(X$3,'Entry Forms Summary'!$C$37:$AH$37,FALSE))*(X$4/2+X$5)</f>
        <v>4.5</v>
      </c>
      <c r="Y25" s="3">
        <f>INDEX('Entry Forms Summary'!$C$38:$AH$71,MATCH($B25,'Entry Forms Summary'!$B$38:$B$71,FALSE),MATCH(Y$3,'Entry Forms Summary'!$C$37:$AH$37,FALSE))*(Y$4/2+Y$5)</f>
        <v>3.5</v>
      </c>
      <c r="Z25" s="3">
        <f>INDEX('Entry Forms Summary'!$C$38:$AH$71,MATCH($B25,'Entry Forms Summary'!$B$38:$B$71,FALSE),MATCH(Z$3,'Entry Forms Summary'!$C$37:$AH$37,FALSE))*(Z$4/2+Z$5)</f>
        <v>45</v>
      </c>
      <c r="AA25" s="3">
        <f>INDEX('Entry Forms Summary'!$C$38:$AH$71,MATCH($B25,'Entry Forms Summary'!$B$38:$B$71,FALSE),MATCH(AA$3,'Entry Forms Summary'!$C$37:$AH$37,FALSE))*(AA$4/2+AA$5)</f>
        <v>132</v>
      </c>
      <c r="AB25" s="3">
        <f>INDEX('Entry Forms Summary'!$C$38:$AH$71,MATCH($B25,'Entry Forms Summary'!$B$38:$B$71,FALSE),MATCH(AB$3,'Entry Forms Summary'!$C$37:$AH$37,FALSE))*(AB$4/2+AB$5)</f>
        <v>9</v>
      </c>
      <c r="AC25" s="3">
        <f>INDEX('Entry Forms Summary'!$C$38:$AH$71,MATCH($B25,'Entry Forms Summary'!$B$38:$B$71,FALSE),MATCH(AC$3,'Entry Forms Summary'!$C$37:$AH$37,FALSE))*(AC$4/2+AC$5)</f>
        <v>39</v>
      </c>
      <c r="AD25" s="3">
        <f>INDEX('Entry Forms Summary'!$C$38:$AH$71,MATCH($B25,'Entry Forms Summary'!$B$38:$B$71,FALSE),MATCH(AD$3,'Entry Forms Summary'!$C$37:$AH$37,FALSE))*(AD$4/2+AD$5)</f>
        <v>15</v>
      </c>
      <c r="AE25" s="3">
        <f>INDEX('Entry Forms Summary'!$C$38:$AH$71,MATCH($B25,'Entry Forms Summary'!$B$38:$B$71,FALSE),MATCH(AE$3,'Entry Forms Summary'!$C$37:$AH$37,FALSE))*(AE$4/2+AE$5)</f>
        <v>29</v>
      </c>
      <c r="AF25" s="3">
        <f>INDEX('Entry Forms Summary'!$C$38:$AH$71,MATCH($B25,'Entry Forms Summary'!$B$38:$B$71,FALSE),MATCH(AF$3,'Entry Forms Summary'!$C$37:$AH$37,FALSE))*(AF$4/2+AF$5)</f>
        <v>42</v>
      </c>
      <c r="AG25" s="3">
        <f>INDEX('Entry Forms Summary'!$C$38:$AH$71,MATCH($B25,'Entry Forms Summary'!$B$38:$B$71,FALSE),MATCH(AG$3,'Entry Forms Summary'!$C$37:$AH$37,FALSE))*(AG$4/2+AG$5)</f>
        <v>46</v>
      </c>
      <c r="AH25" s="3">
        <f>INDEX('Entry Forms Summary'!$C$38:$AH$71,MATCH($B25,'Entry Forms Summary'!$B$38:$B$71,FALSE),MATCH(AH$3,'Entry Forms Summary'!$C$37:$AH$37,FALSE))*(AH$4/2+AH$5)</f>
        <v>21</v>
      </c>
      <c r="AI25" s="7">
        <f t="shared" si="0"/>
        <v>1384</v>
      </c>
      <c r="AJ25" s="7">
        <f t="shared" si="1"/>
        <v>13</v>
      </c>
    </row>
    <row r="26" spans="1:38" ht="15" customHeight="1" x14ac:dyDescent="0.3">
      <c r="A26" s="21" t="s">
        <v>0</v>
      </c>
      <c r="B26" s="3" t="str">
        <f>'Entry Forms Summary'!B61</f>
        <v>Mitchell Billinton</v>
      </c>
      <c r="C26" s="3">
        <f>INDEX('Entry Forms Summary'!$C$38:$AH$71,MATCH($B26,'Entry Forms Summary'!$B$38:$B$71,FALSE),MATCH(C$3,'Entry Forms Summary'!$C$37:$AH$37,FALSE))*(C$4/2+C$5)</f>
        <v>16.5</v>
      </c>
      <c r="D26" s="3">
        <f>INDEX('Entry Forms Summary'!$C$38:$AH$71,MATCH($B26,'Entry Forms Summary'!$B$38:$B$71,FALSE),MATCH(D$3,'Entry Forms Summary'!$C$37:$AH$37,FALSE))*(D$4/2+D$5)</f>
        <v>186</v>
      </c>
      <c r="E26" s="3">
        <f>INDEX('Entry Forms Summary'!$C$38:$AH$71,MATCH($B26,'Entry Forms Summary'!$B$38:$B$71,FALSE),MATCH(E$3,'Entry Forms Summary'!$C$37:$AH$37,FALSE))*(E$4/2+E$5)</f>
        <v>0</v>
      </c>
      <c r="F26" s="3">
        <f>INDEX('Entry Forms Summary'!$C$38:$AH$71,MATCH($B26,'Entry Forms Summary'!$B$38:$B$71,FALSE),MATCH(F$3,'Entry Forms Summary'!$C$37:$AH$37,FALSE))*(F$4/2+F$5)</f>
        <v>92</v>
      </c>
      <c r="G26" s="3">
        <f>INDEX('Entry Forms Summary'!$C$38:$AH$71,MATCH($B26,'Entry Forms Summary'!$B$38:$B$71,FALSE),MATCH(G$3,'Entry Forms Summary'!$C$37:$AH$37,FALSE))*(G$4/2+G$5)</f>
        <v>16</v>
      </c>
      <c r="H26" s="3">
        <f>INDEX('Entry Forms Summary'!$C$38:$AH$71,MATCH($B26,'Entry Forms Summary'!$B$38:$B$71,FALSE),MATCH(H$3,'Entry Forms Summary'!$C$37:$AH$37,FALSE))*(H$4/2+H$5)</f>
        <v>121.5</v>
      </c>
      <c r="I26" s="3">
        <f>INDEX('Entry Forms Summary'!$C$38:$AH$71,MATCH($B26,'Entry Forms Summary'!$B$38:$B$71,FALSE),MATCH(I$3,'Entry Forms Summary'!$C$37:$AH$37,FALSE))*(I$4/2+I$5)</f>
        <v>0</v>
      </c>
      <c r="J26" s="3">
        <f>INDEX('Entry Forms Summary'!$C$38:$AH$71,MATCH($B26,'Entry Forms Summary'!$B$38:$B$71,FALSE),MATCH(J$3,'Entry Forms Summary'!$C$37:$AH$37,FALSE))*(J$4/2+J$5)</f>
        <v>20</v>
      </c>
      <c r="K26" s="3">
        <f>INDEX('Entry Forms Summary'!$C$38:$AH$71,MATCH($B26,'Entry Forms Summary'!$B$38:$B$71,FALSE),MATCH(K$3,'Entry Forms Summary'!$C$37:$AH$37,FALSE))*(K$4/2+K$5)</f>
        <v>76</v>
      </c>
      <c r="L26" s="3">
        <f>INDEX('Entry Forms Summary'!$C$38:$AH$71,MATCH($B26,'Entry Forms Summary'!$B$38:$B$71,FALSE),MATCH(L$3,'Entry Forms Summary'!$C$37:$AH$37,FALSE))*(L$4/2+L$5)</f>
        <v>7</v>
      </c>
      <c r="M26" s="3">
        <f>INDEX('Entry Forms Summary'!$C$38:$AH$71,MATCH($B26,'Entry Forms Summary'!$B$38:$B$71,FALSE),MATCH(M$3,'Entry Forms Summary'!$C$37:$AH$37,FALSE))*(M$4/2+M$5)</f>
        <v>15</v>
      </c>
      <c r="N26" s="3">
        <f>INDEX('Entry Forms Summary'!$C$38:$AH$71,MATCH($B26,'Entry Forms Summary'!$B$38:$B$71,FALSE),MATCH(N$3,'Entry Forms Summary'!$C$37:$AH$37,FALSE))*(N$4/2+N$5)</f>
        <v>14</v>
      </c>
      <c r="O26" s="3">
        <f>INDEX('Entry Forms Summary'!$C$38:$AH$71,MATCH($B26,'Entry Forms Summary'!$B$38:$B$71,FALSE),MATCH(O$3,'Entry Forms Summary'!$C$37:$AH$37,FALSE))*(O$4/2+O$5)</f>
        <v>6</v>
      </c>
      <c r="P26" s="3">
        <f>INDEX('Entry Forms Summary'!$C$38:$AH$71,MATCH($B26,'Entry Forms Summary'!$B$38:$B$71,FALSE),MATCH(P$3,'Entry Forms Summary'!$C$37:$AH$37,FALSE))*(P$4/2+P$5)</f>
        <v>11</v>
      </c>
      <c r="Q26" s="3">
        <f>INDEX('Entry Forms Summary'!$C$38:$AH$71,MATCH($B26,'Entry Forms Summary'!$B$38:$B$71,FALSE),MATCH(Q$3,'Entry Forms Summary'!$C$37:$AH$37,FALSE))*(Q$4/2+Q$5)</f>
        <v>91</v>
      </c>
      <c r="R26" s="3">
        <f>INDEX('Entry Forms Summary'!$C$38:$AH$71,MATCH($B26,'Entry Forms Summary'!$B$38:$B$71,FALSE),MATCH(R$3,'Entry Forms Summary'!$C$37:$AH$37,FALSE))*(R$4/2+R$5)</f>
        <v>195</v>
      </c>
      <c r="S26" s="3">
        <f>INDEX('Entry Forms Summary'!$C$38:$AH$71,MATCH($B26,'Entry Forms Summary'!$B$38:$B$71,FALSE),MATCH(S$3,'Entry Forms Summary'!$C$37:$AH$37,FALSE))*(S$4/2+S$5)</f>
        <v>4</v>
      </c>
      <c r="T26" s="3">
        <f>INDEX('Entry Forms Summary'!$C$38:$AH$71,MATCH($B26,'Entry Forms Summary'!$B$38:$B$71,FALSE),MATCH(T$3,'Entry Forms Summary'!$C$37:$AH$37,FALSE))*(T$4/2+T$5)</f>
        <v>27</v>
      </c>
      <c r="U26" s="3">
        <f>INDEX('Entry Forms Summary'!$C$38:$AH$71,MATCH($B26,'Entry Forms Summary'!$B$38:$B$71,FALSE),MATCH(U$3,'Entry Forms Summary'!$C$37:$AH$37,FALSE))*(U$4/2+U$5)</f>
        <v>0</v>
      </c>
      <c r="V26" s="3">
        <f>INDEX('Entry Forms Summary'!$C$38:$AH$71,MATCH($B26,'Entry Forms Summary'!$B$38:$B$71,FALSE),MATCH(V$3,'Entry Forms Summary'!$C$37:$AH$37,FALSE))*(V$4/2+V$5)</f>
        <v>3.5</v>
      </c>
      <c r="W26" s="3">
        <f>INDEX('Entry Forms Summary'!$C$38:$AH$71,MATCH($B26,'Entry Forms Summary'!$B$38:$B$71,FALSE),MATCH(W$3,'Entry Forms Summary'!$C$37:$AH$37,FALSE))*(W$4/2+W$5)</f>
        <v>21</v>
      </c>
      <c r="X26" s="3">
        <f>INDEX('Entry Forms Summary'!$C$38:$AH$71,MATCH($B26,'Entry Forms Summary'!$B$38:$B$71,FALSE),MATCH(X$3,'Entry Forms Summary'!$C$37:$AH$37,FALSE))*(X$4/2+X$5)</f>
        <v>1.5</v>
      </c>
      <c r="Y26" s="3">
        <f>INDEX('Entry Forms Summary'!$C$38:$AH$71,MATCH($B26,'Entry Forms Summary'!$B$38:$B$71,FALSE),MATCH(Y$3,'Entry Forms Summary'!$C$37:$AH$37,FALSE))*(Y$4/2+Y$5)</f>
        <v>6</v>
      </c>
      <c r="Z26" s="3">
        <f>INDEX('Entry Forms Summary'!$C$38:$AH$71,MATCH($B26,'Entry Forms Summary'!$B$38:$B$71,FALSE),MATCH(Z$3,'Entry Forms Summary'!$C$37:$AH$37,FALSE))*(Z$4/2+Z$5)</f>
        <v>60</v>
      </c>
      <c r="AA26" s="3">
        <f>INDEX('Entry Forms Summary'!$C$38:$AH$71,MATCH($B26,'Entry Forms Summary'!$B$38:$B$71,FALSE),MATCH(AA$3,'Entry Forms Summary'!$C$37:$AH$37,FALSE))*(AA$4/2+AA$5)</f>
        <v>168</v>
      </c>
      <c r="AB26" s="3">
        <f>INDEX('Entry Forms Summary'!$C$38:$AH$71,MATCH($B26,'Entry Forms Summary'!$B$38:$B$71,FALSE),MATCH(AB$3,'Entry Forms Summary'!$C$37:$AH$37,FALSE))*(AB$4/2+AB$5)</f>
        <v>9</v>
      </c>
      <c r="AC26" s="3">
        <f>INDEX('Entry Forms Summary'!$C$38:$AH$71,MATCH($B26,'Entry Forms Summary'!$B$38:$B$71,FALSE),MATCH(AC$3,'Entry Forms Summary'!$C$37:$AH$37,FALSE))*(AC$4/2+AC$5)</f>
        <v>43.5</v>
      </c>
      <c r="AD26" s="3">
        <f>INDEX('Entry Forms Summary'!$C$38:$AH$71,MATCH($B26,'Entry Forms Summary'!$B$38:$B$71,FALSE),MATCH(AD$3,'Entry Forms Summary'!$C$37:$AH$37,FALSE))*(AD$4/2+AD$5)</f>
        <v>20</v>
      </c>
      <c r="AE26" s="3">
        <f>INDEX('Entry Forms Summary'!$C$38:$AH$71,MATCH($B26,'Entry Forms Summary'!$B$38:$B$71,FALSE),MATCH(AE$3,'Entry Forms Summary'!$C$37:$AH$37,FALSE))*(AE$4/2+AE$5)</f>
        <v>32</v>
      </c>
      <c r="AF26" s="3">
        <f>INDEX('Entry Forms Summary'!$C$38:$AH$71,MATCH($B26,'Entry Forms Summary'!$B$38:$B$71,FALSE),MATCH(AF$3,'Entry Forms Summary'!$C$37:$AH$37,FALSE))*(AF$4/2+AF$5)</f>
        <v>50</v>
      </c>
      <c r="AG26" s="3">
        <f>INDEX('Entry Forms Summary'!$C$38:$AH$71,MATCH($B26,'Entry Forms Summary'!$B$38:$B$71,FALSE),MATCH(AG$3,'Entry Forms Summary'!$C$37:$AH$37,FALSE))*(AG$4/2+AG$5)</f>
        <v>34</v>
      </c>
      <c r="AH26" s="3">
        <f>INDEX('Entry Forms Summary'!$C$38:$AH$71,MATCH($B26,'Entry Forms Summary'!$B$38:$B$71,FALSE),MATCH(AH$3,'Entry Forms Summary'!$C$37:$AH$37,FALSE))*(AH$4/2+AH$5)</f>
        <v>13.5</v>
      </c>
      <c r="AI26" s="7">
        <f t="shared" si="0"/>
        <v>1360</v>
      </c>
      <c r="AJ26" s="7">
        <f t="shared" si="1"/>
        <v>21</v>
      </c>
    </row>
    <row r="27" spans="1:38" ht="15" customHeight="1" x14ac:dyDescent="0.3">
      <c r="A27" s="21" t="s">
        <v>0</v>
      </c>
      <c r="B27" s="3" t="str">
        <f>'Entry Forms Summary'!B52</f>
        <v>Mark Dolson</v>
      </c>
      <c r="C27" s="3">
        <f>INDEX('Entry Forms Summary'!$C$38:$AH$71,MATCH($B27,'Entry Forms Summary'!$B$38:$B$71,FALSE),MATCH(C$3,'Entry Forms Summary'!$C$37:$AH$37,FALSE))*(C$4/2+C$5)</f>
        <v>6</v>
      </c>
      <c r="D27" s="3">
        <f>INDEX('Entry Forms Summary'!$C$38:$AH$71,MATCH($B27,'Entry Forms Summary'!$B$38:$B$71,FALSE),MATCH(D$3,'Entry Forms Summary'!$C$37:$AH$37,FALSE))*(D$4/2+D$5)</f>
        <v>186</v>
      </c>
      <c r="E27" s="3">
        <f>INDEX('Entry Forms Summary'!$C$38:$AH$71,MATCH($B27,'Entry Forms Summary'!$B$38:$B$71,FALSE),MATCH(E$3,'Entry Forms Summary'!$C$37:$AH$37,FALSE))*(E$4/2+E$5)</f>
        <v>0</v>
      </c>
      <c r="F27" s="3">
        <f>INDEX('Entry Forms Summary'!$C$38:$AH$71,MATCH($B27,'Entry Forms Summary'!$B$38:$B$71,FALSE),MATCH(F$3,'Entry Forms Summary'!$C$37:$AH$37,FALSE))*(F$4/2+F$5)</f>
        <v>112</v>
      </c>
      <c r="G27" s="3">
        <f>INDEX('Entry Forms Summary'!$C$38:$AH$71,MATCH($B27,'Entry Forms Summary'!$B$38:$B$71,FALSE),MATCH(G$3,'Entry Forms Summary'!$C$37:$AH$37,FALSE))*(G$4/2+G$5)</f>
        <v>14</v>
      </c>
      <c r="H27" s="3">
        <f>INDEX('Entry Forms Summary'!$C$38:$AH$71,MATCH($B27,'Entry Forms Summary'!$B$38:$B$71,FALSE),MATCH(H$3,'Entry Forms Summary'!$C$37:$AH$37,FALSE))*(H$4/2+H$5)</f>
        <v>144</v>
      </c>
      <c r="I27" s="3">
        <f>INDEX('Entry Forms Summary'!$C$38:$AH$71,MATCH($B27,'Entry Forms Summary'!$B$38:$B$71,FALSE),MATCH(I$3,'Entry Forms Summary'!$C$37:$AH$37,FALSE))*(I$4/2+I$5)</f>
        <v>0</v>
      </c>
      <c r="J27" s="3">
        <f>INDEX('Entry Forms Summary'!$C$38:$AH$71,MATCH($B27,'Entry Forms Summary'!$B$38:$B$71,FALSE),MATCH(J$3,'Entry Forms Summary'!$C$37:$AH$37,FALSE))*(J$4/2+J$5)</f>
        <v>40</v>
      </c>
      <c r="K27" s="3">
        <f>INDEX('Entry Forms Summary'!$C$38:$AH$71,MATCH($B27,'Entry Forms Summary'!$B$38:$B$71,FALSE),MATCH(K$3,'Entry Forms Summary'!$C$37:$AH$37,FALSE))*(K$4/2+K$5)</f>
        <v>104</v>
      </c>
      <c r="L27" s="3">
        <f>INDEX('Entry Forms Summary'!$C$38:$AH$71,MATCH($B27,'Entry Forms Summary'!$B$38:$B$71,FALSE),MATCH(L$3,'Entry Forms Summary'!$C$37:$AH$37,FALSE))*(L$4/2+L$5)</f>
        <v>10.5</v>
      </c>
      <c r="M27" s="3">
        <f>INDEX('Entry Forms Summary'!$C$38:$AH$71,MATCH($B27,'Entry Forms Summary'!$B$38:$B$71,FALSE),MATCH(M$3,'Entry Forms Summary'!$C$37:$AH$37,FALSE))*(M$4/2+M$5)</f>
        <v>17</v>
      </c>
      <c r="N27" s="3">
        <f>INDEX('Entry Forms Summary'!$C$38:$AH$71,MATCH($B27,'Entry Forms Summary'!$B$38:$B$71,FALSE),MATCH(N$3,'Entry Forms Summary'!$C$37:$AH$37,FALSE))*(N$4/2+N$5)</f>
        <v>19</v>
      </c>
      <c r="O27" s="3">
        <f>INDEX('Entry Forms Summary'!$C$38:$AH$71,MATCH($B27,'Entry Forms Summary'!$B$38:$B$71,FALSE),MATCH(O$3,'Entry Forms Summary'!$C$37:$AH$37,FALSE))*(O$4/2+O$5)</f>
        <v>18</v>
      </c>
      <c r="P27" s="3">
        <f>INDEX('Entry Forms Summary'!$C$38:$AH$71,MATCH($B27,'Entry Forms Summary'!$B$38:$B$71,FALSE),MATCH(P$3,'Entry Forms Summary'!$C$37:$AH$37,FALSE))*(P$4/2+P$5)</f>
        <v>12.5</v>
      </c>
      <c r="Q27" s="3">
        <f>INDEX('Entry Forms Summary'!$C$38:$AH$71,MATCH($B27,'Entry Forms Summary'!$B$38:$B$71,FALSE),MATCH(Q$3,'Entry Forms Summary'!$C$37:$AH$37,FALSE))*(Q$4/2+Q$5)</f>
        <v>94.5</v>
      </c>
      <c r="R27" s="3">
        <f>INDEX('Entry Forms Summary'!$C$38:$AH$71,MATCH($B27,'Entry Forms Summary'!$B$38:$B$71,FALSE),MATCH(R$3,'Entry Forms Summary'!$C$37:$AH$37,FALSE))*(R$4/2+R$5)</f>
        <v>195</v>
      </c>
      <c r="S27" s="3">
        <f>INDEX('Entry Forms Summary'!$C$38:$AH$71,MATCH($B27,'Entry Forms Summary'!$B$38:$B$71,FALSE),MATCH(S$3,'Entry Forms Summary'!$C$37:$AH$37,FALSE))*(S$4/2+S$5)</f>
        <v>5.5</v>
      </c>
      <c r="T27" s="3">
        <f>INDEX('Entry Forms Summary'!$C$38:$AH$71,MATCH($B27,'Entry Forms Summary'!$B$38:$B$71,FALSE),MATCH(T$3,'Entry Forms Summary'!$C$37:$AH$37,FALSE))*(T$4/2+T$5)</f>
        <v>15</v>
      </c>
      <c r="U27" s="3">
        <f>INDEX('Entry Forms Summary'!$C$38:$AH$71,MATCH($B27,'Entry Forms Summary'!$B$38:$B$71,FALSE),MATCH(U$3,'Entry Forms Summary'!$C$37:$AH$37,FALSE))*(U$4/2+U$5)</f>
        <v>0</v>
      </c>
      <c r="V27" s="3">
        <f>INDEX('Entry Forms Summary'!$C$38:$AH$71,MATCH($B27,'Entry Forms Summary'!$B$38:$B$71,FALSE),MATCH(V$3,'Entry Forms Summary'!$C$37:$AH$37,FALSE))*(V$4/2+V$5)</f>
        <v>0.5</v>
      </c>
      <c r="W27" s="3">
        <f>INDEX('Entry Forms Summary'!$C$38:$AH$71,MATCH($B27,'Entry Forms Summary'!$B$38:$B$71,FALSE),MATCH(W$3,'Entry Forms Summary'!$C$37:$AH$37,FALSE))*(W$4/2+W$5)</f>
        <v>24</v>
      </c>
      <c r="X27" s="3">
        <f>INDEX('Entry Forms Summary'!$C$38:$AH$71,MATCH($B27,'Entry Forms Summary'!$B$38:$B$71,FALSE),MATCH(X$3,'Entry Forms Summary'!$C$37:$AH$37,FALSE))*(X$4/2+X$5)</f>
        <v>8</v>
      </c>
      <c r="Y27" s="3">
        <f>INDEX('Entry Forms Summary'!$C$38:$AH$71,MATCH($B27,'Entry Forms Summary'!$B$38:$B$71,FALSE),MATCH(Y$3,'Entry Forms Summary'!$C$37:$AH$37,FALSE))*(Y$4/2+Y$5)</f>
        <v>4</v>
      </c>
      <c r="Z27" s="3">
        <f>INDEX('Entry Forms Summary'!$C$38:$AH$71,MATCH($B27,'Entry Forms Summary'!$B$38:$B$71,FALSE),MATCH(Z$3,'Entry Forms Summary'!$C$37:$AH$37,FALSE))*(Z$4/2+Z$5)</f>
        <v>32.5</v>
      </c>
      <c r="AA27" s="3">
        <f>INDEX('Entry Forms Summary'!$C$38:$AH$71,MATCH($B27,'Entry Forms Summary'!$B$38:$B$71,FALSE),MATCH(AA$3,'Entry Forms Summary'!$C$37:$AH$37,FALSE))*(AA$4/2+AA$5)</f>
        <v>126</v>
      </c>
      <c r="AB27" s="3">
        <f>INDEX('Entry Forms Summary'!$C$38:$AH$71,MATCH($B27,'Entry Forms Summary'!$B$38:$B$71,FALSE),MATCH(AB$3,'Entry Forms Summary'!$C$37:$AH$37,FALSE))*(AB$4/2+AB$5)</f>
        <v>13.5</v>
      </c>
      <c r="AC27" s="3">
        <f>INDEX('Entry Forms Summary'!$C$38:$AH$71,MATCH($B27,'Entry Forms Summary'!$B$38:$B$71,FALSE),MATCH(AC$3,'Entry Forms Summary'!$C$37:$AH$37,FALSE))*(AC$4/2+AC$5)</f>
        <v>33</v>
      </c>
      <c r="AD27" s="3">
        <f>INDEX('Entry Forms Summary'!$C$38:$AH$71,MATCH($B27,'Entry Forms Summary'!$B$38:$B$71,FALSE),MATCH(AD$3,'Entry Forms Summary'!$C$37:$AH$37,FALSE))*(AD$4/2+AD$5)</f>
        <v>18</v>
      </c>
      <c r="AE27" s="3">
        <f>INDEX('Entry Forms Summary'!$C$38:$AH$71,MATCH($B27,'Entry Forms Summary'!$B$38:$B$71,FALSE),MATCH(AE$3,'Entry Forms Summary'!$C$37:$AH$37,FALSE))*(AE$4/2+AE$5)</f>
        <v>29</v>
      </c>
      <c r="AF27" s="3">
        <f>INDEX('Entry Forms Summary'!$C$38:$AH$71,MATCH($B27,'Entry Forms Summary'!$B$38:$B$71,FALSE),MATCH(AF$3,'Entry Forms Summary'!$C$37:$AH$37,FALSE))*(AF$4/2+AF$5)</f>
        <v>30</v>
      </c>
      <c r="AG27" s="3">
        <f>INDEX('Entry Forms Summary'!$C$38:$AH$71,MATCH($B27,'Entry Forms Summary'!$B$38:$B$71,FALSE),MATCH(AG$3,'Entry Forms Summary'!$C$37:$AH$37,FALSE))*(AG$4/2+AG$5)</f>
        <v>46</v>
      </c>
      <c r="AH27" s="3">
        <f>INDEX('Entry Forms Summary'!$C$38:$AH$71,MATCH($B27,'Entry Forms Summary'!$B$38:$B$71,FALSE),MATCH(AH$3,'Entry Forms Summary'!$C$37:$AH$37,FALSE))*(AH$4/2+AH$5)</f>
        <v>10.5</v>
      </c>
      <c r="AI27" s="7">
        <f t="shared" si="0"/>
        <v>1368</v>
      </c>
      <c r="AJ27" s="7">
        <f t="shared" si="1"/>
        <v>16</v>
      </c>
    </row>
    <row r="28" spans="1:38" ht="15" customHeight="1" x14ac:dyDescent="0.3">
      <c r="A28" s="21" t="s">
        <v>0</v>
      </c>
      <c r="B28" s="3" t="str">
        <f>'Entry Forms Summary'!B59</f>
        <v>Chad Dymond</v>
      </c>
      <c r="C28" s="3">
        <f>INDEX('Entry Forms Summary'!$C$38:$AH$71,MATCH($B28,'Entry Forms Summary'!$B$38:$B$71,FALSE),MATCH(C$3,'Entry Forms Summary'!$C$37:$AH$37,FALSE))*(C$4/2+C$5)</f>
        <v>16.5</v>
      </c>
      <c r="D28" s="3">
        <f>INDEX('Entry Forms Summary'!$C$38:$AH$71,MATCH($B28,'Entry Forms Summary'!$B$38:$B$71,FALSE),MATCH(D$3,'Entry Forms Summary'!$C$37:$AH$37,FALSE))*(D$4/2+D$5)</f>
        <v>186</v>
      </c>
      <c r="E28" s="3">
        <f>INDEX('Entry Forms Summary'!$C$38:$AH$71,MATCH($B28,'Entry Forms Summary'!$B$38:$B$71,FALSE),MATCH(E$3,'Entry Forms Summary'!$C$37:$AH$37,FALSE))*(E$4/2+E$5)</f>
        <v>0</v>
      </c>
      <c r="F28" s="3">
        <f>INDEX('Entry Forms Summary'!$C$38:$AH$71,MATCH($B28,'Entry Forms Summary'!$B$38:$B$71,FALSE),MATCH(F$3,'Entry Forms Summary'!$C$37:$AH$37,FALSE))*(F$4/2+F$5)</f>
        <v>88</v>
      </c>
      <c r="G28" s="3">
        <f>INDEX('Entry Forms Summary'!$C$38:$AH$71,MATCH($B28,'Entry Forms Summary'!$B$38:$B$71,FALSE),MATCH(G$3,'Entry Forms Summary'!$C$37:$AH$37,FALSE))*(G$4/2+G$5)</f>
        <v>17</v>
      </c>
      <c r="H28" s="3">
        <f>INDEX('Entry Forms Summary'!$C$38:$AH$71,MATCH($B28,'Entry Forms Summary'!$B$38:$B$71,FALSE),MATCH(H$3,'Entry Forms Summary'!$C$37:$AH$37,FALSE))*(H$4/2+H$5)</f>
        <v>135</v>
      </c>
      <c r="I28" s="3">
        <f>INDEX('Entry Forms Summary'!$C$38:$AH$71,MATCH($B28,'Entry Forms Summary'!$B$38:$B$71,FALSE),MATCH(I$3,'Entry Forms Summary'!$C$37:$AH$37,FALSE))*(I$4/2+I$5)</f>
        <v>0</v>
      </c>
      <c r="J28" s="3">
        <f>INDEX('Entry Forms Summary'!$C$38:$AH$71,MATCH($B28,'Entry Forms Summary'!$B$38:$B$71,FALSE),MATCH(J$3,'Entry Forms Summary'!$C$37:$AH$37,FALSE))*(J$4/2+J$5)</f>
        <v>32</v>
      </c>
      <c r="K28" s="3">
        <f>INDEX('Entry Forms Summary'!$C$38:$AH$71,MATCH($B28,'Entry Forms Summary'!$B$38:$B$71,FALSE),MATCH(K$3,'Entry Forms Summary'!$C$37:$AH$37,FALSE))*(K$4/2+K$5)</f>
        <v>100</v>
      </c>
      <c r="L28" s="3">
        <f>INDEX('Entry Forms Summary'!$C$38:$AH$71,MATCH($B28,'Entry Forms Summary'!$B$38:$B$71,FALSE),MATCH(L$3,'Entry Forms Summary'!$C$37:$AH$37,FALSE))*(L$4/2+L$5)</f>
        <v>7</v>
      </c>
      <c r="M28" s="3">
        <f>INDEX('Entry Forms Summary'!$C$38:$AH$71,MATCH($B28,'Entry Forms Summary'!$B$38:$B$71,FALSE),MATCH(M$3,'Entry Forms Summary'!$C$37:$AH$37,FALSE))*(M$4/2+M$5)</f>
        <v>10</v>
      </c>
      <c r="N28" s="3">
        <f>INDEX('Entry Forms Summary'!$C$38:$AH$71,MATCH($B28,'Entry Forms Summary'!$B$38:$B$71,FALSE),MATCH(N$3,'Entry Forms Summary'!$C$37:$AH$37,FALSE))*(N$4/2+N$5)</f>
        <v>21</v>
      </c>
      <c r="O28" s="3">
        <f>INDEX('Entry Forms Summary'!$C$38:$AH$71,MATCH($B28,'Entry Forms Summary'!$B$38:$B$71,FALSE),MATCH(O$3,'Entry Forms Summary'!$C$37:$AH$37,FALSE))*(O$4/2+O$5)</f>
        <v>18</v>
      </c>
      <c r="P28" s="3">
        <f>INDEX('Entry Forms Summary'!$C$38:$AH$71,MATCH($B28,'Entry Forms Summary'!$B$38:$B$71,FALSE),MATCH(P$3,'Entry Forms Summary'!$C$37:$AH$37,FALSE))*(P$4/2+P$5)</f>
        <v>7.5</v>
      </c>
      <c r="Q28" s="3">
        <f>INDEX('Entry Forms Summary'!$C$38:$AH$71,MATCH($B28,'Entry Forms Summary'!$B$38:$B$71,FALSE),MATCH(Q$3,'Entry Forms Summary'!$C$37:$AH$37,FALSE))*(Q$4/2+Q$5)</f>
        <v>91</v>
      </c>
      <c r="R28" s="3">
        <f>INDEX('Entry Forms Summary'!$C$38:$AH$71,MATCH($B28,'Entry Forms Summary'!$B$38:$B$71,FALSE),MATCH(R$3,'Entry Forms Summary'!$C$37:$AH$37,FALSE))*(R$4/2+R$5)</f>
        <v>208</v>
      </c>
      <c r="S28" s="3">
        <f>INDEX('Entry Forms Summary'!$C$38:$AH$71,MATCH($B28,'Entry Forms Summary'!$B$38:$B$71,FALSE),MATCH(S$3,'Entry Forms Summary'!$C$37:$AH$37,FALSE))*(S$4/2+S$5)</f>
        <v>3</v>
      </c>
      <c r="T28" s="3">
        <f>INDEX('Entry Forms Summary'!$C$38:$AH$71,MATCH($B28,'Entry Forms Summary'!$B$38:$B$71,FALSE),MATCH(T$3,'Entry Forms Summary'!$C$37:$AH$37,FALSE))*(T$4/2+T$5)</f>
        <v>28.5</v>
      </c>
      <c r="U28" s="3">
        <f>INDEX('Entry Forms Summary'!$C$38:$AH$71,MATCH($B28,'Entry Forms Summary'!$B$38:$B$71,FALSE),MATCH(U$3,'Entry Forms Summary'!$C$37:$AH$37,FALSE))*(U$4/2+U$5)</f>
        <v>0</v>
      </c>
      <c r="V28" s="3">
        <f>INDEX('Entry Forms Summary'!$C$38:$AH$71,MATCH($B28,'Entry Forms Summary'!$B$38:$B$71,FALSE),MATCH(V$3,'Entry Forms Summary'!$C$37:$AH$37,FALSE))*(V$4/2+V$5)</f>
        <v>1.5</v>
      </c>
      <c r="W28" s="3">
        <f>INDEX('Entry Forms Summary'!$C$38:$AH$71,MATCH($B28,'Entry Forms Summary'!$B$38:$B$71,FALSE),MATCH(W$3,'Entry Forms Summary'!$C$37:$AH$37,FALSE))*(W$4/2+W$5)</f>
        <v>23</v>
      </c>
      <c r="X28" s="3">
        <f>INDEX('Entry Forms Summary'!$C$38:$AH$71,MATCH($B28,'Entry Forms Summary'!$B$38:$B$71,FALSE),MATCH(X$3,'Entry Forms Summary'!$C$37:$AH$37,FALSE))*(X$4/2+X$5)</f>
        <v>4</v>
      </c>
      <c r="Y28" s="3">
        <f>INDEX('Entry Forms Summary'!$C$38:$AH$71,MATCH($B28,'Entry Forms Summary'!$B$38:$B$71,FALSE),MATCH(Y$3,'Entry Forms Summary'!$C$37:$AH$37,FALSE))*(Y$4/2+Y$5)</f>
        <v>2.5</v>
      </c>
      <c r="Z28" s="3">
        <f>INDEX('Entry Forms Summary'!$C$38:$AH$71,MATCH($B28,'Entry Forms Summary'!$B$38:$B$71,FALSE),MATCH(Z$3,'Entry Forms Summary'!$C$37:$AH$37,FALSE))*(Z$4/2+Z$5)</f>
        <v>35</v>
      </c>
      <c r="AA28" s="3">
        <f>INDEX('Entry Forms Summary'!$C$38:$AH$71,MATCH($B28,'Entry Forms Summary'!$B$38:$B$71,FALSE),MATCH(AA$3,'Entry Forms Summary'!$C$37:$AH$37,FALSE))*(AA$4/2+AA$5)</f>
        <v>168</v>
      </c>
      <c r="AB28" s="3">
        <f>INDEX('Entry Forms Summary'!$C$38:$AH$71,MATCH($B28,'Entry Forms Summary'!$B$38:$B$71,FALSE),MATCH(AB$3,'Entry Forms Summary'!$C$37:$AH$37,FALSE))*(AB$4/2+AB$5)</f>
        <v>13.5</v>
      </c>
      <c r="AC28" s="3">
        <f>INDEX('Entry Forms Summary'!$C$38:$AH$71,MATCH($B28,'Entry Forms Summary'!$B$38:$B$71,FALSE),MATCH(AC$3,'Entry Forms Summary'!$C$37:$AH$37,FALSE))*(AC$4/2+AC$5)</f>
        <v>40.5</v>
      </c>
      <c r="AD28" s="3">
        <f>INDEX('Entry Forms Summary'!$C$38:$AH$71,MATCH($B28,'Entry Forms Summary'!$B$38:$B$71,FALSE),MATCH(AD$3,'Entry Forms Summary'!$C$37:$AH$37,FALSE))*(AD$4/2+AD$5)</f>
        <v>20</v>
      </c>
      <c r="AE28" s="3">
        <f>INDEX('Entry Forms Summary'!$C$38:$AH$71,MATCH($B28,'Entry Forms Summary'!$B$38:$B$71,FALSE),MATCH(AE$3,'Entry Forms Summary'!$C$37:$AH$37,FALSE))*(AE$4/2+AE$5)</f>
        <v>24</v>
      </c>
      <c r="AF28" s="3">
        <f>INDEX('Entry Forms Summary'!$C$38:$AH$71,MATCH($B28,'Entry Forms Summary'!$B$38:$B$71,FALSE),MATCH(AF$3,'Entry Forms Summary'!$C$37:$AH$37,FALSE))*(AF$4/2+AF$5)</f>
        <v>36</v>
      </c>
      <c r="AG28" s="3">
        <f>INDEX('Entry Forms Summary'!$C$38:$AH$71,MATCH($B28,'Entry Forms Summary'!$B$38:$B$71,FALSE),MATCH(AG$3,'Entry Forms Summary'!$C$37:$AH$37,FALSE))*(AG$4/2+AG$5)</f>
        <v>58</v>
      </c>
      <c r="AH28" s="3">
        <f>INDEX('Entry Forms Summary'!$C$38:$AH$71,MATCH($B28,'Entry Forms Summary'!$B$38:$B$71,FALSE),MATCH(AH$3,'Entry Forms Summary'!$C$37:$AH$37,FALSE))*(AH$4/2+AH$5)</f>
        <v>19.5</v>
      </c>
      <c r="AI28" s="7">
        <f t="shared" si="0"/>
        <v>1414</v>
      </c>
      <c r="AJ28" s="7">
        <f t="shared" si="1"/>
        <v>3</v>
      </c>
    </row>
    <row r="29" spans="1:38" ht="15" customHeight="1" x14ac:dyDescent="0.3">
      <c r="A29" s="21" t="s">
        <v>0</v>
      </c>
      <c r="B29" s="3" t="str">
        <f>'Entry Forms Summary'!B46</f>
        <v>Derek Belcher</v>
      </c>
      <c r="C29" s="3">
        <f>INDEX('Entry Forms Summary'!$C$38:$AH$71,MATCH($B29,'Entry Forms Summary'!$B$38:$B$71,FALSE),MATCH(C$3,'Entry Forms Summary'!$C$37:$AH$37,FALSE))*(C$4/2+C$5)</f>
        <v>25.5</v>
      </c>
      <c r="D29" s="3">
        <f>INDEX('Entry Forms Summary'!$C$38:$AH$71,MATCH($B29,'Entry Forms Summary'!$B$38:$B$71,FALSE),MATCH(D$3,'Entry Forms Summary'!$C$37:$AH$37,FALSE))*(D$4/2+D$5)</f>
        <v>174</v>
      </c>
      <c r="E29" s="3">
        <f>INDEX('Entry Forms Summary'!$C$38:$AH$71,MATCH($B29,'Entry Forms Summary'!$B$38:$B$71,FALSE),MATCH(E$3,'Entry Forms Summary'!$C$37:$AH$37,FALSE))*(E$4/2+E$5)</f>
        <v>0</v>
      </c>
      <c r="F29" s="3">
        <f>INDEX('Entry Forms Summary'!$C$38:$AH$71,MATCH($B29,'Entry Forms Summary'!$B$38:$B$71,FALSE),MATCH(F$3,'Entry Forms Summary'!$C$37:$AH$37,FALSE))*(F$4/2+F$5)</f>
        <v>96</v>
      </c>
      <c r="G29" s="3">
        <f>INDEX('Entry Forms Summary'!$C$38:$AH$71,MATCH($B29,'Entry Forms Summary'!$B$38:$B$71,FALSE),MATCH(G$3,'Entry Forms Summary'!$C$37:$AH$37,FALSE))*(G$4/2+G$5)</f>
        <v>19</v>
      </c>
      <c r="H29" s="3">
        <f>INDEX('Entry Forms Summary'!$C$38:$AH$71,MATCH($B29,'Entry Forms Summary'!$B$38:$B$71,FALSE),MATCH(H$3,'Entry Forms Summary'!$C$37:$AH$37,FALSE))*(H$4/2+H$5)</f>
        <v>144</v>
      </c>
      <c r="I29" s="3">
        <f>INDEX('Entry Forms Summary'!$C$38:$AH$71,MATCH($B29,'Entry Forms Summary'!$B$38:$B$71,FALSE),MATCH(I$3,'Entry Forms Summary'!$C$37:$AH$37,FALSE))*(I$4/2+I$5)</f>
        <v>0</v>
      </c>
      <c r="J29" s="3">
        <f>INDEX('Entry Forms Summary'!$C$38:$AH$71,MATCH($B29,'Entry Forms Summary'!$B$38:$B$71,FALSE),MATCH(J$3,'Entry Forms Summary'!$C$37:$AH$37,FALSE))*(J$4/2+J$5)</f>
        <v>26</v>
      </c>
      <c r="K29" s="3">
        <f>INDEX('Entry Forms Summary'!$C$38:$AH$71,MATCH($B29,'Entry Forms Summary'!$B$38:$B$71,FALSE),MATCH(K$3,'Entry Forms Summary'!$C$37:$AH$37,FALSE))*(K$4/2+K$5)</f>
        <v>120</v>
      </c>
      <c r="L29" s="3">
        <f>INDEX('Entry Forms Summary'!$C$38:$AH$71,MATCH($B29,'Entry Forms Summary'!$B$38:$B$71,FALSE),MATCH(L$3,'Entry Forms Summary'!$C$37:$AH$37,FALSE))*(L$4/2+L$5)</f>
        <v>7</v>
      </c>
      <c r="M29" s="3">
        <f>INDEX('Entry Forms Summary'!$C$38:$AH$71,MATCH($B29,'Entry Forms Summary'!$B$38:$B$71,FALSE),MATCH(M$3,'Entry Forms Summary'!$C$37:$AH$37,FALSE))*(M$4/2+M$5)</f>
        <v>21</v>
      </c>
      <c r="N29" s="3">
        <f>INDEX('Entry Forms Summary'!$C$38:$AH$71,MATCH($B29,'Entry Forms Summary'!$B$38:$B$71,FALSE),MATCH(N$3,'Entry Forms Summary'!$C$37:$AH$37,FALSE))*(N$4/2+N$5)</f>
        <v>16</v>
      </c>
      <c r="O29" s="3">
        <f>INDEX('Entry Forms Summary'!$C$38:$AH$71,MATCH($B29,'Entry Forms Summary'!$B$38:$B$71,FALSE),MATCH(O$3,'Entry Forms Summary'!$C$37:$AH$37,FALSE))*(O$4/2+O$5)</f>
        <v>16.5</v>
      </c>
      <c r="P29" s="3">
        <f>INDEX('Entry Forms Summary'!$C$38:$AH$71,MATCH($B29,'Entry Forms Summary'!$B$38:$B$71,FALSE),MATCH(P$3,'Entry Forms Summary'!$C$37:$AH$37,FALSE))*(P$4/2+P$5)</f>
        <v>13</v>
      </c>
      <c r="Q29" s="3">
        <f>INDEX('Entry Forms Summary'!$C$38:$AH$71,MATCH($B29,'Entry Forms Summary'!$B$38:$B$71,FALSE),MATCH(Q$3,'Entry Forms Summary'!$C$37:$AH$37,FALSE))*(Q$4/2+Q$5)</f>
        <v>87.5</v>
      </c>
      <c r="R29" s="3">
        <f>INDEX('Entry Forms Summary'!$C$38:$AH$71,MATCH($B29,'Entry Forms Summary'!$B$38:$B$71,FALSE),MATCH(R$3,'Entry Forms Summary'!$C$37:$AH$37,FALSE))*(R$4/2+R$5)</f>
        <v>182</v>
      </c>
      <c r="S29" s="3">
        <f>INDEX('Entry Forms Summary'!$C$38:$AH$71,MATCH($B29,'Entry Forms Summary'!$B$38:$B$71,FALSE),MATCH(S$3,'Entry Forms Summary'!$C$37:$AH$37,FALSE))*(S$4/2+S$5)</f>
        <v>4</v>
      </c>
      <c r="T29" s="3">
        <f>INDEX('Entry Forms Summary'!$C$38:$AH$71,MATCH($B29,'Entry Forms Summary'!$B$38:$B$71,FALSE),MATCH(T$3,'Entry Forms Summary'!$C$37:$AH$37,FALSE))*(T$4/2+T$5)</f>
        <v>15</v>
      </c>
      <c r="U29" s="3">
        <f>INDEX('Entry Forms Summary'!$C$38:$AH$71,MATCH($B29,'Entry Forms Summary'!$B$38:$B$71,FALSE),MATCH(U$3,'Entry Forms Summary'!$C$37:$AH$37,FALSE))*(U$4/2+U$5)</f>
        <v>0</v>
      </c>
      <c r="V29" s="3">
        <f>INDEX('Entry Forms Summary'!$C$38:$AH$71,MATCH($B29,'Entry Forms Summary'!$B$38:$B$71,FALSE),MATCH(V$3,'Entry Forms Summary'!$C$37:$AH$37,FALSE))*(V$4/2+V$5)</f>
        <v>1.5</v>
      </c>
      <c r="W29" s="3">
        <f>INDEX('Entry Forms Summary'!$C$38:$AH$71,MATCH($B29,'Entry Forms Summary'!$B$38:$B$71,FALSE),MATCH(W$3,'Entry Forms Summary'!$C$37:$AH$37,FALSE))*(W$4/2+W$5)</f>
        <v>15</v>
      </c>
      <c r="X29" s="3">
        <f>INDEX('Entry Forms Summary'!$C$38:$AH$71,MATCH($B29,'Entry Forms Summary'!$B$38:$B$71,FALSE),MATCH(X$3,'Entry Forms Summary'!$C$37:$AH$37,FALSE))*(X$4/2+X$5)</f>
        <v>6</v>
      </c>
      <c r="Y29" s="3">
        <f>INDEX('Entry Forms Summary'!$C$38:$AH$71,MATCH($B29,'Entry Forms Summary'!$B$38:$B$71,FALSE),MATCH(Y$3,'Entry Forms Summary'!$C$37:$AH$37,FALSE))*(Y$4/2+Y$5)</f>
        <v>4.5</v>
      </c>
      <c r="Z29" s="3">
        <f>INDEX('Entry Forms Summary'!$C$38:$AH$71,MATCH($B29,'Entry Forms Summary'!$B$38:$B$71,FALSE),MATCH(Z$3,'Entry Forms Summary'!$C$37:$AH$37,FALSE))*(Z$4/2+Z$5)</f>
        <v>45</v>
      </c>
      <c r="AA29" s="3">
        <f>INDEX('Entry Forms Summary'!$C$38:$AH$71,MATCH($B29,'Entry Forms Summary'!$B$38:$B$71,FALSE),MATCH(AA$3,'Entry Forms Summary'!$C$37:$AH$37,FALSE))*(AA$4/2+AA$5)</f>
        <v>162</v>
      </c>
      <c r="AB29" s="3">
        <f>INDEX('Entry Forms Summary'!$C$38:$AH$71,MATCH($B29,'Entry Forms Summary'!$B$38:$B$71,FALSE),MATCH(AB$3,'Entry Forms Summary'!$C$37:$AH$37,FALSE))*(AB$4/2+AB$5)</f>
        <v>9</v>
      </c>
      <c r="AC29" s="3">
        <f>INDEX('Entry Forms Summary'!$C$38:$AH$71,MATCH($B29,'Entry Forms Summary'!$B$38:$B$71,FALSE),MATCH(AC$3,'Entry Forms Summary'!$C$37:$AH$37,FALSE))*(AC$4/2+AC$5)</f>
        <v>46.5</v>
      </c>
      <c r="AD29" s="3">
        <f>INDEX('Entry Forms Summary'!$C$38:$AH$71,MATCH($B29,'Entry Forms Summary'!$B$38:$B$71,FALSE),MATCH(AD$3,'Entry Forms Summary'!$C$37:$AH$37,FALSE))*(AD$4/2+AD$5)</f>
        <v>14</v>
      </c>
      <c r="AE29" s="3">
        <f>INDEX('Entry Forms Summary'!$C$38:$AH$71,MATCH($B29,'Entry Forms Summary'!$B$38:$B$71,FALSE),MATCH(AE$3,'Entry Forms Summary'!$C$37:$AH$37,FALSE))*(AE$4/2+AE$5)</f>
        <v>20</v>
      </c>
      <c r="AF29" s="3">
        <f>INDEX('Entry Forms Summary'!$C$38:$AH$71,MATCH($B29,'Entry Forms Summary'!$B$38:$B$71,FALSE),MATCH(AF$3,'Entry Forms Summary'!$C$37:$AH$37,FALSE))*(AF$4/2+AF$5)</f>
        <v>44</v>
      </c>
      <c r="AG29" s="3">
        <f>INDEX('Entry Forms Summary'!$C$38:$AH$71,MATCH($B29,'Entry Forms Summary'!$B$38:$B$71,FALSE),MATCH(AG$3,'Entry Forms Summary'!$C$37:$AH$37,FALSE))*(AG$4/2+AG$5)</f>
        <v>46</v>
      </c>
      <c r="AH29" s="3">
        <f>INDEX('Entry Forms Summary'!$C$38:$AH$71,MATCH($B29,'Entry Forms Summary'!$B$38:$B$71,FALSE),MATCH(AH$3,'Entry Forms Summary'!$C$37:$AH$37,FALSE))*(AH$4/2+AH$5)</f>
        <v>10.5</v>
      </c>
      <c r="AI29" s="7">
        <f t="shared" si="0"/>
        <v>1390.5</v>
      </c>
      <c r="AJ29" s="7">
        <f t="shared" si="1"/>
        <v>10</v>
      </c>
    </row>
    <row r="30" spans="1:38" ht="15" customHeight="1" x14ac:dyDescent="0.3">
      <c r="A30" s="21" t="s">
        <v>0</v>
      </c>
      <c r="B30" s="3" t="str">
        <f>'Entry Forms Summary'!B60</f>
        <v>Ryan Regier</v>
      </c>
      <c r="C30" s="3">
        <f>INDEX('Entry Forms Summary'!$C$38:$AH$71,MATCH($B30,'Entry Forms Summary'!$B$38:$B$71,FALSE),MATCH(C$3,'Entry Forms Summary'!$C$37:$AH$37,FALSE))*(C$4/2+C$5)</f>
        <v>18</v>
      </c>
      <c r="D30" s="3">
        <f>INDEX('Entry Forms Summary'!$C$38:$AH$71,MATCH($B30,'Entry Forms Summary'!$B$38:$B$71,FALSE),MATCH(D$3,'Entry Forms Summary'!$C$37:$AH$37,FALSE))*(D$4/2+D$5)</f>
        <v>168</v>
      </c>
      <c r="E30" s="3">
        <f>INDEX('Entry Forms Summary'!$C$38:$AH$71,MATCH($B30,'Entry Forms Summary'!$B$38:$B$71,FALSE),MATCH(E$3,'Entry Forms Summary'!$C$37:$AH$37,FALSE))*(E$4/2+E$5)</f>
        <v>0</v>
      </c>
      <c r="F30" s="3">
        <f>INDEX('Entry Forms Summary'!$C$38:$AH$71,MATCH($B30,'Entry Forms Summary'!$B$38:$B$71,FALSE),MATCH(F$3,'Entry Forms Summary'!$C$37:$AH$37,FALSE))*(F$4/2+F$5)</f>
        <v>88</v>
      </c>
      <c r="G30" s="3">
        <f>INDEX('Entry Forms Summary'!$C$38:$AH$71,MATCH($B30,'Entry Forms Summary'!$B$38:$B$71,FALSE),MATCH(G$3,'Entry Forms Summary'!$C$37:$AH$37,FALSE))*(G$4/2+G$5)</f>
        <v>13</v>
      </c>
      <c r="H30" s="3">
        <f>INDEX('Entry Forms Summary'!$C$38:$AH$71,MATCH($B30,'Entry Forms Summary'!$B$38:$B$71,FALSE),MATCH(H$3,'Entry Forms Summary'!$C$37:$AH$37,FALSE))*(H$4/2+H$5)</f>
        <v>144</v>
      </c>
      <c r="I30" s="3">
        <f>INDEX('Entry Forms Summary'!$C$38:$AH$71,MATCH($B30,'Entry Forms Summary'!$B$38:$B$71,FALSE),MATCH(I$3,'Entry Forms Summary'!$C$37:$AH$37,FALSE))*(I$4/2+I$5)</f>
        <v>0</v>
      </c>
      <c r="J30" s="3">
        <f>INDEX('Entry Forms Summary'!$C$38:$AH$71,MATCH($B30,'Entry Forms Summary'!$B$38:$B$71,FALSE),MATCH(J$3,'Entry Forms Summary'!$C$37:$AH$37,FALSE))*(J$4/2+J$5)</f>
        <v>38</v>
      </c>
      <c r="K30" s="3">
        <f>INDEX('Entry Forms Summary'!$C$38:$AH$71,MATCH($B30,'Entry Forms Summary'!$B$38:$B$71,FALSE),MATCH(K$3,'Entry Forms Summary'!$C$37:$AH$37,FALSE))*(K$4/2+K$5)</f>
        <v>100</v>
      </c>
      <c r="L30" s="3">
        <f>INDEX('Entry Forms Summary'!$C$38:$AH$71,MATCH($B30,'Entry Forms Summary'!$B$38:$B$71,FALSE),MATCH(L$3,'Entry Forms Summary'!$C$37:$AH$37,FALSE))*(L$4/2+L$5)</f>
        <v>31.5</v>
      </c>
      <c r="M30" s="3">
        <f>INDEX('Entry Forms Summary'!$C$38:$AH$71,MATCH($B30,'Entry Forms Summary'!$B$38:$B$71,FALSE),MATCH(M$3,'Entry Forms Summary'!$C$37:$AH$37,FALSE))*(M$4/2+M$5)</f>
        <v>11</v>
      </c>
      <c r="N30" s="3">
        <f>INDEX('Entry Forms Summary'!$C$38:$AH$71,MATCH($B30,'Entry Forms Summary'!$B$38:$B$71,FALSE),MATCH(N$3,'Entry Forms Summary'!$C$37:$AH$37,FALSE))*(N$4/2+N$5)</f>
        <v>16</v>
      </c>
      <c r="O30" s="3">
        <f>INDEX('Entry Forms Summary'!$C$38:$AH$71,MATCH($B30,'Entry Forms Summary'!$B$38:$B$71,FALSE),MATCH(O$3,'Entry Forms Summary'!$C$37:$AH$37,FALSE))*(O$4/2+O$5)</f>
        <v>15</v>
      </c>
      <c r="P30" s="3">
        <f>INDEX('Entry Forms Summary'!$C$38:$AH$71,MATCH($B30,'Entry Forms Summary'!$B$38:$B$71,FALSE),MATCH(P$3,'Entry Forms Summary'!$C$37:$AH$37,FALSE))*(P$4/2+P$5)</f>
        <v>11.5</v>
      </c>
      <c r="Q30" s="3">
        <f>INDEX('Entry Forms Summary'!$C$38:$AH$71,MATCH($B30,'Entry Forms Summary'!$B$38:$B$71,FALSE),MATCH(Q$3,'Entry Forms Summary'!$C$37:$AH$37,FALSE))*(Q$4/2+Q$5)</f>
        <v>59.5</v>
      </c>
      <c r="R30" s="3">
        <f>INDEX('Entry Forms Summary'!$C$38:$AH$71,MATCH($B30,'Entry Forms Summary'!$B$38:$B$71,FALSE),MATCH(R$3,'Entry Forms Summary'!$C$37:$AH$37,FALSE))*(R$4/2+R$5)</f>
        <v>201.5</v>
      </c>
      <c r="S30" s="3">
        <f>INDEX('Entry Forms Summary'!$C$38:$AH$71,MATCH($B30,'Entry Forms Summary'!$B$38:$B$71,FALSE),MATCH(S$3,'Entry Forms Summary'!$C$37:$AH$37,FALSE))*(S$4/2+S$5)</f>
        <v>3.5</v>
      </c>
      <c r="T30" s="3">
        <f>INDEX('Entry Forms Summary'!$C$38:$AH$71,MATCH($B30,'Entry Forms Summary'!$B$38:$B$71,FALSE),MATCH(T$3,'Entry Forms Summary'!$C$37:$AH$37,FALSE))*(T$4/2+T$5)</f>
        <v>31.5</v>
      </c>
      <c r="U30" s="3">
        <f>INDEX('Entry Forms Summary'!$C$38:$AH$71,MATCH($B30,'Entry Forms Summary'!$B$38:$B$71,FALSE),MATCH(U$3,'Entry Forms Summary'!$C$37:$AH$37,FALSE))*(U$4/2+U$5)</f>
        <v>0</v>
      </c>
      <c r="V30" s="3">
        <f>INDEX('Entry Forms Summary'!$C$38:$AH$71,MATCH($B30,'Entry Forms Summary'!$B$38:$B$71,FALSE),MATCH(V$3,'Entry Forms Summary'!$C$37:$AH$37,FALSE))*(V$4/2+V$5)</f>
        <v>3</v>
      </c>
      <c r="W30" s="3">
        <f>INDEX('Entry Forms Summary'!$C$38:$AH$71,MATCH($B30,'Entry Forms Summary'!$B$38:$B$71,FALSE),MATCH(W$3,'Entry Forms Summary'!$C$37:$AH$37,FALSE))*(W$4/2+W$5)</f>
        <v>24</v>
      </c>
      <c r="X30" s="3">
        <f>INDEX('Entry Forms Summary'!$C$38:$AH$71,MATCH($B30,'Entry Forms Summary'!$B$38:$B$71,FALSE),MATCH(X$3,'Entry Forms Summary'!$C$37:$AH$37,FALSE))*(X$4/2+X$5)</f>
        <v>2</v>
      </c>
      <c r="Y30" s="3">
        <f>INDEX('Entry Forms Summary'!$C$38:$AH$71,MATCH($B30,'Entry Forms Summary'!$B$38:$B$71,FALSE),MATCH(Y$3,'Entry Forms Summary'!$C$37:$AH$37,FALSE))*(Y$4/2+Y$5)</f>
        <v>1</v>
      </c>
      <c r="Z30" s="3">
        <f>INDEX('Entry Forms Summary'!$C$38:$AH$71,MATCH($B30,'Entry Forms Summary'!$B$38:$B$71,FALSE),MATCH(Z$3,'Entry Forms Summary'!$C$37:$AH$37,FALSE))*(Z$4/2+Z$5)</f>
        <v>35</v>
      </c>
      <c r="AA30" s="3">
        <f>INDEX('Entry Forms Summary'!$C$38:$AH$71,MATCH($B30,'Entry Forms Summary'!$B$38:$B$71,FALSE),MATCH(AA$3,'Entry Forms Summary'!$C$37:$AH$37,FALSE))*(AA$4/2+AA$5)</f>
        <v>108</v>
      </c>
      <c r="AB30" s="3">
        <f>INDEX('Entry Forms Summary'!$C$38:$AH$71,MATCH($B30,'Entry Forms Summary'!$B$38:$B$71,FALSE),MATCH(AB$3,'Entry Forms Summary'!$C$37:$AH$37,FALSE))*(AB$4/2+AB$5)</f>
        <v>7.5</v>
      </c>
      <c r="AC30" s="3">
        <f>INDEX('Entry Forms Summary'!$C$38:$AH$71,MATCH($B30,'Entry Forms Summary'!$B$38:$B$71,FALSE),MATCH(AC$3,'Entry Forms Summary'!$C$37:$AH$37,FALSE))*(AC$4/2+AC$5)</f>
        <v>43.5</v>
      </c>
      <c r="AD30" s="3">
        <f>INDEX('Entry Forms Summary'!$C$38:$AH$71,MATCH($B30,'Entry Forms Summary'!$B$38:$B$71,FALSE),MATCH(AD$3,'Entry Forms Summary'!$C$37:$AH$37,FALSE))*(AD$4/2+AD$5)</f>
        <v>15</v>
      </c>
      <c r="AE30" s="3">
        <f>INDEX('Entry Forms Summary'!$C$38:$AH$71,MATCH($B30,'Entry Forms Summary'!$B$38:$B$71,FALSE),MATCH(AE$3,'Entry Forms Summary'!$C$37:$AH$37,FALSE))*(AE$4/2+AE$5)</f>
        <v>30</v>
      </c>
      <c r="AF30" s="3">
        <f>INDEX('Entry Forms Summary'!$C$38:$AH$71,MATCH($B30,'Entry Forms Summary'!$B$38:$B$71,FALSE),MATCH(AF$3,'Entry Forms Summary'!$C$37:$AH$37,FALSE))*(AF$4/2+AF$5)</f>
        <v>54</v>
      </c>
      <c r="AG30" s="3">
        <f>INDEX('Entry Forms Summary'!$C$38:$AH$71,MATCH($B30,'Entry Forms Summary'!$B$38:$B$71,FALSE),MATCH(AG$3,'Entry Forms Summary'!$C$37:$AH$37,FALSE))*(AG$4/2+AG$5)</f>
        <v>52</v>
      </c>
      <c r="AH30" s="3">
        <f>INDEX('Entry Forms Summary'!$C$38:$AH$71,MATCH($B30,'Entry Forms Summary'!$B$38:$B$71,FALSE),MATCH(AH$3,'Entry Forms Summary'!$C$37:$AH$37,FALSE))*(AH$4/2+AH$5)</f>
        <v>30</v>
      </c>
      <c r="AI30" s="7">
        <f t="shared" si="0"/>
        <v>1355</v>
      </c>
      <c r="AJ30" s="7">
        <f t="shared" si="1"/>
        <v>22</v>
      </c>
    </row>
    <row r="31" spans="1:38" ht="15" customHeight="1" x14ac:dyDescent="0.3">
      <c r="A31" s="21" t="s">
        <v>0</v>
      </c>
      <c r="B31" s="3" t="str">
        <f>'Entry Forms Summary'!B40</f>
        <v>Brian Glessing</v>
      </c>
      <c r="C31" s="3">
        <f>INDEX('Entry Forms Summary'!$C$38:$AH$71,MATCH($B31,'Entry Forms Summary'!$B$38:$B$71,FALSE),MATCH(C$3,'Entry Forms Summary'!$C$37:$AH$37,FALSE))*(C$4/2+C$5)</f>
        <v>13.5</v>
      </c>
      <c r="D31" s="3">
        <f>INDEX('Entry Forms Summary'!$C$38:$AH$71,MATCH($B31,'Entry Forms Summary'!$B$38:$B$71,FALSE),MATCH(D$3,'Entry Forms Summary'!$C$37:$AH$37,FALSE))*(D$4/2+D$5)</f>
        <v>162</v>
      </c>
      <c r="E31" s="3">
        <f>INDEX('Entry Forms Summary'!$C$38:$AH$71,MATCH($B31,'Entry Forms Summary'!$B$38:$B$71,FALSE),MATCH(E$3,'Entry Forms Summary'!$C$37:$AH$37,FALSE))*(E$4/2+E$5)</f>
        <v>0</v>
      </c>
      <c r="F31" s="3">
        <f>INDEX('Entry Forms Summary'!$C$38:$AH$71,MATCH($B31,'Entry Forms Summary'!$B$38:$B$71,FALSE),MATCH(F$3,'Entry Forms Summary'!$C$37:$AH$37,FALSE))*(F$4/2+F$5)</f>
        <v>56</v>
      </c>
      <c r="G31" s="3">
        <f>INDEX('Entry Forms Summary'!$C$38:$AH$71,MATCH($B31,'Entry Forms Summary'!$B$38:$B$71,FALSE),MATCH(G$3,'Entry Forms Summary'!$C$37:$AH$37,FALSE))*(G$4/2+G$5)</f>
        <v>6</v>
      </c>
      <c r="H31" s="3">
        <f>INDEX('Entry Forms Summary'!$C$38:$AH$71,MATCH($B31,'Entry Forms Summary'!$B$38:$B$71,FALSE),MATCH(H$3,'Entry Forms Summary'!$C$37:$AH$37,FALSE))*(H$4/2+H$5)</f>
        <v>135</v>
      </c>
      <c r="I31" s="3">
        <f>INDEX('Entry Forms Summary'!$C$38:$AH$71,MATCH($B31,'Entry Forms Summary'!$B$38:$B$71,FALSE),MATCH(I$3,'Entry Forms Summary'!$C$37:$AH$37,FALSE))*(I$4/2+I$5)</f>
        <v>0</v>
      </c>
      <c r="J31" s="3">
        <f>INDEX('Entry Forms Summary'!$C$38:$AH$71,MATCH($B31,'Entry Forms Summary'!$B$38:$B$71,FALSE),MATCH(J$3,'Entry Forms Summary'!$C$37:$AH$37,FALSE))*(J$4/2+J$5)</f>
        <v>30</v>
      </c>
      <c r="K31" s="3">
        <f>INDEX('Entry Forms Summary'!$C$38:$AH$71,MATCH($B31,'Entry Forms Summary'!$B$38:$B$71,FALSE),MATCH(K$3,'Entry Forms Summary'!$C$37:$AH$37,FALSE))*(K$4/2+K$5)</f>
        <v>92</v>
      </c>
      <c r="L31" s="3">
        <f>INDEX('Entry Forms Summary'!$C$38:$AH$71,MATCH($B31,'Entry Forms Summary'!$B$38:$B$71,FALSE),MATCH(L$3,'Entry Forms Summary'!$C$37:$AH$37,FALSE))*(L$4/2+L$5)</f>
        <v>14</v>
      </c>
      <c r="M31" s="3">
        <f>INDEX('Entry Forms Summary'!$C$38:$AH$71,MATCH($B31,'Entry Forms Summary'!$B$38:$B$71,FALSE),MATCH(M$3,'Entry Forms Summary'!$C$37:$AH$37,FALSE))*(M$4/2+M$5)</f>
        <v>3</v>
      </c>
      <c r="N31" s="3">
        <f>INDEX('Entry Forms Summary'!$C$38:$AH$71,MATCH($B31,'Entry Forms Summary'!$B$38:$B$71,FALSE),MATCH(N$3,'Entry Forms Summary'!$C$37:$AH$37,FALSE))*(N$4/2+N$5)</f>
        <v>16</v>
      </c>
      <c r="O31" s="3">
        <f>INDEX('Entry Forms Summary'!$C$38:$AH$71,MATCH($B31,'Entry Forms Summary'!$B$38:$B$71,FALSE),MATCH(O$3,'Entry Forms Summary'!$C$37:$AH$37,FALSE))*(O$4/2+O$5)</f>
        <v>18</v>
      </c>
      <c r="P31" s="3">
        <f>INDEX('Entry Forms Summary'!$C$38:$AH$71,MATCH($B31,'Entry Forms Summary'!$B$38:$B$71,FALSE),MATCH(P$3,'Entry Forms Summary'!$C$37:$AH$37,FALSE))*(P$4/2+P$5)</f>
        <v>12.5</v>
      </c>
      <c r="Q31" s="3">
        <f>INDEX('Entry Forms Summary'!$C$38:$AH$71,MATCH($B31,'Entry Forms Summary'!$B$38:$B$71,FALSE),MATCH(Q$3,'Entry Forms Summary'!$C$37:$AH$37,FALSE))*(Q$4/2+Q$5)</f>
        <v>98</v>
      </c>
      <c r="R31" s="3">
        <f>INDEX('Entry Forms Summary'!$C$38:$AH$71,MATCH($B31,'Entry Forms Summary'!$B$38:$B$71,FALSE),MATCH(R$3,'Entry Forms Summary'!$C$37:$AH$37,FALSE))*(R$4/2+R$5)</f>
        <v>208</v>
      </c>
      <c r="S31" s="3">
        <f>INDEX('Entry Forms Summary'!$C$38:$AH$71,MATCH($B31,'Entry Forms Summary'!$B$38:$B$71,FALSE),MATCH(S$3,'Entry Forms Summary'!$C$37:$AH$37,FALSE))*(S$4/2+S$5)</f>
        <v>3.5</v>
      </c>
      <c r="T31" s="3">
        <f>INDEX('Entry Forms Summary'!$C$38:$AH$71,MATCH($B31,'Entry Forms Summary'!$B$38:$B$71,FALSE),MATCH(T$3,'Entry Forms Summary'!$C$37:$AH$37,FALSE))*(T$4/2+T$5)</f>
        <v>30</v>
      </c>
      <c r="U31" s="3">
        <f>INDEX('Entry Forms Summary'!$C$38:$AH$71,MATCH($B31,'Entry Forms Summary'!$B$38:$B$71,FALSE),MATCH(U$3,'Entry Forms Summary'!$C$37:$AH$37,FALSE))*(U$4/2+U$5)</f>
        <v>0</v>
      </c>
      <c r="V31" s="3">
        <f>INDEX('Entry Forms Summary'!$C$38:$AH$71,MATCH($B31,'Entry Forms Summary'!$B$38:$B$71,FALSE),MATCH(V$3,'Entry Forms Summary'!$C$37:$AH$37,FALSE))*(V$4/2+V$5)</f>
        <v>5.5</v>
      </c>
      <c r="W31" s="3">
        <f>INDEX('Entry Forms Summary'!$C$38:$AH$71,MATCH($B31,'Entry Forms Summary'!$B$38:$B$71,FALSE),MATCH(W$3,'Entry Forms Summary'!$C$37:$AH$37,FALSE))*(W$4/2+W$5)</f>
        <v>26</v>
      </c>
      <c r="X31" s="3">
        <f>INDEX('Entry Forms Summary'!$C$38:$AH$71,MATCH($B31,'Entry Forms Summary'!$B$38:$B$71,FALSE),MATCH(X$3,'Entry Forms Summary'!$C$37:$AH$37,FALSE))*(X$4/2+X$5)</f>
        <v>5</v>
      </c>
      <c r="Y31" s="3">
        <f>INDEX('Entry Forms Summary'!$C$38:$AH$71,MATCH($B31,'Entry Forms Summary'!$B$38:$B$71,FALSE),MATCH(Y$3,'Entry Forms Summary'!$C$37:$AH$37,FALSE))*(Y$4/2+Y$5)</f>
        <v>4</v>
      </c>
      <c r="Z31" s="3">
        <f>INDEX('Entry Forms Summary'!$C$38:$AH$71,MATCH($B31,'Entry Forms Summary'!$B$38:$B$71,FALSE),MATCH(Z$3,'Entry Forms Summary'!$C$37:$AH$37,FALSE))*(Z$4/2+Z$5)</f>
        <v>45</v>
      </c>
      <c r="AA31" s="3">
        <f>INDEX('Entry Forms Summary'!$C$38:$AH$71,MATCH($B31,'Entry Forms Summary'!$B$38:$B$71,FALSE),MATCH(AA$3,'Entry Forms Summary'!$C$37:$AH$37,FALSE))*(AA$4/2+AA$5)</f>
        <v>126</v>
      </c>
      <c r="AB31" s="3">
        <f>INDEX('Entry Forms Summary'!$C$38:$AH$71,MATCH($B31,'Entry Forms Summary'!$B$38:$B$71,FALSE),MATCH(AB$3,'Entry Forms Summary'!$C$37:$AH$37,FALSE))*(AB$4/2+AB$5)</f>
        <v>28.5</v>
      </c>
      <c r="AC31" s="3">
        <f>INDEX('Entry Forms Summary'!$C$38:$AH$71,MATCH($B31,'Entry Forms Summary'!$B$38:$B$71,FALSE),MATCH(AC$3,'Entry Forms Summary'!$C$37:$AH$37,FALSE))*(AC$4/2+AC$5)</f>
        <v>43.5</v>
      </c>
      <c r="AD31" s="3">
        <f>INDEX('Entry Forms Summary'!$C$38:$AH$71,MATCH($B31,'Entry Forms Summary'!$B$38:$B$71,FALSE),MATCH(AD$3,'Entry Forms Summary'!$C$37:$AH$37,FALSE))*(AD$4/2+AD$5)</f>
        <v>24</v>
      </c>
      <c r="AE31" s="3">
        <f>INDEX('Entry Forms Summary'!$C$38:$AH$71,MATCH($B31,'Entry Forms Summary'!$B$38:$B$71,FALSE),MATCH(AE$3,'Entry Forms Summary'!$C$37:$AH$37,FALSE))*(AE$4/2+AE$5)</f>
        <v>31</v>
      </c>
      <c r="AF31" s="3">
        <f>INDEX('Entry Forms Summary'!$C$38:$AH$71,MATCH($B31,'Entry Forms Summary'!$B$38:$B$71,FALSE),MATCH(AF$3,'Entry Forms Summary'!$C$37:$AH$37,FALSE))*(AF$4/2+AF$5)</f>
        <v>44</v>
      </c>
      <c r="AG31" s="3">
        <f>INDEX('Entry Forms Summary'!$C$38:$AH$71,MATCH($B31,'Entry Forms Summary'!$B$38:$B$71,FALSE),MATCH(AG$3,'Entry Forms Summary'!$C$37:$AH$37,FALSE))*(AG$4/2+AG$5)</f>
        <v>26</v>
      </c>
      <c r="AH31" s="3">
        <f>INDEX('Entry Forms Summary'!$C$38:$AH$71,MATCH($B31,'Entry Forms Summary'!$B$38:$B$71,FALSE),MATCH(AH$3,'Entry Forms Summary'!$C$37:$AH$37,FALSE))*(AH$4/2+AH$5)</f>
        <v>25.5</v>
      </c>
      <c r="AI31" s="7">
        <f t="shared" si="0"/>
        <v>1331.5</v>
      </c>
      <c r="AJ31" s="7">
        <f t="shared" si="1"/>
        <v>26</v>
      </c>
    </row>
    <row r="32" spans="1:38" ht="15" customHeight="1" x14ac:dyDescent="0.3">
      <c r="A32" s="21" t="s">
        <v>0</v>
      </c>
      <c r="B32" s="3" t="str">
        <f>'Entry Forms Summary'!B54</f>
        <v>Kayla Staples</v>
      </c>
      <c r="C32" s="3">
        <f>INDEX('Entry Forms Summary'!$C$38:$AH$71,MATCH($B32,'Entry Forms Summary'!$B$38:$B$71,FALSE),MATCH(C$3,'Entry Forms Summary'!$C$37:$AH$37,FALSE))*(C$4/2+C$5)</f>
        <v>13.5</v>
      </c>
      <c r="D32" s="3">
        <f>INDEX('Entry Forms Summary'!$C$38:$AH$71,MATCH($B32,'Entry Forms Summary'!$B$38:$B$71,FALSE),MATCH(D$3,'Entry Forms Summary'!$C$37:$AH$37,FALSE))*(D$4/2+D$5)</f>
        <v>168</v>
      </c>
      <c r="E32" s="3">
        <f>INDEX('Entry Forms Summary'!$C$38:$AH$71,MATCH($B32,'Entry Forms Summary'!$B$38:$B$71,FALSE),MATCH(E$3,'Entry Forms Summary'!$C$37:$AH$37,FALSE))*(E$4/2+E$5)</f>
        <v>0</v>
      </c>
      <c r="F32" s="3">
        <f>INDEX('Entry Forms Summary'!$C$38:$AH$71,MATCH($B32,'Entry Forms Summary'!$B$38:$B$71,FALSE),MATCH(F$3,'Entry Forms Summary'!$C$37:$AH$37,FALSE))*(F$4/2+F$5)</f>
        <v>52</v>
      </c>
      <c r="G32" s="3">
        <f>INDEX('Entry Forms Summary'!$C$38:$AH$71,MATCH($B32,'Entry Forms Summary'!$B$38:$B$71,FALSE),MATCH(G$3,'Entry Forms Summary'!$C$37:$AH$37,FALSE))*(G$4/2+G$5)</f>
        <v>5</v>
      </c>
      <c r="H32" s="3">
        <f>INDEX('Entry Forms Summary'!$C$38:$AH$71,MATCH($B32,'Entry Forms Summary'!$B$38:$B$71,FALSE),MATCH(H$3,'Entry Forms Summary'!$C$37:$AH$37,FALSE))*(H$4/2+H$5)</f>
        <v>135</v>
      </c>
      <c r="I32" s="3">
        <f>INDEX('Entry Forms Summary'!$C$38:$AH$71,MATCH($B32,'Entry Forms Summary'!$B$38:$B$71,FALSE),MATCH(I$3,'Entry Forms Summary'!$C$37:$AH$37,FALSE))*(I$4/2+I$5)</f>
        <v>0</v>
      </c>
      <c r="J32" s="3">
        <f>INDEX('Entry Forms Summary'!$C$38:$AH$71,MATCH($B32,'Entry Forms Summary'!$B$38:$B$71,FALSE),MATCH(J$3,'Entry Forms Summary'!$C$37:$AH$37,FALSE))*(J$4/2+J$5)</f>
        <v>34</v>
      </c>
      <c r="K32" s="3">
        <f>INDEX('Entry Forms Summary'!$C$38:$AH$71,MATCH($B32,'Entry Forms Summary'!$B$38:$B$71,FALSE),MATCH(K$3,'Entry Forms Summary'!$C$37:$AH$37,FALSE))*(K$4/2+K$5)</f>
        <v>96</v>
      </c>
      <c r="L32" s="3">
        <f>INDEX('Entry Forms Summary'!$C$38:$AH$71,MATCH($B32,'Entry Forms Summary'!$B$38:$B$71,FALSE),MATCH(L$3,'Entry Forms Summary'!$C$37:$AH$37,FALSE))*(L$4/2+L$5)</f>
        <v>28</v>
      </c>
      <c r="M32" s="3">
        <f>INDEX('Entry Forms Summary'!$C$38:$AH$71,MATCH($B32,'Entry Forms Summary'!$B$38:$B$71,FALSE),MATCH(M$3,'Entry Forms Summary'!$C$37:$AH$37,FALSE))*(M$4/2+M$5)</f>
        <v>1</v>
      </c>
      <c r="N32" s="3">
        <f>INDEX('Entry Forms Summary'!$C$38:$AH$71,MATCH($B32,'Entry Forms Summary'!$B$38:$B$71,FALSE),MATCH(N$3,'Entry Forms Summary'!$C$37:$AH$37,FALSE))*(N$4/2+N$5)</f>
        <v>14</v>
      </c>
      <c r="O32" s="3">
        <f>INDEX('Entry Forms Summary'!$C$38:$AH$71,MATCH($B32,'Entry Forms Summary'!$B$38:$B$71,FALSE),MATCH(O$3,'Entry Forms Summary'!$C$37:$AH$37,FALSE))*(O$4/2+O$5)</f>
        <v>18</v>
      </c>
      <c r="P32" s="3">
        <f>INDEX('Entry Forms Summary'!$C$38:$AH$71,MATCH($B32,'Entry Forms Summary'!$B$38:$B$71,FALSE),MATCH(P$3,'Entry Forms Summary'!$C$37:$AH$37,FALSE))*(P$4/2+P$5)</f>
        <v>13</v>
      </c>
      <c r="Q32" s="3">
        <f>INDEX('Entry Forms Summary'!$C$38:$AH$71,MATCH($B32,'Entry Forms Summary'!$B$38:$B$71,FALSE),MATCH(Q$3,'Entry Forms Summary'!$C$37:$AH$37,FALSE))*(Q$4/2+Q$5)</f>
        <v>87.5</v>
      </c>
      <c r="R32" s="3">
        <f>INDEX('Entry Forms Summary'!$C$38:$AH$71,MATCH($B32,'Entry Forms Summary'!$B$38:$B$71,FALSE),MATCH(R$3,'Entry Forms Summary'!$C$37:$AH$37,FALSE))*(R$4/2+R$5)</f>
        <v>201.5</v>
      </c>
      <c r="S32" s="3">
        <f>INDEX('Entry Forms Summary'!$C$38:$AH$71,MATCH($B32,'Entry Forms Summary'!$B$38:$B$71,FALSE),MATCH(S$3,'Entry Forms Summary'!$C$37:$AH$37,FALSE))*(S$4/2+S$5)</f>
        <v>3</v>
      </c>
      <c r="T32" s="3">
        <f>INDEX('Entry Forms Summary'!$C$38:$AH$71,MATCH($B32,'Entry Forms Summary'!$B$38:$B$71,FALSE),MATCH(T$3,'Entry Forms Summary'!$C$37:$AH$37,FALSE))*(T$4/2+T$5)</f>
        <v>31.5</v>
      </c>
      <c r="U32" s="3">
        <f>INDEX('Entry Forms Summary'!$C$38:$AH$71,MATCH($B32,'Entry Forms Summary'!$B$38:$B$71,FALSE),MATCH(U$3,'Entry Forms Summary'!$C$37:$AH$37,FALSE))*(U$4/2+U$5)</f>
        <v>0</v>
      </c>
      <c r="V32" s="3">
        <f>INDEX('Entry Forms Summary'!$C$38:$AH$71,MATCH($B32,'Entry Forms Summary'!$B$38:$B$71,FALSE),MATCH(V$3,'Entry Forms Summary'!$C$37:$AH$37,FALSE))*(V$4/2+V$5)</f>
        <v>5</v>
      </c>
      <c r="W32" s="3">
        <f>INDEX('Entry Forms Summary'!$C$38:$AH$71,MATCH($B32,'Entry Forms Summary'!$B$38:$B$71,FALSE),MATCH(W$3,'Entry Forms Summary'!$C$37:$AH$37,FALSE))*(W$4/2+W$5)</f>
        <v>27</v>
      </c>
      <c r="X32" s="3">
        <f>INDEX('Entry Forms Summary'!$C$38:$AH$71,MATCH($B32,'Entry Forms Summary'!$B$38:$B$71,FALSE),MATCH(X$3,'Entry Forms Summary'!$C$37:$AH$37,FALSE))*(X$4/2+X$5)</f>
        <v>5.5</v>
      </c>
      <c r="Y32" s="3">
        <f>INDEX('Entry Forms Summary'!$C$38:$AH$71,MATCH($B32,'Entry Forms Summary'!$B$38:$B$71,FALSE),MATCH(Y$3,'Entry Forms Summary'!$C$37:$AH$37,FALSE))*(Y$4/2+Y$5)</f>
        <v>1.5</v>
      </c>
      <c r="Z32" s="3">
        <f>INDEX('Entry Forms Summary'!$C$38:$AH$71,MATCH($B32,'Entry Forms Summary'!$B$38:$B$71,FALSE),MATCH(Z$3,'Entry Forms Summary'!$C$37:$AH$37,FALSE))*(Z$4/2+Z$5)</f>
        <v>40</v>
      </c>
      <c r="AA32" s="3">
        <f>INDEX('Entry Forms Summary'!$C$38:$AH$71,MATCH($B32,'Entry Forms Summary'!$B$38:$B$71,FALSE),MATCH(AA$3,'Entry Forms Summary'!$C$37:$AH$37,FALSE))*(AA$4/2+AA$5)</f>
        <v>138</v>
      </c>
      <c r="AB32" s="3">
        <f>INDEX('Entry Forms Summary'!$C$38:$AH$71,MATCH($B32,'Entry Forms Summary'!$B$38:$B$71,FALSE),MATCH(AB$3,'Entry Forms Summary'!$C$37:$AH$37,FALSE))*(AB$4/2+AB$5)</f>
        <v>28.5</v>
      </c>
      <c r="AC32" s="3">
        <f>INDEX('Entry Forms Summary'!$C$38:$AH$71,MATCH($B32,'Entry Forms Summary'!$B$38:$B$71,FALSE),MATCH(AC$3,'Entry Forms Summary'!$C$37:$AH$37,FALSE))*(AC$4/2+AC$5)</f>
        <v>43.5</v>
      </c>
      <c r="AD32" s="3">
        <f>INDEX('Entry Forms Summary'!$C$38:$AH$71,MATCH($B32,'Entry Forms Summary'!$B$38:$B$71,FALSE),MATCH(AD$3,'Entry Forms Summary'!$C$37:$AH$37,FALSE))*(AD$4/2+AD$5)</f>
        <v>22</v>
      </c>
      <c r="AE32" s="3">
        <f>INDEX('Entry Forms Summary'!$C$38:$AH$71,MATCH($B32,'Entry Forms Summary'!$B$38:$B$71,FALSE),MATCH(AE$3,'Entry Forms Summary'!$C$37:$AH$37,FALSE))*(AE$4/2+AE$5)</f>
        <v>32</v>
      </c>
      <c r="AF32" s="3">
        <f>INDEX('Entry Forms Summary'!$C$38:$AH$71,MATCH($B32,'Entry Forms Summary'!$B$38:$B$71,FALSE),MATCH(AF$3,'Entry Forms Summary'!$C$37:$AH$37,FALSE))*(AF$4/2+AF$5)</f>
        <v>40</v>
      </c>
      <c r="AG32" s="3">
        <f>INDEX('Entry Forms Summary'!$C$38:$AH$71,MATCH($B32,'Entry Forms Summary'!$B$38:$B$71,FALSE),MATCH(AG$3,'Entry Forms Summary'!$C$37:$AH$37,FALSE))*(AG$4/2+AG$5)</f>
        <v>30</v>
      </c>
      <c r="AH32" s="3">
        <f>INDEX('Entry Forms Summary'!$C$38:$AH$71,MATCH($B32,'Entry Forms Summary'!$B$38:$B$71,FALSE),MATCH(AH$3,'Entry Forms Summary'!$C$37:$AH$37,FALSE))*(AH$4/2+AH$5)</f>
        <v>27</v>
      </c>
      <c r="AI32" s="7">
        <f t="shared" si="0"/>
        <v>1341</v>
      </c>
      <c r="AJ32" s="7">
        <f t="shared" si="1"/>
        <v>25</v>
      </c>
    </row>
    <row r="33" spans="1:36" ht="15" customHeight="1" x14ac:dyDescent="0.3">
      <c r="A33" s="21" t="s">
        <v>0</v>
      </c>
      <c r="B33" s="3" t="str">
        <f>'Entry Forms Summary'!B57</f>
        <v>Shannon Lane</v>
      </c>
      <c r="C33" s="3">
        <f>INDEX('Entry Forms Summary'!$C$38:$AH$71,MATCH($B33,'Entry Forms Summary'!$B$38:$B$71,FALSE),MATCH(C$3,'Entry Forms Summary'!$C$37:$AH$37,FALSE))*(C$4/2+C$5)</f>
        <v>6</v>
      </c>
      <c r="D33" s="3">
        <f>INDEX('Entry Forms Summary'!$C$38:$AH$71,MATCH($B33,'Entry Forms Summary'!$B$38:$B$71,FALSE),MATCH(D$3,'Entry Forms Summary'!$C$37:$AH$37,FALSE))*(D$4/2+D$5)</f>
        <v>186</v>
      </c>
      <c r="E33" s="3">
        <f>INDEX('Entry Forms Summary'!$C$38:$AH$71,MATCH($B33,'Entry Forms Summary'!$B$38:$B$71,FALSE),MATCH(E$3,'Entry Forms Summary'!$C$37:$AH$37,FALSE))*(E$4/2+E$5)</f>
        <v>0</v>
      </c>
      <c r="F33" s="3">
        <f>INDEX('Entry Forms Summary'!$C$38:$AH$71,MATCH($B33,'Entry Forms Summary'!$B$38:$B$71,FALSE),MATCH(F$3,'Entry Forms Summary'!$C$37:$AH$37,FALSE))*(F$4/2+F$5)</f>
        <v>112</v>
      </c>
      <c r="G33" s="3">
        <f>INDEX('Entry Forms Summary'!$C$38:$AH$71,MATCH($B33,'Entry Forms Summary'!$B$38:$B$71,FALSE),MATCH(G$3,'Entry Forms Summary'!$C$37:$AH$37,FALSE))*(G$4/2+G$5)</f>
        <v>19</v>
      </c>
      <c r="H33" s="3">
        <f>INDEX('Entry Forms Summary'!$C$38:$AH$71,MATCH($B33,'Entry Forms Summary'!$B$38:$B$71,FALSE),MATCH(H$3,'Entry Forms Summary'!$C$37:$AH$37,FALSE))*(H$4/2+H$5)</f>
        <v>144</v>
      </c>
      <c r="I33" s="3">
        <f>INDEX('Entry Forms Summary'!$C$38:$AH$71,MATCH($B33,'Entry Forms Summary'!$B$38:$B$71,FALSE),MATCH(I$3,'Entry Forms Summary'!$C$37:$AH$37,FALSE))*(I$4/2+I$5)</f>
        <v>0</v>
      </c>
      <c r="J33" s="3">
        <f>INDEX('Entry Forms Summary'!$C$38:$AH$71,MATCH($B33,'Entry Forms Summary'!$B$38:$B$71,FALSE),MATCH(J$3,'Entry Forms Summary'!$C$37:$AH$37,FALSE))*(J$4/2+J$5)</f>
        <v>46</v>
      </c>
      <c r="K33" s="3">
        <f>INDEX('Entry Forms Summary'!$C$38:$AH$71,MATCH($B33,'Entry Forms Summary'!$B$38:$B$71,FALSE),MATCH(K$3,'Entry Forms Summary'!$C$37:$AH$37,FALSE))*(K$4/2+K$5)</f>
        <v>88</v>
      </c>
      <c r="L33" s="3">
        <f>INDEX('Entry Forms Summary'!$C$38:$AH$71,MATCH($B33,'Entry Forms Summary'!$B$38:$B$71,FALSE),MATCH(L$3,'Entry Forms Summary'!$C$37:$AH$37,FALSE))*(L$4/2+L$5)</f>
        <v>21</v>
      </c>
      <c r="M33" s="3">
        <f>INDEX('Entry Forms Summary'!$C$38:$AH$71,MATCH($B33,'Entry Forms Summary'!$B$38:$B$71,FALSE),MATCH(M$3,'Entry Forms Summary'!$C$37:$AH$37,FALSE))*(M$4/2+M$5)</f>
        <v>10</v>
      </c>
      <c r="N33" s="3">
        <f>INDEX('Entry Forms Summary'!$C$38:$AH$71,MATCH($B33,'Entry Forms Summary'!$B$38:$B$71,FALSE),MATCH(N$3,'Entry Forms Summary'!$C$37:$AH$37,FALSE))*(N$4/2+N$5)</f>
        <v>20</v>
      </c>
      <c r="O33" s="3">
        <f>INDEX('Entry Forms Summary'!$C$38:$AH$71,MATCH($B33,'Entry Forms Summary'!$B$38:$B$71,FALSE),MATCH(O$3,'Entry Forms Summary'!$C$37:$AH$37,FALSE))*(O$4/2+O$5)</f>
        <v>16.5</v>
      </c>
      <c r="P33" s="3">
        <f>INDEX('Entry Forms Summary'!$C$38:$AH$71,MATCH($B33,'Entry Forms Summary'!$B$38:$B$71,FALSE),MATCH(P$3,'Entry Forms Summary'!$C$37:$AH$37,FALSE))*(P$4/2+P$5)</f>
        <v>10.5</v>
      </c>
      <c r="Q33" s="3">
        <f>INDEX('Entry Forms Summary'!$C$38:$AH$71,MATCH($B33,'Entry Forms Summary'!$B$38:$B$71,FALSE),MATCH(Q$3,'Entry Forms Summary'!$C$37:$AH$37,FALSE))*(Q$4/2+Q$5)</f>
        <v>94.5</v>
      </c>
      <c r="R33" s="3">
        <f>INDEX('Entry Forms Summary'!$C$38:$AH$71,MATCH($B33,'Entry Forms Summary'!$B$38:$B$71,FALSE),MATCH(R$3,'Entry Forms Summary'!$C$37:$AH$37,FALSE))*(R$4/2+R$5)</f>
        <v>195</v>
      </c>
      <c r="S33" s="3">
        <f>INDEX('Entry Forms Summary'!$C$38:$AH$71,MATCH($B33,'Entry Forms Summary'!$B$38:$B$71,FALSE),MATCH(S$3,'Entry Forms Summary'!$C$37:$AH$37,FALSE))*(S$4/2+S$5)</f>
        <v>6.5</v>
      </c>
      <c r="T33" s="3">
        <f>INDEX('Entry Forms Summary'!$C$38:$AH$71,MATCH($B33,'Entry Forms Summary'!$B$38:$B$71,FALSE),MATCH(T$3,'Entry Forms Summary'!$C$37:$AH$37,FALSE))*(T$4/2+T$5)</f>
        <v>13.5</v>
      </c>
      <c r="U33" s="3">
        <f>INDEX('Entry Forms Summary'!$C$38:$AH$71,MATCH($B33,'Entry Forms Summary'!$B$38:$B$71,FALSE),MATCH(U$3,'Entry Forms Summary'!$C$37:$AH$37,FALSE))*(U$4/2+U$5)</f>
        <v>0</v>
      </c>
      <c r="V33" s="3">
        <f>INDEX('Entry Forms Summary'!$C$38:$AH$71,MATCH($B33,'Entry Forms Summary'!$B$38:$B$71,FALSE),MATCH(V$3,'Entry Forms Summary'!$C$37:$AH$37,FALSE))*(V$4/2+V$5)</f>
        <v>0.5</v>
      </c>
      <c r="W33" s="3">
        <f>INDEX('Entry Forms Summary'!$C$38:$AH$71,MATCH($B33,'Entry Forms Summary'!$B$38:$B$71,FALSE),MATCH(W$3,'Entry Forms Summary'!$C$37:$AH$37,FALSE))*(W$4/2+W$5)</f>
        <v>26</v>
      </c>
      <c r="X33" s="3">
        <f>INDEX('Entry Forms Summary'!$C$38:$AH$71,MATCH($B33,'Entry Forms Summary'!$B$38:$B$71,FALSE),MATCH(X$3,'Entry Forms Summary'!$C$37:$AH$37,FALSE))*(X$4/2+X$5)</f>
        <v>9</v>
      </c>
      <c r="Y33" s="3">
        <f>INDEX('Entry Forms Summary'!$C$38:$AH$71,MATCH($B33,'Entry Forms Summary'!$B$38:$B$71,FALSE),MATCH(Y$3,'Entry Forms Summary'!$C$37:$AH$37,FALSE))*(Y$4/2+Y$5)</f>
        <v>3.5</v>
      </c>
      <c r="Z33" s="3">
        <f>INDEX('Entry Forms Summary'!$C$38:$AH$71,MATCH($B33,'Entry Forms Summary'!$B$38:$B$71,FALSE),MATCH(Z$3,'Entry Forms Summary'!$C$37:$AH$37,FALSE))*(Z$4/2+Z$5)</f>
        <v>30</v>
      </c>
      <c r="AA33" s="3">
        <f>INDEX('Entry Forms Summary'!$C$38:$AH$71,MATCH($B33,'Entry Forms Summary'!$B$38:$B$71,FALSE),MATCH(AA$3,'Entry Forms Summary'!$C$37:$AH$37,FALSE))*(AA$4/2+AA$5)</f>
        <v>96</v>
      </c>
      <c r="AB33" s="3">
        <f>INDEX('Entry Forms Summary'!$C$38:$AH$71,MATCH($B33,'Entry Forms Summary'!$B$38:$B$71,FALSE),MATCH(AB$3,'Entry Forms Summary'!$C$37:$AH$37,FALSE))*(AB$4/2+AB$5)</f>
        <v>12</v>
      </c>
      <c r="AC33" s="3">
        <f>INDEX('Entry Forms Summary'!$C$38:$AH$71,MATCH($B33,'Entry Forms Summary'!$B$38:$B$71,FALSE),MATCH(AC$3,'Entry Forms Summary'!$C$37:$AH$37,FALSE))*(AC$4/2+AC$5)</f>
        <v>37.5</v>
      </c>
      <c r="AD33" s="3">
        <f>INDEX('Entry Forms Summary'!$C$38:$AH$71,MATCH($B33,'Entry Forms Summary'!$B$38:$B$71,FALSE),MATCH(AD$3,'Entry Forms Summary'!$C$37:$AH$37,FALSE))*(AD$4/2+AD$5)</f>
        <v>17</v>
      </c>
      <c r="AE33" s="3">
        <f>INDEX('Entry Forms Summary'!$C$38:$AH$71,MATCH($B33,'Entry Forms Summary'!$B$38:$B$71,FALSE),MATCH(AE$3,'Entry Forms Summary'!$C$37:$AH$37,FALSE))*(AE$4/2+AE$5)</f>
        <v>29</v>
      </c>
      <c r="AF33" s="3">
        <f>INDEX('Entry Forms Summary'!$C$38:$AH$71,MATCH($B33,'Entry Forms Summary'!$B$38:$B$71,FALSE),MATCH(AF$3,'Entry Forms Summary'!$C$37:$AH$37,FALSE))*(AF$4/2+AF$5)</f>
        <v>30</v>
      </c>
      <c r="AG33" s="3">
        <f>INDEX('Entry Forms Summary'!$C$38:$AH$71,MATCH($B33,'Entry Forms Summary'!$B$38:$B$71,FALSE),MATCH(AG$3,'Entry Forms Summary'!$C$37:$AH$37,FALSE))*(AG$4/2+AG$5)</f>
        <v>48</v>
      </c>
      <c r="AH33" s="3">
        <f>INDEX('Entry Forms Summary'!$C$38:$AH$71,MATCH($B33,'Entry Forms Summary'!$B$38:$B$71,FALSE),MATCH(AH$3,'Entry Forms Summary'!$C$37:$AH$37,FALSE))*(AH$4/2+AH$5)</f>
        <v>21</v>
      </c>
      <c r="AI33" s="7">
        <f t="shared" si="0"/>
        <v>1348</v>
      </c>
      <c r="AJ33" s="7">
        <f t="shared" si="1"/>
        <v>24</v>
      </c>
    </row>
    <row r="34" spans="1:36" ht="15" customHeight="1" x14ac:dyDescent="0.3">
      <c r="A34" s="21" t="s">
        <v>0</v>
      </c>
      <c r="B34" s="3" t="str">
        <f>'Entry Forms Summary'!B67</f>
        <v>Amie Nacci</v>
      </c>
      <c r="C34" s="3">
        <f>INDEX('Entry Forms Summary'!$C$38:$AH$71,MATCH($B34,'Entry Forms Summary'!$B$38:$B$71,FALSE),MATCH(C$3,'Entry Forms Summary'!$C$37:$AH$37,FALSE))*(C$4/2+C$5)</f>
        <v>9</v>
      </c>
      <c r="D34" s="3">
        <f>INDEX('Entry Forms Summary'!$C$38:$AH$71,MATCH($B34,'Entry Forms Summary'!$B$38:$B$71,FALSE),MATCH(D$3,'Entry Forms Summary'!$C$37:$AH$37,FALSE))*(D$4/2+D$5)</f>
        <v>120</v>
      </c>
      <c r="E34" s="3">
        <f>INDEX('Entry Forms Summary'!$C$38:$AH$71,MATCH($B34,'Entry Forms Summary'!$B$38:$B$71,FALSE),MATCH(E$3,'Entry Forms Summary'!$C$37:$AH$37,FALSE))*(E$4/2+E$5)</f>
        <v>0</v>
      </c>
      <c r="F34" s="3">
        <f>INDEX('Entry Forms Summary'!$C$38:$AH$71,MATCH($B34,'Entry Forms Summary'!$B$38:$B$71,FALSE),MATCH(F$3,'Entry Forms Summary'!$C$37:$AH$37,FALSE))*(F$4/2+F$5)</f>
        <v>88</v>
      </c>
      <c r="G34" s="3">
        <f>INDEX('Entry Forms Summary'!$C$38:$AH$71,MATCH($B34,'Entry Forms Summary'!$B$38:$B$71,FALSE),MATCH(G$3,'Entry Forms Summary'!$C$37:$AH$37,FALSE))*(G$4/2+G$5)</f>
        <v>7</v>
      </c>
      <c r="H34" s="3">
        <f>INDEX('Entry Forms Summary'!$C$38:$AH$71,MATCH($B34,'Entry Forms Summary'!$B$38:$B$71,FALSE),MATCH(H$3,'Entry Forms Summary'!$C$37:$AH$37,FALSE))*(H$4/2+H$5)</f>
        <v>139.5</v>
      </c>
      <c r="I34" s="3">
        <f>INDEX('Entry Forms Summary'!$C$38:$AH$71,MATCH($B34,'Entry Forms Summary'!$B$38:$B$71,FALSE),MATCH(I$3,'Entry Forms Summary'!$C$37:$AH$37,FALSE))*(I$4/2+I$5)</f>
        <v>0</v>
      </c>
      <c r="J34" s="3">
        <f>INDEX('Entry Forms Summary'!$C$38:$AH$71,MATCH($B34,'Entry Forms Summary'!$B$38:$B$71,FALSE),MATCH(J$3,'Entry Forms Summary'!$C$37:$AH$37,FALSE))*(J$4/2+J$5)</f>
        <v>22</v>
      </c>
      <c r="K34" s="3">
        <f>INDEX('Entry Forms Summary'!$C$38:$AH$71,MATCH($B34,'Entry Forms Summary'!$B$38:$B$71,FALSE),MATCH(K$3,'Entry Forms Summary'!$C$37:$AH$37,FALSE))*(K$4/2+K$5)</f>
        <v>48</v>
      </c>
      <c r="L34" s="3">
        <f>INDEX('Entry Forms Summary'!$C$38:$AH$71,MATCH($B34,'Entry Forms Summary'!$B$38:$B$71,FALSE),MATCH(L$3,'Entry Forms Summary'!$C$37:$AH$37,FALSE))*(L$4/2+L$5)</f>
        <v>66.5</v>
      </c>
      <c r="M34" s="3">
        <f>INDEX('Entry Forms Summary'!$C$38:$AH$71,MATCH($B34,'Entry Forms Summary'!$B$38:$B$71,FALSE),MATCH(M$3,'Entry Forms Summary'!$C$37:$AH$37,FALSE))*(M$4/2+M$5)</f>
        <v>9</v>
      </c>
      <c r="N34" s="3">
        <f>INDEX('Entry Forms Summary'!$C$38:$AH$71,MATCH($B34,'Entry Forms Summary'!$B$38:$B$71,FALSE),MATCH(N$3,'Entry Forms Summary'!$C$37:$AH$37,FALSE))*(N$4/2+N$5)</f>
        <v>8</v>
      </c>
      <c r="O34" s="3">
        <f>INDEX('Entry Forms Summary'!$C$38:$AH$71,MATCH($B34,'Entry Forms Summary'!$B$38:$B$71,FALSE),MATCH(O$3,'Entry Forms Summary'!$C$37:$AH$37,FALSE))*(O$4/2+O$5)</f>
        <v>27</v>
      </c>
      <c r="P34" s="3">
        <f>INDEX('Entry Forms Summary'!$C$38:$AH$71,MATCH($B34,'Entry Forms Summary'!$B$38:$B$71,FALSE),MATCH(P$3,'Entry Forms Summary'!$C$37:$AH$37,FALSE))*(P$4/2+P$5)</f>
        <v>14.5</v>
      </c>
      <c r="Q34" s="3">
        <f>INDEX('Entry Forms Summary'!$C$38:$AH$71,MATCH($B34,'Entry Forms Summary'!$B$38:$B$71,FALSE),MATCH(Q$3,'Entry Forms Summary'!$C$37:$AH$37,FALSE))*(Q$4/2+Q$5)</f>
        <v>105</v>
      </c>
      <c r="R34" s="3">
        <f>INDEX('Entry Forms Summary'!$C$38:$AH$71,MATCH($B34,'Entry Forms Summary'!$B$38:$B$71,FALSE),MATCH(R$3,'Entry Forms Summary'!$C$37:$AH$37,FALSE))*(R$4/2+R$5)</f>
        <v>182</v>
      </c>
      <c r="S34" s="3">
        <f>INDEX('Entry Forms Summary'!$C$38:$AH$71,MATCH($B34,'Entry Forms Summary'!$B$38:$B$71,FALSE),MATCH(S$3,'Entry Forms Summary'!$C$37:$AH$37,FALSE))*(S$4/2+S$5)</f>
        <v>2</v>
      </c>
      <c r="T34" s="3">
        <f>INDEX('Entry Forms Summary'!$C$38:$AH$71,MATCH($B34,'Entry Forms Summary'!$B$38:$B$71,FALSE),MATCH(T$3,'Entry Forms Summary'!$C$37:$AH$37,FALSE))*(T$4/2+T$5)</f>
        <v>7.5</v>
      </c>
      <c r="U34" s="3">
        <f>INDEX('Entry Forms Summary'!$C$38:$AH$71,MATCH($B34,'Entry Forms Summary'!$B$38:$B$71,FALSE),MATCH(U$3,'Entry Forms Summary'!$C$37:$AH$37,FALSE))*(U$4/2+U$5)</f>
        <v>0</v>
      </c>
      <c r="V34" s="3">
        <f>INDEX('Entry Forms Summary'!$C$38:$AH$71,MATCH($B34,'Entry Forms Summary'!$B$38:$B$71,FALSE),MATCH(V$3,'Entry Forms Summary'!$C$37:$AH$37,FALSE))*(V$4/2+V$5)</f>
        <v>1.5</v>
      </c>
      <c r="W34" s="3">
        <f>INDEX('Entry Forms Summary'!$C$38:$AH$71,MATCH($B34,'Entry Forms Summary'!$B$38:$B$71,FALSE),MATCH(W$3,'Entry Forms Summary'!$C$37:$AH$37,FALSE))*(W$4/2+W$5)</f>
        <v>32</v>
      </c>
      <c r="X34" s="3">
        <f>INDEX('Entry Forms Summary'!$C$38:$AH$71,MATCH($B34,'Entry Forms Summary'!$B$38:$B$71,FALSE),MATCH(X$3,'Entry Forms Summary'!$C$37:$AH$37,FALSE))*(X$4/2+X$5)</f>
        <v>11.5</v>
      </c>
      <c r="Y34" s="3">
        <f>INDEX('Entry Forms Summary'!$C$38:$AH$71,MATCH($B34,'Entry Forms Summary'!$B$38:$B$71,FALSE),MATCH(Y$3,'Entry Forms Summary'!$C$37:$AH$37,FALSE))*(Y$4/2+Y$5)</f>
        <v>1</v>
      </c>
      <c r="Z34" s="3">
        <f>INDEX('Entry Forms Summary'!$C$38:$AH$71,MATCH($B34,'Entry Forms Summary'!$B$38:$B$71,FALSE),MATCH(Z$3,'Entry Forms Summary'!$C$37:$AH$37,FALSE))*(Z$4/2+Z$5)</f>
        <v>65</v>
      </c>
      <c r="AA34" s="3">
        <f>INDEX('Entry Forms Summary'!$C$38:$AH$71,MATCH($B34,'Entry Forms Summary'!$B$38:$B$71,FALSE),MATCH(AA$3,'Entry Forms Summary'!$C$37:$AH$37,FALSE))*(AA$4/2+AA$5)</f>
        <v>90</v>
      </c>
      <c r="AB34" s="3">
        <f>INDEX('Entry Forms Summary'!$C$38:$AH$71,MATCH($B34,'Entry Forms Summary'!$B$38:$B$71,FALSE),MATCH(AB$3,'Entry Forms Summary'!$C$37:$AH$37,FALSE))*(AB$4/2+AB$5)</f>
        <v>21</v>
      </c>
      <c r="AC34" s="3">
        <f>INDEX('Entry Forms Summary'!$C$38:$AH$71,MATCH($B34,'Entry Forms Summary'!$B$38:$B$71,FALSE),MATCH(AC$3,'Entry Forms Summary'!$C$37:$AH$37,FALSE))*(AC$4/2+AC$5)</f>
        <v>40.5</v>
      </c>
      <c r="AD34" s="3">
        <f>INDEX('Entry Forms Summary'!$C$38:$AH$71,MATCH($B34,'Entry Forms Summary'!$B$38:$B$71,FALSE),MATCH(AD$3,'Entry Forms Summary'!$C$37:$AH$37,FALSE))*(AD$4/2+AD$5)</f>
        <v>24</v>
      </c>
      <c r="AE34" s="3">
        <f>INDEX('Entry Forms Summary'!$C$38:$AH$71,MATCH($B34,'Entry Forms Summary'!$B$38:$B$71,FALSE),MATCH(AE$3,'Entry Forms Summary'!$C$37:$AH$37,FALSE))*(AE$4/2+AE$5)</f>
        <v>25</v>
      </c>
      <c r="AF34" s="3">
        <f>INDEX('Entry Forms Summary'!$C$38:$AH$71,MATCH($B34,'Entry Forms Summary'!$B$38:$B$71,FALSE),MATCH(AF$3,'Entry Forms Summary'!$C$37:$AH$37,FALSE))*(AF$4/2+AF$5)</f>
        <v>32</v>
      </c>
      <c r="AG34" s="3">
        <f>INDEX('Entry Forms Summary'!$C$38:$AH$71,MATCH($B34,'Entry Forms Summary'!$B$38:$B$71,FALSE),MATCH(AG$3,'Entry Forms Summary'!$C$37:$AH$37,FALSE))*(AG$4/2+AG$5)</f>
        <v>2</v>
      </c>
      <c r="AH34" s="3">
        <f>INDEX('Entry Forms Summary'!$C$38:$AH$71,MATCH($B34,'Entry Forms Summary'!$B$38:$B$71,FALSE),MATCH(AH$3,'Entry Forms Summary'!$C$37:$AH$37,FALSE))*(AH$4/2+AH$5)</f>
        <v>25.5</v>
      </c>
      <c r="AI34" s="7">
        <f t="shared" si="0"/>
        <v>1226</v>
      </c>
      <c r="AJ34" s="7">
        <f t="shared" si="1"/>
        <v>33</v>
      </c>
    </row>
    <row r="35" spans="1:36" ht="15" customHeight="1" x14ac:dyDescent="0.3">
      <c r="A35" s="21" t="s">
        <v>0</v>
      </c>
      <c r="B35" s="3" t="str">
        <f>'Entry Forms Summary'!B55</f>
        <v>Swetang Mehta</v>
      </c>
      <c r="C35" s="3">
        <f>INDEX('Entry Forms Summary'!$C$38:$AH$71,MATCH($B35,'Entry Forms Summary'!$B$38:$B$71,FALSE),MATCH(C$3,'Entry Forms Summary'!$C$37:$AH$37,FALSE))*(C$4/2+C$5)</f>
        <v>18</v>
      </c>
      <c r="D35" s="3">
        <f>INDEX('Entry Forms Summary'!$C$38:$AH$71,MATCH($B35,'Entry Forms Summary'!$B$38:$B$71,FALSE),MATCH(D$3,'Entry Forms Summary'!$C$37:$AH$37,FALSE))*(D$4/2+D$5)</f>
        <v>168</v>
      </c>
      <c r="E35" s="3">
        <f>INDEX('Entry Forms Summary'!$C$38:$AH$71,MATCH($B35,'Entry Forms Summary'!$B$38:$B$71,FALSE),MATCH(E$3,'Entry Forms Summary'!$C$37:$AH$37,FALSE))*(E$4/2+E$5)</f>
        <v>0</v>
      </c>
      <c r="F35" s="3">
        <f>INDEX('Entry Forms Summary'!$C$38:$AH$71,MATCH($B35,'Entry Forms Summary'!$B$38:$B$71,FALSE),MATCH(F$3,'Entry Forms Summary'!$C$37:$AH$37,FALSE))*(F$4/2+F$5)</f>
        <v>92</v>
      </c>
      <c r="G35" s="3">
        <f>INDEX('Entry Forms Summary'!$C$38:$AH$71,MATCH($B35,'Entry Forms Summary'!$B$38:$B$71,FALSE),MATCH(G$3,'Entry Forms Summary'!$C$37:$AH$37,FALSE))*(G$4/2+G$5)</f>
        <v>17</v>
      </c>
      <c r="H35" s="3">
        <f>INDEX('Entry Forms Summary'!$C$38:$AH$71,MATCH($B35,'Entry Forms Summary'!$B$38:$B$71,FALSE),MATCH(H$3,'Entry Forms Summary'!$C$37:$AH$37,FALSE))*(H$4/2+H$5)</f>
        <v>121.5</v>
      </c>
      <c r="I35" s="3">
        <f>INDEX('Entry Forms Summary'!$C$38:$AH$71,MATCH($B35,'Entry Forms Summary'!$B$38:$B$71,FALSE),MATCH(I$3,'Entry Forms Summary'!$C$37:$AH$37,FALSE))*(I$4/2+I$5)</f>
        <v>0</v>
      </c>
      <c r="J35" s="3">
        <f>INDEX('Entry Forms Summary'!$C$38:$AH$71,MATCH($B35,'Entry Forms Summary'!$B$38:$B$71,FALSE),MATCH(J$3,'Entry Forms Summary'!$C$37:$AH$37,FALSE))*(J$4/2+J$5)</f>
        <v>28</v>
      </c>
      <c r="K35" s="3">
        <f>INDEX('Entry Forms Summary'!$C$38:$AH$71,MATCH($B35,'Entry Forms Summary'!$B$38:$B$71,FALSE),MATCH(K$3,'Entry Forms Summary'!$C$37:$AH$37,FALSE))*(K$4/2+K$5)</f>
        <v>96</v>
      </c>
      <c r="L35" s="3">
        <f>INDEX('Entry Forms Summary'!$C$38:$AH$71,MATCH($B35,'Entry Forms Summary'!$B$38:$B$71,FALSE),MATCH(L$3,'Entry Forms Summary'!$C$37:$AH$37,FALSE))*(L$4/2+L$5)</f>
        <v>28</v>
      </c>
      <c r="M35" s="3">
        <f>INDEX('Entry Forms Summary'!$C$38:$AH$71,MATCH($B35,'Entry Forms Summary'!$B$38:$B$71,FALSE),MATCH(M$3,'Entry Forms Summary'!$C$37:$AH$37,FALSE))*(M$4/2+M$5)</f>
        <v>11</v>
      </c>
      <c r="N35" s="3">
        <f>INDEX('Entry Forms Summary'!$C$38:$AH$71,MATCH($B35,'Entry Forms Summary'!$B$38:$B$71,FALSE),MATCH(N$3,'Entry Forms Summary'!$C$37:$AH$37,FALSE))*(N$4/2+N$5)</f>
        <v>18</v>
      </c>
      <c r="O35" s="3">
        <f>INDEX('Entry Forms Summary'!$C$38:$AH$71,MATCH($B35,'Entry Forms Summary'!$B$38:$B$71,FALSE),MATCH(O$3,'Entry Forms Summary'!$C$37:$AH$37,FALSE))*(O$4/2+O$5)</f>
        <v>15</v>
      </c>
      <c r="P35" s="3">
        <f>INDEX('Entry Forms Summary'!$C$38:$AH$71,MATCH($B35,'Entry Forms Summary'!$B$38:$B$71,FALSE),MATCH(P$3,'Entry Forms Summary'!$C$37:$AH$37,FALSE))*(P$4/2+P$5)</f>
        <v>12.5</v>
      </c>
      <c r="Q35" s="3">
        <f>INDEX('Entry Forms Summary'!$C$38:$AH$71,MATCH($B35,'Entry Forms Summary'!$B$38:$B$71,FALSE),MATCH(Q$3,'Entry Forms Summary'!$C$37:$AH$37,FALSE))*(Q$4/2+Q$5)</f>
        <v>70</v>
      </c>
      <c r="R35" s="3">
        <f>INDEX('Entry Forms Summary'!$C$38:$AH$71,MATCH($B35,'Entry Forms Summary'!$B$38:$B$71,FALSE),MATCH(R$3,'Entry Forms Summary'!$C$37:$AH$37,FALSE))*(R$4/2+R$5)</f>
        <v>208</v>
      </c>
      <c r="S35" s="3">
        <f>INDEX('Entry Forms Summary'!$C$38:$AH$71,MATCH($B35,'Entry Forms Summary'!$B$38:$B$71,FALSE),MATCH(S$3,'Entry Forms Summary'!$C$37:$AH$37,FALSE))*(S$4/2+S$5)</f>
        <v>3</v>
      </c>
      <c r="T35" s="3">
        <f>INDEX('Entry Forms Summary'!$C$38:$AH$71,MATCH($B35,'Entry Forms Summary'!$B$38:$B$71,FALSE),MATCH(T$3,'Entry Forms Summary'!$C$37:$AH$37,FALSE))*(T$4/2+T$5)</f>
        <v>33</v>
      </c>
      <c r="U35" s="3">
        <f>INDEX('Entry Forms Summary'!$C$38:$AH$71,MATCH($B35,'Entry Forms Summary'!$B$38:$B$71,FALSE),MATCH(U$3,'Entry Forms Summary'!$C$37:$AH$37,FALSE))*(U$4/2+U$5)</f>
        <v>0</v>
      </c>
      <c r="V35" s="3">
        <f>INDEX('Entry Forms Summary'!$C$38:$AH$71,MATCH($B35,'Entry Forms Summary'!$B$38:$B$71,FALSE),MATCH(V$3,'Entry Forms Summary'!$C$37:$AH$37,FALSE))*(V$4/2+V$5)</f>
        <v>4.5</v>
      </c>
      <c r="W35" s="3">
        <f>INDEX('Entry Forms Summary'!$C$38:$AH$71,MATCH($B35,'Entry Forms Summary'!$B$38:$B$71,FALSE),MATCH(W$3,'Entry Forms Summary'!$C$37:$AH$37,FALSE))*(W$4/2+W$5)</f>
        <v>16</v>
      </c>
      <c r="X35" s="3">
        <f>INDEX('Entry Forms Summary'!$C$38:$AH$71,MATCH($B35,'Entry Forms Summary'!$B$38:$B$71,FALSE),MATCH(X$3,'Entry Forms Summary'!$C$37:$AH$37,FALSE))*(X$4/2+X$5)</f>
        <v>2</v>
      </c>
      <c r="Y35" s="3">
        <f>INDEX('Entry Forms Summary'!$C$38:$AH$71,MATCH($B35,'Entry Forms Summary'!$B$38:$B$71,FALSE),MATCH(Y$3,'Entry Forms Summary'!$C$37:$AH$37,FALSE))*(Y$4/2+Y$5)</f>
        <v>1</v>
      </c>
      <c r="Z35" s="3">
        <f>INDEX('Entry Forms Summary'!$C$38:$AH$71,MATCH($B35,'Entry Forms Summary'!$B$38:$B$71,FALSE),MATCH(Z$3,'Entry Forms Summary'!$C$37:$AH$37,FALSE))*(Z$4/2+Z$5)</f>
        <v>32.5</v>
      </c>
      <c r="AA35" s="3">
        <f>INDEX('Entry Forms Summary'!$C$38:$AH$71,MATCH($B35,'Entry Forms Summary'!$B$38:$B$71,FALSE),MATCH(AA$3,'Entry Forms Summary'!$C$37:$AH$37,FALSE))*(AA$4/2+AA$5)</f>
        <v>180</v>
      </c>
      <c r="AB35" s="3">
        <f>INDEX('Entry Forms Summary'!$C$38:$AH$71,MATCH($B35,'Entry Forms Summary'!$B$38:$B$71,FALSE),MATCH(AB$3,'Entry Forms Summary'!$C$37:$AH$37,FALSE))*(AB$4/2+AB$5)</f>
        <v>7.5</v>
      </c>
      <c r="AC35" s="3">
        <f>INDEX('Entry Forms Summary'!$C$38:$AH$71,MATCH($B35,'Entry Forms Summary'!$B$38:$B$71,FALSE),MATCH(AC$3,'Entry Forms Summary'!$C$37:$AH$37,FALSE))*(AC$4/2+AC$5)</f>
        <v>46.5</v>
      </c>
      <c r="AD35" s="3">
        <f>INDEX('Entry Forms Summary'!$C$38:$AH$71,MATCH($B35,'Entry Forms Summary'!$B$38:$B$71,FALSE),MATCH(AD$3,'Entry Forms Summary'!$C$37:$AH$37,FALSE))*(AD$4/2+AD$5)</f>
        <v>19</v>
      </c>
      <c r="AE35" s="3">
        <f>INDEX('Entry Forms Summary'!$C$38:$AH$71,MATCH($B35,'Entry Forms Summary'!$B$38:$B$71,FALSE),MATCH(AE$3,'Entry Forms Summary'!$C$37:$AH$37,FALSE))*(AE$4/2+AE$5)</f>
        <v>29</v>
      </c>
      <c r="AF35" s="3">
        <f>INDEX('Entry Forms Summary'!$C$38:$AH$71,MATCH($B35,'Entry Forms Summary'!$B$38:$B$71,FALSE),MATCH(AF$3,'Entry Forms Summary'!$C$37:$AH$37,FALSE))*(AF$4/2+AF$5)</f>
        <v>42</v>
      </c>
      <c r="AG35" s="3">
        <f>INDEX('Entry Forms Summary'!$C$38:$AH$71,MATCH($B35,'Entry Forms Summary'!$B$38:$B$71,FALSE),MATCH(AG$3,'Entry Forms Summary'!$C$37:$AH$37,FALSE))*(AG$4/2+AG$5)</f>
        <v>52</v>
      </c>
      <c r="AH35" s="3">
        <f>INDEX('Entry Forms Summary'!$C$38:$AH$71,MATCH($B35,'Entry Forms Summary'!$B$38:$B$71,FALSE),MATCH(AH$3,'Entry Forms Summary'!$C$37:$AH$37,FALSE))*(AH$4/2+AH$5)</f>
        <v>22.5</v>
      </c>
      <c r="AI35" s="7">
        <f t="shared" si="0"/>
        <v>1393.5</v>
      </c>
      <c r="AJ35" s="7">
        <f t="shared" si="1"/>
        <v>9</v>
      </c>
    </row>
    <row r="36" spans="1:36" ht="15" customHeight="1" x14ac:dyDescent="0.3">
      <c r="A36" s="21" t="s">
        <v>0</v>
      </c>
      <c r="B36" s="3" t="str">
        <f>'Entry Forms Summary'!B66</f>
        <v>Yonas Mesgun</v>
      </c>
      <c r="C36" s="3">
        <f>INDEX('Entry Forms Summary'!$C$38:$AH$71,MATCH($B36,'Entry Forms Summary'!$B$38:$B$71,FALSE),MATCH(C$3,'Entry Forms Summary'!$C$37:$AH$37,FALSE))*(C$4/2+C$5)</f>
        <v>27</v>
      </c>
      <c r="D36" s="3">
        <f>INDEX('Entry Forms Summary'!$C$38:$AH$71,MATCH($B36,'Entry Forms Summary'!$B$38:$B$71,FALSE),MATCH(D$3,'Entry Forms Summary'!$C$37:$AH$37,FALSE))*(D$4/2+D$5)</f>
        <v>186</v>
      </c>
      <c r="E36" s="3">
        <f>INDEX('Entry Forms Summary'!$C$38:$AH$71,MATCH($B36,'Entry Forms Summary'!$B$38:$B$71,FALSE),MATCH(E$3,'Entry Forms Summary'!$C$37:$AH$37,FALSE))*(E$4/2+E$5)</f>
        <v>0</v>
      </c>
      <c r="F36" s="3">
        <f>INDEX('Entry Forms Summary'!$C$38:$AH$71,MATCH($B36,'Entry Forms Summary'!$B$38:$B$71,FALSE),MATCH(F$3,'Entry Forms Summary'!$C$37:$AH$37,FALSE))*(F$4/2+F$5)</f>
        <v>104</v>
      </c>
      <c r="G36" s="3">
        <f>INDEX('Entry Forms Summary'!$C$38:$AH$71,MATCH($B36,'Entry Forms Summary'!$B$38:$B$71,FALSE),MATCH(G$3,'Entry Forms Summary'!$C$37:$AH$37,FALSE))*(G$4/2+G$5)</f>
        <v>5</v>
      </c>
      <c r="H36" s="3">
        <f>INDEX('Entry Forms Summary'!$C$38:$AH$71,MATCH($B36,'Entry Forms Summary'!$B$38:$B$71,FALSE),MATCH(H$3,'Entry Forms Summary'!$C$37:$AH$37,FALSE))*(H$4/2+H$5)</f>
        <v>103.5</v>
      </c>
      <c r="I36" s="3">
        <f>INDEX('Entry Forms Summary'!$C$38:$AH$71,MATCH($B36,'Entry Forms Summary'!$B$38:$B$71,FALSE),MATCH(I$3,'Entry Forms Summary'!$C$37:$AH$37,FALSE))*(I$4/2+I$5)</f>
        <v>0</v>
      </c>
      <c r="J36" s="3">
        <f>INDEX('Entry Forms Summary'!$C$38:$AH$71,MATCH($B36,'Entry Forms Summary'!$B$38:$B$71,FALSE),MATCH(J$3,'Entry Forms Summary'!$C$37:$AH$37,FALSE))*(J$4/2+J$5)</f>
        <v>20</v>
      </c>
      <c r="K36" s="3">
        <f>INDEX('Entry Forms Summary'!$C$38:$AH$71,MATCH($B36,'Entry Forms Summary'!$B$38:$B$71,FALSE),MATCH(K$3,'Entry Forms Summary'!$C$37:$AH$37,FALSE))*(K$4/2+K$5)</f>
        <v>88</v>
      </c>
      <c r="L36" s="3">
        <f>INDEX('Entry Forms Summary'!$C$38:$AH$71,MATCH($B36,'Entry Forms Summary'!$B$38:$B$71,FALSE),MATCH(L$3,'Entry Forms Summary'!$C$37:$AH$37,FALSE))*(L$4/2+L$5)</f>
        <v>21</v>
      </c>
      <c r="M36" s="3">
        <f>INDEX('Entry Forms Summary'!$C$38:$AH$71,MATCH($B36,'Entry Forms Summary'!$B$38:$B$71,FALSE),MATCH(M$3,'Entry Forms Summary'!$C$37:$AH$37,FALSE))*(M$4/2+M$5)</f>
        <v>12</v>
      </c>
      <c r="N36" s="3">
        <f>INDEX('Entry Forms Summary'!$C$38:$AH$71,MATCH($B36,'Entry Forms Summary'!$B$38:$B$71,FALSE),MATCH(N$3,'Entry Forms Summary'!$C$37:$AH$37,FALSE))*(N$4/2+N$5)</f>
        <v>21</v>
      </c>
      <c r="O36" s="3">
        <f>INDEX('Entry Forms Summary'!$C$38:$AH$71,MATCH($B36,'Entry Forms Summary'!$B$38:$B$71,FALSE),MATCH(O$3,'Entry Forms Summary'!$C$37:$AH$37,FALSE))*(O$4/2+O$5)</f>
        <v>30</v>
      </c>
      <c r="P36" s="3">
        <f>INDEX('Entry Forms Summary'!$C$38:$AH$71,MATCH($B36,'Entry Forms Summary'!$B$38:$B$71,FALSE),MATCH(P$3,'Entry Forms Summary'!$C$37:$AH$37,FALSE))*(P$4/2+P$5)</f>
        <v>8</v>
      </c>
      <c r="Q36" s="3">
        <f>INDEX('Entry Forms Summary'!$C$38:$AH$71,MATCH($B36,'Entry Forms Summary'!$B$38:$B$71,FALSE),MATCH(Q$3,'Entry Forms Summary'!$C$37:$AH$37,FALSE))*(Q$4/2+Q$5)</f>
        <v>94.5</v>
      </c>
      <c r="R36" s="3">
        <f>INDEX('Entry Forms Summary'!$C$38:$AH$71,MATCH($B36,'Entry Forms Summary'!$B$38:$B$71,FALSE),MATCH(R$3,'Entry Forms Summary'!$C$37:$AH$37,FALSE))*(R$4/2+R$5)</f>
        <v>208</v>
      </c>
      <c r="S36" s="3">
        <f>INDEX('Entry Forms Summary'!$C$38:$AH$71,MATCH($B36,'Entry Forms Summary'!$B$38:$B$71,FALSE),MATCH(S$3,'Entry Forms Summary'!$C$37:$AH$37,FALSE))*(S$4/2+S$5)</f>
        <v>3.5</v>
      </c>
      <c r="T36" s="3">
        <f>INDEX('Entry Forms Summary'!$C$38:$AH$71,MATCH($B36,'Entry Forms Summary'!$B$38:$B$71,FALSE),MATCH(T$3,'Entry Forms Summary'!$C$37:$AH$37,FALSE))*(T$4/2+T$5)</f>
        <v>28.5</v>
      </c>
      <c r="U36" s="3">
        <f>INDEX('Entry Forms Summary'!$C$38:$AH$71,MATCH($B36,'Entry Forms Summary'!$B$38:$B$71,FALSE),MATCH(U$3,'Entry Forms Summary'!$C$37:$AH$37,FALSE))*(U$4/2+U$5)</f>
        <v>0</v>
      </c>
      <c r="V36" s="3">
        <f>INDEX('Entry Forms Summary'!$C$38:$AH$71,MATCH($B36,'Entry Forms Summary'!$B$38:$B$71,FALSE),MATCH(V$3,'Entry Forms Summary'!$C$37:$AH$37,FALSE))*(V$4/2+V$5)</f>
        <v>5.5</v>
      </c>
      <c r="W36" s="3">
        <f>INDEX('Entry Forms Summary'!$C$38:$AH$71,MATCH($B36,'Entry Forms Summary'!$B$38:$B$71,FALSE),MATCH(W$3,'Entry Forms Summary'!$C$37:$AH$37,FALSE))*(W$4/2+W$5)</f>
        <v>28</v>
      </c>
      <c r="X36" s="3">
        <f>INDEX('Entry Forms Summary'!$C$38:$AH$71,MATCH($B36,'Entry Forms Summary'!$B$38:$B$71,FALSE),MATCH(X$3,'Entry Forms Summary'!$C$37:$AH$37,FALSE))*(X$4/2+X$5)</f>
        <v>4.5</v>
      </c>
      <c r="Y36" s="3">
        <f>INDEX('Entry Forms Summary'!$C$38:$AH$71,MATCH($B36,'Entry Forms Summary'!$B$38:$B$71,FALSE),MATCH(Y$3,'Entry Forms Summary'!$C$37:$AH$37,FALSE))*(Y$4/2+Y$5)</f>
        <v>2</v>
      </c>
      <c r="Z36" s="3">
        <f>INDEX('Entry Forms Summary'!$C$38:$AH$71,MATCH($B36,'Entry Forms Summary'!$B$38:$B$71,FALSE),MATCH(Z$3,'Entry Forms Summary'!$C$37:$AH$37,FALSE))*(Z$4/2+Z$5)</f>
        <v>35</v>
      </c>
      <c r="AA36" s="3">
        <f>INDEX('Entry Forms Summary'!$C$38:$AH$71,MATCH($B36,'Entry Forms Summary'!$B$38:$B$71,FALSE),MATCH(AA$3,'Entry Forms Summary'!$C$37:$AH$37,FALSE))*(AA$4/2+AA$5)</f>
        <v>174</v>
      </c>
      <c r="AB36" s="3">
        <f>INDEX('Entry Forms Summary'!$C$38:$AH$71,MATCH($B36,'Entry Forms Summary'!$B$38:$B$71,FALSE),MATCH(AB$3,'Entry Forms Summary'!$C$37:$AH$37,FALSE))*(AB$4/2+AB$5)</f>
        <v>25.5</v>
      </c>
      <c r="AC36" s="3">
        <f>INDEX('Entry Forms Summary'!$C$38:$AH$71,MATCH($B36,'Entry Forms Summary'!$B$38:$B$71,FALSE),MATCH(AC$3,'Entry Forms Summary'!$C$37:$AH$37,FALSE))*(AC$4/2+AC$5)</f>
        <v>36</v>
      </c>
      <c r="AD36" s="3">
        <f>INDEX('Entry Forms Summary'!$C$38:$AH$71,MATCH($B36,'Entry Forms Summary'!$B$38:$B$71,FALSE),MATCH(AD$3,'Entry Forms Summary'!$C$37:$AH$37,FALSE))*(AD$4/2+AD$5)</f>
        <v>13</v>
      </c>
      <c r="AE36" s="3">
        <f>INDEX('Entry Forms Summary'!$C$38:$AH$71,MATCH($B36,'Entry Forms Summary'!$B$38:$B$71,FALSE),MATCH(AE$3,'Entry Forms Summary'!$C$37:$AH$37,FALSE))*(AE$4/2+AE$5)</f>
        <v>30</v>
      </c>
      <c r="AF36" s="3">
        <f>INDEX('Entry Forms Summary'!$C$38:$AH$71,MATCH($B36,'Entry Forms Summary'!$B$38:$B$71,FALSE),MATCH(AF$3,'Entry Forms Summary'!$C$37:$AH$37,FALSE))*(AF$4/2+AF$5)</f>
        <v>30</v>
      </c>
      <c r="AG36" s="3">
        <f>INDEX('Entry Forms Summary'!$C$38:$AH$71,MATCH($B36,'Entry Forms Summary'!$B$38:$B$71,FALSE),MATCH(AG$3,'Entry Forms Summary'!$C$37:$AH$37,FALSE))*(AG$4/2+AG$5)</f>
        <v>50</v>
      </c>
      <c r="AH36" s="3">
        <f>INDEX('Entry Forms Summary'!$C$38:$AH$71,MATCH($B36,'Entry Forms Summary'!$B$38:$B$71,FALSE),MATCH(AH$3,'Entry Forms Summary'!$C$37:$AH$37,FALSE))*(AH$4/2+AH$5)</f>
        <v>12</v>
      </c>
      <c r="AI36" s="7">
        <f t="shared" si="0"/>
        <v>1405.5</v>
      </c>
      <c r="AJ36" s="7">
        <f t="shared" si="1"/>
        <v>7</v>
      </c>
    </row>
    <row r="37" spans="1:36" ht="15" customHeight="1" x14ac:dyDescent="0.3">
      <c r="A37" s="21" t="s">
        <v>0</v>
      </c>
      <c r="B37" s="3" t="str">
        <f>'Entry Forms Summary'!B44</f>
        <v>Barry Hennessey</v>
      </c>
      <c r="C37" s="3">
        <f>INDEX('Entry Forms Summary'!$C$38:$AH$71,MATCH($B37,'Entry Forms Summary'!$B$38:$B$71,FALSE),MATCH(C$3,'Entry Forms Summary'!$C$37:$AH$37,FALSE))*(C$4/2+C$5)</f>
        <v>15</v>
      </c>
      <c r="D37" s="3">
        <f>INDEX('Entry Forms Summary'!$C$38:$AH$71,MATCH($B37,'Entry Forms Summary'!$B$38:$B$71,FALSE),MATCH(D$3,'Entry Forms Summary'!$C$37:$AH$37,FALSE))*(D$4/2+D$5)</f>
        <v>138</v>
      </c>
      <c r="E37" s="3">
        <f>INDEX('Entry Forms Summary'!$C$38:$AH$71,MATCH($B37,'Entry Forms Summary'!$B$38:$B$71,FALSE),MATCH(E$3,'Entry Forms Summary'!$C$37:$AH$37,FALSE))*(E$4/2+E$5)</f>
        <v>0</v>
      </c>
      <c r="F37" s="3">
        <f>INDEX('Entry Forms Summary'!$C$38:$AH$71,MATCH($B37,'Entry Forms Summary'!$B$38:$B$71,FALSE),MATCH(F$3,'Entry Forms Summary'!$C$37:$AH$37,FALSE))*(F$4/2+F$5)</f>
        <v>88</v>
      </c>
      <c r="G37" s="3">
        <f>INDEX('Entry Forms Summary'!$C$38:$AH$71,MATCH($B37,'Entry Forms Summary'!$B$38:$B$71,FALSE),MATCH(G$3,'Entry Forms Summary'!$C$37:$AH$37,FALSE))*(G$4/2+G$5)</f>
        <v>3</v>
      </c>
      <c r="H37" s="3">
        <f>INDEX('Entry Forms Summary'!$C$38:$AH$71,MATCH($B37,'Entry Forms Summary'!$B$38:$B$71,FALSE),MATCH(H$3,'Entry Forms Summary'!$C$37:$AH$37,FALSE))*(H$4/2+H$5)</f>
        <v>130.5</v>
      </c>
      <c r="I37" s="3">
        <f>INDEX('Entry Forms Summary'!$C$38:$AH$71,MATCH($B37,'Entry Forms Summary'!$B$38:$B$71,FALSE),MATCH(I$3,'Entry Forms Summary'!$C$37:$AH$37,FALSE))*(I$4/2+I$5)</f>
        <v>0</v>
      </c>
      <c r="J37" s="3">
        <f>INDEX('Entry Forms Summary'!$C$38:$AH$71,MATCH($B37,'Entry Forms Summary'!$B$38:$B$71,FALSE),MATCH(J$3,'Entry Forms Summary'!$C$37:$AH$37,FALSE))*(J$4/2+J$5)</f>
        <v>48</v>
      </c>
      <c r="K37" s="3">
        <f>INDEX('Entry Forms Summary'!$C$38:$AH$71,MATCH($B37,'Entry Forms Summary'!$B$38:$B$71,FALSE),MATCH(K$3,'Entry Forms Summary'!$C$37:$AH$37,FALSE))*(K$4/2+K$5)</f>
        <v>120</v>
      </c>
      <c r="L37" s="3">
        <f>INDEX('Entry Forms Summary'!$C$38:$AH$71,MATCH($B37,'Entry Forms Summary'!$B$38:$B$71,FALSE),MATCH(L$3,'Entry Forms Summary'!$C$37:$AH$37,FALSE))*(L$4/2+L$5)</f>
        <v>28</v>
      </c>
      <c r="M37" s="3">
        <f>INDEX('Entry Forms Summary'!$C$38:$AH$71,MATCH($B37,'Entry Forms Summary'!$B$38:$B$71,FALSE),MATCH(M$3,'Entry Forms Summary'!$C$37:$AH$37,FALSE))*(M$4/2+M$5)</f>
        <v>14</v>
      </c>
      <c r="N37" s="3">
        <f>INDEX('Entry Forms Summary'!$C$38:$AH$71,MATCH($B37,'Entry Forms Summary'!$B$38:$B$71,FALSE),MATCH(N$3,'Entry Forms Summary'!$C$37:$AH$37,FALSE))*(N$4/2+N$5)</f>
        <v>2</v>
      </c>
      <c r="O37" s="3">
        <f>INDEX('Entry Forms Summary'!$C$38:$AH$71,MATCH($B37,'Entry Forms Summary'!$B$38:$B$71,FALSE),MATCH(O$3,'Entry Forms Summary'!$C$37:$AH$37,FALSE))*(O$4/2+O$5)</f>
        <v>42</v>
      </c>
      <c r="P37" s="3">
        <f>INDEX('Entry Forms Summary'!$C$38:$AH$71,MATCH($B37,'Entry Forms Summary'!$B$38:$B$71,FALSE),MATCH(P$3,'Entry Forms Summary'!$C$37:$AH$37,FALSE))*(P$4/2+P$5)</f>
        <v>10.5</v>
      </c>
      <c r="Q37" s="3">
        <f>INDEX('Entry Forms Summary'!$C$38:$AH$71,MATCH($B37,'Entry Forms Summary'!$B$38:$B$71,FALSE),MATCH(Q$3,'Entry Forms Summary'!$C$37:$AH$37,FALSE))*(Q$4/2+Q$5)</f>
        <v>45.5</v>
      </c>
      <c r="R37" s="3">
        <f>INDEX('Entry Forms Summary'!$C$38:$AH$71,MATCH($B37,'Entry Forms Summary'!$B$38:$B$71,FALSE),MATCH(R$3,'Entry Forms Summary'!$C$37:$AH$37,FALSE))*(R$4/2+R$5)</f>
        <v>130</v>
      </c>
      <c r="S37" s="3">
        <f>INDEX('Entry Forms Summary'!$C$38:$AH$71,MATCH($B37,'Entry Forms Summary'!$B$38:$B$71,FALSE),MATCH(S$3,'Entry Forms Summary'!$C$37:$AH$37,FALSE))*(S$4/2+S$5)</f>
        <v>3.5</v>
      </c>
      <c r="T37" s="3">
        <f>INDEX('Entry Forms Summary'!$C$38:$AH$71,MATCH($B37,'Entry Forms Summary'!$B$38:$B$71,FALSE),MATCH(T$3,'Entry Forms Summary'!$C$37:$AH$37,FALSE))*(T$4/2+T$5)</f>
        <v>24</v>
      </c>
      <c r="U37" s="3">
        <f>INDEX('Entry Forms Summary'!$C$38:$AH$71,MATCH($B37,'Entry Forms Summary'!$B$38:$B$71,FALSE),MATCH(U$3,'Entry Forms Summary'!$C$37:$AH$37,FALSE))*(U$4/2+U$5)</f>
        <v>0</v>
      </c>
      <c r="V37" s="3">
        <f>INDEX('Entry Forms Summary'!$C$38:$AH$71,MATCH($B37,'Entry Forms Summary'!$B$38:$B$71,FALSE),MATCH(V$3,'Entry Forms Summary'!$C$37:$AH$37,FALSE))*(V$4/2+V$5)</f>
        <v>7.5</v>
      </c>
      <c r="W37" s="3">
        <f>INDEX('Entry Forms Summary'!$C$38:$AH$71,MATCH($B37,'Entry Forms Summary'!$B$38:$B$71,FALSE),MATCH(W$3,'Entry Forms Summary'!$C$37:$AH$37,FALSE))*(W$4/2+W$5)</f>
        <v>32</v>
      </c>
      <c r="X37" s="3">
        <f>INDEX('Entry Forms Summary'!$C$38:$AH$71,MATCH($B37,'Entry Forms Summary'!$B$38:$B$71,FALSE),MATCH(X$3,'Entry Forms Summary'!$C$37:$AH$37,FALSE))*(X$4/2+X$5)</f>
        <v>9.5</v>
      </c>
      <c r="Y37" s="3">
        <f>INDEX('Entry Forms Summary'!$C$38:$AH$71,MATCH($B37,'Entry Forms Summary'!$B$38:$B$71,FALSE),MATCH(Y$3,'Entry Forms Summary'!$C$37:$AH$37,FALSE))*(Y$4/2+Y$5)</f>
        <v>0.5</v>
      </c>
      <c r="Z37" s="3">
        <f>INDEX('Entry Forms Summary'!$C$38:$AH$71,MATCH($B37,'Entry Forms Summary'!$B$38:$B$71,FALSE),MATCH(Z$3,'Entry Forms Summary'!$C$37:$AH$37,FALSE))*(Z$4/2+Z$5)</f>
        <v>45</v>
      </c>
      <c r="AA37" s="3">
        <f>INDEX('Entry Forms Summary'!$C$38:$AH$71,MATCH($B37,'Entry Forms Summary'!$B$38:$B$71,FALSE),MATCH(AA$3,'Entry Forms Summary'!$C$37:$AH$37,FALSE))*(AA$4/2+AA$5)</f>
        <v>36</v>
      </c>
      <c r="AB37" s="3">
        <f>INDEX('Entry Forms Summary'!$C$38:$AH$71,MATCH($B37,'Entry Forms Summary'!$B$38:$B$71,FALSE),MATCH(AB$3,'Entry Forms Summary'!$C$37:$AH$37,FALSE))*(AB$4/2+AB$5)</f>
        <v>16.5</v>
      </c>
      <c r="AC37" s="3">
        <f>INDEX('Entry Forms Summary'!$C$38:$AH$71,MATCH($B37,'Entry Forms Summary'!$B$38:$B$71,FALSE),MATCH(AC$3,'Entry Forms Summary'!$C$37:$AH$37,FALSE))*(AC$4/2+AC$5)</f>
        <v>37.5</v>
      </c>
      <c r="AD37" s="3">
        <f>INDEX('Entry Forms Summary'!$C$38:$AH$71,MATCH($B37,'Entry Forms Summary'!$B$38:$B$71,FALSE),MATCH(AD$3,'Entry Forms Summary'!$C$37:$AH$37,FALSE))*(AD$4/2+AD$5)</f>
        <v>12</v>
      </c>
      <c r="AE37" s="3">
        <f>INDEX('Entry Forms Summary'!$C$38:$AH$71,MATCH($B37,'Entry Forms Summary'!$B$38:$B$71,FALSE),MATCH(AE$3,'Entry Forms Summary'!$C$37:$AH$37,FALSE))*(AE$4/2+AE$5)</f>
        <v>31</v>
      </c>
      <c r="AF37" s="3">
        <f>INDEX('Entry Forms Summary'!$C$38:$AH$71,MATCH($B37,'Entry Forms Summary'!$B$38:$B$71,FALSE),MATCH(AF$3,'Entry Forms Summary'!$C$37:$AH$37,FALSE))*(AF$4/2+AF$5)</f>
        <v>34</v>
      </c>
      <c r="AG37" s="3">
        <f>INDEX('Entry Forms Summary'!$C$38:$AH$71,MATCH($B37,'Entry Forms Summary'!$B$38:$B$71,FALSE),MATCH(AG$3,'Entry Forms Summary'!$C$37:$AH$37,FALSE))*(AG$4/2+AG$5)</f>
        <v>52</v>
      </c>
      <c r="AH37" s="3">
        <f>INDEX('Entry Forms Summary'!$C$38:$AH$71,MATCH($B37,'Entry Forms Summary'!$B$38:$B$71,FALSE),MATCH(AH$3,'Entry Forms Summary'!$C$37:$AH$37,FALSE))*(AH$4/2+AH$5)</f>
        <v>40.5</v>
      </c>
      <c r="AI37" s="7">
        <f t="shared" si="0"/>
        <v>1196</v>
      </c>
      <c r="AJ37" s="7">
        <f t="shared" si="1"/>
        <v>34</v>
      </c>
    </row>
    <row r="38" spans="1:36" ht="15" customHeight="1" x14ac:dyDescent="0.3">
      <c r="A38" s="21" t="s">
        <v>0</v>
      </c>
      <c r="B38" s="3" t="str">
        <f>'Entry Forms Summary'!B42</f>
        <v>Mike Guenette</v>
      </c>
      <c r="C38" s="3">
        <f>INDEX('Entry Forms Summary'!$C$38:$AH$71,MATCH($B38,'Entry Forms Summary'!$B$38:$B$71,FALSE),MATCH(C$3,'Entry Forms Summary'!$C$37:$AH$37,FALSE))*(C$4/2+C$5)</f>
        <v>7.5</v>
      </c>
      <c r="D38" s="3">
        <f>INDEX('Entry Forms Summary'!$C$38:$AH$71,MATCH($B38,'Entry Forms Summary'!$B$38:$B$71,FALSE),MATCH(D$3,'Entry Forms Summary'!$C$37:$AH$37,FALSE))*(D$4/2+D$5)</f>
        <v>192</v>
      </c>
      <c r="E38" s="3">
        <f>INDEX('Entry Forms Summary'!$C$38:$AH$71,MATCH($B38,'Entry Forms Summary'!$B$38:$B$71,FALSE),MATCH(E$3,'Entry Forms Summary'!$C$37:$AH$37,FALSE))*(E$4/2+E$5)</f>
        <v>0</v>
      </c>
      <c r="F38" s="3">
        <f>INDEX('Entry Forms Summary'!$C$38:$AH$71,MATCH($B38,'Entry Forms Summary'!$B$38:$B$71,FALSE),MATCH(F$3,'Entry Forms Summary'!$C$37:$AH$37,FALSE))*(F$4/2+F$5)</f>
        <v>108</v>
      </c>
      <c r="G38" s="3">
        <f>INDEX('Entry Forms Summary'!$C$38:$AH$71,MATCH($B38,'Entry Forms Summary'!$B$38:$B$71,FALSE),MATCH(G$3,'Entry Forms Summary'!$C$37:$AH$37,FALSE))*(G$4/2+G$5)</f>
        <v>4</v>
      </c>
      <c r="H38" s="3">
        <f>INDEX('Entry Forms Summary'!$C$38:$AH$71,MATCH($B38,'Entry Forms Summary'!$B$38:$B$71,FALSE),MATCH(H$3,'Entry Forms Summary'!$C$37:$AH$37,FALSE))*(H$4/2+H$5)</f>
        <v>135</v>
      </c>
      <c r="I38" s="3">
        <f>INDEX('Entry Forms Summary'!$C$38:$AH$71,MATCH($B38,'Entry Forms Summary'!$B$38:$B$71,FALSE),MATCH(I$3,'Entry Forms Summary'!$C$37:$AH$37,FALSE))*(I$4/2+I$5)</f>
        <v>0</v>
      </c>
      <c r="J38" s="3">
        <f>INDEX('Entry Forms Summary'!$C$38:$AH$71,MATCH($B38,'Entry Forms Summary'!$B$38:$B$71,FALSE),MATCH(J$3,'Entry Forms Summary'!$C$37:$AH$37,FALSE))*(J$4/2+J$5)</f>
        <v>42</v>
      </c>
      <c r="K38" s="3">
        <f>INDEX('Entry Forms Summary'!$C$38:$AH$71,MATCH($B38,'Entry Forms Summary'!$B$38:$B$71,FALSE),MATCH(K$3,'Entry Forms Summary'!$C$37:$AH$37,FALSE))*(K$4/2+K$5)</f>
        <v>92</v>
      </c>
      <c r="L38" s="3">
        <f>INDEX('Entry Forms Summary'!$C$38:$AH$71,MATCH($B38,'Entry Forms Summary'!$B$38:$B$71,FALSE),MATCH(L$3,'Entry Forms Summary'!$C$37:$AH$37,FALSE))*(L$4/2+L$5)</f>
        <v>10.5</v>
      </c>
      <c r="M38" s="3">
        <f>INDEX('Entry Forms Summary'!$C$38:$AH$71,MATCH($B38,'Entry Forms Summary'!$B$38:$B$71,FALSE),MATCH(M$3,'Entry Forms Summary'!$C$37:$AH$37,FALSE))*(M$4/2+M$5)</f>
        <v>14</v>
      </c>
      <c r="N38" s="3">
        <f>INDEX('Entry Forms Summary'!$C$38:$AH$71,MATCH($B38,'Entry Forms Summary'!$B$38:$B$71,FALSE),MATCH(N$3,'Entry Forms Summary'!$C$37:$AH$37,FALSE))*(N$4/2+N$5)</f>
        <v>25</v>
      </c>
      <c r="O38" s="3">
        <f>INDEX('Entry Forms Summary'!$C$38:$AH$71,MATCH($B38,'Entry Forms Summary'!$B$38:$B$71,FALSE),MATCH(O$3,'Entry Forms Summary'!$C$37:$AH$37,FALSE))*(O$4/2+O$5)</f>
        <v>9</v>
      </c>
      <c r="P38" s="3">
        <f>INDEX('Entry Forms Summary'!$C$38:$AH$71,MATCH($B38,'Entry Forms Summary'!$B$38:$B$71,FALSE),MATCH(P$3,'Entry Forms Summary'!$C$37:$AH$37,FALSE))*(P$4/2+P$5)</f>
        <v>7.5</v>
      </c>
      <c r="Q38" s="3">
        <f>INDEX('Entry Forms Summary'!$C$38:$AH$71,MATCH($B38,'Entry Forms Summary'!$B$38:$B$71,FALSE),MATCH(Q$3,'Entry Forms Summary'!$C$37:$AH$37,FALSE))*(Q$4/2+Q$5)</f>
        <v>98</v>
      </c>
      <c r="R38" s="3">
        <f>INDEX('Entry Forms Summary'!$C$38:$AH$71,MATCH($B38,'Entry Forms Summary'!$B$38:$B$71,FALSE),MATCH(R$3,'Entry Forms Summary'!$C$37:$AH$37,FALSE))*(R$4/2+R$5)</f>
        <v>188.5</v>
      </c>
      <c r="S38" s="3">
        <f>INDEX('Entry Forms Summary'!$C$38:$AH$71,MATCH($B38,'Entry Forms Summary'!$B$38:$B$71,FALSE),MATCH(S$3,'Entry Forms Summary'!$C$37:$AH$37,FALSE))*(S$4/2+S$5)</f>
        <v>9.5</v>
      </c>
      <c r="T38" s="3">
        <f>INDEX('Entry Forms Summary'!$C$38:$AH$71,MATCH($B38,'Entry Forms Summary'!$B$38:$B$71,FALSE),MATCH(T$3,'Entry Forms Summary'!$C$37:$AH$37,FALSE))*(T$4/2+T$5)</f>
        <v>33</v>
      </c>
      <c r="U38" s="3">
        <f>INDEX('Entry Forms Summary'!$C$38:$AH$71,MATCH($B38,'Entry Forms Summary'!$B$38:$B$71,FALSE),MATCH(U$3,'Entry Forms Summary'!$C$37:$AH$37,FALSE))*(U$4/2+U$5)</f>
        <v>0</v>
      </c>
      <c r="V38" s="3">
        <f>INDEX('Entry Forms Summary'!$C$38:$AH$71,MATCH($B38,'Entry Forms Summary'!$B$38:$B$71,FALSE),MATCH(V$3,'Entry Forms Summary'!$C$37:$AH$37,FALSE))*(V$4/2+V$5)</f>
        <v>4</v>
      </c>
      <c r="W38" s="3">
        <f>INDEX('Entry Forms Summary'!$C$38:$AH$71,MATCH($B38,'Entry Forms Summary'!$B$38:$B$71,FALSE),MATCH(W$3,'Entry Forms Summary'!$C$37:$AH$37,FALSE))*(W$4/2+W$5)</f>
        <v>20</v>
      </c>
      <c r="X38" s="3">
        <f>INDEX('Entry Forms Summary'!$C$38:$AH$71,MATCH($B38,'Entry Forms Summary'!$B$38:$B$71,FALSE),MATCH(X$3,'Entry Forms Summary'!$C$37:$AH$37,FALSE))*(X$4/2+X$5)</f>
        <v>9</v>
      </c>
      <c r="Y38" s="3">
        <f>INDEX('Entry Forms Summary'!$C$38:$AH$71,MATCH($B38,'Entry Forms Summary'!$B$38:$B$71,FALSE),MATCH(Y$3,'Entry Forms Summary'!$C$37:$AH$37,FALSE))*(Y$4/2+Y$5)</f>
        <v>4.5</v>
      </c>
      <c r="Z38" s="3">
        <f>INDEX('Entry Forms Summary'!$C$38:$AH$71,MATCH($B38,'Entry Forms Summary'!$B$38:$B$71,FALSE),MATCH(Z$3,'Entry Forms Summary'!$C$37:$AH$37,FALSE))*(Z$4/2+Z$5)</f>
        <v>30</v>
      </c>
      <c r="AA38" s="3">
        <f>INDEX('Entry Forms Summary'!$C$38:$AH$71,MATCH($B38,'Entry Forms Summary'!$B$38:$B$71,FALSE),MATCH(AA$3,'Entry Forms Summary'!$C$37:$AH$37,FALSE))*(AA$4/2+AA$5)</f>
        <v>78</v>
      </c>
      <c r="AB38" s="3">
        <f>INDEX('Entry Forms Summary'!$C$38:$AH$71,MATCH($B38,'Entry Forms Summary'!$B$38:$B$71,FALSE),MATCH(AB$3,'Entry Forms Summary'!$C$37:$AH$37,FALSE))*(AB$4/2+AB$5)</f>
        <v>16.5</v>
      </c>
      <c r="AC38" s="3">
        <f>INDEX('Entry Forms Summary'!$C$38:$AH$71,MATCH($B38,'Entry Forms Summary'!$B$38:$B$71,FALSE),MATCH(AC$3,'Entry Forms Summary'!$C$37:$AH$37,FALSE))*(AC$4/2+AC$5)</f>
        <v>36</v>
      </c>
      <c r="AD38" s="3">
        <f>INDEX('Entry Forms Summary'!$C$38:$AH$71,MATCH($B38,'Entry Forms Summary'!$B$38:$B$71,FALSE),MATCH(AD$3,'Entry Forms Summary'!$C$37:$AH$37,FALSE))*(AD$4/2+AD$5)</f>
        <v>17</v>
      </c>
      <c r="AE38" s="3">
        <f>INDEX('Entry Forms Summary'!$C$38:$AH$71,MATCH($B38,'Entry Forms Summary'!$B$38:$B$71,FALSE),MATCH(AE$3,'Entry Forms Summary'!$C$37:$AH$37,FALSE))*(AE$4/2+AE$5)</f>
        <v>31</v>
      </c>
      <c r="AF38" s="3">
        <f>INDEX('Entry Forms Summary'!$C$38:$AH$71,MATCH($B38,'Entry Forms Summary'!$B$38:$B$71,FALSE),MATCH(AF$3,'Entry Forms Summary'!$C$37:$AH$37,FALSE))*(AF$4/2+AF$5)</f>
        <v>32</v>
      </c>
      <c r="AG38" s="3">
        <f>INDEX('Entry Forms Summary'!$C$38:$AH$71,MATCH($B38,'Entry Forms Summary'!$B$38:$B$71,FALSE),MATCH(AG$3,'Entry Forms Summary'!$C$37:$AH$37,FALSE))*(AG$4/2+AG$5)</f>
        <v>52</v>
      </c>
      <c r="AH38" s="3">
        <f>INDEX('Entry Forms Summary'!$C$38:$AH$71,MATCH($B38,'Entry Forms Summary'!$B$38:$B$71,FALSE),MATCH(AH$3,'Entry Forms Summary'!$C$37:$AH$37,FALSE))*(AH$4/2+AH$5)</f>
        <v>15</v>
      </c>
      <c r="AI38" s="7">
        <f t="shared" si="0"/>
        <v>1320.5</v>
      </c>
      <c r="AJ38" s="7">
        <f t="shared" si="1"/>
        <v>29</v>
      </c>
    </row>
    <row r="39" spans="1:36" ht="15" customHeight="1" x14ac:dyDescent="0.3">
      <c r="A39" s="21" t="s">
        <v>0</v>
      </c>
      <c r="B39" s="3" t="str">
        <f>'Entry Forms Summary'!B62</f>
        <v>Ryan Knill</v>
      </c>
      <c r="C39" s="3">
        <f>INDEX('Entry Forms Summary'!$C$38:$AH$71,MATCH($B39,'Entry Forms Summary'!$B$38:$B$71,FALSE),MATCH(C$3,'Entry Forms Summary'!$C$37:$AH$37,FALSE))*(C$4/2+C$5)</f>
        <v>16.5</v>
      </c>
      <c r="D39" s="3">
        <f>INDEX('Entry Forms Summary'!$C$38:$AH$71,MATCH($B39,'Entry Forms Summary'!$B$38:$B$71,FALSE),MATCH(D$3,'Entry Forms Summary'!$C$37:$AH$37,FALSE))*(D$4/2+D$5)</f>
        <v>180</v>
      </c>
      <c r="E39" s="3">
        <f>INDEX('Entry Forms Summary'!$C$38:$AH$71,MATCH($B39,'Entry Forms Summary'!$B$38:$B$71,FALSE),MATCH(E$3,'Entry Forms Summary'!$C$37:$AH$37,FALSE))*(E$4/2+E$5)</f>
        <v>0</v>
      </c>
      <c r="F39" s="3">
        <f>INDEX('Entry Forms Summary'!$C$38:$AH$71,MATCH($B39,'Entry Forms Summary'!$B$38:$B$71,FALSE),MATCH(F$3,'Entry Forms Summary'!$C$37:$AH$37,FALSE))*(F$4/2+F$5)</f>
        <v>96</v>
      </c>
      <c r="G39" s="3">
        <f>INDEX('Entry Forms Summary'!$C$38:$AH$71,MATCH($B39,'Entry Forms Summary'!$B$38:$B$71,FALSE),MATCH(G$3,'Entry Forms Summary'!$C$37:$AH$37,FALSE))*(G$4/2+G$5)</f>
        <v>20</v>
      </c>
      <c r="H39" s="3">
        <f>INDEX('Entry Forms Summary'!$C$38:$AH$71,MATCH($B39,'Entry Forms Summary'!$B$38:$B$71,FALSE),MATCH(H$3,'Entry Forms Summary'!$C$37:$AH$37,FALSE))*(H$4/2+H$5)</f>
        <v>144</v>
      </c>
      <c r="I39" s="3">
        <f>INDEX('Entry Forms Summary'!$C$38:$AH$71,MATCH($B39,'Entry Forms Summary'!$B$38:$B$71,FALSE),MATCH(I$3,'Entry Forms Summary'!$C$37:$AH$37,FALSE))*(I$4/2+I$5)</f>
        <v>0</v>
      </c>
      <c r="J39" s="3">
        <f>INDEX('Entry Forms Summary'!$C$38:$AH$71,MATCH($B39,'Entry Forms Summary'!$B$38:$B$71,FALSE),MATCH(J$3,'Entry Forms Summary'!$C$37:$AH$37,FALSE))*(J$4/2+J$5)</f>
        <v>18</v>
      </c>
      <c r="K39" s="3">
        <f>INDEX('Entry Forms Summary'!$C$38:$AH$71,MATCH($B39,'Entry Forms Summary'!$B$38:$B$71,FALSE),MATCH(K$3,'Entry Forms Summary'!$C$37:$AH$37,FALSE))*(K$4/2+K$5)</f>
        <v>92</v>
      </c>
      <c r="L39" s="3">
        <f>INDEX('Entry Forms Summary'!$C$38:$AH$71,MATCH($B39,'Entry Forms Summary'!$B$38:$B$71,FALSE),MATCH(L$3,'Entry Forms Summary'!$C$37:$AH$37,FALSE))*(L$4/2+L$5)</f>
        <v>14</v>
      </c>
      <c r="M39" s="3">
        <f>INDEX('Entry Forms Summary'!$C$38:$AH$71,MATCH($B39,'Entry Forms Summary'!$B$38:$B$71,FALSE),MATCH(M$3,'Entry Forms Summary'!$C$37:$AH$37,FALSE))*(M$4/2+M$5)</f>
        <v>10</v>
      </c>
      <c r="N39" s="3">
        <f>INDEX('Entry Forms Summary'!$C$38:$AH$71,MATCH($B39,'Entry Forms Summary'!$B$38:$B$71,FALSE),MATCH(N$3,'Entry Forms Summary'!$C$37:$AH$37,FALSE))*(N$4/2+N$5)</f>
        <v>8</v>
      </c>
      <c r="O39" s="3">
        <f>INDEX('Entry Forms Summary'!$C$38:$AH$71,MATCH($B39,'Entry Forms Summary'!$B$38:$B$71,FALSE),MATCH(O$3,'Entry Forms Summary'!$C$37:$AH$37,FALSE))*(O$4/2+O$5)</f>
        <v>19.5</v>
      </c>
      <c r="P39" s="3">
        <f>INDEX('Entry Forms Summary'!$C$38:$AH$71,MATCH($B39,'Entry Forms Summary'!$B$38:$B$71,FALSE),MATCH(P$3,'Entry Forms Summary'!$C$37:$AH$37,FALSE))*(P$4/2+P$5)</f>
        <v>8.5</v>
      </c>
      <c r="Q39" s="3">
        <f>INDEX('Entry Forms Summary'!$C$38:$AH$71,MATCH($B39,'Entry Forms Summary'!$B$38:$B$71,FALSE),MATCH(Q$3,'Entry Forms Summary'!$C$37:$AH$37,FALSE))*(Q$4/2+Q$5)</f>
        <v>91</v>
      </c>
      <c r="R39" s="3">
        <f>INDEX('Entry Forms Summary'!$C$38:$AH$71,MATCH($B39,'Entry Forms Summary'!$B$38:$B$71,FALSE),MATCH(R$3,'Entry Forms Summary'!$C$37:$AH$37,FALSE))*(R$4/2+R$5)</f>
        <v>201.5</v>
      </c>
      <c r="S39" s="3">
        <f>INDEX('Entry Forms Summary'!$C$38:$AH$71,MATCH($B39,'Entry Forms Summary'!$B$38:$B$71,FALSE),MATCH(S$3,'Entry Forms Summary'!$C$37:$AH$37,FALSE))*(S$4/2+S$5)</f>
        <v>1.5</v>
      </c>
      <c r="T39" s="3">
        <f>INDEX('Entry Forms Summary'!$C$38:$AH$71,MATCH($B39,'Entry Forms Summary'!$B$38:$B$71,FALSE),MATCH(T$3,'Entry Forms Summary'!$C$37:$AH$37,FALSE))*(T$4/2+T$5)</f>
        <v>31.5</v>
      </c>
      <c r="U39" s="3">
        <f>INDEX('Entry Forms Summary'!$C$38:$AH$71,MATCH($B39,'Entry Forms Summary'!$B$38:$B$71,FALSE),MATCH(U$3,'Entry Forms Summary'!$C$37:$AH$37,FALSE))*(U$4/2+U$5)</f>
        <v>0</v>
      </c>
      <c r="V39" s="3">
        <f>INDEX('Entry Forms Summary'!$C$38:$AH$71,MATCH($B39,'Entry Forms Summary'!$B$38:$B$71,FALSE),MATCH(V$3,'Entry Forms Summary'!$C$37:$AH$37,FALSE))*(V$4/2+V$5)</f>
        <v>3</v>
      </c>
      <c r="W39" s="3">
        <f>INDEX('Entry Forms Summary'!$C$38:$AH$71,MATCH($B39,'Entry Forms Summary'!$B$38:$B$71,FALSE),MATCH(W$3,'Entry Forms Summary'!$C$37:$AH$37,FALSE))*(W$4/2+W$5)</f>
        <v>28</v>
      </c>
      <c r="X39" s="3">
        <f>INDEX('Entry Forms Summary'!$C$38:$AH$71,MATCH($B39,'Entry Forms Summary'!$B$38:$B$71,FALSE),MATCH(X$3,'Entry Forms Summary'!$C$37:$AH$37,FALSE))*(X$4/2+X$5)</f>
        <v>7</v>
      </c>
      <c r="Y39" s="3">
        <f>INDEX('Entry Forms Summary'!$C$38:$AH$71,MATCH($B39,'Entry Forms Summary'!$B$38:$B$71,FALSE),MATCH(Y$3,'Entry Forms Summary'!$C$37:$AH$37,FALSE))*(Y$4/2+Y$5)</f>
        <v>0.5</v>
      </c>
      <c r="Z39" s="3">
        <f>INDEX('Entry Forms Summary'!$C$38:$AH$71,MATCH($B39,'Entry Forms Summary'!$B$38:$B$71,FALSE),MATCH(Z$3,'Entry Forms Summary'!$C$37:$AH$37,FALSE))*(Z$4/2+Z$5)</f>
        <v>40</v>
      </c>
      <c r="AA39" s="3">
        <f>INDEX('Entry Forms Summary'!$C$38:$AH$71,MATCH($B39,'Entry Forms Summary'!$B$38:$B$71,FALSE),MATCH(AA$3,'Entry Forms Summary'!$C$37:$AH$37,FALSE))*(AA$4/2+AA$5)</f>
        <v>150</v>
      </c>
      <c r="AB39" s="3">
        <f>INDEX('Entry Forms Summary'!$C$38:$AH$71,MATCH($B39,'Entry Forms Summary'!$B$38:$B$71,FALSE),MATCH(AB$3,'Entry Forms Summary'!$C$37:$AH$37,FALSE))*(AB$4/2+AB$5)</f>
        <v>10.5</v>
      </c>
      <c r="AC39" s="3">
        <f>INDEX('Entry Forms Summary'!$C$38:$AH$71,MATCH($B39,'Entry Forms Summary'!$B$38:$B$71,FALSE),MATCH(AC$3,'Entry Forms Summary'!$C$37:$AH$37,FALSE))*(AC$4/2+AC$5)</f>
        <v>28.5</v>
      </c>
      <c r="AD39" s="3">
        <f>INDEX('Entry Forms Summary'!$C$38:$AH$71,MATCH($B39,'Entry Forms Summary'!$B$38:$B$71,FALSE),MATCH(AD$3,'Entry Forms Summary'!$C$37:$AH$37,FALSE))*(AD$4/2+AD$5)</f>
        <v>15</v>
      </c>
      <c r="AE39" s="3">
        <f>INDEX('Entry Forms Summary'!$C$38:$AH$71,MATCH($B39,'Entry Forms Summary'!$B$38:$B$71,FALSE),MATCH(AE$3,'Entry Forms Summary'!$C$37:$AH$37,FALSE))*(AE$4/2+AE$5)</f>
        <v>29</v>
      </c>
      <c r="AF39" s="3">
        <f>INDEX('Entry Forms Summary'!$C$38:$AH$71,MATCH($B39,'Entry Forms Summary'!$B$38:$B$71,FALSE),MATCH(AF$3,'Entry Forms Summary'!$C$37:$AH$37,FALSE))*(AF$4/2+AF$5)</f>
        <v>36</v>
      </c>
      <c r="AG39" s="3">
        <f>INDEX('Entry Forms Summary'!$C$38:$AH$71,MATCH($B39,'Entry Forms Summary'!$B$38:$B$71,FALSE),MATCH(AG$3,'Entry Forms Summary'!$C$37:$AH$37,FALSE))*(AG$4/2+AG$5)</f>
        <v>54</v>
      </c>
      <c r="AH39" s="3">
        <f>INDEX('Entry Forms Summary'!$C$38:$AH$71,MATCH($B39,'Entry Forms Summary'!$B$38:$B$71,FALSE),MATCH(AH$3,'Entry Forms Summary'!$C$37:$AH$37,FALSE))*(AH$4/2+AH$5)</f>
        <v>7.5</v>
      </c>
      <c r="AI39" s="7">
        <f t="shared" si="0"/>
        <v>1361</v>
      </c>
      <c r="AJ39" s="7">
        <f t="shared" si="1"/>
        <v>20</v>
      </c>
    </row>
    <row r="40" spans="1:36" ht="15" customHeight="1" x14ac:dyDescent="0.3">
      <c r="A40" s="21" t="s">
        <v>0</v>
      </c>
      <c r="B40" s="3" t="str">
        <f>'Entry Forms Summary'!B69</f>
        <v>Michael Efeduma</v>
      </c>
      <c r="C40" s="3">
        <f>INDEX('Entry Forms Summary'!$C$38:$AH$71,MATCH($B40,'Entry Forms Summary'!$B$38:$B$71,FALSE),MATCH(C$3,'Entry Forms Summary'!$C$37:$AH$37,FALSE))*(C$4/2+C$5)</f>
        <v>1.5</v>
      </c>
      <c r="D40" s="3">
        <f>INDEX('Entry Forms Summary'!$C$38:$AH$71,MATCH($B40,'Entry Forms Summary'!$B$38:$B$71,FALSE),MATCH(D$3,'Entry Forms Summary'!$C$37:$AH$37,FALSE))*(D$4/2+D$5)</f>
        <v>150</v>
      </c>
      <c r="E40" s="3">
        <f>INDEX('Entry Forms Summary'!$C$38:$AH$71,MATCH($B40,'Entry Forms Summary'!$B$38:$B$71,FALSE),MATCH(E$3,'Entry Forms Summary'!$C$37:$AH$37,FALSE))*(E$4/2+E$5)</f>
        <v>0</v>
      </c>
      <c r="F40" s="3">
        <f>INDEX('Entry Forms Summary'!$C$38:$AH$71,MATCH($B40,'Entry Forms Summary'!$B$38:$B$71,FALSE),MATCH(F$3,'Entry Forms Summary'!$C$37:$AH$37,FALSE))*(F$4/2+F$5)</f>
        <v>64</v>
      </c>
      <c r="G40" s="3">
        <f>INDEX('Entry Forms Summary'!$C$38:$AH$71,MATCH($B40,'Entry Forms Summary'!$B$38:$B$71,FALSE),MATCH(G$3,'Entry Forms Summary'!$C$37:$AH$37,FALSE))*(G$4/2+G$5)</f>
        <v>7</v>
      </c>
      <c r="H40" s="3">
        <f>INDEX('Entry Forms Summary'!$C$38:$AH$71,MATCH($B40,'Entry Forms Summary'!$B$38:$B$71,FALSE),MATCH(H$3,'Entry Forms Summary'!$C$37:$AH$37,FALSE))*(H$4/2+H$5)</f>
        <v>103.5</v>
      </c>
      <c r="I40" s="3">
        <f>INDEX('Entry Forms Summary'!$C$38:$AH$71,MATCH($B40,'Entry Forms Summary'!$B$38:$B$71,FALSE),MATCH(I$3,'Entry Forms Summary'!$C$37:$AH$37,FALSE))*(I$4/2+I$5)</f>
        <v>0</v>
      </c>
      <c r="J40" s="3">
        <f>INDEX('Entry Forms Summary'!$C$38:$AH$71,MATCH($B40,'Entry Forms Summary'!$B$38:$B$71,FALSE),MATCH(J$3,'Entry Forms Summary'!$C$37:$AH$37,FALSE))*(J$4/2+J$5)</f>
        <v>18</v>
      </c>
      <c r="K40" s="3">
        <f>INDEX('Entry Forms Summary'!$C$38:$AH$71,MATCH($B40,'Entry Forms Summary'!$B$38:$B$71,FALSE),MATCH(K$3,'Entry Forms Summary'!$C$37:$AH$37,FALSE))*(K$4/2+K$5)</f>
        <v>44</v>
      </c>
      <c r="L40" s="3">
        <f>INDEX('Entry Forms Summary'!$C$38:$AH$71,MATCH($B40,'Entry Forms Summary'!$B$38:$B$71,FALSE),MATCH(L$3,'Entry Forms Summary'!$C$37:$AH$37,FALSE))*(L$4/2+L$5)</f>
        <v>35</v>
      </c>
      <c r="M40" s="3">
        <f>INDEX('Entry Forms Summary'!$C$38:$AH$71,MATCH($B40,'Entry Forms Summary'!$B$38:$B$71,FALSE),MATCH(M$3,'Entry Forms Summary'!$C$37:$AH$37,FALSE))*(M$4/2+M$5)</f>
        <v>15</v>
      </c>
      <c r="N40" s="3">
        <f>INDEX('Entry Forms Summary'!$C$38:$AH$71,MATCH($B40,'Entry Forms Summary'!$B$38:$B$71,FALSE),MATCH(N$3,'Entry Forms Summary'!$C$37:$AH$37,FALSE))*(N$4/2+N$5)</f>
        <v>14</v>
      </c>
      <c r="O40" s="3">
        <f>INDEX('Entry Forms Summary'!$C$38:$AH$71,MATCH($B40,'Entry Forms Summary'!$B$38:$B$71,FALSE),MATCH(O$3,'Entry Forms Summary'!$C$37:$AH$37,FALSE))*(O$4/2+O$5)</f>
        <v>3</v>
      </c>
      <c r="P40" s="3">
        <f>INDEX('Entry Forms Summary'!$C$38:$AH$71,MATCH($B40,'Entry Forms Summary'!$B$38:$B$71,FALSE),MATCH(P$3,'Entry Forms Summary'!$C$37:$AH$37,FALSE))*(P$4/2+P$5)</f>
        <v>11</v>
      </c>
      <c r="Q40" s="3">
        <f>INDEX('Entry Forms Summary'!$C$38:$AH$71,MATCH($B40,'Entry Forms Summary'!$B$38:$B$71,FALSE),MATCH(Q$3,'Entry Forms Summary'!$C$37:$AH$37,FALSE))*(Q$4/2+Q$5)</f>
        <v>94.5</v>
      </c>
      <c r="R40" s="3">
        <f>INDEX('Entry Forms Summary'!$C$38:$AH$71,MATCH($B40,'Entry Forms Summary'!$B$38:$B$71,FALSE),MATCH(R$3,'Entry Forms Summary'!$C$37:$AH$37,FALSE))*(R$4/2+R$5)</f>
        <v>182</v>
      </c>
      <c r="S40" s="3">
        <f>INDEX('Entry Forms Summary'!$C$38:$AH$71,MATCH($B40,'Entry Forms Summary'!$B$38:$B$71,FALSE),MATCH(S$3,'Entry Forms Summary'!$C$37:$AH$37,FALSE))*(S$4/2+S$5)</f>
        <v>15.5</v>
      </c>
      <c r="T40" s="3">
        <f>INDEX('Entry Forms Summary'!$C$38:$AH$71,MATCH($B40,'Entry Forms Summary'!$B$38:$B$71,FALSE),MATCH(T$3,'Entry Forms Summary'!$C$37:$AH$37,FALSE))*(T$4/2+T$5)</f>
        <v>19.5</v>
      </c>
      <c r="U40" s="3">
        <f>INDEX('Entry Forms Summary'!$C$38:$AH$71,MATCH($B40,'Entry Forms Summary'!$B$38:$B$71,FALSE),MATCH(U$3,'Entry Forms Summary'!$C$37:$AH$37,FALSE))*(U$4/2+U$5)</f>
        <v>0</v>
      </c>
      <c r="V40" s="3">
        <f>INDEX('Entry Forms Summary'!$C$38:$AH$71,MATCH($B40,'Entry Forms Summary'!$B$38:$B$71,FALSE),MATCH(V$3,'Entry Forms Summary'!$C$37:$AH$37,FALSE))*(V$4/2+V$5)</f>
        <v>2.5</v>
      </c>
      <c r="W40" s="3">
        <f>INDEX('Entry Forms Summary'!$C$38:$AH$71,MATCH($B40,'Entry Forms Summary'!$B$38:$B$71,FALSE),MATCH(W$3,'Entry Forms Summary'!$C$37:$AH$37,FALSE))*(W$4/2+W$5)</f>
        <v>29</v>
      </c>
      <c r="X40" s="3">
        <f>INDEX('Entry Forms Summary'!$C$38:$AH$71,MATCH($B40,'Entry Forms Summary'!$B$38:$B$71,FALSE),MATCH(X$3,'Entry Forms Summary'!$C$37:$AH$37,FALSE))*(X$4/2+X$5)</f>
        <v>9</v>
      </c>
      <c r="Y40" s="3">
        <f>INDEX('Entry Forms Summary'!$C$38:$AH$71,MATCH($B40,'Entry Forms Summary'!$B$38:$B$71,FALSE),MATCH(Y$3,'Entry Forms Summary'!$C$37:$AH$37,FALSE))*(Y$4/2+Y$5)</f>
        <v>3</v>
      </c>
      <c r="Z40" s="3">
        <f>INDEX('Entry Forms Summary'!$C$38:$AH$71,MATCH($B40,'Entry Forms Summary'!$B$38:$B$71,FALSE),MATCH(Z$3,'Entry Forms Summary'!$C$37:$AH$37,FALSE))*(Z$4/2+Z$5)</f>
        <v>52.5</v>
      </c>
      <c r="AA40" s="3">
        <f>INDEX('Entry Forms Summary'!$C$38:$AH$71,MATCH($B40,'Entry Forms Summary'!$B$38:$B$71,FALSE),MATCH(AA$3,'Entry Forms Summary'!$C$37:$AH$37,FALSE))*(AA$4/2+AA$5)</f>
        <v>192</v>
      </c>
      <c r="AB40" s="3">
        <f>INDEX('Entry Forms Summary'!$C$38:$AH$71,MATCH($B40,'Entry Forms Summary'!$B$38:$B$71,FALSE),MATCH(AB$3,'Entry Forms Summary'!$C$37:$AH$37,FALSE))*(AB$4/2+AB$5)</f>
        <v>30</v>
      </c>
      <c r="AC40" s="3">
        <f>INDEX('Entry Forms Summary'!$C$38:$AH$71,MATCH($B40,'Entry Forms Summary'!$B$38:$B$71,FALSE),MATCH(AC$3,'Entry Forms Summary'!$C$37:$AH$37,FALSE))*(AC$4/2+AC$5)</f>
        <v>39</v>
      </c>
      <c r="AD40" s="3">
        <f>INDEX('Entry Forms Summary'!$C$38:$AH$71,MATCH($B40,'Entry Forms Summary'!$B$38:$B$71,FALSE),MATCH(AD$3,'Entry Forms Summary'!$C$37:$AH$37,FALSE))*(AD$4/2+AD$5)</f>
        <v>4</v>
      </c>
      <c r="AE40" s="3">
        <f>INDEX('Entry Forms Summary'!$C$38:$AH$71,MATCH($B40,'Entry Forms Summary'!$B$38:$B$71,FALSE),MATCH(AE$3,'Entry Forms Summary'!$C$37:$AH$37,FALSE))*(AE$4/2+AE$5)</f>
        <v>30</v>
      </c>
      <c r="AF40" s="3">
        <f>INDEX('Entry Forms Summary'!$C$38:$AH$71,MATCH($B40,'Entry Forms Summary'!$B$38:$B$71,FALSE),MATCH(AF$3,'Entry Forms Summary'!$C$37:$AH$37,FALSE))*(AF$4/2+AF$5)</f>
        <v>6</v>
      </c>
      <c r="AG40" s="3">
        <f>INDEX('Entry Forms Summary'!$C$38:$AH$71,MATCH($B40,'Entry Forms Summary'!$B$38:$B$71,FALSE),MATCH(AG$3,'Entry Forms Summary'!$C$37:$AH$37,FALSE))*(AG$4/2+AG$5)</f>
        <v>48</v>
      </c>
      <c r="AH40" s="3">
        <f>INDEX('Entry Forms Summary'!$C$38:$AH$71,MATCH($B40,'Entry Forms Summary'!$B$38:$B$71,FALSE),MATCH(AH$3,'Entry Forms Summary'!$C$37:$AH$37,FALSE))*(AH$4/2+AH$5)</f>
        <v>28.5</v>
      </c>
      <c r="AI40" s="7">
        <f t="shared" si="0"/>
        <v>1251</v>
      </c>
      <c r="AJ40" s="7">
        <f t="shared" si="1"/>
        <v>31</v>
      </c>
    </row>
    <row r="41" spans="1:36" ht="15" customHeight="1" x14ac:dyDescent="0.3">
      <c r="A41" s="21" t="s">
        <v>0</v>
      </c>
      <c r="B41" s="3" t="str">
        <f>'Entry Forms Summary'!B43</f>
        <v>Bahae Omid</v>
      </c>
      <c r="C41" s="3">
        <f>INDEX('Entry Forms Summary'!$C$38:$AH$71,MATCH($B41,'Entry Forms Summary'!$B$38:$B$71,FALSE),MATCH(C$3,'Entry Forms Summary'!$C$37:$AH$37,FALSE))*(C$4/2+C$5)</f>
        <v>10.5</v>
      </c>
      <c r="D41" s="3">
        <f>INDEX('Entry Forms Summary'!$C$38:$AH$71,MATCH($B41,'Entry Forms Summary'!$B$38:$B$71,FALSE),MATCH(D$3,'Entry Forms Summary'!$C$37:$AH$37,FALSE))*(D$4/2+D$5)</f>
        <v>186</v>
      </c>
      <c r="E41" s="3">
        <f>INDEX('Entry Forms Summary'!$C$38:$AH$71,MATCH($B41,'Entry Forms Summary'!$B$38:$B$71,FALSE),MATCH(E$3,'Entry Forms Summary'!$C$37:$AH$37,FALSE))*(E$4/2+E$5)</f>
        <v>0</v>
      </c>
      <c r="F41" s="3">
        <f>INDEX('Entry Forms Summary'!$C$38:$AH$71,MATCH($B41,'Entry Forms Summary'!$B$38:$B$71,FALSE),MATCH(F$3,'Entry Forms Summary'!$C$37:$AH$37,FALSE))*(F$4/2+F$5)</f>
        <v>48</v>
      </c>
      <c r="G41" s="3">
        <f>INDEX('Entry Forms Summary'!$C$38:$AH$71,MATCH($B41,'Entry Forms Summary'!$B$38:$B$71,FALSE),MATCH(G$3,'Entry Forms Summary'!$C$37:$AH$37,FALSE))*(G$4/2+G$5)</f>
        <v>23</v>
      </c>
      <c r="H41" s="3">
        <f>INDEX('Entry Forms Summary'!$C$38:$AH$71,MATCH($B41,'Entry Forms Summary'!$B$38:$B$71,FALSE),MATCH(H$3,'Entry Forms Summary'!$C$37:$AH$37,FALSE))*(H$4/2+H$5)</f>
        <v>135</v>
      </c>
      <c r="I41" s="3">
        <f>INDEX('Entry Forms Summary'!$C$38:$AH$71,MATCH($B41,'Entry Forms Summary'!$B$38:$B$71,FALSE),MATCH(I$3,'Entry Forms Summary'!$C$37:$AH$37,FALSE))*(I$4/2+I$5)</f>
        <v>0</v>
      </c>
      <c r="J41" s="3">
        <f>INDEX('Entry Forms Summary'!$C$38:$AH$71,MATCH($B41,'Entry Forms Summary'!$B$38:$B$71,FALSE),MATCH(J$3,'Entry Forms Summary'!$C$37:$AH$37,FALSE))*(J$4/2+J$5)</f>
        <v>8</v>
      </c>
      <c r="K41" s="3">
        <f>INDEX('Entry Forms Summary'!$C$38:$AH$71,MATCH($B41,'Entry Forms Summary'!$B$38:$B$71,FALSE),MATCH(K$3,'Entry Forms Summary'!$C$37:$AH$37,FALSE))*(K$4/2+K$5)</f>
        <v>52</v>
      </c>
      <c r="L41" s="3">
        <f>INDEX('Entry Forms Summary'!$C$38:$AH$71,MATCH($B41,'Entry Forms Summary'!$B$38:$B$71,FALSE),MATCH(L$3,'Entry Forms Summary'!$C$37:$AH$37,FALSE))*(L$4/2+L$5)</f>
        <v>10.5</v>
      </c>
      <c r="M41" s="3">
        <f>INDEX('Entry Forms Summary'!$C$38:$AH$71,MATCH($B41,'Entry Forms Summary'!$B$38:$B$71,FALSE),MATCH(M$3,'Entry Forms Summary'!$C$37:$AH$37,FALSE))*(M$4/2+M$5)</f>
        <v>24</v>
      </c>
      <c r="N41" s="3">
        <f>INDEX('Entry Forms Summary'!$C$38:$AH$71,MATCH($B41,'Entry Forms Summary'!$B$38:$B$71,FALSE),MATCH(N$3,'Entry Forms Summary'!$C$37:$AH$37,FALSE))*(N$4/2+N$5)</f>
        <v>19</v>
      </c>
      <c r="O41" s="3">
        <f>INDEX('Entry Forms Summary'!$C$38:$AH$71,MATCH($B41,'Entry Forms Summary'!$B$38:$B$71,FALSE),MATCH(O$3,'Entry Forms Summary'!$C$37:$AH$37,FALSE))*(O$4/2+O$5)</f>
        <v>27</v>
      </c>
      <c r="P41" s="3">
        <f>INDEX('Entry Forms Summary'!$C$38:$AH$71,MATCH($B41,'Entry Forms Summary'!$B$38:$B$71,FALSE),MATCH(P$3,'Entry Forms Summary'!$C$37:$AH$37,FALSE))*(P$4/2+P$5)</f>
        <v>8</v>
      </c>
      <c r="Q41" s="3">
        <f>INDEX('Entry Forms Summary'!$C$38:$AH$71,MATCH($B41,'Entry Forms Summary'!$B$38:$B$71,FALSE),MATCH(Q$3,'Entry Forms Summary'!$C$37:$AH$37,FALSE))*(Q$4/2+Q$5)</f>
        <v>91</v>
      </c>
      <c r="R41" s="3">
        <f>INDEX('Entry Forms Summary'!$C$38:$AH$71,MATCH($B41,'Entry Forms Summary'!$B$38:$B$71,FALSE),MATCH(R$3,'Entry Forms Summary'!$C$37:$AH$37,FALSE))*(R$4/2+R$5)</f>
        <v>208</v>
      </c>
      <c r="S41" s="3">
        <f>INDEX('Entry Forms Summary'!$C$38:$AH$71,MATCH($B41,'Entry Forms Summary'!$B$38:$B$71,FALSE),MATCH(S$3,'Entry Forms Summary'!$C$37:$AH$37,FALSE))*(S$4/2+S$5)</f>
        <v>7.5</v>
      </c>
      <c r="T41" s="3">
        <f>INDEX('Entry Forms Summary'!$C$38:$AH$71,MATCH($B41,'Entry Forms Summary'!$B$38:$B$71,FALSE),MATCH(T$3,'Entry Forms Summary'!$C$37:$AH$37,FALSE))*(T$4/2+T$5)</f>
        <v>21</v>
      </c>
      <c r="U41" s="3">
        <f>INDEX('Entry Forms Summary'!$C$38:$AH$71,MATCH($B41,'Entry Forms Summary'!$B$38:$B$71,FALSE),MATCH(U$3,'Entry Forms Summary'!$C$37:$AH$37,FALSE))*(U$4/2+U$5)</f>
        <v>0</v>
      </c>
      <c r="V41" s="3">
        <f>INDEX('Entry Forms Summary'!$C$38:$AH$71,MATCH($B41,'Entry Forms Summary'!$B$38:$B$71,FALSE),MATCH(V$3,'Entry Forms Summary'!$C$37:$AH$37,FALSE))*(V$4/2+V$5)</f>
        <v>5</v>
      </c>
      <c r="W41" s="3">
        <f>INDEX('Entry Forms Summary'!$C$38:$AH$71,MATCH($B41,'Entry Forms Summary'!$B$38:$B$71,FALSE),MATCH(W$3,'Entry Forms Summary'!$C$37:$AH$37,FALSE))*(W$4/2+W$5)</f>
        <v>25</v>
      </c>
      <c r="X41" s="3">
        <f>INDEX('Entry Forms Summary'!$C$38:$AH$71,MATCH($B41,'Entry Forms Summary'!$B$38:$B$71,FALSE),MATCH(X$3,'Entry Forms Summary'!$C$37:$AH$37,FALSE))*(X$4/2+X$5)</f>
        <v>10.5</v>
      </c>
      <c r="Y41" s="3">
        <f>INDEX('Entry Forms Summary'!$C$38:$AH$71,MATCH($B41,'Entry Forms Summary'!$B$38:$B$71,FALSE),MATCH(Y$3,'Entry Forms Summary'!$C$37:$AH$37,FALSE))*(Y$4/2+Y$5)</f>
        <v>8.5</v>
      </c>
      <c r="Z41" s="3">
        <f>INDEX('Entry Forms Summary'!$C$38:$AH$71,MATCH($B41,'Entry Forms Summary'!$B$38:$B$71,FALSE),MATCH(Z$3,'Entry Forms Summary'!$C$37:$AH$37,FALSE))*(Z$4/2+Z$5)</f>
        <v>27.5</v>
      </c>
      <c r="AA41" s="3">
        <f>INDEX('Entry Forms Summary'!$C$38:$AH$71,MATCH($B41,'Entry Forms Summary'!$B$38:$B$71,FALSE),MATCH(AA$3,'Entry Forms Summary'!$C$37:$AH$37,FALSE))*(AA$4/2+AA$5)</f>
        <v>132</v>
      </c>
      <c r="AB41" s="3">
        <f>INDEX('Entry Forms Summary'!$C$38:$AH$71,MATCH($B41,'Entry Forms Summary'!$B$38:$B$71,FALSE),MATCH(AB$3,'Entry Forms Summary'!$C$37:$AH$37,FALSE))*(AB$4/2+AB$5)</f>
        <v>13.5</v>
      </c>
      <c r="AC41" s="3">
        <f>INDEX('Entry Forms Summary'!$C$38:$AH$71,MATCH($B41,'Entry Forms Summary'!$B$38:$B$71,FALSE),MATCH(AC$3,'Entry Forms Summary'!$C$37:$AH$37,FALSE))*(AC$4/2+AC$5)</f>
        <v>42</v>
      </c>
      <c r="AD41" s="3">
        <f>INDEX('Entry Forms Summary'!$C$38:$AH$71,MATCH($B41,'Entry Forms Summary'!$B$38:$B$71,FALSE),MATCH(AD$3,'Entry Forms Summary'!$C$37:$AH$37,FALSE))*(AD$4/2+AD$5)</f>
        <v>20</v>
      </c>
      <c r="AE41" s="3">
        <f>INDEX('Entry Forms Summary'!$C$38:$AH$71,MATCH($B41,'Entry Forms Summary'!$B$38:$B$71,FALSE),MATCH(AE$3,'Entry Forms Summary'!$C$37:$AH$37,FALSE))*(AE$4/2+AE$5)</f>
        <v>29</v>
      </c>
      <c r="AF41" s="3">
        <f>INDEX('Entry Forms Summary'!$C$38:$AH$71,MATCH($B41,'Entry Forms Summary'!$B$38:$B$71,FALSE),MATCH(AF$3,'Entry Forms Summary'!$C$37:$AH$37,FALSE))*(AF$4/2+AF$5)</f>
        <v>16</v>
      </c>
      <c r="AG41" s="3">
        <f>INDEX('Entry Forms Summary'!$C$38:$AH$71,MATCH($B41,'Entry Forms Summary'!$B$38:$B$71,FALSE),MATCH(AG$3,'Entry Forms Summary'!$C$37:$AH$37,FALSE))*(AG$4/2+AG$5)</f>
        <v>54</v>
      </c>
      <c r="AH41" s="3">
        <f>INDEX('Entry Forms Summary'!$C$38:$AH$71,MATCH($B41,'Entry Forms Summary'!$B$38:$B$71,FALSE),MATCH(AH$3,'Entry Forms Summary'!$C$37:$AH$37,FALSE))*(AH$4/2+AH$5)</f>
        <v>1.5</v>
      </c>
      <c r="AI41" s="7">
        <f t="shared" si="0"/>
        <v>1263</v>
      </c>
      <c r="AJ41" s="7">
        <f t="shared" si="1"/>
        <v>30</v>
      </c>
    </row>
  </sheetData>
  <autoFilter ref="A7:AJ41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sortState ref="A8:AJ41">
      <sortCondition ref="AJ7:AJ41"/>
    </sortState>
  </autoFilter>
  <sortState ref="AJ6:AJ21">
    <sortCondition ref="AJ6:AJ21"/>
  </sortState>
  <mergeCells count="3">
    <mergeCell ref="C7:AH7"/>
    <mergeCell ref="B2:AH2"/>
    <mergeCell ref="AL6:AM6"/>
  </mergeCells>
  <conditionalFormatting sqref="A8:A30">
    <cfRule type="containsText" dxfId="26" priority="25" operator="containsText" text="N">
      <formula>NOT(ISERROR(SEARCH("N",A8)))</formula>
    </cfRule>
    <cfRule type="cellIs" dxfId="25" priority="26" operator="equal">
      <formula>"Y"</formula>
    </cfRule>
  </conditionalFormatting>
  <conditionalFormatting sqref="A32">
    <cfRule type="containsText" dxfId="24" priority="23" operator="containsText" text="N">
      <formula>NOT(ISERROR(SEARCH("N",A32)))</formula>
    </cfRule>
    <cfRule type="cellIs" dxfId="23" priority="24" operator="equal">
      <formula>"Y"</formula>
    </cfRule>
  </conditionalFormatting>
  <conditionalFormatting sqref="A31">
    <cfRule type="containsText" dxfId="22" priority="21" operator="containsText" text="N">
      <formula>NOT(ISERROR(SEARCH("N",A31)))</formula>
    </cfRule>
    <cfRule type="cellIs" dxfId="21" priority="22" operator="equal">
      <formula>"Y"</formula>
    </cfRule>
  </conditionalFormatting>
  <conditionalFormatting sqref="A33">
    <cfRule type="containsText" dxfId="20" priority="19" operator="containsText" text="N">
      <formula>NOT(ISERROR(SEARCH("N",A33)))</formula>
    </cfRule>
    <cfRule type="cellIs" dxfId="19" priority="20" operator="equal">
      <formula>"Y"</formula>
    </cfRule>
  </conditionalFormatting>
  <conditionalFormatting sqref="A34">
    <cfRule type="containsText" dxfId="18" priority="17" operator="containsText" text="N">
      <formula>NOT(ISERROR(SEARCH("N",A34)))</formula>
    </cfRule>
    <cfRule type="cellIs" dxfId="17" priority="18" operator="equal">
      <formula>"Y"</formula>
    </cfRule>
  </conditionalFormatting>
  <conditionalFormatting sqref="A35">
    <cfRule type="containsText" dxfId="16" priority="15" operator="containsText" text="N">
      <formula>NOT(ISERROR(SEARCH("N",A35)))</formula>
    </cfRule>
    <cfRule type="cellIs" dxfId="15" priority="16" operator="equal">
      <formula>"Y"</formula>
    </cfRule>
  </conditionalFormatting>
  <conditionalFormatting sqref="A36">
    <cfRule type="containsText" dxfId="14" priority="13" operator="containsText" text="N">
      <formula>NOT(ISERROR(SEARCH("N",A36)))</formula>
    </cfRule>
    <cfRule type="cellIs" dxfId="13" priority="14" operator="equal">
      <formula>"Y"</formula>
    </cfRule>
  </conditionalFormatting>
  <conditionalFormatting sqref="A37">
    <cfRule type="containsText" dxfId="12" priority="11" operator="containsText" text="N">
      <formula>NOT(ISERROR(SEARCH("N",A37)))</formula>
    </cfRule>
    <cfRule type="cellIs" dxfId="11" priority="12" operator="equal">
      <formula>"Y"</formula>
    </cfRule>
  </conditionalFormatting>
  <conditionalFormatting sqref="A38">
    <cfRule type="containsText" dxfId="10" priority="7" operator="containsText" text="N">
      <formula>NOT(ISERROR(SEARCH("N",A38)))</formula>
    </cfRule>
    <cfRule type="cellIs" dxfId="9" priority="8" operator="equal">
      <formula>"Y"</formula>
    </cfRule>
  </conditionalFormatting>
  <conditionalFormatting sqref="A39">
    <cfRule type="containsText" dxfId="8" priority="5" operator="containsText" text="N">
      <formula>NOT(ISERROR(SEARCH("N",A39)))</formula>
    </cfRule>
    <cfRule type="cellIs" dxfId="7" priority="6" operator="equal">
      <formula>"Y"</formula>
    </cfRule>
  </conditionalFormatting>
  <conditionalFormatting sqref="A40">
    <cfRule type="containsText" dxfId="6" priority="3" operator="containsText" text="N">
      <formula>NOT(ISERROR(SEARCH("N",A40)))</formula>
    </cfRule>
    <cfRule type="cellIs" dxfId="5" priority="4" operator="equal">
      <formula>"Y"</formula>
    </cfRule>
  </conditionalFormatting>
  <conditionalFormatting sqref="A41">
    <cfRule type="containsText" dxfId="4" priority="1" operator="containsText" text="N">
      <formula>NOT(ISERROR(SEARCH("N",A41)))</formula>
    </cfRule>
    <cfRule type="cellIs" dxfId="3" priority="2" operator="equal">
      <formula>"Y"</formula>
    </cfRule>
  </conditionalFormatting>
  <pageMargins left="0.7" right="0.69791666666666663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85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5" sqref="B15"/>
    </sheetView>
  </sheetViews>
  <sheetFormatPr defaultRowHeight="12.75" x14ac:dyDescent="0.2"/>
  <cols>
    <col min="1" max="2" width="31.7109375" bestFit="1" customWidth="1"/>
    <col min="3" max="3" width="17.7109375" bestFit="1" customWidth="1"/>
    <col min="4" max="4" width="16.140625" bestFit="1" customWidth="1"/>
    <col min="5" max="5" width="17.28515625" bestFit="1" customWidth="1"/>
    <col min="6" max="6" width="16.28515625" bestFit="1" customWidth="1"/>
    <col min="7" max="7" width="24" bestFit="1" customWidth="1"/>
    <col min="8" max="8" width="20.7109375" bestFit="1" customWidth="1"/>
    <col min="9" max="9" width="18.5703125" bestFit="1" customWidth="1"/>
    <col min="10" max="10" width="16.28515625" bestFit="1" customWidth="1"/>
    <col min="11" max="11" width="13.7109375" bestFit="1" customWidth="1"/>
    <col min="12" max="12" width="21" bestFit="1" customWidth="1"/>
    <col min="13" max="13" width="17.5703125" bestFit="1" customWidth="1"/>
    <col min="14" max="14" width="21" bestFit="1" customWidth="1"/>
    <col min="15" max="15" width="13.140625" bestFit="1" customWidth="1"/>
    <col min="16" max="16" width="14" bestFit="1" customWidth="1"/>
    <col min="17" max="17" width="17.5703125" bestFit="1" customWidth="1"/>
    <col min="18" max="18" width="15.42578125" bestFit="1" customWidth="1"/>
    <col min="19" max="20" width="17.5703125" bestFit="1" customWidth="1"/>
    <col min="21" max="21" width="16" bestFit="1" customWidth="1"/>
    <col min="22" max="22" width="11.5703125" bestFit="1" customWidth="1"/>
    <col min="23" max="23" width="15.85546875" bestFit="1" customWidth="1"/>
    <col min="24" max="24" width="13.7109375" bestFit="1" customWidth="1"/>
    <col min="25" max="34" width="18.5703125" bestFit="1" customWidth="1"/>
    <col min="35" max="35" width="19.5703125" bestFit="1" customWidth="1"/>
  </cols>
  <sheetData>
    <row r="3" spans="1:35" ht="74.25" customHeight="1" x14ac:dyDescent="0.2">
      <c r="A3" s="23" t="s">
        <v>45</v>
      </c>
      <c r="B3" s="22" t="s">
        <v>52</v>
      </c>
      <c r="C3" s="22" t="s">
        <v>53</v>
      </c>
      <c r="D3" s="22" t="s">
        <v>54</v>
      </c>
      <c r="E3" s="22" t="s">
        <v>55</v>
      </c>
      <c r="F3" s="22" t="s">
        <v>56</v>
      </c>
      <c r="G3" s="22" t="s">
        <v>57</v>
      </c>
      <c r="H3" s="22" t="s">
        <v>58</v>
      </c>
      <c r="I3" s="22" t="s">
        <v>59</v>
      </c>
      <c r="J3" s="22" t="s">
        <v>60</v>
      </c>
      <c r="K3" s="22" t="s">
        <v>61</v>
      </c>
      <c r="L3" s="22" t="s">
        <v>68</v>
      </c>
      <c r="M3" s="22" t="s">
        <v>62</v>
      </c>
      <c r="N3" s="22" t="s">
        <v>63</v>
      </c>
      <c r="O3" s="22" t="s">
        <v>64</v>
      </c>
      <c r="P3" s="22" t="s">
        <v>65</v>
      </c>
      <c r="Q3" s="22" t="s">
        <v>66</v>
      </c>
      <c r="R3" s="22" t="s">
        <v>67</v>
      </c>
      <c r="S3" s="22" t="s">
        <v>69</v>
      </c>
      <c r="T3" s="22" t="s">
        <v>70</v>
      </c>
      <c r="U3" s="22" t="s">
        <v>71</v>
      </c>
      <c r="V3" s="22" t="s">
        <v>72</v>
      </c>
      <c r="W3" s="22" t="s">
        <v>73</v>
      </c>
      <c r="X3" s="22" t="s">
        <v>74</v>
      </c>
      <c r="Y3" s="22" t="s">
        <v>75</v>
      </c>
      <c r="Z3" s="22" t="s">
        <v>76</v>
      </c>
      <c r="AA3" s="22" t="s">
        <v>77</v>
      </c>
      <c r="AB3" s="22" t="s">
        <v>78</v>
      </c>
      <c r="AC3" s="22" t="s">
        <v>79</v>
      </c>
      <c r="AD3" s="22" t="s">
        <v>80</v>
      </c>
      <c r="AE3" s="22" t="s">
        <v>81</v>
      </c>
      <c r="AF3" s="22" t="s">
        <v>82</v>
      </c>
      <c r="AG3" s="22" t="s">
        <v>83</v>
      </c>
      <c r="AH3" s="22" t="s">
        <v>84</v>
      </c>
      <c r="AI3" s="22" t="s">
        <v>85</v>
      </c>
    </row>
    <row r="4" spans="1:35" x14ac:dyDescent="0.2">
      <c r="A4" s="13" t="s">
        <v>13</v>
      </c>
      <c r="B4" s="14">
        <v>12</v>
      </c>
      <c r="C4" s="15">
        <v>1</v>
      </c>
      <c r="D4" s="15">
        <v>9</v>
      </c>
      <c r="E4" s="15">
        <v>3</v>
      </c>
      <c r="F4" s="15">
        <v>5</v>
      </c>
      <c r="G4" s="15">
        <v>7</v>
      </c>
      <c r="H4" s="15">
        <v>10</v>
      </c>
      <c r="I4" s="15">
        <v>8</v>
      </c>
      <c r="J4" s="15">
        <v>17</v>
      </c>
      <c r="K4" s="15">
        <v>1</v>
      </c>
      <c r="L4" s="15">
        <v>4</v>
      </c>
      <c r="M4" s="15">
        <v>3</v>
      </c>
      <c r="N4" s="15">
        <v>11</v>
      </c>
      <c r="O4" s="15">
        <v>8</v>
      </c>
      <c r="P4" s="15">
        <v>4</v>
      </c>
      <c r="Q4" s="15">
        <v>6</v>
      </c>
      <c r="R4" s="15">
        <v>9</v>
      </c>
      <c r="S4" s="15">
        <v>12</v>
      </c>
      <c r="T4" s="15">
        <v>11</v>
      </c>
      <c r="U4" s="15">
        <v>4</v>
      </c>
      <c r="V4" s="15">
        <v>6</v>
      </c>
      <c r="W4" s="18">
        <v>11</v>
      </c>
      <c r="X4" s="19">
        <v>12</v>
      </c>
      <c r="Y4" s="19">
        <v>11</v>
      </c>
      <c r="Z4" s="19">
        <v>11</v>
      </c>
      <c r="AA4" s="19">
        <v>2</v>
      </c>
      <c r="AB4" s="19">
        <v>3</v>
      </c>
      <c r="AC4" s="19">
        <v>5</v>
      </c>
      <c r="AD4" s="19">
        <v>18</v>
      </c>
      <c r="AE4" s="19">
        <v>6</v>
      </c>
      <c r="AF4" s="19">
        <v>4</v>
      </c>
      <c r="AG4" s="19">
        <v>1</v>
      </c>
      <c r="AH4" s="19">
        <v>12</v>
      </c>
      <c r="AI4" s="19">
        <v>11</v>
      </c>
    </row>
    <row r="5" spans="1:35" x14ac:dyDescent="0.2">
      <c r="A5" s="13" t="s">
        <v>14</v>
      </c>
      <c r="B5" s="14">
        <v>30</v>
      </c>
      <c r="C5" s="15">
        <v>31</v>
      </c>
      <c r="D5" s="15">
        <v>27</v>
      </c>
      <c r="E5" s="15">
        <v>31</v>
      </c>
      <c r="F5" s="15">
        <v>32</v>
      </c>
      <c r="G5" s="15">
        <v>31</v>
      </c>
      <c r="H5" s="15">
        <v>23</v>
      </c>
      <c r="I5" s="15">
        <v>30</v>
      </c>
      <c r="J5" s="15">
        <v>29</v>
      </c>
      <c r="K5" s="15">
        <v>31</v>
      </c>
      <c r="L5" s="15">
        <v>32</v>
      </c>
      <c r="M5" s="15">
        <v>31</v>
      </c>
      <c r="N5" s="15">
        <v>31</v>
      </c>
      <c r="O5" s="15">
        <v>19</v>
      </c>
      <c r="P5" s="15">
        <v>31</v>
      </c>
      <c r="Q5" s="15">
        <v>31</v>
      </c>
      <c r="R5" s="15">
        <v>28</v>
      </c>
      <c r="S5" s="15">
        <v>28</v>
      </c>
      <c r="T5" s="15">
        <v>31</v>
      </c>
      <c r="U5" s="15">
        <v>31</v>
      </c>
      <c r="V5" s="15">
        <v>27</v>
      </c>
      <c r="W5" s="19">
        <v>31</v>
      </c>
      <c r="X5" s="19">
        <v>28</v>
      </c>
      <c r="Y5" s="19">
        <v>31</v>
      </c>
      <c r="Z5" s="19">
        <v>30</v>
      </c>
      <c r="AA5" s="19">
        <v>31</v>
      </c>
      <c r="AB5" s="19">
        <v>32</v>
      </c>
      <c r="AC5" s="19">
        <v>32</v>
      </c>
      <c r="AD5" s="19">
        <v>31</v>
      </c>
      <c r="AE5" s="19">
        <v>20</v>
      </c>
      <c r="AF5" s="19">
        <v>31</v>
      </c>
      <c r="AG5" s="19">
        <v>25</v>
      </c>
      <c r="AH5" s="19">
        <v>30</v>
      </c>
      <c r="AI5" s="19">
        <v>27</v>
      </c>
    </row>
    <row r="6" spans="1:35" x14ac:dyDescent="0.2">
      <c r="A6" s="13" t="s">
        <v>15</v>
      </c>
      <c r="B6" s="14">
        <v>3</v>
      </c>
      <c r="C6" s="15">
        <v>11</v>
      </c>
      <c r="D6" s="15">
        <v>2</v>
      </c>
      <c r="E6" s="15">
        <v>1</v>
      </c>
      <c r="F6" s="15">
        <v>1</v>
      </c>
      <c r="G6" s="15">
        <v>2</v>
      </c>
      <c r="H6" s="15">
        <v>4</v>
      </c>
      <c r="I6" s="15">
        <v>2</v>
      </c>
      <c r="J6" s="15">
        <v>1</v>
      </c>
      <c r="K6" s="15">
        <v>11</v>
      </c>
      <c r="L6" s="15">
        <v>7</v>
      </c>
      <c r="M6" s="15">
        <v>5</v>
      </c>
      <c r="N6" s="15">
        <v>10</v>
      </c>
      <c r="O6" s="15">
        <v>9</v>
      </c>
      <c r="P6" s="15">
        <v>6</v>
      </c>
      <c r="Q6" s="15">
        <v>2</v>
      </c>
      <c r="R6" s="15">
        <v>4</v>
      </c>
      <c r="S6" s="15">
        <v>1</v>
      </c>
      <c r="T6" s="15">
        <v>1</v>
      </c>
      <c r="U6" s="15">
        <v>3</v>
      </c>
      <c r="V6" s="15">
        <v>1</v>
      </c>
      <c r="W6" s="19">
        <v>4</v>
      </c>
      <c r="X6" s="19">
        <v>1</v>
      </c>
      <c r="Y6" s="19">
        <v>1</v>
      </c>
      <c r="Z6" s="19">
        <v>2</v>
      </c>
      <c r="AA6" s="19">
        <v>1</v>
      </c>
      <c r="AB6" s="19">
        <v>6</v>
      </c>
      <c r="AC6" s="19">
        <v>4</v>
      </c>
      <c r="AD6" s="19">
        <v>1</v>
      </c>
      <c r="AE6" s="19">
        <v>21</v>
      </c>
      <c r="AF6" s="19">
        <v>2</v>
      </c>
      <c r="AG6" s="19">
        <v>8</v>
      </c>
      <c r="AH6" s="19">
        <v>13</v>
      </c>
      <c r="AI6" s="19">
        <v>7</v>
      </c>
    </row>
    <row r="7" spans="1:35" x14ac:dyDescent="0.2">
      <c r="A7" s="13" t="s">
        <v>16</v>
      </c>
      <c r="B7" s="14">
        <v>28</v>
      </c>
      <c r="C7" s="15">
        <v>21</v>
      </c>
      <c r="D7" s="15">
        <v>14</v>
      </c>
      <c r="E7" s="15">
        <v>25</v>
      </c>
      <c r="F7" s="15">
        <v>27</v>
      </c>
      <c r="G7" s="15">
        <v>12</v>
      </c>
      <c r="H7" s="15">
        <v>22</v>
      </c>
      <c r="I7" s="15">
        <v>28</v>
      </c>
      <c r="J7" s="15">
        <v>24</v>
      </c>
      <c r="K7" s="15">
        <v>21</v>
      </c>
      <c r="L7" s="15">
        <v>20</v>
      </c>
      <c r="M7" s="15">
        <v>27</v>
      </c>
      <c r="N7" s="15">
        <v>17</v>
      </c>
      <c r="O7" s="15">
        <v>18</v>
      </c>
      <c r="P7" s="15">
        <v>28</v>
      </c>
      <c r="Q7" s="15">
        <v>25</v>
      </c>
      <c r="R7" s="15">
        <v>13</v>
      </c>
      <c r="S7" s="15">
        <v>23</v>
      </c>
      <c r="T7" s="15">
        <v>23</v>
      </c>
      <c r="U7" s="15">
        <v>28</v>
      </c>
      <c r="V7" s="15">
        <v>29</v>
      </c>
      <c r="W7" s="19">
        <v>22</v>
      </c>
      <c r="X7" s="19">
        <v>22</v>
      </c>
      <c r="Y7" s="19">
        <v>23</v>
      </c>
      <c r="Z7" s="19">
        <v>24</v>
      </c>
      <c r="AA7" s="19">
        <v>25</v>
      </c>
      <c r="AB7" s="19">
        <v>27</v>
      </c>
      <c r="AC7" s="19">
        <v>27</v>
      </c>
      <c r="AD7" s="19">
        <v>26</v>
      </c>
      <c r="AE7" s="19">
        <v>22</v>
      </c>
      <c r="AF7" s="19">
        <v>29</v>
      </c>
      <c r="AG7" s="19">
        <v>16</v>
      </c>
      <c r="AH7" s="19">
        <v>21</v>
      </c>
      <c r="AI7" s="19">
        <v>26</v>
      </c>
    </row>
    <row r="8" spans="1:35" x14ac:dyDescent="0.2">
      <c r="A8" s="13" t="s">
        <v>17</v>
      </c>
      <c r="B8" s="14">
        <v>13</v>
      </c>
      <c r="C8" s="15">
        <v>14</v>
      </c>
      <c r="D8" s="15">
        <v>6</v>
      </c>
      <c r="E8" s="15">
        <v>21</v>
      </c>
      <c r="F8" s="15">
        <v>4</v>
      </c>
      <c r="G8" s="15">
        <v>23</v>
      </c>
      <c r="H8" s="15">
        <v>3</v>
      </c>
      <c r="I8" s="15">
        <v>17</v>
      </c>
      <c r="J8" s="15">
        <v>19</v>
      </c>
      <c r="K8" s="15">
        <v>14</v>
      </c>
      <c r="L8" s="15">
        <v>2</v>
      </c>
      <c r="M8" s="15">
        <v>9</v>
      </c>
      <c r="N8" s="15">
        <v>13</v>
      </c>
      <c r="O8" s="15">
        <v>2</v>
      </c>
      <c r="P8" s="15">
        <v>14</v>
      </c>
      <c r="Q8" s="15">
        <v>16</v>
      </c>
      <c r="R8" s="15">
        <v>5</v>
      </c>
      <c r="S8" s="15">
        <v>17</v>
      </c>
      <c r="T8" s="15">
        <v>19</v>
      </c>
      <c r="U8" s="15">
        <v>19</v>
      </c>
      <c r="V8" s="15">
        <v>17</v>
      </c>
      <c r="W8" s="19">
        <v>17</v>
      </c>
      <c r="X8" s="19">
        <v>13</v>
      </c>
      <c r="Y8" s="19">
        <v>16</v>
      </c>
      <c r="Z8" s="19">
        <v>20</v>
      </c>
      <c r="AA8" s="19">
        <v>21</v>
      </c>
      <c r="AB8" s="19">
        <v>11</v>
      </c>
      <c r="AC8" s="19">
        <v>18</v>
      </c>
      <c r="AD8" s="19">
        <v>5</v>
      </c>
      <c r="AE8" s="19">
        <v>7</v>
      </c>
      <c r="AF8" s="19">
        <v>18</v>
      </c>
      <c r="AG8" s="19">
        <v>7</v>
      </c>
      <c r="AH8" s="19">
        <v>3</v>
      </c>
      <c r="AI8" s="19">
        <v>4</v>
      </c>
    </row>
    <row r="9" spans="1:35" x14ac:dyDescent="0.2">
      <c r="A9" s="13" t="s">
        <v>18</v>
      </c>
      <c r="B9" s="14">
        <v>31</v>
      </c>
      <c r="C9" s="15">
        <v>32</v>
      </c>
      <c r="D9" s="15">
        <v>30</v>
      </c>
      <c r="E9" s="15">
        <v>32</v>
      </c>
      <c r="F9" s="15">
        <v>30</v>
      </c>
      <c r="G9" s="15">
        <v>30</v>
      </c>
      <c r="H9" s="15">
        <v>29</v>
      </c>
      <c r="I9" s="15">
        <v>29</v>
      </c>
      <c r="J9" s="15">
        <v>32</v>
      </c>
      <c r="K9" s="15">
        <v>32</v>
      </c>
      <c r="L9" s="15">
        <v>31</v>
      </c>
      <c r="M9" s="15">
        <v>32</v>
      </c>
      <c r="N9" s="15">
        <v>30</v>
      </c>
      <c r="O9" s="15">
        <v>32</v>
      </c>
      <c r="P9" s="15">
        <v>32</v>
      </c>
      <c r="Q9" s="15">
        <v>32</v>
      </c>
      <c r="R9" s="15">
        <v>30</v>
      </c>
      <c r="S9" s="15">
        <v>27</v>
      </c>
      <c r="T9" s="15">
        <v>29</v>
      </c>
      <c r="U9" s="15">
        <v>32</v>
      </c>
      <c r="V9" s="15">
        <v>28</v>
      </c>
      <c r="W9" s="19">
        <v>30</v>
      </c>
      <c r="X9" s="19">
        <v>32</v>
      </c>
      <c r="Y9" s="19">
        <v>27</v>
      </c>
      <c r="Z9" s="19">
        <v>32</v>
      </c>
      <c r="AA9" s="19">
        <v>32</v>
      </c>
      <c r="AB9" s="19">
        <v>31</v>
      </c>
      <c r="AC9" s="19">
        <v>31</v>
      </c>
      <c r="AD9" s="19">
        <v>23</v>
      </c>
      <c r="AE9" s="19">
        <v>31</v>
      </c>
      <c r="AF9" s="19">
        <v>32</v>
      </c>
      <c r="AG9" s="19">
        <v>23</v>
      </c>
      <c r="AH9" s="19">
        <v>27</v>
      </c>
      <c r="AI9" s="19">
        <v>29</v>
      </c>
    </row>
    <row r="10" spans="1:35" x14ac:dyDescent="0.2">
      <c r="A10" s="13" t="s">
        <v>19</v>
      </c>
      <c r="B10" s="14">
        <v>5</v>
      </c>
      <c r="C10" s="15">
        <v>2</v>
      </c>
      <c r="D10" s="15">
        <v>1</v>
      </c>
      <c r="E10" s="15">
        <v>8</v>
      </c>
      <c r="F10" s="15">
        <v>7</v>
      </c>
      <c r="G10" s="15">
        <v>5</v>
      </c>
      <c r="H10" s="15">
        <v>9</v>
      </c>
      <c r="I10" s="15">
        <v>1</v>
      </c>
      <c r="J10" s="15">
        <v>5</v>
      </c>
      <c r="K10" s="15">
        <v>2</v>
      </c>
      <c r="L10" s="15">
        <v>8</v>
      </c>
      <c r="M10" s="15">
        <v>6</v>
      </c>
      <c r="N10" s="15">
        <v>12</v>
      </c>
      <c r="O10" s="15">
        <v>10</v>
      </c>
      <c r="P10" s="15">
        <v>5</v>
      </c>
      <c r="Q10" s="15">
        <v>5</v>
      </c>
      <c r="R10" s="15">
        <v>2</v>
      </c>
      <c r="S10" s="15">
        <v>3</v>
      </c>
      <c r="T10" s="15">
        <v>2</v>
      </c>
      <c r="U10" s="15">
        <v>5</v>
      </c>
      <c r="V10" s="15">
        <v>5</v>
      </c>
      <c r="W10" s="19">
        <v>7</v>
      </c>
      <c r="X10" s="19">
        <v>3</v>
      </c>
      <c r="Y10" s="19">
        <v>13</v>
      </c>
      <c r="Z10" s="19">
        <v>22</v>
      </c>
      <c r="AA10" s="19">
        <v>5</v>
      </c>
      <c r="AB10" s="19">
        <v>5</v>
      </c>
      <c r="AC10" s="19">
        <v>1</v>
      </c>
      <c r="AD10" s="19">
        <v>3</v>
      </c>
      <c r="AE10" s="19">
        <v>10</v>
      </c>
      <c r="AF10" s="19">
        <v>3</v>
      </c>
      <c r="AG10" s="19">
        <v>17</v>
      </c>
      <c r="AH10" s="19">
        <v>15</v>
      </c>
      <c r="AI10" s="19">
        <v>10</v>
      </c>
    </row>
    <row r="11" spans="1:35" x14ac:dyDescent="0.2">
      <c r="A11" s="13" t="s">
        <v>20</v>
      </c>
      <c r="B11" s="14">
        <v>17</v>
      </c>
      <c r="C11" s="15">
        <v>20</v>
      </c>
      <c r="D11" s="15">
        <v>15</v>
      </c>
      <c r="E11" s="15">
        <v>15</v>
      </c>
      <c r="F11" s="15">
        <v>21</v>
      </c>
      <c r="G11" s="15">
        <v>4</v>
      </c>
      <c r="H11" s="15">
        <v>24</v>
      </c>
      <c r="I11" s="15">
        <v>21</v>
      </c>
      <c r="J11" s="15">
        <v>13</v>
      </c>
      <c r="K11" s="15">
        <v>20</v>
      </c>
      <c r="L11" s="15">
        <v>21</v>
      </c>
      <c r="M11" s="15">
        <v>20</v>
      </c>
      <c r="N11" s="15">
        <v>16</v>
      </c>
      <c r="O11" s="15">
        <v>21</v>
      </c>
      <c r="P11" s="15">
        <v>20</v>
      </c>
      <c r="Q11" s="15">
        <v>24</v>
      </c>
      <c r="R11" s="15">
        <v>17</v>
      </c>
      <c r="S11" s="15">
        <v>14</v>
      </c>
      <c r="T11" s="15">
        <v>13</v>
      </c>
      <c r="U11" s="15">
        <v>23</v>
      </c>
      <c r="V11" s="15">
        <v>21</v>
      </c>
      <c r="W11" s="19">
        <v>16</v>
      </c>
      <c r="X11" s="19">
        <v>19</v>
      </c>
      <c r="Y11" s="19">
        <v>10</v>
      </c>
      <c r="Z11" s="19">
        <v>9</v>
      </c>
      <c r="AA11" s="19">
        <v>26</v>
      </c>
      <c r="AB11" s="19">
        <v>20</v>
      </c>
      <c r="AC11" s="19">
        <v>15</v>
      </c>
      <c r="AD11" s="19">
        <v>10</v>
      </c>
      <c r="AE11" s="19">
        <v>11</v>
      </c>
      <c r="AF11" s="19">
        <v>12</v>
      </c>
      <c r="AG11" s="19">
        <v>9</v>
      </c>
      <c r="AH11" s="19">
        <v>20</v>
      </c>
      <c r="AI11" s="19">
        <v>18</v>
      </c>
    </row>
    <row r="12" spans="1:35" x14ac:dyDescent="0.2">
      <c r="A12" s="13" t="s">
        <v>21</v>
      </c>
      <c r="B12" s="14">
        <v>20</v>
      </c>
      <c r="C12" s="15">
        <v>22</v>
      </c>
      <c r="D12" s="15">
        <v>23</v>
      </c>
      <c r="E12" s="15">
        <v>23</v>
      </c>
      <c r="F12" s="15">
        <v>23</v>
      </c>
      <c r="G12" s="15">
        <v>13</v>
      </c>
      <c r="H12" s="15">
        <v>30</v>
      </c>
      <c r="I12" s="15">
        <v>22</v>
      </c>
      <c r="J12" s="15">
        <v>30</v>
      </c>
      <c r="K12" s="15">
        <v>22</v>
      </c>
      <c r="L12" s="15">
        <v>10</v>
      </c>
      <c r="M12" s="15">
        <v>21</v>
      </c>
      <c r="N12" s="15">
        <v>27</v>
      </c>
      <c r="O12" s="15">
        <v>4</v>
      </c>
      <c r="P12" s="15">
        <v>26</v>
      </c>
      <c r="Q12" s="15">
        <v>26</v>
      </c>
      <c r="R12" s="15">
        <v>24</v>
      </c>
      <c r="S12" s="15">
        <v>24</v>
      </c>
      <c r="T12" s="15">
        <v>24</v>
      </c>
      <c r="U12" s="15">
        <v>22</v>
      </c>
      <c r="V12" s="15">
        <v>24</v>
      </c>
      <c r="W12" s="19">
        <v>25</v>
      </c>
      <c r="X12" s="19">
        <v>25</v>
      </c>
      <c r="Y12" s="19">
        <v>19</v>
      </c>
      <c r="Z12" s="19">
        <v>23</v>
      </c>
      <c r="AA12" s="19">
        <v>28</v>
      </c>
      <c r="AB12" s="19">
        <v>26</v>
      </c>
      <c r="AC12" s="19">
        <v>25</v>
      </c>
      <c r="AD12" s="19">
        <v>22</v>
      </c>
      <c r="AE12" s="19">
        <v>12</v>
      </c>
      <c r="AF12" s="19">
        <v>26</v>
      </c>
      <c r="AG12" s="19">
        <v>11</v>
      </c>
      <c r="AH12" s="19">
        <v>16</v>
      </c>
      <c r="AI12" s="19">
        <v>17</v>
      </c>
    </row>
    <row r="13" spans="1:35" x14ac:dyDescent="0.2">
      <c r="A13" s="13" t="s">
        <v>22</v>
      </c>
      <c r="B13" s="14">
        <v>2</v>
      </c>
      <c r="C13" s="15">
        <v>4</v>
      </c>
      <c r="D13" s="15">
        <v>4</v>
      </c>
      <c r="E13" s="15">
        <v>4</v>
      </c>
      <c r="F13" s="15">
        <v>3</v>
      </c>
      <c r="G13" s="15">
        <v>3</v>
      </c>
      <c r="H13" s="15">
        <v>8</v>
      </c>
      <c r="I13" s="15">
        <v>9</v>
      </c>
      <c r="J13" s="15">
        <v>2</v>
      </c>
      <c r="K13" s="15">
        <v>4</v>
      </c>
      <c r="L13" s="15">
        <v>19</v>
      </c>
      <c r="M13" s="15">
        <v>4</v>
      </c>
      <c r="N13" s="15">
        <v>9</v>
      </c>
      <c r="O13" s="15">
        <v>1</v>
      </c>
      <c r="P13" s="15">
        <v>3</v>
      </c>
      <c r="Q13" s="15">
        <v>4</v>
      </c>
      <c r="R13" s="15">
        <v>8</v>
      </c>
      <c r="S13" s="15">
        <v>8</v>
      </c>
      <c r="T13" s="15">
        <v>4</v>
      </c>
      <c r="U13" s="15">
        <v>6</v>
      </c>
      <c r="V13" s="15">
        <v>2</v>
      </c>
      <c r="W13" s="19">
        <v>2</v>
      </c>
      <c r="X13" s="19">
        <v>9</v>
      </c>
      <c r="Y13" s="19">
        <v>2</v>
      </c>
      <c r="Z13" s="19">
        <v>4</v>
      </c>
      <c r="AA13" s="19">
        <v>8</v>
      </c>
      <c r="AB13" s="19">
        <v>4</v>
      </c>
      <c r="AC13" s="19">
        <v>3</v>
      </c>
      <c r="AD13" s="19">
        <v>6</v>
      </c>
      <c r="AE13" s="19">
        <v>19</v>
      </c>
      <c r="AF13" s="19">
        <v>1</v>
      </c>
      <c r="AG13" s="19">
        <v>10</v>
      </c>
      <c r="AH13" s="19">
        <v>4</v>
      </c>
      <c r="AI13" s="19">
        <v>6</v>
      </c>
    </row>
    <row r="14" spans="1:35" x14ac:dyDescent="0.2">
      <c r="A14" s="13" t="s">
        <v>23</v>
      </c>
      <c r="B14" s="14">
        <v>11</v>
      </c>
      <c r="C14" s="15">
        <v>13</v>
      </c>
      <c r="D14" s="15">
        <v>3</v>
      </c>
      <c r="E14" s="15">
        <v>19</v>
      </c>
      <c r="F14" s="15">
        <v>14</v>
      </c>
      <c r="G14" s="15">
        <v>24</v>
      </c>
      <c r="H14" s="15">
        <v>14</v>
      </c>
      <c r="I14" s="15">
        <v>16</v>
      </c>
      <c r="J14" s="15">
        <v>21</v>
      </c>
      <c r="K14" s="15">
        <v>13</v>
      </c>
      <c r="L14" s="15">
        <v>9</v>
      </c>
      <c r="M14" s="15">
        <v>14</v>
      </c>
      <c r="N14" s="15">
        <v>7</v>
      </c>
      <c r="O14" s="15">
        <v>3</v>
      </c>
      <c r="P14" s="15">
        <v>17</v>
      </c>
      <c r="Q14" s="15">
        <v>11</v>
      </c>
      <c r="R14" s="15">
        <v>1</v>
      </c>
      <c r="S14" s="15">
        <v>11</v>
      </c>
      <c r="T14" s="15">
        <v>17</v>
      </c>
      <c r="U14" s="15">
        <v>10</v>
      </c>
      <c r="V14" s="15">
        <v>26</v>
      </c>
      <c r="W14" s="19">
        <v>10</v>
      </c>
      <c r="X14" s="19">
        <v>11</v>
      </c>
      <c r="Y14" s="19">
        <v>15</v>
      </c>
      <c r="Z14" s="19">
        <v>10</v>
      </c>
      <c r="AA14" s="19">
        <v>18</v>
      </c>
      <c r="AB14" s="19">
        <v>10</v>
      </c>
      <c r="AC14" s="19">
        <v>12</v>
      </c>
      <c r="AD14" s="19">
        <v>12</v>
      </c>
      <c r="AE14" s="19">
        <v>9</v>
      </c>
      <c r="AF14" s="19">
        <v>16</v>
      </c>
      <c r="AG14" s="19">
        <v>15</v>
      </c>
      <c r="AH14" s="19">
        <v>26</v>
      </c>
      <c r="AI14" s="19">
        <v>16</v>
      </c>
    </row>
    <row r="15" spans="1:35" x14ac:dyDescent="0.2">
      <c r="A15" s="13" t="s">
        <v>24</v>
      </c>
      <c r="B15" s="14">
        <v>16</v>
      </c>
      <c r="C15" s="15">
        <v>12</v>
      </c>
      <c r="D15" s="15">
        <v>16</v>
      </c>
      <c r="E15" s="15">
        <v>14</v>
      </c>
      <c r="F15" s="15">
        <v>25</v>
      </c>
      <c r="G15" s="15">
        <v>19</v>
      </c>
      <c r="H15" s="15">
        <v>2</v>
      </c>
      <c r="I15" s="15">
        <v>15</v>
      </c>
      <c r="J15" s="15">
        <v>16</v>
      </c>
      <c r="K15" s="15">
        <v>12</v>
      </c>
      <c r="L15" s="15">
        <v>27</v>
      </c>
      <c r="M15" s="15">
        <v>13</v>
      </c>
      <c r="N15" s="15">
        <v>8</v>
      </c>
      <c r="O15" s="15">
        <v>25</v>
      </c>
      <c r="P15" s="15">
        <v>19</v>
      </c>
      <c r="Q15" s="15">
        <v>18</v>
      </c>
      <c r="R15" s="15">
        <v>14</v>
      </c>
      <c r="S15" s="15">
        <v>18</v>
      </c>
      <c r="T15" s="15">
        <v>12</v>
      </c>
      <c r="U15" s="15">
        <v>20</v>
      </c>
      <c r="V15" s="15">
        <v>19</v>
      </c>
      <c r="W15" s="19">
        <v>21</v>
      </c>
      <c r="X15" s="19">
        <v>16</v>
      </c>
      <c r="Y15" s="19">
        <v>14</v>
      </c>
      <c r="Z15" s="19">
        <v>8</v>
      </c>
      <c r="AA15" s="19">
        <v>10</v>
      </c>
      <c r="AB15" s="19">
        <v>14</v>
      </c>
      <c r="AC15" s="19">
        <v>22</v>
      </c>
      <c r="AD15" s="19">
        <v>21</v>
      </c>
      <c r="AE15" s="19">
        <v>8</v>
      </c>
      <c r="AF15" s="19">
        <v>10</v>
      </c>
      <c r="AG15" s="19">
        <v>14</v>
      </c>
      <c r="AH15" s="19">
        <v>24</v>
      </c>
      <c r="AI15" s="19">
        <v>21</v>
      </c>
    </row>
    <row r="16" spans="1:35" x14ac:dyDescent="0.2">
      <c r="A16" s="13" t="s">
        <v>25</v>
      </c>
      <c r="B16" s="14">
        <v>10</v>
      </c>
      <c r="C16" s="15">
        <v>17</v>
      </c>
      <c r="D16" s="15">
        <v>12</v>
      </c>
      <c r="E16" s="15">
        <v>13</v>
      </c>
      <c r="F16" s="15">
        <v>6</v>
      </c>
      <c r="G16" s="15">
        <v>18</v>
      </c>
      <c r="H16" s="15">
        <v>28</v>
      </c>
      <c r="I16" s="15">
        <v>12</v>
      </c>
      <c r="J16" s="15">
        <v>11</v>
      </c>
      <c r="K16" s="15">
        <v>17</v>
      </c>
      <c r="L16" s="15">
        <v>11</v>
      </c>
      <c r="M16" s="15">
        <v>15</v>
      </c>
      <c r="N16" s="15">
        <v>14</v>
      </c>
      <c r="O16" s="15">
        <v>7</v>
      </c>
      <c r="P16" s="15">
        <v>12</v>
      </c>
      <c r="Q16" s="15">
        <v>9</v>
      </c>
      <c r="R16" s="15">
        <v>12</v>
      </c>
      <c r="S16" s="15">
        <v>10</v>
      </c>
      <c r="T16" s="15">
        <v>10</v>
      </c>
      <c r="U16" s="15">
        <v>11</v>
      </c>
      <c r="V16" s="15">
        <v>23</v>
      </c>
      <c r="W16" s="19">
        <v>12</v>
      </c>
      <c r="X16" s="19">
        <v>10</v>
      </c>
      <c r="Y16" s="19">
        <v>4</v>
      </c>
      <c r="Z16" s="19">
        <v>13</v>
      </c>
      <c r="AA16" s="19">
        <v>16</v>
      </c>
      <c r="AB16" s="19">
        <v>9</v>
      </c>
      <c r="AC16" s="19">
        <v>13</v>
      </c>
      <c r="AD16" s="19">
        <v>20</v>
      </c>
      <c r="AE16" s="19">
        <v>18</v>
      </c>
      <c r="AF16" s="19">
        <v>15</v>
      </c>
      <c r="AG16" s="19">
        <v>2</v>
      </c>
      <c r="AH16" s="19">
        <v>10</v>
      </c>
      <c r="AI16" s="19">
        <v>15</v>
      </c>
    </row>
    <row r="17" spans="1:35" x14ac:dyDescent="0.2">
      <c r="A17" s="13" t="s">
        <v>26</v>
      </c>
      <c r="B17" s="14">
        <v>24</v>
      </c>
      <c r="C17" s="15">
        <v>26</v>
      </c>
      <c r="D17" s="15">
        <v>25</v>
      </c>
      <c r="E17" s="15">
        <v>16</v>
      </c>
      <c r="F17" s="15">
        <v>15</v>
      </c>
      <c r="G17" s="15">
        <v>16</v>
      </c>
      <c r="H17" s="15">
        <v>21</v>
      </c>
      <c r="I17" s="15">
        <v>23</v>
      </c>
      <c r="J17" s="15">
        <v>26</v>
      </c>
      <c r="K17" s="15">
        <v>26</v>
      </c>
      <c r="L17" s="15">
        <v>23</v>
      </c>
      <c r="M17" s="15">
        <v>24</v>
      </c>
      <c r="N17" s="15">
        <v>28</v>
      </c>
      <c r="O17" s="15">
        <v>26</v>
      </c>
      <c r="P17" s="15">
        <v>25</v>
      </c>
      <c r="Q17" s="15">
        <v>21</v>
      </c>
      <c r="R17" s="15">
        <v>26</v>
      </c>
      <c r="S17" s="15">
        <v>25</v>
      </c>
      <c r="T17" s="15">
        <v>16</v>
      </c>
      <c r="U17" s="15">
        <v>21</v>
      </c>
      <c r="V17" s="15">
        <v>12</v>
      </c>
      <c r="W17" s="19">
        <v>15</v>
      </c>
      <c r="X17" s="19">
        <v>23</v>
      </c>
      <c r="Y17" s="19">
        <v>22</v>
      </c>
      <c r="Z17" s="19">
        <v>17</v>
      </c>
      <c r="AA17" s="19">
        <v>27</v>
      </c>
      <c r="AB17" s="19">
        <v>21</v>
      </c>
      <c r="AC17" s="19">
        <v>14</v>
      </c>
      <c r="AD17" s="19">
        <v>16</v>
      </c>
      <c r="AE17" s="19">
        <v>29</v>
      </c>
      <c r="AF17" s="19">
        <v>19</v>
      </c>
      <c r="AG17" s="19">
        <v>22</v>
      </c>
      <c r="AH17" s="19">
        <v>5</v>
      </c>
      <c r="AI17" s="19">
        <v>20</v>
      </c>
    </row>
    <row r="18" spans="1:35" x14ac:dyDescent="0.2">
      <c r="A18" s="13" t="s">
        <v>27</v>
      </c>
      <c r="B18" s="14">
        <v>27</v>
      </c>
      <c r="C18" s="15">
        <v>23</v>
      </c>
      <c r="D18" s="15">
        <v>28</v>
      </c>
      <c r="E18" s="15">
        <v>28</v>
      </c>
      <c r="F18" s="15">
        <v>28</v>
      </c>
      <c r="G18" s="15">
        <v>26</v>
      </c>
      <c r="H18" s="15">
        <v>13</v>
      </c>
      <c r="I18" s="15">
        <v>13</v>
      </c>
      <c r="J18" s="15">
        <v>25</v>
      </c>
      <c r="K18" s="15">
        <v>23</v>
      </c>
      <c r="L18" s="15">
        <v>26</v>
      </c>
      <c r="M18" s="15">
        <v>28</v>
      </c>
      <c r="N18" s="15">
        <v>25</v>
      </c>
      <c r="O18" s="15">
        <v>30</v>
      </c>
      <c r="P18" s="15">
        <v>27</v>
      </c>
      <c r="Q18" s="15">
        <v>22</v>
      </c>
      <c r="R18" s="15">
        <v>25</v>
      </c>
      <c r="S18" s="15">
        <v>20</v>
      </c>
      <c r="T18" s="15">
        <v>28</v>
      </c>
      <c r="U18" s="15">
        <v>27</v>
      </c>
      <c r="V18" s="15">
        <v>18</v>
      </c>
      <c r="W18" s="19">
        <v>26</v>
      </c>
      <c r="X18" s="19">
        <v>17</v>
      </c>
      <c r="Y18" s="19">
        <v>26</v>
      </c>
      <c r="Z18" s="19">
        <v>26</v>
      </c>
      <c r="AA18" s="19">
        <v>29</v>
      </c>
      <c r="AB18" s="19">
        <v>25</v>
      </c>
      <c r="AC18" s="19">
        <v>28</v>
      </c>
      <c r="AD18" s="19">
        <v>27</v>
      </c>
      <c r="AE18" s="19">
        <v>30</v>
      </c>
      <c r="AF18" s="19">
        <v>27</v>
      </c>
      <c r="AG18" s="19">
        <v>27</v>
      </c>
      <c r="AH18" s="19">
        <v>19</v>
      </c>
      <c r="AI18" s="19">
        <v>23</v>
      </c>
    </row>
    <row r="19" spans="1:35" x14ac:dyDescent="0.2">
      <c r="A19" s="13" t="s">
        <v>28</v>
      </c>
      <c r="B19" s="14">
        <v>32</v>
      </c>
      <c r="C19" s="15">
        <v>30</v>
      </c>
      <c r="D19" s="15">
        <v>32</v>
      </c>
      <c r="E19" s="15">
        <v>30</v>
      </c>
      <c r="F19" s="15">
        <v>29</v>
      </c>
      <c r="G19" s="15">
        <v>32</v>
      </c>
      <c r="H19" s="15">
        <v>20</v>
      </c>
      <c r="I19" s="15">
        <v>31</v>
      </c>
      <c r="J19" s="15">
        <v>28</v>
      </c>
      <c r="K19" s="15">
        <v>30</v>
      </c>
      <c r="L19" s="15">
        <v>29</v>
      </c>
      <c r="M19" s="15">
        <v>29</v>
      </c>
      <c r="N19" s="15">
        <v>32</v>
      </c>
      <c r="O19" s="15">
        <v>31</v>
      </c>
      <c r="P19" s="15">
        <v>30</v>
      </c>
      <c r="Q19" s="15">
        <v>29</v>
      </c>
      <c r="R19" s="15">
        <v>31</v>
      </c>
      <c r="S19" s="15">
        <v>32</v>
      </c>
      <c r="T19" s="15">
        <v>32</v>
      </c>
      <c r="U19" s="15">
        <v>30</v>
      </c>
      <c r="V19" s="15">
        <v>32</v>
      </c>
      <c r="W19" s="19">
        <v>32</v>
      </c>
      <c r="X19" s="19">
        <v>31</v>
      </c>
      <c r="Y19" s="19">
        <v>30</v>
      </c>
      <c r="Z19" s="19">
        <v>31</v>
      </c>
      <c r="AA19" s="19">
        <v>30</v>
      </c>
      <c r="AB19" s="19">
        <v>28</v>
      </c>
      <c r="AC19" s="19">
        <v>29</v>
      </c>
      <c r="AD19" s="19">
        <v>32</v>
      </c>
      <c r="AE19" s="19">
        <v>28</v>
      </c>
      <c r="AF19" s="19">
        <v>30</v>
      </c>
      <c r="AG19" s="19">
        <v>28</v>
      </c>
      <c r="AH19" s="19">
        <v>29</v>
      </c>
      <c r="AI19" s="19">
        <v>32</v>
      </c>
    </row>
    <row r="20" spans="1:35" x14ac:dyDescent="0.2">
      <c r="A20" s="13" t="s">
        <v>29</v>
      </c>
      <c r="B20" s="14">
        <v>8</v>
      </c>
      <c r="C20" s="15">
        <v>5</v>
      </c>
      <c r="D20" s="15">
        <v>7</v>
      </c>
      <c r="E20" s="15">
        <v>6</v>
      </c>
      <c r="F20" s="15">
        <v>19</v>
      </c>
      <c r="G20" s="15">
        <v>15</v>
      </c>
      <c r="H20" s="15">
        <v>7</v>
      </c>
      <c r="I20" s="15">
        <v>11</v>
      </c>
      <c r="J20" s="15">
        <v>8</v>
      </c>
      <c r="K20" s="15">
        <v>5</v>
      </c>
      <c r="L20" s="15">
        <v>6</v>
      </c>
      <c r="M20" s="15">
        <v>10</v>
      </c>
      <c r="N20" s="15">
        <v>6</v>
      </c>
      <c r="O20" s="15">
        <v>11</v>
      </c>
      <c r="P20" s="15">
        <v>11</v>
      </c>
      <c r="Q20" s="15">
        <v>15</v>
      </c>
      <c r="R20" s="15">
        <v>6</v>
      </c>
      <c r="S20" s="15">
        <v>6</v>
      </c>
      <c r="T20" s="15">
        <v>3</v>
      </c>
      <c r="U20" s="15">
        <v>13</v>
      </c>
      <c r="V20" s="15">
        <v>9</v>
      </c>
      <c r="W20" s="19">
        <v>6</v>
      </c>
      <c r="X20" s="19">
        <v>7</v>
      </c>
      <c r="Y20" s="19">
        <v>8</v>
      </c>
      <c r="Z20" s="19">
        <v>3</v>
      </c>
      <c r="AA20" s="19">
        <v>11</v>
      </c>
      <c r="AB20" s="19">
        <v>18</v>
      </c>
      <c r="AC20" s="19">
        <v>7</v>
      </c>
      <c r="AD20" s="19">
        <v>7</v>
      </c>
      <c r="AE20" s="19">
        <v>4</v>
      </c>
      <c r="AF20" s="19">
        <v>8</v>
      </c>
      <c r="AG20" s="19">
        <v>31</v>
      </c>
      <c r="AH20" s="19">
        <v>6</v>
      </c>
      <c r="AI20" s="19">
        <v>22</v>
      </c>
    </row>
    <row r="21" spans="1:35" x14ac:dyDescent="0.2">
      <c r="A21" s="13" t="s">
        <v>30</v>
      </c>
      <c r="B21" s="14">
        <v>19</v>
      </c>
      <c r="C21" s="15">
        <v>15</v>
      </c>
      <c r="D21" s="15">
        <v>20</v>
      </c>
      <c r="E21" s="15">
        <v>12</v>
      </c>
      <c r="F21" s="15">
        <v>22</v>
      </c>
      <c r="G21" s="15">
        <v>14</v>
      </c>
      <c r="H21" s="15">
        <v>16</v>
      </c>
      <c r="I21" s="15">
        <v>18</v>
      </c>
      <c r="J21" s="15">
        <v>10</v>
      </c>
      <c r="K21" s="15">
        <v>15</v>
      </c>
      <c r="L21" s="15">
        <v>18</v>
      </c>
      <c r="M21" s="15">
        <v>11</v>
      </c>
      <c r="N21" s="15">
        <v>15</v>
      </c>
      <c r="O21" s="15">
        <v>17</v>
      </c>
      <c r="P21" s="15">
        <v>10</v>
      </c>
      <c r="Q21" s="15">
        <v>8</v>
      </c>
      <c r="R21" s="15">
        <v>21</v>
      </c>
      <c r="S21" s="15">
        <v>22</v>
      </c>
      <c r="T21" s="15">
        <v>15</v>
      </c>
      <c r="U21" s="15">
        <v>9</v>
      </c>
      <c r="V21" s="15">
        <v>7</v>
      </c>
      <c r="W21" s="19">
        <v>19</v>
      </c>
      <c r="X21" s="19">
        <v>21</v>
      </c>
      <c r="Y21" s="19">
        <v>18</v>
      </c>
      <c r="Z21" s="19">
        <v>21</v>
      </c>
      <c r="AA21" s="19">
        <v>13</v>
      </c>
      <c r="AB21" s="19">
        <v>19</v>
      </c>
      <c r="AC21" s="19">
        <v>20</v>
      </c>
      <c r="AD21" s="19">
        <v>19</v>
      </c>
      <c r="AE21" s="19">
        <v>5</v>
      </c>
      <c r="AF21" s="19">
        <v>7</v>
      </c>
      <c r="AG21" s="19">
        <v>13</v>
      </c>
      <c r="AH21" s="19">
        <v>14</v>
      </c>
      <c r="AI21" s="19">
        <v>9</v>
      </c>
    </row>
    <row r="22" spans="1:35" x14ac:dyDescent="0.2">
      <c r="A22" s="13" t="s">
        <v>31</v>
      </c>
      <c r="B22" s="14">
        <v>4</v>
      </c>
      <c r="C22" s="15">
        <v>3</v>
      </c>
      <c r="D22" s="15">
        <v>5</v>
      </c>
      <c r="E22" s="15">
        <v>5</v>
      </c>
      <c r="F22" s="15">
        <v>2</v>
      </c>
      <c r="G22" s="15">
        <v>6</v>
      </c>
      <c r="H22" s="15">
        <v>5</v>
      </c>
      <c r="I22" s="15">
        <v>6</v>
      </c>
      <c r="J22" s="15">
        <v>4</v>
      </c>
      <c r="K22" s="15">
        <v>3</v>
      </c>
      <c r="L22" s="15">
        <v>1</v>
      </c>
      <c r="M22" s="15">
        <v>1</v>
      </c>
      <c r="N22" s="15">
        <v>2</v>
      </c>
      <c r="O22" s="15">
        <v>13</v>
      </c>
      <c r="P22" s="15">
        <v>2</v>
      </c>
      <c r="Q22" s="15">
        <v>1</v>
      </c>
      <c r="R22" s="15">
        <v>7</v>
      </c>
      <c r="S22" s="15">
        <v>7</v>
      </c>
      <c r="T22" s="15">
        <v>9</v>
      </c>
      <c r="U22" s="15">
        <v>2</v>
      </c>
      <c r="V22" s="15">
        <v>4</v>
      </c>
      <c r="W22" s="19">
        <v>1</v>
      </c>
      <c r="X22" s="19">
        <v>8</v>
      </c>
      <c r="Y22" s="19">
        <v>5</v>
      </c>
      <c r="Z22" s="19">
        <v>12</v>
      </c>
      <c r="AA22" s="19">
        <v>4</v>
      </c>
      <c r="AB22" s="19">
        <v>2</v>
      </c>
      <c r="AC22" s="19">
        <v>2</v>
      </c>
      <c r="AD22" s="19">
        <v>2</v>
      </c>
      <c r="AE22" s="19">
        <v>13</v>
      </c>
      <c r="AF22" s="19">
        <v>5</v>
      </c>
      <c r="AG22" s="19">
        <v>12</v>
      </c>
      <c r="AH22" s="19">
        <v>7</v>
      </c>
      <c r="AI22" s="19">
        <v>3</v>
      </c>
    </row>
    <row r="23" spans="1:35" x14ac:dyDescent="0.2">
      <c r="A23" s="13" t="s">
        <v>32</v>
      </c>
      <c r="B23" s="14">
        <v>1</v>
      </c>
      <c r="C23" s="15">
        <v>10</v>
      </c>
      <c r="D23" s="15">
        <v>11</v>
      </c>
      <c r="E23" s="15">
        <v>2</v>
      </c>
      <c r="F23" s="15">
        <v>8</v>
      </c>
      <c r="G23" s="15">
        <v>10</v>
      </c>
      <c r="H23" s="15">
        <v>15</v>
      </c>
      <c r="I23" s="15">
        <v>4</v>
      </c>
      <c r="J23" s="15">
        <v>3</v>
      </c>
      <c r="K23" s="15">
        <v>10</v>
      </c>
      <c r="L23" s="15">
        <v>5</v>
      </c>
      <c r="M23" s="15">
        <v>2</v>
      </c>
      <c r="N23" s="15">
        <v>1</v>
      </c>
      <c r="O23" s="15">
        <v>12</v>
      </c>
      <c r="P23" s="15">
        <v>1</v>
      </c>
      <c r="Q23" s="15">
        <v>3</v>
      </c>
      <c r="R23" s="15">
        <v>10</v>
      </c>
      <c r="S23" s="15">
        <v>9</v>
      </c>
      <c r="T23" s="15">
        <v>8</v>
      </c>
      <c r="U23" s="15">
        <v>1</v>
      </c>
      <c r="V23" s="15">
        <v>3</v>
      </c>
      <c r="W23" s="19">
        <v>3</v>
      </c>
      <c r="X23" s="19">
        <v>6</v>
      </c>
      <c r="Y23" s="19">
        <v>7</v>
      </c>
      <c r="Z23" s="19">
        <v>6</v>
      </c>
      <c r="AA23" s="19">
        <v>3</v>
      </c>
      <c r="AB23" s="19">
        <v>1</v>
      </c>
      <c r="AC23" s="19">
        <v>6</v>
      </c>
      <c r="AD23" s="19">
        <v>11</v>
      </c>
      <c r="AE23" s="19">
        <v>3</v>
      </c>
      <c r="AF23" s="19">
        <v>6</v>
      </c>
      <c r="AG23" s="19">
        <v>5</v>
      </c>
      <c r="AH23" s="19">
        <v>2</v>
      </c>
      <c r="AI23" s="19">
        <v>13</v>
      </c>
    </row>
    <row r="24" spans="1:35" x14ac:dyDescent="0.2">
      <c r="A24" s="13" t="s">
        <v>33</v>
      </c>
      <c r="B24" s="14">
        <v>25</v>
      </c>
      <c r="C24" s="15">
        <v>27</v>
      </c>
      <c r="D24" s="15">
        <v>26</v>
      </c>
      <c r="E24" s="15">
        <v>29</v>
      </c>
      <c r="F24" s="15">
        <v>20</v>
      </c>
      <c r="G24" s="15">
        <v>25</v>
      </c>
      <c r="H24" s="15">
        <v>32</v>
      </c>
      <c r="I24" s="15">
        <v>24</v>
      </c>
      <c r="J24" s="15">
        <v>15</v>
      </c>
      <c r="K24" s="15">
        <v>27</v>
      </c>
      <c r="L24" s="15">
        <v>25</v>
      </c>
      <c r="M24" s="15">
        <v>26</v>
      </c>
      <c r="N24" s="15">
        <v>18</v>
      </c>
      <c r="O24" s="15">
        <v>28</v>
      </c>
      <c r="P24" s="15">
        <v>24</v>
      </c>
      <c r="Q24" s="15">
        <v>28</v>
      </c>
      <c r="R24" s="15">
        <v>27</v>
      </c>
      <c r="S24" s="15">
        <v>16</v>
      </c>
      <c r="T24" s="15">
        <v>26</v>
      </c>
      <c r="U24" s="15">
        <v>26</v>
      </c>
      <c r="V24" s="15">
        <v>22</v>
      </c>
      <c r="W24" s="19">
        <v>23</v>
      </c>
      <c r="X24" s="19">
        <v>24</v>
      </c>
      <c r="Y24" s="19">
        <v>21</v>
      </c>
      <c r="Z24" s="19">
        <v>28</v>
      </c>
      <c r="AA24" s="19">
        <v>22</v>
      </c>
      <c r="AB24" s="19">
        <v>23</v>
      </c>
      <c r="AC24" s="19">
        <v>30</v>
      </c>
      <c r="AD24" s="19">
        <v>28</v>
      </c>
      <c r="AE24" s="19">
        <v>32</v>
      </c>
      <c r="AF24" s="19">
        <v>25</v>
      </c>
      <c r="AG24" s="19">
        <v>29</v>
      </c>
      <c r="AH24" s="19">
        <v>32</v>
      </c>
      <c r="AI24" s="19">
        <v>31</v>
      </c>
    </row>
    <row r="25" spans="1:35" x14ac:dyDescent="0.2">
      <c r="A25" s="13" t="s">
        <v>34</v>
      </c>
      <c r="B25" s="14">
        <v>9</v>
      </c>
      <c r="C25" s="15">
        <v>6</v>
      </c>
      <c r="D25" s="15">
        <v>10</v>
      </c>
      <c r="E25" s="15">
        <v>7</v>
      </c>
      <c r="F25" s="15">
        <v>18</v>
      </c>
      <c r="G25" s="15">
        <v>21</v>
      </c>
      <c r="H25" s="15">
        <v>19</v>
      </c>
      <c r="I25" s="15">
        <v>5</v>
      </c>
      <c r="J25" s="15">
        <v>12</v>
      </c>
      <c r="K25" s="15">
        <v>6</v>
      </c>
      <c r="L25" s="15">
        <v>17</v>
      </c>
      <c r="M25" s="15">
        <v>12</v>
      </c>
      <c r="N25" s="15">
        <v>3</v>
      </c>
      <c r="O25" s="15">
        <v>14</v>
      </c>
      <c r="P25" s="15">
        <v>16</v>
      </c>
      <c r="Q25" s="15">
        <v>17</v>
      </c>
      <c r="R25" s="15">
        <v>11</v>
      </c>
      <c r="S25" s="15">
        <v>4</v>
      </c>
      <c r="T25" s="15">
        <v>6</v>
      </c>
      <c r="U25" s="15">
        <v>18</v>
      </c>
      <c r="V25" s="15">
        <v>16</v>
      </c>
      <c r="W25" s="19">
        <v>8</v>
      </c>
      <c r="X25" s="19">
        <v>4</v>
      </c>
      <c r="Y25" s="19">
        <v>3</v>
      </c>
      <c r="Z25" s="19">
        <v>14</v>
      </c>
      <c r="AA25" s="19">
        <v>7</v>
      </c>
      <c r="AB25" s="19">
        <v>13</v>
      </c>
      <c r="AC25" s="19">
        <v>8</v>
      </c>
      <c r="AD25" s="19">
        <v>9</v>
      </c>
      <c r="AE25" s="19">
        <v>23</v>
      </c>
      <c r="AF25" s="19">
        <v>14</v>
      </c>
      <c r="AG25" s="19">
        <v>18</v>
      </c>
      <c r="AH25" s="19">
        <v>11</v>
      </c>
      <c r="AI25" s="19">
        <v>2</v>
      </c>
    </row>
    <row r="26" spans="1:35" x14ac:dyDescent="0.2">
      <c r="A26" s="13" t="s">
        <v>35</v>
      </c>
      <c r="B26" s="14">
        <v>7</v>
      </c>
      <c r="C26" s="15">
        <v>9</v>
      </c>
      <c r="D26" s="15">
        <v>8</v>
      </c>
      <c r="E26" s="15">
        <v>10</v>
      </c>
      <c r="F26" s="15">
        <v>9</v>
      </c>
      <c r="G26" s="15">
        <v>17</v>
      </c>
      <c r="H26" s="15">
        <v>1</v>
      </c>
      <c r="I26" s="15">
        <v>3</v>
      </c>
      <c r="J26" s="15">
        <v>9</v>
      </c>
      <c r="K26" s="15">
        <v>9</v>
      </c>
      <c r="L26" s="15">
        <v>3</v>
      </c>
      <c r="M26" s="15">
        <v>7</v>
      </c>
      <c r="N26" s="15">
        <v>4</v>
      </c>
      <c r="O26" s="15">
        <v>20</v>
      </c>
      <c r="P26" s="15">
        <v>8</v>
      </c>
      <c r="Q26" s="15">
        <v>7</v>
      </c>
      <c r="R26" s="15">
        <v>3</v>
      </c>
      <c r="S26" s="15">
        <v>2</v>
      </c>
      <c r="T26" s="15">
        <v>5</v>
      </c>
      <c r="U26" s="15">
        <v>7</v>
      </c>
      <c r="V26" s="15">
        <v>10</v>
      </c>
      <c r="W26" s="19">
        <v>5</v>
      </c>
      <c r="X26" s="19">
        <v>2</v>
      </c>
      <c r="Y26" s="19">
        <v>12</v>
      </c>
      <c r="Z26" s="19">
        <v>1</v>
      </c>
      <c r="AA26" s="19">
        <v>6</v>
      </c>
      <c r="AB26" s="19">
        <v>7</v>
      </c>
      <c r="AC26" s="19">
        <v>11</v>
      </c>
      <c r="AD26" s="19">
        <v>4</v>
      </c>
      <c r="AE26" s="19">
        <v>2</v>
      </c>
      <c r="AF26" s="19">
        <v>11</v>
      </c>
      <c r="AG26" s="19">
        <v>6</v>
      </c>
      <c r="AH26" s="19">
        <v>8</v>
      </c>
      <c r="AI26" s="19">
        <v>1</v>
      </c>
    </row>
    <row r="27" spans="1:35" x14ac:dyDescent="0.2">
      <c r="A27" s="13" t="s">
        <v>36</v>
      </c>
      <c r="B27" s="14">
        <v>18</v>
      </c>
      <c r="C27" s="15">
        <v>8</v>
      </c>
      <c r="D27" s="15">
        <v>18</v>
      </c>
      <c r="E27" s="15">
        <v>18</v>
      </c>
      <c r="F27" s="15">
        <v>12</v>
      </c>
      <c r="G27" s="15">
        <v>11</v>
      </c>
      <c r="H27" s="15">
        <v>18</v>
      </c>
      <c r="I27" s="15">
        <v>10</v>
      </c>
      <c r="J27" s="15">
        <v>18</v>
      </c>
      <c r="K27" s="15">
        <v>8</v>
      </c>
      <c r="L27" s="15">
        <v>24</v>
      </c>
      <c r="M27" s="15">
        <v>18</v>
      </c>
      <c r="N27" s="15">
        <v>19</v>
      </c>
      <c r="O27" s="15">
        <v>27</v>
      </c>
      <c r="P27" s="15">
        <v>13</v>
      </c>
      <c r="Q27" s="15">
        <v>10</v>
      </c>
      <c r="R27" s="15">
        <v>16</v>
      </c>
      <c r="S27" s="15">
        <v>13</v>
      </c>
      <c r="T27" s="15">
        <v>20</v>
      </c>
      <c r="U27" s="15">
        <v>12</v>
      </c>
      <c r="V27" s="15">
        <v>13</v>
      </c>
      <c r="W27" s="19">
        <v>14</v>
      </c>
      <c r="X27" s="19">
        <v>14</v>
      </c>
      <c r="Y27" s="19">
        <v>24</v>
      </c>
      <c r="Z27" s="19">
        <v>16</v>
      </c>
      <c r="AA27" s="19">
        <v>12</v>
      </c>
      <c r="AB27" s="19">
        <v>17</v>
      </c>
      <c r="AC27" s="19">
        <v>16</v>
      </c>
      <c r="AD27" s="19">
        <v>14</v>
      </c>
      <c r="AE27" s="19">
        <v>26</v>
      </c>
      <c r="AF27" s="19">
        <v>21</v>
      </c>
      <c r="AG27" s="19">
        <v>21</v>
      </c>
      <c r="AH27" s="19">
        <v>18</v>
      </c>
      <c r="AI27" s="19">
        <v>14</v>
      </c>
    </row>
    <row r="28" spans="1:35" x14ac:dyDescent="0.2">
      <c r="A28" s="13" t="s">
        <v>37</v>
      </c>
      <c r="B28" s="14">
        <v>22</v>
      </c>
      <c r="C28" s="15">
        <v>28</v>
      </c>
      <c r="D28" s="15">
        <v>21</v>
      </c>
      <c r="E28" s="15">
        <v>26</v>
      </c>
      <c r="F28" s="15">
        <v>13</v>
      </c>
      <c r="G28" s="15">
        <v>22</v>
      </c>
      <c r="H28" s="15">
        <v>6</v>
      </c>
      <c r="I28" s="15">
        <v>25</v>
      </c>
      <c r="J28" s="15">
        <v>27</v>
      </c>
      <c r="K28" s="15">
        <v>28</v>
      </c>
      <c r="L28" s="15">
        <v>16</v>
      </c>
      <c r="M28" s="15">
        <v>22</v>
      </c>
      <c r="N28" s="15">
        <v>24</v>
      </c>
      <c r="O28" s="15">
        <v>29</v>
      </c>
      <c r="P28" s="15">
        <v>21</v>
      </c>
      <c r="Q28" s="15">
        <v>20</v>
      </c>
      <c r="R28" s="15">
        <v>23</v>
      </c>
      <c r="S28" s="15">
        <v>30</v>
      </c>
      <c r="T28" s="15">
        <v>30</v>
      </c>
      <c r="U28" s="15">
        <v>16</v>
      </c>
      <c r="V28" s="15">
        <v>30</v>
      </c>
      <c r="W28" s="19">
        <v>28</v>
      </c>
      <c r="X28" s="19">
        <v>18</v>
      </c>
      <c r="Y28" s="19">
        <v>28</v>
      </c>
      <c r="Z28" s="19">
        <v>25</v>
      </c>
      <c r="AA28" s="19">
        <v>24</v>
      </c>
      <c r="AB28" s="19">
        <v>30</v>
      </c>
      <c r="AC28" s="19">
        <v>26</v>
      </c>
      <c r="AD28" s="19">
        <v>29</v>
      </c>
      <c r="AE28" s="19">
        <v>15</v>
      </c>
      <c r="AF28" s="19">
        <v>28</v>
      </c>
      <c r="AG28" s="19">
        <v>32</v>
      </c>
      <c r="AH28" s="19">
        <v>31</v>
      </c>
      <c r="AI28" s="19">
        <v>30</v>
      </c>
    </row>
    <row r="29" spans="1:35" x14ac:dyDescent="0.2">
      <c r="A29" s="13" t="s">
        <v>38</v>
      </c>
      <c r="B29" s="14">
        <v>6</v>
      </c>
      <c r="C29" s="15">
        <v>7</v>
      </c>
      <c r="D29" s="15">
        <v>19</v>
      </c>
      <c r="E29" s="15">
        <v>11</v>
      </c>
      <c r="F29" s="15">
        <v>11</v>
      </c>
      <c r="G29" s="15">
        <v>9</v>
      </c>
      <c r="H29" s="15">
        <v>11</v>
      </c>
      <c r="I29" s="15">
        <v>7</v>
      </c>
      <c r="J29" s="15">
        <v>6</v>
      </c>
      <c r="K29" s="15">
        <v>7</v>
      </c>
      <c r="L29" s="15">
        <v>13</v>
      </c>
      <c r="M29" s="15">
        <v>8</v>
      </c>
      <c r="N29" s="15">
        <v>5</v>
      </c>
      <c r="O29" s="15">
        <v>6</v>
      </c>
      <c r="P29" s="15">
        <v>9</v>
      </c>
      <c r="Q29" s="15">
        <v>14</v>
      </c>
      <c r="R29" s="15">
        <v>19</v>
      </c>
      <c r="S29" s="15">
        <v>5</v>
      </c>
      <c r="T29" s="15">
        <v>7</v>
      </c>
      <c r="U29" s="15">
        <v>8</v>
      </c>
      <c r="V29" s="15">
        <v>11</v>
      </c>
      <c r="W29" s="19">
        <v>9</v>
      </c>
      <c r="X29" s="19">
        <v>5</v>
      </c>
      <c r="Y29" s="19">
        <v>6</v>
      </c>
      <c r="Z29" s="19">
        <v>7</v>
      </c>
      <c r="AA29" s="19">
        <v>9</v>
      </c>
      <c r="AB29" s="19">
        <v>8</v>
      </c>
      <c r="AC29" s="19">
        <v>10</v>
      </c>
      <c r="AD29" s="19">
        <v>17</v>
      </c>
      <c r="AE29" s="19">
        <v>14</v>
      </c>
      <c r="AF29" s="19">
        <v>13</v>
      </c>
      <c r="AG29" s="19">
        <v>20</v>
      </c>
      <c r="AH29" s="19">
        <v>9</v>
      </c>
      <c r="AI29" s="19">
        <v>8</v>
      </c>
    </row>
    <row r="30" spans="1:35" x14ac:dyDescent="0.2">
      <c r="A30" s="13" t="s">
        <v>39</v>
      </c>
      <c r="B30" s="14">
        <v>26</v>
      </c>
      <c r="C30" s="15">
        <v>24</v>
      </c>
      <c r="D30" s="15">
        <v>29</v>
      </c>
      <c r="E30" s="15">
        <v>27</v>
      </c>
      <c r="F30" s="15">
        <v>24</v>
      </c>
      <c r="G30" s="15">
        <v>28</v>
      </c>
      <c r="H30" s="15">
        <v>25</v>
      </c>
      <c r="I30" s="15">
        <v>19</v>
      </c>
      <c r="J30" s="15">
        <v>31</v>
      </c>
      <c r="K30" s="15">
        <v>24</v>
      </c>
      <c r="L30" s="15">
        <v>30</v>
      </c>
      <c r="M30" s="15">
        <v>23</v>
      </c>
      <c r="N30" s="15">
        <v>23</v>
      </c>
      <c r="O30" s="15">
        <v>22</v>
      </c>
      <c r="P30" s="15">
        <v>22</v>
      </c>
      <c r="Q30" s="15">
        <v>23</v>
      </c>
      <c r="R30" s="15">
        <v>29</v>
      </c>
      <c r="S30" s="15">
        <v>31</v>
      </c>
      <c r="T30" s="15">
        <v>25</v>
      </c>
      <c r="U30" s="15">
        <v>25</v>
      </c>
      <c r="V30" s="15">
        <v>8</v>
      </c>
      <c r="W30" s="19">
        <v>27</v>
      </c>
      <c r="X30" s="19">
        <v>29</v>
      </c>
      <c r="Y30" s="19">
        <v>29</v>
      </c>
      <c r="Z30" s="19">
        <v>19</v>
      </c>
      <c r="AA30" s="19">
        <v>19</v>
      </c>
      <c r="AB30" s="19">
        <v>24</v>
      </c>
      <c r="AC30" s="19">
        <v>23</v>
      </c>
      <c r="AD30" s="19">
        <v>24</v>
      </c>
      <c r="AE30" s="19">
        <v>27</v>
      </c>
      <c r="AF30" s="19">
        <v>22</v>
      </c>
      <c r="AG30" s="19">
        <v>26</v>
      </c>
      <c r="AH30" s="19">
        <v>28</v>
      </c>
      <c r="AI30" s="19">
        <v>25</v>
      </c>
    </row>
    <row r="31" spans="1:35" x14ac:dyDescent="0.2">
      <c r="A31" s="13" t="s">
        <v>40</v>
      </c>
      <c r="B31" s="14">
        <v>15</v>
      </c>
      <c r="C31" s="15">
        <v>18</v>
      </c>
      <c r="D31" s="15">
        <v>24</v>
      </c>
      <c r="E31" s="15">
        <v>17</v>
      </c>
      <c r="F31" s="15">
        <v>17</v>
      </c>
      <c r="G31" s="15">
        <v>20</v>
      </c>
      <c r="H31" s="15">
        <v>12</v>
      </c>
      <c r="I31" s="15">
        <v>14</v>
      </c>
      <c r="J31" s="15">
        <v>14</v>
      </c>
      <c r="K31" s="15">
        <v>18</v>
      </c>
      <c r="L31" s="15">
        <v>14</v>
      </c>
      <c r="M31" s="15">
        <v>19</v>
      </c>
      <c r="N31" s="15">
        <v>22</v>
      </c>
      <c r="O31" s="15">
        <v>15</v>
      </c>
      <c r="P31" s="15">
        <v>18</v>
      </c>
      <c r="Q31" s="15">
        <v>12</v>
      </c>
      <c r="R31" s="15">
        <v>22</v>
      </c>
      <c r="S31" s="15">
        <v>19</v>
      </c>
      <c r="T31" s="15">
        <v>18</v>
      </c>
      <c r="U31" s="15">
        <v>17</v>
      </c>
      <c r="V31" s="15">
        <v>20</v>
      </c>
      <c r="W31" s="19">
        <v>20</v>
      </c>
      <c r="X31" s="19">
        <v>15</v>
      </c>
      <c r="Y31" s="19">
        <v>20</v>
      </c>
      <c r="Z31" s="19">
        <v>15</v>
      </c>
      <c r="AA31" s="19">
        <v>17</v>
      </c>
      <c r="AB31" s="19">
        <v>15</v>
      </c>
      <c r="AC31" s="19">
        <v>19</v>
      </c>
      <c r="AD31" s="19">
        <v>13</v>
      </c>
      <c r="AE31" s="19">
        <v>24</v>
      </c>
      <c r="AF31" s="19">
        <v>20</v>
      </c>
      <c r="AG31" s="19">
        <v>4</v>
      </c>
      <c r="AH31" s="19">
        <v>23</v>
      </c>
      <c r="AI31" s="19">
        <v>5</v>
      </c>
    </row>
    <row r="32" spans="1:35" x14ac:dyDescent="0.2">
      <c r="A32" s="13" t="s">
        <v>41</v>
      </c>
      <c r="B32" s="14">
        <v>29</v>
      </c>
      <c r="C32" s="15">
        <v>29</v>
      </c>
      <c r="D32" s="15">
        <v>31</v>
      </c>
      <c r="E32" s="15">
        <v>22</v>
      </c>
      <c r="F32" s="15">
        <v>31</v>
      </c>
      <c r="G32" s="15">
        <v>29</v>
      </c>
      <c r="H32" s="15">
        <v>31</v>
      </c>
      <c r="I32" s="15">
        <v>32</v>
      </c>
      <c r="J32" s="15">
        <v>20</v>
      </c>
      <c r="K32" s="15">
        <v>29</v>
      </c>
      <c r="L32" s="15">
        <v>28</v>
      </c>
      <c r="M32" s="15">
        <v>30</v>
      </c>
      <c r="N32" s="15">
        <v>29</v>
      </c>
      <c r="O32" s="15">
        <v>24</v>
      </c>
      <c r="P32" s="15">
        <v>29</v>
      </c>
      <c r="Q32" s="15">
        <v>30</v>
      </c>
      <c r="R32" s="15">
        <v>32</v>
      </c>
      <c r="S32" s="15">
        <v>29</v>
      </c>
      <c r="T32" s="15">
        <v>22</v>
      </c>
      <c r="U32" s="15">
        <v>29</v>
      </c>
      <c r="V32" s="15">
        <v>15</v>
      </c>
      <c r="W32" s="19">
        <v>24</v>
      </c>
      <c r="X32" s="19">
        <v>30</v>
      </c>
      <c r="Y32" s="19">
        <v>32</v>
      </c>
      <c r="Z32" s="19">
        <v>29</v>
      </c>
      <c r="AA32" s="19">
        <v>20</v>
      </c>
      <c r="AB32" s="19">
        <v>29</v>
      </c>
      <c r="AC32" s="19">
        <v>21</v>
      </c>
      <c r="AD32" s="19">
        <v>30</v>
      </c>
      <c r="AE32" s="19">
        <v>25</v>
      </c>
      <c r="AF32" s="19">
        <v>23</v>
      </c>
      <c r="AG32" s="19">
        <v>30</v>
      </c>
      <c r="AH32" s="19">
        <v>25</v>
      </c>
      <c r="AI32" s="19">
        <v>28</v>
      </c>
    </row>
    <row r="33" spans="1:35" x14ac:dyDescent="0.2">
      <c r="A33" s="13" t="s">
        <v>42</v>
      </c>
      <c r="B33" s="14">
        <v>21</v>
      </c>
      <c r="C33" s="15">
        <v>16</v>
      </c>
      <c r="D33" s="15">
        <v>22</v>
      </c>
      <c r="E33" s="15">
        <v>20</v>
      </c>
      <c r="F33" s="15">
        <v>16</v>
      </c>
      <c r="G33" s="15">
        <v>8</v>
      </c>
      <c r="H33" s="15">
        <v>17</v>
      </c>
      <c r="I33" s="15">
        <v>26</v>
      </c>
      <c r="J33" s="15">
        <v>22</v>
      </c>
      <c r="K33" s="15">
        <v>16</v>
      </c>
      <c r="L33" s="15">
        <v>12</v>
      </c>
      <c r="M33" s="15">
        <v>17</v>
      </c>
      <c r="N33" s="15">
        <v>20</v>
      </c>
      <c r="O33" s="15">
        <v>16</v>
      </c>
      <c r="P33" s="15">
        <v>15</v>
      </c>
      <c r="Q33" s="15">
        <v>19</v>
      </c>
      <c r="R33" s="15">
        <v>20</v>
      </c>
      <c r="S33" s="15">
        <v>21</v>
      </c>
      <c r="T33" s="15">
        <v>21</v>
      </c>
      <c r="U33" s="15">
        <v>15</v>
      </c>
      <c r="V33" s="15">
        <v>14</v>
      </c>
      <c r="W33" s="19">
        <v>18</v>
      </c>
      <c r="X33" s="19">
        <v>27</v>
      </c>
      <c r="Y33" s="19">
        <v>25</v>
      </c>
      <c r="Z33" s="19">
        <v>18</v>
      </c>
      <c r="AA33" s="19">
        <v>15</v>
      </c>
      <c r="AB33" s="19">
        <v>12</v>
      </c>
      <c r="AC33" s="19">
        <v>17</v>
      </c>
      <c r="AD33" s="19">
        <v>15</v>
      </c>
      <c r="AE33" s="19">
        <v>16</v>
      </c>
      <c r="AF33" s="19">
        <v>17</v>
      </c>
      <c r="AG33" s="19">
        <v>3</v>
      </c>
      <c r="AH33" s="19">
        <v>17</v>
      </c>
      <c r="AI33" s="19">
        <v>19</v>
      </c>
    </row>
    <row r="34" spans="1:35" x14ac:dyDescent="0.2">
      <c r="A34" s="13" t="s">
        <v>43</v>
      </c>
      <c r="B34" s="14">
        <v>23</v>
      </c>
      <c r="C34" s="15">
        <v>25</v>
      </c>
      <c r="D34" s="15">
        <v>13</v>
      </c>
      <c r="E34" s="15">
        <v>24</v>
      </c>
      <c r="F34" s="15">
        <v>26</v>
      </c>
      <c r="G34" s="15">
        <v>27</v>
      </c>
      <c r="H34" s="15">
        <v>26</v>
      </c>
      <c r="I34" s="15">
        <v>27</v>
      </c>
      <c r="J34" s="15">
        <v>23</v>
      </c>
      <c r="K34" s="15">
        <v>25</v>
      </c>
      <c r="L34" s="15">
        <v>15</v>
      </c>
      <c r="M34" s="15">
        <v>25</v>
      </c>
      <c r="N34" s="15">
        <v>21</v>
      </c>
      <c r="O34" s="15">
        <v>5</v>
      </c>
      <c r="P34" s="15">
        <v>23</v>
      </c>
      <c r="Q34" s="15">
        <v>27</v>
      </c>
      <c r="R34" s="15">
        <v>15</v>
      </c>
      <c r="S34" s="15">
        <v>26</v>
      </c>
      <c r="T34" s="15">
        <v>27</v>
      </c>
      <c r="U34" s="15">
        <v>24</v>
      </c>
      <c r="V34" s="15">
        <v>31</v>
      </c>
      <c r="W34" s="19">
        <v>29</v>
      </c>
      <c r="X34" s="19">
        <v>26</v>
      </c>
      <c r="Y34" s="19">
        <v>17</v>
      </c>
      <c r="Z34" s="19">
        <v>27</v>
      </c>
      <c r="AA34" s="19">
        <v>23</v>
      </c>
      <c r="AB34" s="19">
        <v>22</v>
      </c>
      <c r="AC34" s="19">
        <v>24</v>
      </c>
      <c r="AD34" s="19">
        <v>25</v>
      </c>
      <c r="AE34" s="19">
        <v>1</v>
      </c>
      <c r="AF34" s="19">
        <v>24</v>
      </c>
      <c r="AG34" s="19">
        <v>24</v>
      </c>
      <c r="AH34" s="19">
        <v>22</v>
      </c>
      <c r="AI34" s="19">
        <v>24</v>
      </c>
    </row>
    <row r="35" spans="1:35" x14ac:dyDescent="0.2">
      <c r="A35" s="13" t="s">
        <v>44</v>
      </c>
      <c r="B35" s="14">
        <v>14</v>
      </c>
      <c r="C35" s="15">
        <v>19</v>
      </c>
      <c r="D35" s="15">
        <v>17</v>
      </c>
      <c r="E35" s="15">
        <v>9</v>
      </c>
      <c r="F35" s="15">
        <v>10</v>
      </c>
      <c r="G35" s="15">
        <v>1</v>
      </c>
      <c r="H35" s="15">
        <v>27</v>
      </c>
      <c r="I35" s="15">
        <v>20</v>
      </c>
      <c r="J35" s="15">
        <v>7</v>
      </c>
      <c r="K35" s="15">
        <v>19</v>
      </c>
      <c r="L35" s="15">
        <v>22</v>
      </c>
      <c r="M35" s="15">
        <v>16</v>
      </c>
      <c r="N35" s="15">
        <v>26</v>
      </c>
      <c r="O35" s="15">
        <v>23</v>
      </c>
      <c r="P35" s="15">
        <v>7</v>
      </c>
      <c r="Q35" s="15">
        <v>13</v>
      </c>
      <c r="R35" s="15">
        <v>18</v>
      </c>
      <c r="S35" s="15">
        <v>15</v>
      </c>
      <c r="T35" s="15">
        <v>14</v>
      </c>
      <c r="U35" s="15">
        <v>14</v>
      </c>
      <c r="V35" s="15">
        <v>25</v>
      </c>
      <c r="W35" s="19">
        <v>13</v>
      </c>
      <c r="X35" s="19">
        <v>20</v>
      </c>
      <c r="Y35" s="19">
        <v>9</v>
      </c>
      <c r="Z35" s="19">
        <v>5</v>
      </c>
      <c r="AA35" s="19">
        <v>14</v>
      </c>
      <c r="AB35" s="19">
        <v>16</v>
      </c>
      <c r="AC35" s="19">
        <v>9</v>
      </c>
      <c r="AD35" s="19">
        <v>8</v>
      </c>
      <c r="AE35" s="19">
        <v>17</v>
      </c>
      <c r="AF35" s="19">
        <v>9</v>
      </c>
      <c r="AG35" s="19">
        <v>19</v>
      </c>
      <c r="AH35" s="19">
        <v>1</v>
      </c>
      <c r="AI35" s="19">
        <v>12</v>
      </c>
    </row>
    <row r="37" spans="1:35" ht="54.75" customHeight="1" x14ac:dyDescent="0.2">
      <c r="B37" s="23" t="s">
        <v>45</v>
      </c>
      <c r="C37" s="22" t="s">
        <v>13</v>
      </c>
      <c r="D37" s="22" t="s">
        <v>14</v>
      </c>
      <c r="E37" s="22" t="s">
        <v>15</v>
      </c>
      <c r="F37" s="22" t="s">
        <v>16</v>
      </c>
      <c r="G37" s="22" t="s">
        <v>17</v>
      </c>
      <c r="H37" s="22" t="s">
        <v>18</v>
      </c>
      <c r="I37" s="22" t="s">
        <v>19</v>
      </c>
      <c r="J37" s="22" t="s">
        <v>20</v>
      </c>
      <c r="K37" s="22" t="s">
        <v>21</v>
      </c>
      <c r="L37" s="22" t="s">
        <v>22</v>
      </c>
      <c r="M37" s="22" t="s">
        <v>23</v>
      </c>
      <c r="N37" s="22" t="s">
        <v>24</v>
      </c>
      <c r="O37" s="22" t="s">
        <v>25</v>
      </c>
      <c r="P37" s="22" t="s">
        <v>26</v>
      </c>
      <c r="Q37" s="22" t="s">
        <v>27</v>
      </c>
      <c r="R37" s="22" t="s">
        <v>28</v>
      </c>
      <c r="S37" s="22" t="s">
        <v>29</v>
      </c>
      <c r="T37" s="22" t="s">
        <v>30</v>
      </c>
      <c r="U37" s="22" t="s">
        <v>31</v>
      </c>
      <c r="V37" s="22" t="s">
        <v>32</v>
      </c>
      <c r="W37" s="22" t="s">
        <v>33</v>
      </c>
      <c r="X37" s="22" t="s">
        <v>34</v>
      </c>
      <c r="Y37" s="22" t="s">
        <v>35</v>
      </c>
      <c r="Z37" s="22" t="s">
        <v>36</v>
      </c>
      <c r="AA37" s="22" t="s">
        <v>37</v>
      </c>
      <c r="AB37" s="22" t="s">
        <v>38</v>
      </c>
      <c r="AC37" s="22" t="s">
        <v>39</v>
      </c>
      <c r="AD37" s="22" t="s">
        <v>40</v>
      </c>
      <c r="AE37" s="22" t="s">
        <v>41</v>
      </c>
      <c r="AF37" s="22" t="s">
        <v>42</v>
      </c>
      <c r="AG37" s="22" t="s">
        <v>43</v>
      </c>
      <c r="AH37" s="22" t="s">
        <v>44</v>
      </c>
      <c r="AI37" s="22"/>
    </row>
    <row r="38" spans="1:35" x14ac:dyDescent="0.2">
      <c r="B38" s="3" t="str">
        <f t="array" ref="B38:B85">TRANSPOSE(B3:AI3)</f>
        <v>Adam Keeling</v>
      </c>
      <c r="C38" s="2">
        <f>INDEX($B$4:$X$35,MATCH(C$37,$A$4:$A$35,FALSE),MATCH($B38,$B$3:$X$3,FALSE))</f>
        <v>12</v>
      </c>
      <c r="D38" s="2">
        <f t="shared" ref="C38:L47" si="0">INDEX($B$4:$X$35,MATCH(D$37,$A$4:$A$35,FALSE),MATCH($B38,$B$3:$X$3,FALSE))</f>
        <v>30</v>
      </c>
      <c r="E38" s="2">
        <f t="shared" si="0"/>
        <v>3</v>
      </c>
      <c r="F38" s="2">
        <f t="shared" si="0"/>
        <v>28</v>
      </c>
      <c r="G38" s="2">
        <f t="shared" si="0"/>
        <v>13</v>
      </c>
      <c r="H38" s="2">
        <f t="shared" si="0"/>
        <v>31</v>
      </c>
      <c r="I38" s="2">
        <f t="shared" si="0"/>
        <v>5</v>
      </c>
      <c r="J38" s="2">
        <f t="shared" si="0"/>
        <v>17</v>
      </c>
      <c r="K38" s="2">
        <f t="shared" si="0"/>
        <v>20</v>
      </c>
      <c r="L38" s="2">
        <f t="shared" si="0"/>
        <v>2</v>
      </c>
      <c r="M38" s="2">
        <f t="shared" ref="M38:V47" si="1">INDEX($B$4:$X$35,MATCH(M$37,$A$4:$A$35,FALSE),MATCH($B38,$B$3:$X$3,FALSE))</f>
        <v>11</v>
      </c>
      <c r="N38" s="2">
        <f t="shared" si="1"/>
        <v>16</v>
      </c>
      <c r="O38" s="2">
        <f t="shared" si="1"/>
        <v>10</v>
      </c>
      <c r="P38" s="2">
        <f t="shared" si="1"/>
        <v>24</v>
      </c>
      <c r="Q38" s="2">
        <f t="shared" si="1"/>
        <v>27</v>
      </c>
      <c r="R38" s="2">
        <f t="shared" si="1"/>
        <v>32</v>
      </c>
      <c r="S38" s="2">
        <f t="shared" si="1"/>
        <v>8</v>
      </c>
      <c r="T38" s="2">
        <f t="shared" si="1"/>
        <v>19</v>
      </c>
      <c r="U38" s="2">
        <f t="shared" si="1"/>
        <v>4</v>
      </c>
      <c r="V38" s="2">
        <f t="shared" si="1"/>
        <v>1</v>
      </c>
      <c r="W38" s="2">
        <f t="shared" ref="W38:AH47" si="2">INDEX($B$4:$X$35,MATCH(W$37,$A$4:$A$35,FALSE),MATCH($B38,$B$3:$X$3,FALSE))</f>
        <v>25</v>
      </c>
      <c r="X38" s="2">
        <f t="shared" si="2"/>
        <v>9</v>
      </c>
      <c r="Y38" s="2">
        <f t="shared" si="2"/>
        <v>7</v>
      </c>
      <c r="Z38" s="2">
        <f t="shared" si="2"/>
        <v>18</v>
      </c>
      <c r="AA38" s="2">
        <f t="shared" si="2"/>
        <v>22</v>
      </c>
      <c r="AB38" s="2">
        <f t="shared" si="2"/>
        <v>6</v>
      </c>
      <c r="AC38" s="2">
        <f t="shared" si="2"/>
        <v>26</v>
      </c>
      <c r="AD38" s="2">
        <f t="shared" si="2"/>
        <v>15</v>
      </c>
      <c r="AE38" s="2">
        <f t="shared" si="2"/>
        <v>29</v>
      </c>
      <c r="AF38" s="2">
        <f t="shared" si="2"/>
        <v>21</v>
      </c>
      <c r="AG38" s="2">
        <f t="shared" si="2"/>
        <v>23</v>
      </c>
      <c r="AH38" s="2">
        <f t="shared" si="2"/>
        <v>14</v>
      </c>
      <c r="AI38" s="2"/>
    </row>
    <row r="39" spans="1:35" x14ac:dyDescent="0.2">
      <c r="B39" s="3" t="str">
        <v>Pulkit Sharma</v>
      </c>
      <c r="C39" s="2">
        <f t="shared" si="0"/>
        <v>1</v>
      </c>
      <c r="D39" s="2">
        <f t="shared" si="0"/>
        <v>31</v>
      </c>
      <c r="E39" s="2">
        <f t="shared" si="0"/>
        <v>11</v>
      </c>
      <c r="F39" s="2">
        <f t="shared" si="0"/>
        <v>21</v>
      </c>
      <c r="G39" s="2">
        <f t="shared" si="0"/>
        <v>14</v>
      </c>
      <c r="H39" s="2">
        <f t="shared" si="0"/>
        <v>32</v>
      </c>
      <c r="I39" s="2">
        <f t="shared" si="0"/>
        <v>2</v>
      </c>
      <c r="J39" s="2">
        <f t="shared" si="0"/>
        <v>20</v>
      </c>
      <c r="K39" s="2">
        <f t="shared" si="0"/>
        <v>22</v>
      </c>
      <c r="L39" s="2">
        <f t="shared" si="0"/>
        <v>4</v>
      </c>
      <c r="M39" s="2">
        <f t="shared" si="1"/>
        <v>13</v>
      </c>
      <c r="N39" s="2">
        <f t="shared" si="1"/>
        <v>12</v>
      </c>
      <c r="O39" s="2">
        <f t="shared" si="1"/>
        <v>17</v>
      </c>
      <c r="P39" s="2">
        <f t="shared" si="1"/>
        <v>26</v>
      </c>
      <c r="Q39" s="2">
        <f t="shared" si="1"/>
        <v>23</v>
      </c>
      <c r="R39" s="2">
        <f t="shared" si="1"/>
        <v>30</v>
      </c>
      <c r="S39" s="2">
        <f t="shared" si="1"/>
        <v>5</v>
      </c>
      <c r="T39" s="2">
        <f t="shared" si="1"/>
        <v>15</v>
      </c>
      <c r="U39" s="2">
        <f t="shared" si="1"/>
        <v>3</v>
      </c>
      <c r="V39" s="2">
        <f t="shared" si="1"/>
        <v>10</v>
      </c>
      <c r="W39" s="2">
        <f t="shared" si="2"/>
        <v>27</v>
      </c>
      <c r="X39" s="2">
        <f t="shared" si="2"/>
        <v>6</v>
      </c>
      <c r="Y39" s="2">
        <f t="shared" si="2"/>
        <v>9</v>
      </c>
      <c r="Z39" s="2">
        <f t="shared" si="2"/>
        <v>8</v>
      </c>
      <c r="AA39" s="2">
        <f t="shared" si="2"/>
        <v>28</v>
      </c>
      <c r="AB39" s="2">
        <f t="shared" si="2"/>
        <v>7</v>
      </c>
      <c r="AC39" s="2">
        <f t="shared" si="2"/>
        <v>24</v>
      </c>
      <c r="AD39" s="2">
        <f t="shared" si="2"/>
        <v>18</v>
      </c>
      <c r="AE39" s="2">
        <f t="shared" si="2"/>
        <v>29</v>
      </c>
      <c r="AF39" s="2">
        <f t="shared" si="2"/>
        <v>16</v>
      </c>
      <c r="AG39" s="2">
        <f t="shared" si="2"/>
        <v>25</v>
      </c>
      <c r="AH39" s="2">
        <f t="shared" si="2"/>
        <v>19</v>
      </c>
      <c r="AI39" s="2"/>
    </row>
    <row r="40" spans="1:35" x14ac:dyDescent="0.2">
      <c r="B40" s="3" t="str">
        <v>Brian Glessing</v>
      </c>
      <c r="C40" s="2">
        <f t="shared" si="0"/>
        <v>9</v>
      </c>
      <c r="D40" s="2">
        <f t="shared" si="0"/>
        <v>27</v>
      </c>
      <c r="E40" s="2">
        <f t="shared" si="0"/>
        <v>2</v>
      </c>
      <c r="F40" s="2">
        <f t="shared" si="0"/>
        <v>14</v>
      </c>
      <c r="G40" s="2">
        <f t="shared" si="0"/>
        <v>6</v>
      </c>
      <c r="H40" s="2">
        <f t="shared" si="0"/>
        <v>30</v>
      </c>
      <c r="I40" s="2">
        <f t="shared" si="0"/>
        <v>1</v>
      </c>
      <c r="J40" s="2">
        <f t="shared" si="0"/>
        <v>15</v>
      </c>
      <c r="K40" s="2">
        <f t="shared" si="0"/>
        <v>23</v>
      </c>
      <c r="L40" s="2">
        <f t="shared" si="0"/>
        <v>4</v>
      </c>
      <c r="M40" s="2">
        <f t="shared" si="1"/>
        <v>3</v>
      </c>
      <c r="N40" s="2">
        <f t="shared" si="1"/>
        <v>16</v>
      </c>
      <c r="O40" s="2">
        <f t="shared" si="1"/>
        <v>12</v>
      </c>
      <c r="P40" s="2">
        <f t="shared" si="1"/>
        <v>25</v>
      </c>
      <c r="Q40" s="2">
        <f t="shared" si="1"/>
        <v>28</v>
      </c>
      <c r="R40" s="2">
        <f t="shared" si="1"/>
        <v>32</v>
      </c>
      <c r="S40" s="2">
        <f t="shared" si="1"/>
        <v>7</v>
      </c>
      <c r="T40" s="2">
        <f t="shared" si="1"/>
        <v>20</v>
      </c>
      <c r="U40" s="2">
        <f t="shared" si="1"/>
        <v>5</v>
      </c>
      <c r="V40" s="2">
        <f t="shared" si="1"/>
        <v>11</v>
      </c>
      <c r="W40" s="2">
        <f t="shared" si="2"/>
        <v>26</v>
      </c>
      <c r="X40" s="2">
        <f t="shared" si="2"/>
        <v>10</v>
      </c>
      <c r="Y40" s="2">
        <f t="shared" si="2"/>
        <v>8</v>
      </c>
      <c r="Z40" s="2">
        <f t="shared" si="2"/>
        <v>18</v>
      </c>
      <c r="AA40" s="2">
        <f t="shared" si="2"/>
        <v>21</v>
      </c>
      <c r="AB40" s="2">
        <f t="shared" si="2"/>
        <v>19</v>
      </c>
      <c r="AC40" s="2">
        <f t="shared" si="2"/>
        <v>29</v>
      </c>
      <c r="AD40" s="2">
        <f t="shared" si="2"/>
        <v>24</v>
      </c>
      <c r="AE40" s="2">
        <f t="shared" si="2"/>
        <v>31</v>
      </c>
      <c r="AF40" s="2">
        <f t="shared" si="2"/>
        <v>22</v>
      </c>
      <c r="AG40" s="2">
        <f t="shared" si="2"/>
        <v>13</v>
      </c>
      <c r="AH40" s="2">
        <f t="shared" si="2"/>
        <v>17</v>
      </c>
      <c r="AI40" s="2"/>
    </row>
    <row r="41" spans="1:35" x14ac:dyDescent="0.2">
      <c r="B41" s="3" t="str">
        <v>Dallan Kennelly</v>
      </c>
      <c r="C41" s="2">
        <f t="shared" si="0"/>
        <v>3</v>
      </c>
      <c r="D41" s="2">
        <f t="shared" si="0"/>
        <v>31</v>
      </c>
      <c r="E41" s="2">
        <f t="shared" si="0"/>
        <v>1</v>
      </c>
      <c r="F41" s="2">
        <f t="shared" si="0"/>
        <v>25</v>
      </c>
      <c r="G41" s="2">
        <f t="shared" si="0"/>
        <v>21</v>
      </c>
      <c r="H41" s="2">
        <f t="shared" si="0"/>
        <v>32</v>
      </c>
      <c r="I41" s="2">
        <f t="shared" si="0"/>
        <v>8</v>
      </c>
      <c r="J41" s="2">
        <f t="shared" si="0"/>
        <v>15</v>
      </c>
      <c r="K41" s="2">
        <f t="shared" si="0"/>
        <v>23</v>
      </c>
      <c r="L41" s="2">
        <f t="shared" si="0"/>
        <v>4</v>
      </c>
      <c r="M41" s="2">
        <f t="shared" si="1"/>
        <v>19</v>
      </c>
      <c r="N41" s="2">
        <f t="shared" si="1"/>
        <v>14</v>
      </c>
      <c r="O41" s="2">
        <f t="shared" si="1"/>
        <v>13</v>
      </c>
      <c r="P41" s="2">
        <f t="shared" si="1"/>
        <v>16</v>
      </c>
      <c r="Q41" s="2">
        <f t="shared" si="1"/>
        <v>28</v>
      </c>
      <c r="R41" s="2">
        <f t="shared" si="1"/>
        <v>30</v>
      </c>
      <c r="S41" s="2">
        <f t="shared" si="1"/>
        <v>6</v>
      </c>
      <c r="T41" s="2">
        <f t="shared" si="1"/>
        <v>12</v>
      </c>
      <c r="U41" s="2">
        <f t="shared" si="1"/>
        <v>5</v>
      </c>
      <c r="V41" s="2">
        <f t="shared" si="1"/>
        <v>2</v>
      </c>
      <c r="W41" s="2">
        <f t="shared" si="2"/>
        <v>29</v>
      </c>
      <c r="X41" s="2">
        <f t="shared" si="2"/>
        <v>7</v>
      </c>
      <c r="Y41" s="2">
        <f t="shared" si="2"/>
        <v>10</v>
      </c>
      <c r="Z41" s="2">
        <f t="shared" si="2"/>
        <v>18</v>
      </c>
      <c r="AA41" s="2">
        <f t="shared" si="2"/>
        <v>26</v>
      </c>
      <c r="AB41" s="2">
        <f t="shared" si="2"/>
        <v>11</v>
      </c>
      <c r="AC41" s="2">
        <f t="shared" si="2"/>
        <v>27</v>
      </c>
      <c r="AD41" s="2">
        <f t="shared" si="2"/>
        <v>17</v>
      </c>
      <c r="AE41" s="2">
        <f t="shared" si="2"/>
        <v>22</v>
      </c>
      <c r="AF41" s="2">
        <f t="shared" si="2"/>
        <v>20</v>
      </c>
      <c r="AG41" s="2">
        <f t="shared" si="2"/>
        <v>24</v>
      </c>
      <c r="AH41" s="2">
        <f t="shared" si="2"/>
        <v>9</v>
      </c>
      <c r="AI41" s="2"/>
    </row>
    <row r="42" spans="1:35" x14ac:dyDescent="0.2">
      <c r="B42" s="3" t="str">
        <v>Mike Guenette</v>
      </c>
      <c r="C42" s="2">
        <f t="shared" si="0"/>
        <v>5</v>
      </c>
      <c r="D42" s="2">
        <f t="shared" si="0"/>
        <v>32</v>
      </c>
      <c r="E42" s="2">
        <f t="shared" si="0"/>
        <v>1</v>
      </c>
      <c r="F42" s="2">
        <f t="shared" si="0"/>
        <v>27</v>
      </c>
      <c r="G42" s="2">
        <f t="shared" si="0"/>
        <v>4</v>
      </c>
      <c r="H42" s="2">
        <f t="shared" si="0"/>
        <v>30</v>
      </c>
      <c r="I42" s="2">
        <f t="shared" si="0"/>
        <v>7</v>
      </c>
      <c r="J42" s="2">
        <f t="shared" si="0"/>
        <v>21</v>
      </c>
      <c r="K42" s="2">
        <f t="shared" si="0"/>
        <v>23</v>
      </c>
      <c r="L42" s="2">
        <f t="shared" si="0"/>
        <v>3</v>
      </c>
      <c r="M42" s="2">
        <f t="shared" si="1"/>
        <v>14</v>
      </c>
      <c r="N42" s="2">
        <f t="shared" si="1"/>
        <v>25</v>
      </c>
      <c r="O42" s="2">
        <f t="shared" si="1"/>
        <v>6</v>
      </c>
      <c r="P42" s="2">
        <f t="shared" si="1"/>
        <v>15</v>
      </c>
      <c r="Q42" s="2">
        <f t="shared" si="1"/>
        <v>28</v>
      </c>
      <c r="R42" s="2">
        <f t="shared" si="1"/>
        <v>29</v>
      </c>
      <c r="S42" s="2">
        <f t="shared" si="1"/>
        <v>19</v>
      </c>
      <c r="T42" s="2">
        <f t="shared" si="1"/>
        <v>22</v>
      </c>
      <c r="U42" s="2">
        <f t="shared" si="1"/>
        <v>2</v>
      </c>
      <c r="V42" s="2">
        <f t="shared" si="1"/>
        <v>8</v>
      </c>
      <c r="W42" s="2">
        <f t="shared" si="2"/>
        <v>20</v>
      </c>
      <c r="X42" s="2">
        <f t="shared" si="2"/>
        <v>18</v>
      </c>
      <c r="Y42" s="2">
        <f t="shared" si="2"/>
        <v>9</v>
      </c>
      <c r="Z42" s="2">
        <f t="shared" si="2"/>
        <v>12</v>
      </c>
      <c r="AA42" s="2">
        <f t="shared" si="2"/>
        <v>13</v>
      </c>
      <c r="AB42" s="2">
        <f t="shared" si="2"/>
        <v>11</v>
      </c>
      <c r="AC42" s="2">
        <f t="shared" si="2"/>
        <v>24</v>
      </c>
      <c r="AD42" s="2">
        <f t="shared" si="2"/>
        <v>17</v>
      </c>
      <c r="AE42" s="2">
        <f t="shared" si="2"/>
        <v>31</v>
      </c>
      <c r="AF42" s="2">
        <f t="shared" si="2"/>
        <v>16</v>
      </c>
      <c r="AG42" s="2">
        <f t="shared" si="2"/>
        <v>26</v>
      </c>
      <c r="AH42" s="2">
        <f t="shared" si="2"/>
        <v>10</v>
      </c>
      <c r="AI42" s="2"/>
    </row>
    <row r="43" spans="1:35" x14ac:dyDescent="0.2">
      <c r="B43" s="3" t="str">
        <v>Bahae Omid</v>
      </c>
      <c r="C43" s="2">
        <f t="shared" si="0"/>
        <v>7</v>
      </c>
      <c r="D43" s="2">
        <f t="shared" si="0"/>
        <v>31</v>
      </c>
      <c r="E43" s="2">
        <f t="shared" si="0"/>
        <v>2</v>
      </c>
      <c r="F43" s="2">
        <f t="shared" si="0"/>
        <v>12</v>
      </c>
      <c r="G43" s="2">
        <f t="shared" si="0"/>
        <v>23</v>
      </c>
      <c r="H43" s="2">
        <f t="shared" si="0"/>
        <v>30</v>
      </c>
      <c r="I43" s="2">
        <f t="shared" si="0"/>
        <v>5</v>
      </c>
      <c r="J43" s="2">
        <f t="shared" si="0"/>
        <v>4</v>
      </c>
      <c r="K43" s="2">
        <f t="shared" si="0"/>
        <v>13</v>
      </c>
      <c r="L43" s="2">
        <f t="shared" si="0"/>
        <v>3</v>
      </c>
      <c r="M43" s="2">
        <f t="shared" si="1"/>
        <v>24</v>
      </c>
      <c r="N43" s="2">
        <f t="shared" si="1"/>
        <v>19</v>
      </c>
      <c r="O43" s="2">
        <f t="shared" si="1"/>
        <v>18</v>
      </c>
      <c r="P43" s="2">
        <f t="shared" si="1"/>
        <v>16</v>
      </c>
      <c r="Q43" s="2">
        <f t="shared" si="1"/>
        <v>26</v>
      </c>
      <c r="R43" s="2">
        <f t="shared" si="1"/>
        <v>32</v>
      </c>
      <c r="S43" s="2">
        <f t="shared" si="1"/>
        <v>15</v>
      </c>
      <c r="T43" s="2">
        <f t="shared" si="1"/>
        <v>14</v>
      </c>
      <c r="U43" s="2">
        <f t="shared" si="1"/>
        <v>6</v>
      </c>
      <c r="V43" s="2">
        <f t="shared" si="1"/>
        <v>10</v>
      </c>
      <c r="W43" s="2">
        <f t="shared" si="2"/>
        <v>25</v>
      </c>
      <c r="X43" s="2">
        <f t="shared" si="2"/>
        <v>21</v>
      </c>
      <c r="Y43" s="2">
        <f t="shared" si="2"/>
        <v>17</v>
      </c>
      <c r="Z43" s="2">
        <f t="shared" si="2"/>
        <v>11</v>
      </c>
      <c r="AA43" s="2">
        <f t="shared" si="2"/>
        <v>22</v>
      </c>
      <c r="AB43" s="2">
        <f t="shared" si="2"/>
        <v>9</v>
      </c>
      <c r="AC43" s="2">
        <f t="shared" si="2"/>
        <v>28</v>
      </c>
      <c r="AD43" s="2">
        <f t="shared" si="2"/>
        <v>20</v>
      </c>
      <c r="AE43" s="2">
        <f t="shared" si="2"/>
        <v>29</v>
      </c>
      <c r="AF43" s="2">
        <f t="shared" si="2"/>
        <v>8</v>
      </c>
      <c r="AG43" s="2">
        <f t="shared" si="2"/>
        <v>27</v>
      </c>
      <c r="AH43" s="2">
        <f t="shared" si="2"/>
        <v>1</v>
      </c>
      <c r="AI43" s="2"/>
    </row>
    <row r="44" spans="1:35" x14ac:dyDescent="0.2">
      <c r="B44" s="3" t="str">
        <v>Barry Hennessey</v>
      </c>
      <c r="C44" s="2">
        <f t="shared" si="0"/>
        <v>10</v>
      </c>
      <c r="D44" s="2">
        <f t="shared" si="0"/>
        <v>23</v>
      </c>
      <c r="E44" s="2">
        <f t="shared" si="0"/>
        <v>4</v>
      </c>
      <c r="F44" s="2">
        <f t="shared" si="0"/>
        <v>22</v>
      </c>
      <c r="G44" s="2">
        <f t="shared" si="0"/>
        <v>3</v>
      </c>
      <c r="H44" s="2">
        <f t="shared" si="0"/>
        <v>29</v>
      </c>
      <c r="I44" s="2">
        <f t="shared" si="0"/>
        <v>9</v>
      </c>
      <c r="J44" s="2">
        <f t="shared" si="0"/>
        <v>24</v>
      </c>
      <c r="K44" s="2">
        <f t="shared" si="0"/>
        <v>30</v>
      </c>
      <c r="L44" s="2">
        <f t="shared" si="0"/>
        <v>8</v>
      </c>
      <c r="M44" s="2">
        <f t="shared" si="1"/>
        <v>14</v>
      </c>
      <c r="N44" s="2">
        <f t="shared" si="1"/>
        <v>2</v>
      </c>
      <c r="O44" s="2">
        <f t="shared" si="1"/>
        <v>28</v>
      </c>
      <c r="P44" s="2">
        <f t="shared" si="1"/>
        <v>21</v>
      </c>
      <c r="Q44" s="2">
        <f t="shared" si="1"/>
        <v>13</v>
      </c>
      <c r="R44" s="2">
        <f t="shared" si="1"/>
        <v>20</v>
      </c>
      <c r="S44" s="2">
        <f t="shared" si="1"/>
        <v>7</v>
      </c>
      <c r="T44" s="2">
        <f t="shared" si="1"/>
        <v>16</v>
      </c>
      <c r="U44" s="2">
        <f t="shared" si="1"/>
        <v>5</v>
      </c>
      <c r="V44" s="2">
        <f t="shared" si="1"/>
        <v>15</v>
      </c>
      <c r="W44" s="2">
        <f t="shared" si="2"/>
        <v>32</v>
      </c>
      <c r="X44" s="2">
        <f t="shared" si="2"/>
        <v>19</v>
      </c>
      <c r="Y44" s="2">
        <f t="shared" si="2"/>
        <v>1</v>
      </c>
      <c r="Z44" s="2">
        <f t="shared" si="2"/>
        <v>18</v>
      </c>
      <c r="AA44" s="2">
        <f t="shared" si="2"/>
        <v>6</v>
      </c>
      <c r="AB44" s="2">
        <f t="shared" si="2"/>
        <v>11</v>
      </c>
      <c r="AC44" s="2">
        <f t="shared" si="2"/>
        <v>25</v>
      </c>
      <c r="AD44" s="2">
        <f t="shared" si="2"/>
        <v>12</v>
      </c>
      <c r="AE44" s="2">
        <f t="shared" si="2"/>
        <v>31</v>
      </c>
      <c r="AF44" s="2">
        <f t="shared" si="2"/>
        <v>17</v>
      </c>
      <c r="AG44" s="2">
        <f t="shared" si="2"/>
        <v>26</v>
      </c>
      <c r="AH44" s="2">
        <f t="shared" si="2"/>
        <v>27</v>
      </c>
      <c r="AI44" s="2"/>
    </row>
    <row r="45" spans="1:35" x14ac:dyDescent="0.2">
      <c r="B45" s="3" t="str">
        <v>Tyler Henderson</v>
      </c>
      <c r="C45" s="2">
        <f t="shared" si="0"/>
        <v>8</v>
      </c>
      <c r="D45" s="2">
        <f t="shared" si="0"/>
        <v>30</v>
      </c>
      <c r="E45" s="2">
        <f t="shared" si="0"/>
        <v>2</v>
      </c>
      <c r="F45" s="2">
        <f t="shared" si="0"/>
        <v>28</v>
      </c>
      <c r="G45" s="2">
        <f t="shared" si="0"/>
        <v>17</v>
      </c>
      <c r="H45" s="2">
        <f t="shared" si="0"/>
        <v>29</v>
      </c>
      <c r="I45" s="2">
        <f t="shared" si="0"/>
        <v>1</v>
      </c>
      <c r="J45" s="2">
        <f t="shared" si="0"/>
        <v>21</v>
      </c>
      <c r="K45" s="2">
        <f t="shared" si="0"/>
        <v>22</v>
      </c>
      <c r="L45" s="2">
        <f t="shared" si="0"/>
        <v>9</v>
      </c>
      <c r="M45" s="2">
        <f t="shared" si="1"/>
        <v>16</v>
      </c>
      <c r="N45" s="2">
        <f t="shared" si="1"/>
        <v>15</v>
      </c>
      <c r="O45" s="2">
        <f t="shared" si="1"/>
        <v>12</v>
      </c>
      <c r="P45" s="2">
        <f t="shared" si="1"/>
        <v>23</v>
      </c>
      <c r="Q45" s="2">
        <f t="shared" si="1"/>
        <v>13</v>
      </c>
      <c r="R45" s="2">
        <f t="shared" si="1"/>
        <v>31</v>
      </c>
      <c r="S45" s="2">
        <f t="shared" si="1"/>
        <v>11</v>
      </c>
      <c r="T45" s="2">
        <f t="shared" si="1"/>
        <v>18</v>
      </c>
      <c r="U45" s="2">
        <f t="shared" si="1"/>
        <v>6</v>
      </c>
      <c r="V45" s="2">
        <f t="shared" si="1"/>
        <v>4</v>
      </c>
      <c r="W45" s="2">
        <f t="shared" si="2"/>
        <v>24</v>
      </c>
      <c r="X45" s="2">
        <f t="shared" si="2"/>
        <v>5</v>
      </c>
      <c r="Y45" s="2">
        <f t="shared" si="2"/>
        <v>3</v>
      </c>
      <c r="Z45" s="2">
        <f t="shared" si="2"/>
        <v>10</v>
      </c>
      <c r="AA45" s="2">
        <f t="shared" si="2"/>
        <v>25</v>
      </c>
      <c r="AB45" s="2">
        <f t="shared" si="2"/>
        <v>7</v>
      </c>
      <c r="AC45" s="2">
        <f t="shared" si="2"/>
        <v>19</v>
      </c>
      <c r="AD45" s="2">
        <f t="shared" si="2"/>
        <v>14</v>
      </c>
      <c r="AE45" s="2">
        <f t="shared" si="2"/>
        <v>32</v>
      </c>
      <c r="AF45" s="2">
        <f t="shared" si="2"/>
        <v>26</v>
      </c>
      <c r="AG45" s="2">
        <f t="shared" si="2"/>
        <v>27</v>
      </c>
      <c r="AH45" s="2">
        <f t="shared" si="2"/>
        <v>20</v>
      </c>
      <c r="AI45" s="2"/>
    </row>
    <row r="46" spans="1:35" x14ac:dyDescent="0.2">
      <c r="B46" s="3" t="str">
        <v>Derek Belcher</v>
      </c>
      <c r="C46" s="2">
        <f t="shared" si="0"/>
        <v>17</v>
      </c>
      <c r="D46" s="2">
        <f t="shared" si="0"/>
        <v>29</v>
      </c>
      <c r="E46" s="2">
        <f t="shared" si="0"/>
        <v>1</v>
      </c>
      <c r="F46" s="2">
        <f t="shared" si="0"/>
        <v>24</v>
      </c>
      <c r="G46" s="2">
        <f t="shared" si="0"/>
        <v>19</v>
      </c>
      <c r="H46" s="2">
        <f t="shared" si="0"/>
        <v>32</v>
      </c>
      <c r="I46" s="2">
        <f t="shared" si="0"/>
        <v>5</v>
      </c>
      <c r="J46" s="2">
        <f t="shared" si="0"/>
        <v>13</v>
      </c>
      <c r="K46" s="2">
        <f t="shared" si="0"/>
        <v>30</v>
      </c>
      <c r="L46" s="2">
        <f t="shared" si="0"/>
        <v>2</v>
      </c>
      <c r="M46" s="2">
        <f t="shared" si="1"/>
        <v>21</v>
      </c>
      <c r="N46" s="2">
        <f t="shared" si="1"/>
        <v>16</v>
      </c>
      <c r="O46" s="2">
        <f t="shared" si="1"/>
        <v>11</v>
      </c>
      <c r="P46" s="2">
        <f t="shared" si="1"/>
        <v>26</v>
      </c>
      <c r="Q46" s="2">
        <f t="shared" si="1"/>
        <v>25</v>
      </c>
      <c r="R46" s="2">
        <f t="shared" si="1"/>
        <v>28</v>
      </c>
      <c r="S46" s="2">
        <f t="shared" si="1"/>
        <v>8</v>
      </c>
      <c r="T46" s="2">
        <f t="shared" si="1"/>
        <v>10</v>
      </c>
      <c r="U46" s="2">
        <f t="shared" si="1"/>
        <v>4</v>
      </c>
      <c r="V46" s="2">
        <f t="shared" si="1"/>
        <v>3</v>
      </c>
      <c r="W46" s="2">
        <f t="shared" si="2"/>
        <v>15</v>
      </c>
      <c r="X46" s="2">
        <f t="shared" si="2"/>
        <v>12</v>
      </c>
      <c r="Y46" s="2">
        <f t="shared" si="2"/>
        <v>9</v>
      </c>
      <c r="Z46" s="2">
        <f t="shared" si="2"/>
        <v>18</v>
      </c>
      <c r="AA46" s="2">
        <f t="shared" si="2"/>
        <v>27</v>
      </c>
      <c r="AB46" s="2">
        <f t="shared" si="2"/>
        <v>6</v>
      </c>
      <c r="AC46" s="2">
        <f t="shared" si="2"/>
        <v>31</v>
      </c>
      <c r="AD46" s="2">
        <f t="shared" si="2"/>
        <v>14</v>
      </c>
      <c r="AE46" s="2">
        <f t="shared" si="2"/>
        <v>20</v>
      </c>
      <c r="AF46" s="2">
        <f t="shared" si="2"/>
        <v>22</v>
      </c>
      <c r="AG46" s="2">
        <f t="shared" si="2"/>
        <v>23</v>
      </c>
      <c r="AH46" s="2">
        <f t="shared" si="2"/>
        <v>7</v>
      </c>
      <c r="AI46" s="2"/>
    </row>
    <row r="47" spans="1:35" x14ac:dyDescent="0.2">
      <c r="B47" s="3" t="str">
        <v>Tully Lutz</v>
      </c>
      <c r="C47" s="2">
        <f t="shared" si="0"/>
        <v>1</v>
      </c>
      <c r="D47" s="2">
        <f t="shared" si="0"/>
        <v>31</v>
      </c>
      <c r="E47" s="2">
        <f t="shared" si="0"/>
        <v>11</v>
      </c>
      <c r="F47" s="2">
        <f t="shared" si="0"/>
        <v>21</v>
      </c>
      <c r="G47" s="2">
        <f t="shared" si="0"/>
        <v>14</v>
      </c>
      <c r="H47" s="2">
        <f t="shared" si="0"/>
        <v>32</v>
      </c>
      <c r="I47" s="2">
        <f t="shared" si="0"/>
        <v>2</v>
      </c>
      <c r="J47" s="2">
        <f t="shared" si="0"/>
        <v>20</v>
      </c>
      <c r="K47" s="2">
        <f t="shared" si="0"/>
        <v>22</v>
      </c>
      <c r="L47" s="2">
        <f t="shared" si="0"/>
        <v>4</v>
      </c>
      <c r="M47" s="2">
        <f t="shared" si="1"/>
        <v>13</v>
      </c>
      <c r="N47" s="2">
        <f t="shared" si="1"/>
        <v>12</v>
      </c>
      <c r="O47" s="2">
        <f t="shared" si="1"/>
        <v>17</v>
      </c>
      <c r="P47" s="2">
        <f t="shared" si="1"/>
        <v>26</v>
      </c>
      <c r="Q47" s="2">
        <f t="shared" si="1"/>
        <v>23</v>
      </c>
      <c r="R47" s="2">
        <f t="shared" si="1"/>
        <v>30</v>
      </c>
      <c r="S47" s="2">
        <f t="shared" si="1"/>
        <v>5</v>
      </c>
      <c r="T47" s="2">
        <f t="shared" si="1"/>
        <v>15</v>
      </c>
      <c r="U47" s="2">
        <f t="shared" si="1"/>
        <v>3</v>
      </c>
      <c r="V47" s="2">
        <f t="shared" si="1"/>
        <v>10</v>
      </c>
      <c r="W47" s="2">
        <f t="shared" si="2"/>
        <v>27</v>
      </c>
      <c r="X47" s="2">
        <f t="shared" si="2"/>
        <v>6</v>
      </c>
      <c r="Y47" s="2">
        <f t="shared" si="2"/>
        <v>9</v>
      </c>
      <c r="Z47" s="2">
        <f t="shared" si="2"/>
        <v>8</v>
      </c>
      <c r="AA47" s="2">
        <f t="shared" si="2"/>
        <v>28</v>
      </c>
      <c r="AB47" s="2">
        <f t="shared" si="2"/>
        <v>7</v>
      </c>
      <c r="AC47" s="2">
        <f t="shared" si="2"/>
        <v>24</v>
      </c>
      <c r="AD47" s="2">
        <f t="shared" si="2"/>
        <v>18</v>
      </c>
      <c r="AE47" s="2">
        <f t="shared" si="2"/>
        <v>29</v>
      </c>
      <c r="AF47" s="2">
        <f t="shared" si="2"/>
        <v>16</v>
      </c>
      <c r="AG47" s="2">
        <f t="shared" si="2"/>
        <v>25</v>
      </c>
      <c r="AH47" s="2">
        <f t="shared" si="2"/>
        <v>19</v>
      </c>
      <c r="AI47" s="2"/>
    </row>
    <row r="48" spans="1:35" x14ac:dyDescent="0.2">
      <c r="B48" s="3" t="str">
        <v>Meagan Pothecary</v>
      </c>
      <c r="C48" s="2">
        <f t="shared" ref="C48:L59" si="3">INDEX($B$4:$X$35,MATCH(C$37,$A$4:$A$35,FALSE),MATCH($B48,$B$3:$X$3,FALSE))</f>
        <v>4</v>
      </c>
      <c r="D48" s="2">
        <f t="shared" si="3"/>
        <v>32</v>
      </c>
      <c r="E48" s="2">
        <f t="shared" si="3"/>
        <v>7</v>
      </c>
      <c r="F48" s="2">
        <f t="shared" si="3"/>
        <v>20</v>
      </c>
      <c r="G48" s="2">
        <f t="shared" si="3"/>
        <v>2</v>
      </c>
      <c r="H48" s="2">
        <f t="shared" si="3"/>
        <v>31</v>
      </c>
      <c r="I48" s="2">
        <f t="shared" si="3"/>
        <v>8</v>
      </c>
      <c r="J48" s="2">
        <f t="shared" si="3"/>
        <v>21</v>
      </c>
      <c r="K48" s="2">
        <f t="shared" si="3"/>
        <v>10</v>
      </c>
      <c r="L48" s="2">
        <f t="shared" si="3"/>
        <v>19</v>
      </c>
      <c r="M48" s="2">
        <f t="shared" ref="M48:V59" si="4">INDEX($B$4:$X$35,MATCH(M$37,$A$4:$A$35,FALSE),MATCH($B48,$B$3:$X$3,FALSE))</f>
        <v>9</v>
      </c>
      <c r="N48" s="2">
        <f t="shared" si="4"/>
        <v>27</v>
      </c>
      <c r="O48" s="2">
        <f t="shared" si="4"/>
        <v>11</v>
      </c>
      <c r="P48" s="2">
        <f t="shared" si="4"/>
        <v>23</v>
      </c>
      <c r="Q48" s="2">
        <f t="shared" si="4"/>
        <v>26</v>
      </c>
      <c r="R48" s="2">
        <f t="shared" si="4"/>
        <v>29</v>
      </c>
      <c r="S48" s="2">
        <f t="shared" si="4"/>
        <v>6</v>
      </c>
      <c r="T48" s="2">
        <f t="shared" si="4"/>
        <v>18</v>
      </c>
      <c r="U48" s="2">
        <f t="shared" si="4"/>
        <v>1</v>
      </c>
      <c r="V48" s="2">
        <f t="shared" si="4"/>
        <v>5</v>
      </c>
      <c r="W48" s="2">
        <f t="shared" ref="W48:AH59" si="5">INDEX($B$4:$X$35,MATCH(W$37,$A$4:$A$35,FALSE),MATCH($B48,$B$3:$X$3,FALSE))</f>
        <v>25</v>
      </c>
      <c r="X48" s="2">
        <f t="shared" si="5"/>
        <v>17</v>
      </c>
      <c r="Y48" s="2">
        <f t="shared" si="5"/>
        <v>3</v>
      </c>
      <c r="Z48" s="2">
        <f t="shared" si="5"/>
        <v>24</v>
      </c>
      <c r="AA48" s="2">
        <f t="shared" si="5"/>
        <v>16</v>
      </c>
      <c r="AB48" s="2">
        <f t="shared" si="5"/>
        <v>13</v>
      </c>
      <c r="AC48" s="2">
        <f t="shared" si="5"/>
        <v>30</v>
      </c>
      <c r="AD48" s="2">
        <f t="shared" si="5"/>
        <v>14</v>
      </c>
      <c r="AE48" s="2">
        <f t="shared" si="5"/>
        <v>28</v>
      </c>
      <c r="AF48" s="2">
        <f t="shared" si="5"/>
        <v>12</v>
      </c>
      <c r="AG48" s="2">
        <f t="shared" si="5"/>
        <v>15</v>
      </c>
      <c r="AH48" s="2">
        <f t="shared" si="5"/>
        <v>22</v>
      </c>
      <c r="AI48" s="2"/>
    </row>
    <row r="49" spans="2:35" x14ac:dyDescent="0.2">
      <c r="B49" s="3" t="str">
        <v>Bob Lambe</v>
      </c>
      <c r="C49" s="2">
        <f t="shared" si="3"/>
        <v>3</v>
      </c>
      <c r="D49" s="2">
        <f t="shared" si="3"/>
        <v>31</v>
      </c>
      <c r="E49" s="2">
        <f t="shared" si="3"/>
        <v>5</v>
      </c>
      <c r="F49" s="2">
        <f t="shared" si="3"/>
        <v>27</v>
      </c>
      <c r="G49" s="2">
        <f t="shared" si="3"/>
        <v>9</v>
      </c>
      <c r="H49" s="2">
        <f t="shared" si="3"/>
        <v>32</v>
      </c>
      <c r="I49" s="2">
        <f t="shared" si="3"/>
        <v>6</v>
      </c>
      <c r="J49" s="2">
        <f t="shared" si="3"/>
        <v>20</v>
      </c>
      <c r="K49" s="2">
        <f t="shared" si="3"/>
        <v>21</v>
      </c>
      <c r="L49" s="2">
        <f t="shared" si="3"/>
        <v>4</v>
      </c>
      <c r="M49" s="2">
        <f t="shared" si="4"/>
        <v>14</v>
      </c>
      <c r="N49" s="2">
        <f t="shared" si="4"/>
        <v>13</v>
      </c>
      <c r="O49" s="2">
        <f t="shared" si="4"/>
        <v>15</v>
      </c>
      <c r="P49" s="2">
        <f t="shared" si="4"/>
        <v>24</v>
      </c>
      <c r="Q49" s="2">
        <f t="shared" si="4"/>
        <v>28</v>
      </c>
      <c r="R49" s="2">
        <f t="shared" si="4"/>
        <v>29</v>
      </c>
      <c r="S49" s="2">
        <f t="shared" si="4"/>
        <v>10</v>
      </c>
      <c r="T49" s="2">
        <f t="shared" si="4"/>
        <v>11</v>
      </c>
      <c r="U49" s="2">
        <f t="shared" si="4"/>
        <v>1</v>
      </c>
      <c r="V49" s="2">
        <f t="shared" si="4"/>
        <v>2</v>
      </c>
      <c r="W49" s="2">
        <f t="shared" si="5"/>
        <v>26</v>
      </c>
      <c r="X49" s="2">
        <f t="shared" si="5"/>
        <v>12</v>
      </c>
      <c r="Y49" s="2">
        <f t="shared" si="5"/>
        <v>7</v>
      </c>
      <c r="Z49" s="2">
        <f t="shared" si="5"/>
        <v>18</v>
      </c>
      <c r="AA49" s="2">
        <f t="shared" si="5"/>
        <v>22</v>
      </c>
      <c r="AB49" s="2">
        <f t="shared" si="5"/>
        <v>8</v>
      </c>
      <c r="AC49" s="2">
        <f t="shared" si="5"/>
        <v>23</v>
      </c>
      <c r="AD49" s="2">
        <f t="shared" si="5"/>
        <v>19</v>
      </c>
      <c r="AE49" s="2">
        <f t="shared" si="5"/>
        <v>30</v>
      </c>
      <c r="AF49" s="2">
        <f t="shared" si="5"/>
        <v>17</v>
      </c>
      <c r="AG49" s="2">
        <f t="shared" si="5"/>
        <v>25</v>
      </c>
      <c r="AH49" s="2">
        <f t="shared" si="5"/>
        <v>16</v>
      </c>
      <c r="AI49" s="2"/>
    </row>
    <row r="50" spans="2:35" x14ac:dyDescent="0.2">
      <c r="B50" s="3" t="str">
        <v>Kyla Kendrick</v>
      </c>
      <c r="C50" s="2">
        <f t="shared" si="3"/>
        <v>11</v>
      </c>
      <c r="D50" s="2">
        <f t="shared" si="3"/>
        <v>31</v>
      </c>
      <c r="E50" s="2">
        <f t="shared" si="3"/>
        <v>10</v>
      </c>
      <c r="F50" s="2">
        <f t="shared" si="3"/>
        <v>17</v>
      </c>
      <c r="G50" s="2">
        <f t="shared" si="3"/>
        <v>13</v>
      </c>
      <c r="H50" s="2">
        <f t="shared" si="3"/>
        <v>30</v>
      </c>
      <c r="I50" s="2">
        <f t="shared" si="3"/>
        <v>12</v>
      </c>
      <c r="J50" s="2">
        <f t="shared" si="3"/>
        <v>16</v>
      </c>
      <c r="K50" s="2">
        <f t="shared" si="3"/>
        <v>27</v>
      </c>
      <c r="L50" s="2">
        <f t="shared" si="3"/>
        <v>9</v>
      </c>
      <c r="M50" s="2">
        <f t="shared" si="4"/>
        <v>7</v>
      </c>
      <c r="N50" s="2">
        <f t="shared" si="4"/>
        <v>8</v>
      </c>
      <c r="O50" s="2">
        <f t="shared" si="4"/>
        <v>14</v>
      </c>
      <c r="P50" s="2">
        <f t="shared" si="4"/>
        <v>28</v>
      </c>
      <c r="Q50" s="2">
        <f t="shared" si="4"/>
        <v>25</v>
      </c>
      <c r="R50" s="2">
        <f t="shared" si="4"/>
        <v>32</v>
      </c>
      <c r="S50" s="2">
        <f t="shared" si="4"/>
        <v>6</v>
      </c>
      <c r="T50" s="2">
        <f t="shared" si="4"/>
        <v>15</v>
      </c>
      <c r="U50" s="2">
        <f t="shared" si="4"/>
        <v>2</v>
      </c>
      <c r="V50" s="2">
        <f t="shared" si="4"/>
        <v>1</v>
      </c>
      <c r="W50" s="2">
        <f t="shared" si="5"/>
        <v>18</v>
      </c>
      <c r="X50" s="2">
        <f t="shared" si="5"/>
        <v>3</v>
      </c>
      <c r="Y50" s="2">
        <f t="shared" si="5"/>
        <v>4</v>
      </c>
      <c r="Z50" s="2">
        <f t="shared" si="5"/>
        <v>19</v>
      </c>
      <c r="AA50" s="2">
        <f t="shared" si="5"/>
        <v>24</v>
      </c>
      <c r="AB50" s="2">
        <f t="shared" si="5"/>
        <v>5</v>
      </c>
      <c r="AC50" s="2">
        <f t="shared" si="5"/>
        <v>23</v>
      </c>
      <c r="AD50" s="2">
        <f t="shared" si="5"/>
        <v>22</v>
      </c>
      <c r="AE50" s="2">
        <f t="shared" si="5"/>
        <v>29</v>
      </c>
      <c r="AF50" s="2">
        <f t="shared" si="5"/>
        <v>20</v>
      </c>
      <c r="AG50" s="2">
        <f t="shared" si="5"/>
        <v>21</v>
      </c>
      <c r="AH50" s="2">
        <f t="shared" si="5"/>
        <v>26</v>
      </c>
      <c r="AI50" s="2"/>
    </row>
    <row r="51" spans="2:35" x14ac:dyDescent="0.2">
      <c r="B51" s="3" t="str">
        <v>Alison Lane</v>
      </c>
      <c r="C51" s="2">
        <f t="shared" si="3"/>
        <v>8</v>
      </c>
      <c r="D51" s="2">
        <f t="shared" si="3"/>
        <v>19</v>
      </c>
      <c r="E51" s="2">
        <f t="shared" si="3"/>
        <v>9</v>
      </c>
      <c r="F51" s="2">
        <f t="shared" si="3"/>
        <v>18</v>
      </c>
      <c r="G51" s="2">
        <f t="shared" si="3"/>
        <v>2</v>
      </c>
      <c r="H51" s="2">
        <f t="shared" si="3"/>
        <v>32</v>
      </c>
      <c r="I51" s="2">
        <f t="shared" si="3"/>
        <v>10</v>
      </c>
      <c r="J51" s="2">
        <f t="shared" si="3"/>
        <v>21</v>
      </c>
      <c r="K51" s="2">
        <f t="shared" si="3"/>
        <v>4</v>
      </c>
      <c r="L51" s="2">
        <f t="shared" si="3"/>
        <v>1</v>
      </c>
      <c r="M51" s="2">
        <f t="shared" si="4"/>
        <v>3</v>
      </c>
      <c r="N51" s="2">
        <f t="shared" si="4"/>
        <v>25</v>
      </c>
      <c r="O51" s="2">
        <f t="shared" si="4"/>
        <v>7</v>
      </c>
      <c r="P51" s="2">
        <f t="shared" si="4"/>
        <v>26</v>
      </c>
      <c r="Q51" s="2">
        <f t="shared" si="4"/>
        <v>30</v>
      </c>
      <c r="R51" s="2">
        <f t="shared" si="4"/>
        <v>31</v>
      </c>
      <c r="S51" s="2">
        <f t="shared" si="4"/>
        <v>11</v>
      </c>
      <c r="T51" s="2">
        <f t="shared" si="4"/>
        <v>17</v>
      </c>
      <c r="U51" s="2">
        <f t="shared" si="4"/>
        <v>13</v>
      </c>
      <c r="V51" s="2">
        <f t="shared" si="4"/>
        <v>12</v>
      </c>
      <c r="W51" s="2">
        <f t="shared" si="5"/>
        <v>28</v>
      </c>
      <c r="X51" s="2">
        <f t="shared" si="5"/>
        <v>14</v>
      </c>
      <c r="Y51" s="2">
        <f t="shared" si="5"/>
        <v>20</v>
      </c>
      <c r="Z51" s="2">
        <f t="shared" si="5"/>
        <v>27</v>
      </c>
      <c r="AA51" s="2">
        <f t="shared" si="5"/>
        <v>29</v>
      </c>
      <c r="AB51" s="2">
        <f t="shared" si="5"/>
        <v>6</v>
      </c>
      <c r="AC51" s="2">
        <f t="shared" si="5"/>
        <v>22</v>
      </c>
      <c r="AD51" s="2">
        <f t="shared" si="5"/>
        <v>15</v>
      </c>
      <c r="AE51" s="2">
        <f t="shared" si="5"/>
        <v>24</v>
      </c>
      <c r="AF51" s="2">
        <f t="shared" si="5"/>
        <v>16</v>
      </c>
      <c r="AG51" s="2">
        <f t="shared" si="5"/>
        <v>5</v>
      </c>
      <c r="AH51" s="2">
        <f t="shared" si="5"/>
        <v>23</v>
      </c>
      <c r="AI51" s="2"/>
    </row>
    <row r="52" spans="2:35" x14ac:dyDescent="0.2">
      <c r="B52" s="3" t="str">
        <v>Mark Dolson</v>
      </c>
      <c r="C52" s="2">
        <f t="shared" si="3"/>
        <v>4</v>
      </c>
      <c r="D52" s="2">
        <f t="shared" si="3"/>
        <v>31</v>
      </c>
      <c r="E52" s="2">
        <f t="shared" si="3"/>
        <v>6</v>
      </c>
      <c r="F52" s="2">
        <f t="shared" si="3"/>
        <v>28</v>
      </c>
      <c r="G52" s="2">
        <f t="shared" si="3"/>
        <v>14</v>
      </c>
      <c r="H52" s="2">
        <f t="shared" si="3"/>
        <v>32</v>
      </c>
      <c r="I52" s="2">
        <f t="shared" si="3"/>
        <v>5</v>
      </c>
      <c r="J52" s="2">
        <f t="shared" si="3"/>
        <v>20</v>
      </c>
      <c r="K52" s="2">
        <f t="shared" si="3"/>
        <v>26</v>
      </c>
      <c r="L52" s="2">
        <f t="shared" si="3"/>
        <v>3</v>
      </c>
      <c r="M52" s="2">
        <f t="shared" si="4"/>
        <v>17</v>
      </c>
      <c r="N52" s="2">
        <f t="shared" si="4"/>
        <v>19</v>
      </c>
      <c r="O52" s="2">
        <f t="shared" si="4"/>
        <v>12</v>
      </c>
      <c r="P52" s="2">
        <f t="shared" si="4"/>
        <v>25</v>
      </c>
      <c r="Q52" s="2">
        <f t="shared" si="4"/>
        <v>27</v>
      </c>
      <c r="R52" s="2">
        <f t="shared" si="4"/>
        <v>30</v>
      </c>
      <c r="S52" s="2">
        <f t="shared" si="4"/>
        <v>11</v>
      </c>
      <c r="T52" s="2">
        <f t="shared" si="4"/>
        <v>10</v>
      </c>
      <c r="U52" s="2">
        <f t="shared" si="4"/>
        <v>2</v>
      </c>
      <c r="V52" s="2">
        <f t="shared" si="4"/>
        <v>1</v>
      </c>
      <c r="W52" s="2">
        <f t="shared" si="5"/>
        <v>24</v>
      </c>
      <c r="X52" s="2">
        <f t="shared" si="5"/>
        <v>16</v>
      </c>
      <c r="Y52" s="2">
        <f t="shared" si="5"/>
        <v>8</v>
      </c>
      <c r="Z52" s="2">
        <f t="shared" si="5"/>
        <v>13</v>
      </c>
      <c r="AA52" s="2">
        <f t="shared" si="5"/>
        <v>21</v>
      </c>
      <c r="AB52" s="2">
        <f t="shared" si="5"/>
        <v>9</v>
      </c>
      <c r="AC52" s="2">
        <f t="shared" si="5"/>
        <v>22</v>
      </c>
      <c r="AD52" s="2">
        <f t="shared" si="5"/>
        <v>18</v>
      </c>
      <c r="AE52" s="2">
        <f t="shared" si="5"/>
        <v>29</v>
      </c>
      <c r="AF52" s="2">
        <f t="shared" si="5"/>
        <v>15</v>
      </c>
      <c r="AG52" s="2">
        <f t="shared" si="5"/>
        <v>23</v>
      </c>
      <c r="AH52" s="2">
        <f t="shared" si="5"/>
        <v>7</v>
      </c>
      <c r="AI52" s="2"/>
    </row>
    <row r="53" spans="2:35" x14ac:dyDescent="0.2">
      <c r="B53" s="3" t="str">
        <v>Leslie Reynolds</v>
      </c>
      <c r="C53" s="2">
        <f t="shared" si="3"/>
        <v>6</v>
      </c>
      <c r="D53" s="2">
        <f t="shared" si="3"/>
        <v>31</v>
      </c>
      <c r="E53" s="2">
        <f t="shared" si="3"/>
        <v>2</v>
      </c>
      <c r="F53" s="2">
        <f t="shared" si="3"/>
        <v>25</v>
      </c>
      <c r="G53" s="2">
        <f t="shared" si="3"/>
        <v>16</v>
      </c>
      <c r="H53" s="2">
        <f t="shared" si="3"/>
        <v>32</v>
      </c>
      <c r="I53" s="2">
        <f t="shared" si="3"/>
        <v>5</v>
      </c>
      <c r="J53" s="2">
        <f t="shared" si="3"/>
        <v>24</v>
      </c>
      <c r="K53" s="2">
        <f t="shared" si="3"/>
        <v>26</v>
      </c>
      <c r="L53" s="2">
        <f t="shared" si="3"/>
        <v>4</v>
      </c>
      <c r="M53" s="2">
        <f t="shared" si="4"/>
        <v>11</v>
      </c>
      <c r="N53" s="2">
        <f t="shared" si="4"/>
        <v>18</v>
      </c>
      <c r="O53" s="2">
        <f t="shared" si="4"/>
        <v>9</v>
      </c>
      <c r="P53" s="2">
        <f t="shared" si="4"/>
        <v>21</v>
      </c>
      <c r="Q53" s="2">
        <f t="shared" si="4"/>
        <v>22</v>
      </c>
      <c r="R53" s="2">
        <f t="shared" si="4"/>
        <v>29</v>
      </c>
      <c r="S53" s="2">
        <f t="shared" si="4"/>
        <v>15</v>
      </c>
      <c r="T53" s="2">
        <f t="shared" si="4"/>
        <v>8</v>
      </c>
      <c r="U53" s="2">
        <f t="shared" si="4"/>
        <v>1</v>
      </c>
      <c r="V53" s="2">
        <f t="shared" si="4"/>
        <v>3</v>
      </c>
      <c r="W53" s="2">
        <f t="shared" si="5"/>
        <v>28</v>
      </c>
      <c r="X53" s="2">
        <f t="shared" si="5"/>
        <v>17</v>
      </c>
      <c r="Y53" s="2">
        <f t="shared" si="5"/>
        <v>7</v>
      </c>
      <c r="Z53" s="2">
        <f t="shared" si="5"/>
        <v>10</v>
      </c>
      <c r="AA53" s="2">
        <f t="shared" si="5"/>
        <v>20</v>
      </c>
      <c r="AB53" s="2">
        <f t="shared" si="5"/>
        <v>14</v>
      </c>
      <c r="AC53" s="2">
        <f t="shared" si="5"/>
        <v>23</v>
      </c>
      <c r="AD53" s="2">
        <f t="shared" si="5"/>
        <v>12</v>
      </c>
      <c r="AE53" s="2">
        <f t="shared" si="5"/>
        <v>30</v>
      </c>
      <c r="AF53" s="2">
        <f t="shared" si="5"/>
        <v>19</v>
      </c>
      <c r="AG53" s="2">
        <f t="shared" si="5"/>
        <v>27</v>
      </c>
      <c r="AH53" s="2">
        <f t="shared" si="5"/>
        <v>13</v>
      </c>
      <c r="AI53" s="2"/>
    </row>
    <row r="54" spans="2:35" x14ac:dyDescent="0.2">
      <c r="B54" s="3" t="str">
        <v>Kayla Staples</v>
      </c>
      <c r="C54" s="2">
        <f t="shared" si="3"/>
        <v>9</v>
      </c>
      <c r="D54" s="2">
        <f t="shared" si="3"/>
        <v>28</v>
      </c>
      <c r="E54" s="2">
        <f t="shared" si="3"/>
        <v>4</v>
      </c>
      <c r="F54" s="2">
        <f t="shared" si="3"/>
        <v>13</v>
      </c>
      <c r="G54" s="2">
        <f t="shared" si="3"/>
        <v>5</v>
      </c>
      <c r="H54" s="2">
        <f t="shared" si="3"/>
        <v>30</v>
      </c>
      <c r="I54" s="2">
        <f t="shared" si="3"/>
        <v>2</v>
      </c>
      <c r="J54" s="2">
        <f t="shared" si="3"/>
        <v>17</v>
      </c>
      <c r="K54" s="2">
        <f t="shared" si="3"/>
        <v>24</v>
      </c>
      <c r="L54" s="2">
        <f t="shared" si="3"/>
        <v>8</v>
      </c>
      <c r="M54" s="2">
        <f t="shared" si="4"/>
        <v>1</v>
      </c>
      <c r="N54" s="2">
        <f t="shared" si="4"/>
        <v>14</v>
      </c>
      <c r="O54" s="2">
        <f t="shared" si="4"/>
        <v>12</v>
      </c>
      <c r="P54" s="2">
        <f t="shared" si="4"/>
        <v>26</v>
      </c>
      <c r="Q54" s="2">
        <f t="shared" si="4"/>
        <v>25</v>
      </c>
      <c r="R54" s="2">
        <f t="shared" si="4"/>
        <v>31</v>
      </c>
      <c r="S54" s="2">
        <f t="shared" si="4"/>
        <v>6</v>
      </c>
      <c r="T54" s="2">
        <f t="shared" si="4"/>
        <v>21</v>
      </c>
      <c r="U54" s="2">
        <f t="shared" si="4"/>
        <v>7</v>
      </c>
      <c r="V54" s="2">
        <f t="shared" si="4"/>
        <v>10</v>
      </c>
      <c r="W54" s="2">
        <f t="shared" si="5"/>
        <v>27</v>
      </c>
      <c r="X54" s="2">
        <f t="shared" si="5"/>
        <v>11</v>
      </c>
      <c r="Y54" s="2">
        <f t="shared" si="5"/>
        <v>3</v>
      </c>
      <c r="Z54" s="2">
        <f t="shared" si="5"/>
        <v>16</v>
      </c>
      <c r="AA54" s="2">
        <f t="shared" si="5"/>
        <v>23</v>
      </c>
      <c r="AB54" s="2">
        <f t="shared" si="5"/>
        <v>19</v>
      </c>
      <c r="AC54" s="2">
        <f t="shared" si="5"/>
        <v>29</v>
      </c>
      <c r="AD54" s="2">
        <f t="shared" si="5"/>
        <v>22</v>
      </c>
      <c r="AE54" s="2">
        <f t="shared" si="5"/>
        <v>32</v>
      </c>
      <c r="AF54" s="2">
        <f t="shared" si="5"/>
        <v>20</v>
      </c>
      <c r="AG54" s="2">
        <f t="shared" si="5"/>
        <v>15</v>
      </c>
      <c r="AH54" s="2">
        <f t="shared" si="5"/>
        <v>18</v>
      </c>
      <c r="AI54" s="2"/>
    </row>
    <row r="55" spans="2:35" x14ac:dyDescent="0.2">
      <c r="B55" s="3" t="str">
        <v>Swetang Mehta</v>
      </c>
      <c r="C55" s="2">
        <f t="shared" si="3"/>
        <v>12</v>
      </c>
      <c r="D55" s="2">
        <f t="shared" si="3"/>
        <v>28</v>
      </c>
      <c r="E55" s="2">
        <f t="shared" si="3"/>
        <v>1</v>
      </c>
      <c r="F55" s="2">
        <f t="shared" si="3"/>
        <v>23</v>
      </c>
      <c r="G55" s="2">
        <f t="shared" si="3"/>
        <v>17</v>
      </c>
      <c r="H55" s="2">
        <f t="shared" si="3"/>
        <v>27</v>
      </c>
      <c r="I55" s="2">
        <f t="shared" si="3"/>
        <v>3</v>
      </c>
      <c r="J55" s="2">
        <f t="shared" si="3"/>
        <v>14</v>
      </c>
      <c r="K55" s="2">
        <f t="shared" si="3"/>
        <v>24</v>
      </c>
      <c r="L55" s="2">
        <f t="shared" si="3"/>
        <v>8</v>
      </c>
      <c r="M55" s="2">
        <f t="shared" si="4"/>
        <v>11</v>
      </c>
      <c r="N55" s="2">
        <f t="shared" si="4"/>
        <v>18</v>
      </c>
      <c r="O55" s="2">
        <f t="shared" si="4"/>
        <v>10</v>
      </c>
      <c r="P55" s="2">
        <f t="shared" si="4"/>
        <v>25</v>
      </c>
      <c r="Q55" s="2">
        <f t="shared" si="4"/>
        <v>20</v>
      </c>
      <c r="R55" s="2">
        <f t="shared" si="4"/>
        <v>32</v>
      </c>
      <c r="S55" s="2">
        <f t="shared" si="4"/>
        <v>6</v>
      </c>
      <c r="T55" s="2">
        <f t="shared" si="4"/>
        <v>22</v>
      </c>
      <c r="U55" s="2">
        <f t="shared" si="4"/>
        <v>7</v>
      </c>
      <c r="V55" s="2">
        <f t="shared" si="4"/>
        <v>9</v>
      </c>
      <c r="W55" s="2">
        <f t="shared" si="5"/>
        <v>16</v>
      </c>
      <c r="X55" s="2">
        <f t="shared" si="5"/>
        <v>4</v>
      </c>
      <c r="Y55" s="2">
        <f t="shared" si="5"/>
        <v>2</v>
      </c>
      <c r="Z55" s="2">
        <f t="shared" si="5"/>
        <v>13</v>
      </c>
      <c r="AA55" s="2">
        <f t="shared" si="5"/>
        <v>30</v>
      </c>
      <c r="AB55" s="2">
        <f t="shared" si="5"/>
        <v>5</v>
      </c>
      <c r="AC55" s="2">
        <f t="shared" si="5"/>
        <v>31</v>
      </c>
      <c r="AD55" s="2">
        <f t="shared" si="5"/>
        <v>19</v>
      </c>
      <c r="AE55" s="2">
        <f t="shared" si="5"/>
        <v>29</v>
      </c>
      <c r="AF55" s="2">
        <f t="shared" si="5"/>
        <v>21</v>
      </c>
      <c r="AG55" s="2">
        <f t="shared" si="5"/>
        <v>26</v>
      </c>
      <c r="AH55" s="2">
        <f t="shared" si="5"/>
        <v>15</v>
      </c>
      <c r="AI55" s="2"/>
    </row>
    <row r="56" spans="2:35" x14ac:dyDescent="0.2">
      <c r="B56" s="3" t="str">
        <v>Frederic Bisson</v>
      </c>
      <c r="C56" s="2">
        <f t="shared" si="3"/>
        <v>11</v>
      </c>
      <c r="D56" s="2">
        <f t="shared" si="3"/>
        <v>31</v>
      </c>
      <c r="E56" s="2">
        <f t="shared" si="3"/>
        <v>1</v>
      </c>
      <c r="F56" s="2">
        <f t="shared" si="3"/>
        <v>23</v>
      </c>
      <c r="G56" s="2">
        <f t="shared" si="3"/>
        <v>19</v>
      </c>
      <c r="H56" s="2">
        <f t="shared" si="3"/>
        <v>29</v>
      </c>
      <c r="I56" s="2">
        <f t="shared" si="3"/>
        <v>2</v>
      </c>
      <c r="J56" s="2">
        <f t="shared" si="3"/>
        <v>13</v>
      </c>
      <c r="K56" s="2">
        <f t="shared" si="3"/>
        <v>24</v>
      </c>
      <c r="L56" s="2">
        <f t="shared" si="3"/>
        <v>4</v>
      </c>
      <c r="M56" s="2">
        <f t="shared" si="4"/>
        <v>17</v>
      </c>
      <c r="N56" s="2">
        <f t="shared" si="4"/>
        <v>12</v>
      </c>
      <c r="O56" s="2">
        <f t="shared" si="4"/>
        <v>10</v>
      </c>
      <c r="P56" s="2">
        <f t="shared" si="4"/>
        <v>16</v>
      </c>
      <c r="Q56" s="2">
        <f t="shared" si="4"/>
        <v>28</v>
      </c>
      <c r="R56" s="2">
        <f t="shared" si="4"/>
        <v>32</v>
      </c>
      <c r="S56" s="2">
        <f t="shared" si="4"/>
        <v>3</v>
      </c>
      <c r="T56" s="2">
        <f t="shared" si="4"/>
        <v>15</v>
      </c>
      <c r="U56" s="2">
        <f t="shared" si="4"/>
        <v>9</v>
      </c>
      <c r="V56" s="2">
        <f t="shared" si="4"/>
        <v>8</v>
      </c>
      <c r="W56" s="2">
        <f t="shared" si="5"/>
        <v>26</v>
      </c>
      <c r="X56" s="2">
        <f t="shared" si="5"/>
        <v>6</v>
      </c>
      <c r="Y56" s="2">
        <f t="shared" si="5"/>
        <v>5</v>
      </c>
      <c r="Z56" s="2">
        <f t="shared" si="5"/>
        <v>20</v>
      </c>
      <c r="AA56" s="2">
        <f t="shared" si="5"/>
        <v>30</v>
      </c>
      <c r="AB56" s="2">
        <f t="shared" si="5"/>
        <v>7</v>
      </c>
      <c r="AC56" s="2">
        <f t="shared" si="5"/>
        <v>25</v>
      </c>
      <c r="AD56" s="2">
        <f t="shared" si="5"/>
        <v>18</v>
      </c>
      <c r="AE56" s="2">
        <f t="shared" si="5"/>
        <v>22</v>
      </c>
      <c r="AF56" s="2">
        <f t="shared" si="5"/>
        <v>21</v>
      </c>
      <c r="AG56" s="2">
        <f t="shared" si="5"/>
        <v>27</v>
      </c>
      <c r="AH56" s="2">
        <f t="shared" si="5"/>
        <v>14</v>
      </c>
      <c r="AI56" s="2"/>
    </row>
    <row r="57" spans="2:35" x14ac:dyDescent="0.2">
      <c r="B57" s="3" t="str">
        <v>Shannon Lane</v>
      </c>
      <c r="C57" s="2">
        <f t="shared" si="3"/>
        <v>4</v>
      </c>
      <c r="D57" s="2">
        <f t="shared" si="3"/>
        <v>31</v>
      </c>
      <c r="E57" s="2">
        <f t="shared" si="3"/>
        <v>3</v>
      </c>
      <c r="F57" s="2">
        <f t="shared" si="3"/>
        <v>28</v>
      </c>
      <c r="G57" s="2">
        <f t="shared" si="3"/>
        <v>19</v>
      </c>
      <c r="H57" s="2">
        <f t="shared" si="3"/>
        <v>32</v>
      </c>
      <c r="I57" s="2">
        <f t="shared" si="3"/>
        <v>5</v>
      </c>
      <c r="J57" s="2">
        <f t="shared" si="3"/>
        <v>23</v>
      </c>
      <c r="K57" s="2">
        <f t="shared" si="3"/>
        <v>22</v>
      </c>
      <c r="L57" s="2">
        <f t="shared" si="3"/>
        <v>6</v>
      </c>
      <c r="M57" s="2">
        <f t="shared" si="4"/>
        <v>10</v>
      </c>
      <c r="N57" s="2">
        <f t="shared" si="4"/>
        <v>20</v>
      </c>
      <c r="O57" s="2">
        <f t="shared" si="4"/>
        <v>11</v>
      </c>
      <c r="P57" s="2">
        <f t="shared" si="4"/>
        <v>21</v>
      </c>
      <c r="Q57" s="2">
        <f t="shared" si="4"/>
        <v>27</v>
      </c>
      <c r="R57" s="2">
        <f t="shared" si="4"/>
        <v>30</v>
      </c>
      <c r="S57" s="2">
        <f t="shared" si="4"/>
        <v>13</v>
      </c>
      <c r="T57" s="2">
        <f t="shared" si="4"/>
        <v>9</v>
      </c>
      <c r="U57" s="2">
        <f t="shared" si="4"/>
        <v>2</v>
      </c>
      <c r="V57" s="2">
        <f t="shared" si="4"/>
        <v>1</v>
      </c>
      <c r="W57" s="2">
        <f t="shared" si="5"/>
        <v>26</v>
      </c>
      <c r="X57" s="2">
        <f t="shared" si="5"/>
        <v>18</v>
      </c>
      <c r="Y57" s="2">
        <f t="shared" si="5"/>
        <v>7</v>
      </c>
      <c r="Z57" s="2">
        <f t="shared" si="5"/>
        <v>12</v>
      </c>
      <c r="AA57" s="2">
        <f t="shared" si="5"/>
        <v>16</v>
      </c>
      <c r="AB57" s="2">
        <f t="shared" si="5"/>
        <v>8</v>
      </c>
      <c r="AC57" s="2">
        <f t="shared" si="5"/>
        <v>25</v>
      </c>
      <c r="AD57" s="2">
        <f t="shared" si="5"/>
        <v>17</v>
      </c>
      <c r="AE57" s="2">
        <f t="shared" si="5"/>
        <v>29</v>
      </c>
      <c r="AF57" s="2">
        <f t="shared" si="5"/>
        <v>15</v>
      </c>
      <c r="AG57" s="2">
        <f t="shared" si="5"/>
        <v>24</v>
      </c>
      <c r="AH57" s="2">
        <f t="shared" si="5"/>
        <v>14</v>
      </c>
      <c r="AI57" s="2"/>
    </row>
    <row r="58" spans="2:35" x14ac:dyDescent="0.2">
      <c r="B58" s="3" t="str">
        <v>Dale Latin</v>
      </c>
      <c r="C58" s="2">
        <f t="shared" si="3"/>
        <v>6</v>
      </c>
      <c r="D58" s="2">
        <f t="shared" si="3"/>
        <v>27</v>
      </c>
      <c r="E58" s="2">
        <f t="shared" si="3"/>
        <v>1</v>
      </c>
      <c r="F58" s="2">
        <f t="shared" si="3"/>
        <v>29</v>
      </c>
      <c r="G58" s="2">
        <f t="shared" si="3"/>
        <v>17</v>
      </c>
      <c r="H58" s="2">
        <f t="shared" si="3"/>
        <v>28</v>
      </c>
      <c r="I58" s="2">
        <f t="shared" si="3"/>
        <v>5</v>
      </c>
      <c r="J58" s="2">
        <f t="shared" si="3"/>
        <v>21</v>
      </c>
      <c r="K58" s="2">
        <f t="shared" si="3"/>
        <v>24</v>
      </c>
      <c r="L58" s="2">
        <f t="shared" si="3"/>
        <v>2</v>
      </c>
      <c r="M58" s="2">
        <f t="shared" si="4"/>
        <v>26</v>
      </c>
      <c r="N58" s="2">
        <f t="shared" si="4"/>
        <v>19</v>
      </c>
      <c r="O58" s="2">
        <f t="shared" si="4"/>
        <v>23</v>
      </c>
      <c r="P58" s="2">
        <f t="shared" si="4"/>
        <v>12</v>
      </c>
      <c r="Q58" s="2">
        <f t="shared" si="4"/>
        <v>18</v>
      </c>
      <c r="R58" s="2">
        <f t="shared" si="4"/>
        <v>32</v>
      </c>
      <c r="S58" s="2">
        <f t="shared" si="4"/>
        <v>9</v>
      </c>
      <c r="T58" s="2">
        <f t="shared" si="4"/>
        <v>7</v>
      </c>
      <c r="U58" s="2">
        <f t="shared" si="4"/>
        <v>4</v>
      </c>
      <c r="V58" s="2">
        <f t="shared" si="4"/>
        <v>3</v>
      </c>
      <c r="W58" s="2">
        <f t="shared" si="5"/>
        <v>22</v>
      </c>
      <c r="X58" s="2">
        <f t="shared" si="5"/>
        <v>16</v>
      </c>
      <c r="Y58" s="2">
        <f t="shared" si="5"/>
        <v>10</v>
      </c>
      <c r="Z58" s="2">
        <f t="shared" si="5"/>
        <v>13</v>
      </c>
      <c r="AA58" s="2">
        <f t="shared" si="5"/>
        <v>30</v>
      </c>
      <c r="AB58" s="2">
        <f t="shared" si="5"/>
        <v>11</v>
      </c>
      <c r="AC58" s="2">
        <f t="shared" si="5"/>
        <v>8</v>
      </c>
      <c r="AD58" s="2">
        <f t="shared" si="5"/>
        <v>20</v>
      </c>
      <c r="AE58" s="2">
        <f t="shared" si="5"/>
        <v>15</v>
      </c>
      <c r="AF58" s="2">
        <f t="shared" si="5"/>
        <v>14</v>
      </c>
      <c r="AG58" s="2">
        <f t="shared" si="5"/>
        <v>31</v>
      </c>
      <c r="AH58" s="2">
        <f t="shared" si="5"/>
        <v>25</v>
      </c>
      <c r="AI58" s="2"/>
    </row>
    <row r="59" spans="2:35" x14ac:dyDescent="0.2">
      <c r="B59" s="3" t="str">
        <v>Chad Dymond</v>
      </c>
      <c r="C59" s="2">
        <f t="shared" si="3"/>
        <v>11</v>
      </c>
      <c r="D59" s="2">
        <f t="shared" si="3"/>
        <v>31</v>
      </c>
      <c r="E59" s="2">
        <f t="shared" si="3"/>
        <v>4</v>
      </c>
      <c r="F59" s="2">
        <f t="shared" si="3"/>
        <v>22</v>
      </c>
      <c r="G59" s="2">
        <f t="shared" si="3"/>
        <v>17</v>
      </c>
      <c r="H59" s="2">
        <f t="shared" si="3"/>
        <v>30</v>
      </c>
      <c r="I59" s="2">
        <f t="shared" si="3"/>
        <v>7</v>
      </c>
      <c r="J59" s="2">
        <f t="shared" si="3"/>
        <v>16</v>
      </c>
      <c r="K59" s="2">
        <f t="shared" si="3"/>
        <v>25</v>
      </c>
      <c r="L59" s="2">
        <f t="shared" si="3"/>
        <v>2</v>
      </c>
      <c r="M59" s="2">
        <f t="shared" si="4"/>
        <v>10</v>
      </c>
      <c r="N59" s="2">
        <f t="shared" si="4"/>
        <v>21</v>
      </c>
      <c r="O59" s="2">
        <f t="shared" si="4"/>
        <v>12</v>
      </c>
      <c r="P59" s="2">
        <f t="shared" si="4"/>
        <v>15</v>
      </c>
      <c r="Q59" s="2">
        <f t="shared" si="4"/>
        <v>26</v>
      </c>
      <c r="R59" s="2">
        <f t="shared" si="4"/>
        <v>32</v>
      </c>
      <c r="S59" s="2">
        <f t="shared" si="4"/>
        <v>6</v>
      </c>
      <c r="T59" s="2">
        <f t="shared" si="4"/>
        <v>19</v>
      </c>
      <c r="U59" s="2">
        <f t="shared" si="4"/>
        <v>1</v>
      </c>
      <c r="V59" s="2">
        <f t="shared" si="4"/>
        <v>3</v>
      </c>
      <c r="W59" s="2">
        <f t="shared" si="5"/>
        <v>23</v>
      </c>
      <c r="X59" s="2">
        <f t="shared" si="5"/>
        <v>8</v>
      </c>
      <c r="Y59" s="2">
        <f t="shared" si="5"/>
        <v>5</v>
      </c>
      <c r="Z59" s="2">
        <f t="shared" si="5"/>
        <v>14</v>
      </c>
      <c r="AA59" s="2">
        <f t="shared" si="5"/>
        <v>28</v>
      </c>
      <c r="AB59" s="2">
        <f t="shared" si="5"/>
        <v>9</v>
      </c>
      <c r="AC59" s="2">
        <f t="shared" si="5"/>
        <v>27</v>
      </c>
      <c r="AD59" s="2">
        <f t="shared" si="5"/>
        <v>20</v>
      </c>
      <c r="AE59" s="2">
        <f t="shared" si="5"/>
        <v>24</v>
      </c>
      <c r="AF59" s="2">
        <f t="shared" si="5"/>
        <v>18</v>
      </c>
      <c r="AG59" s="2">
        <f t="shared" si="5"/>
        <v>29</v>
      </c>
      <c r="AH59" s="2">
        <f t="shared" si="5"/>
        <v>13</v>
      </c>
      <c r="AI59" s="2"/>
    </row>
    <row r="60" spans="2:35" x14ac:dyDescent="0.2">
      <c r="B60" s="3" t="str">
        <v>Ryan Regier</v>
      </c>
      <c r="C60" s="2">
        <f>INDEX($B$4:$AH$35,MATCH(C$37,$A$4:$A$35,FALSE),MATCH($B60,$B$3:$AH$3,FALSE))</f>
        <v>12</v>
      </c>
      <c r="D60" s="2">
        <f t="shared" ref="D60:AH68" si="6">INDEX($B$4:$AH$35,MATCH(D$37,$A$4:$A$35,FALSE),MATCH($B60,$B$3:$AH$3,FALSE))</f>
        <v>28</v>
      </c>
      <c r="E60" s="2">
        <f t="shared" si="6"/>
        <v>1</v>
      </c>
      <c r="F60" s="2">
        <f t="shared" si="6"/>
        <v>22</v>
      </c>
      <c r="G60" s="2">
        <f t="shared" si="6"/>
        <v>13</v>
      </c>
      <c r="H60" s="2">
        <f t="shared" si="6"/>
        <v>32</v>
      </c>
      <c r="I60" s="2">
        <f t="shared" si="6"/>
        <v>3</v>
      </c>
      <c r="J60" s="2">
        <f t="shared" si="6"/>
        <v>19</v>
      </c>
      <c r="K60" s="2">
        <f t="shared" si="6"/>
        <v>25</v>
      </c>
      <c r="L60" s="2">
        <f t="shared" si="6"/>
        <v>9</v>
      </c>
      <c r="M60" s="2">
        <f t="shared" si="6"/>
        <v>11</v>
      </c>
      <c r="N60" s="2">
        <f t="shared" si="6"/>
        <v>16</v>
      </c>
      <c r="O60" s="2">
        <f t="shared" si="6"/>
        <v>10</v>
      </c>
      <c r="P60" s="2">
        <f t="shared" si="6"/>
        <v>23</v>
      </c>
      <c r="Q60" s="2">
        <f t="shared" si="6"/>
        <v>17</v>
      </c>
      <c r="R60" s="2">
        <f t="shared" si="6"/>
        <v>31</v>
      </c>
      <c r="S60" s="2">
        <f t="shared" si="6"/>
        <v>7</v>
      </c>
      <c r="T60" s="2">
        <f t="shared" si="6"/>
        <v>21</v>
      </c>
      <c r="U60" s="2">
        <f t="shared" si="6"/>
        <v>8</v>
      </c>
      <c r="V60" s="2">
        <f t="shared" si="6"/>
        <v>6</v>
      </c>
      <c r="W60" s="2">
        <f t="shared" si="6"/>
        <v>24</v>
      </c>
      <c r="X60" s="2">
        <f t="shared" si="6"/>
        <v>4</v>
      </c>
      <c r="Y60" s="2">
        <f t="shared" si="6"/>
        <v>2</v>
      </c>
      <c r="Z60" s="2">
        <f t="shared" si="6"/>
        <v>14</v>
      </c>
      <c r="AA60" s="2">
        <f t="shared" si="6"/>
        <v>18</v>
      </c>
      <c r="AB60" s="2">
        <f t="shared" si="6"/>
        <v>5</v>
      </c>
      <c r="AC60" s="2">
        <f t="shared" si="6"/>
        <v>29</v>
      </c>
      <c r="AD60" s="2">
        <f t="shared" si="6"/>
        <v>15</v>
      </c>
      <c r="AE60" s="2">
        <f t="shared" si="6"/>
        <v>30</v>
      </c>
      <c r="AF60" s="2">
        <f t="shared" si="6"/>
        <v>27</v>
      </c>
      <c r="AG60" s="2">
        <f t="shared" si="6"/>
        <v>26</v>
      </c>
      <c r="AH60" s="2">
        <f t="shared" si="6"/>
        <v>20</v>
      </c>
      <c r="AI60" s="2"/>
    </row>
    <row r="61" spans="2:35" x14ac:dyDescent="0.2">
      <c r="B61" s="3" t="str">
        <v>Mitchell Billinton</v>
      </c>
      <c r="C61" s="2">
        <f t="shared" ref="C61:R69" si="7">INDEX($B$4:$AH$35,MATCH(C$37,$A$4:$A$35,FALSE),MATCH($B61,$B$3:$AH$3,FALSE))</f>
        <v>11</v>
      </c>
      <c r="D61" s="2">
        <f t="shared" si="6"/>
        <v>31</v>
      </c>
      <c r="E61" s="2">
        <f t="shared" si="6"/>
        <v>1</v>
      </c>
      <c r="F61" s="2">
        <f t="shared" si="6"/>
        <v>23</v>
      </c>
      <c r="G61" s="2">
        <f t="shared" si="6"/>
        <v>16</v>
      </c>
      <c r="H61" s="2">
        <f t="shared" si="6"/>
        <v>27</v>
      </c>
      <c r="I61" s="2">
        <f t="shared" si="6"/>
        <v>13</v>
      </c>
      <c r="J61" s="2">
        <f t="shared" si="6"/>
        <v>10</v>
      </c>
      <c r="K61" s="2">
        <f t="shared" si="6"/>
        <v>19</v>
      </c>
      <c r="L61" s="2">
        <f t="shared" si="6"/>
        <v>2</v>
      </c>
      <c r="M61" s="2">
        <f t="shared" si="6"/>
        <v>15</v>
      </c>
      <c r="N61" s="2">
        <f t="shared" si="6"/>
        <v>14</v>
      </c>
      <c r="O61" s="2">
        <f t="shared" si="6"/>
        <v>4</v>
      </c>
      <c r="P61" s="2">
        <f t="shared" si="6"/>
        <v>22</v>
      </c>
      <c r="Q61" s="2">
        <f t="shared" si="6"/>
        <v>26</v>
      </c>
      <c r="R61" s="2">
        <f t="shared" si="6"/>
        <v>30</v>
      </c>
      <c r="S61" s="2">
        <f t="shared" si="6"/>
        <v>8</v>
      </c>
      <c r="T61" s="2">
        <f t="shared" si="6"/>
        <v>18</v>
      </c>
      <c r="U61" s="2">
        <f t="shared" si="6"/>
        <v>5</v>
      </c>
      <c r="V61" s="2">
        <f t="shared" si="6"/>
        <v>7</v>
      </c>
      <c r="W61" s="2">
        <f t="shared" si="6"/>
        <v>21</v>
      </c>
      <c r="X61" s="2">
        <f t="shared" si="6"/>
        <v>3</v>
      </c>
      <c r="Y61" s="2">
        <f t="shared" si="6"/>
        <v>12</v>
      </c>
      <c r="Z61" s="2">
        <f t="shared" si="6"/>
        <v>24</v>
      </c>
      <c r="AA61" s="2">
        <f t="shared" si="6"/>
        <v>28</v>
      </c>
      <c r="AB61" s="2">
        <f t="shared" si="6"/>
        <v>6</v>
      </c>
      <c r="AC61" s="2">
        <f t="shared" si="6"/>
        <v>29</v>
      </c>
      <c r="AD61" s="2">
        <f t="shared" si="6"/>
        <v>20</v>
      </c>
      <c r="AE61" s="2">
        <f t="shared" si="6"/>
        <v>32</v>
      </c>
      <c r="AF61" s="2">
        <f t="shared" si="6"/>
        <v>25</v>
      </c>
      <c r="AG61" s="2">
        <f t="shared" si="6"/>
        <v>17</v>
      </c>
      <c r="AH61" s="2">
        <f t="shared" si="6"/>
        <v>9</v>
      </c>
      <c r="AI61" s="2"/>
    </row>
    <row r="62" spans="2:35" x14ac:dyDescent="0.2">
      <c r="B62" s="3" t="str">
        <v>Ryan Knill</v>
      </c>
      <c r="C62" s="2">
        <f t="shared" si="7"/>
        <v>11</v>
      </c>
      <c r="D62" s="2">
        <f t="shared" si="6"/>
        <v>30</v>
      </c>
      <c r="E62" s="2">
        <f t="shared" si="6"/>
        <v>2</v>
      </c>
      <c r="F62" s="2">
        <f t="shared" si="6"/>
        <v>24</v>
      </c>
      <c r="G62" s="2">
        <f t="shared" si="6"/>
        <v>20</v>
      </c>
      <c r="H62" s="2">
        <f t="shared" si="6"/>
        <v>32</v>
      </c>
      <c r="I62" s="2">
        <f t="shared" si="6"/>
        <v>22</v>
      </c>
      <c r="J62" s="2">
        <f t="shared" si="6"/>
        <v>9</v>
      </c>
      <c r="K62" s="2">
        <f t="shared" si="6"/>
        <v>23</v>
      </c>
      <c r="L62" s="2">
        <f t="shared" si="6"/>
        <v>4</v>
      </c>
      <c r="M62" s="2">
        <f t="shared" si="6"/>
        <v>10</v>
      </c>
      <c r="N62" s="2">
        <f t="shared" si="6"/>
        <v>8</v>
      </c>
      <c r="O62" s="2">
        <f t="shared" si="6"/>
        <v>13</v>
      </c>
      <c r="P62" s="2">
        <f t="shared" si="6"/>
        <v>17</v>
      </c>
      <c r="Q62" s="2">
        <f t="shared" si="6"/>
        <v>26</v>
      </c>
      <c r="R62" s="2">
        <f t="shared" si="6"/>
        <v>31</v>
      </c>
      <c r="S62" s="2">
        <f t="shared" si="6"/>
        <v>3</v>
      </c>
      <c r="T62" s="2">
        <f t="shared" si="6"/>
        <v>21</v>
      </c>
      <c r="U62" s="2">
        <f t="shared" si="6"/>
        <v>12</v>
      </c>
      <c r="V62" s="2">
        <f t="shared" si="6"/>
        <v>6</v>
      </c>
      <c r="W62" s="2">
        <f t="shared" si="6"/>
        <v>28</v>
      </c>
      <c r="X62" s="2">
        <f t="shared" si="6"/>
        <v>14</v>
      </c>
      <c r="Y62" s="2">
        <f t="shared" si="6"/>
        <v>1</v>
      </c>
      <c r="Z62" s="2">
        <f t="shared" si="6"/>
        <v>16</v>
      </c>
      <c r="AA62" s="2">
        <f t="shared" si="6"/>
        <v>25</v>
      </c>
      <c r="AB62" s="2">
        <f t="shared" si="6"/>
        <v>7</v>
      </c>
      <c r="AC62" s="2">
        <f t="shared" si="6"/>
        <v>19</v>
      </c>
      <c r="AD62" s="2">
        <f t="shared" si="6"/>
        <v>15</v>
      </c>
      <c r="AE62" s="2">
        <f t="shared" si="6"/>
        <v>29</v>
      </c>
      <c r="AF62" s="2">
        <f t="shared" si="6"/>
        <v>18</v>
      </c>
      <c r="AG62" s="2">
        <f t="shared" si="6"/>
        <v>27</v>
      </c>
      <c r="AH62" s="2">
        <f t="shared" si="6"/>
        <v>5</v>
      </c>
      <c r="AI62" s="2"/>
    </row>
    <row r="63" spans="2:35" x14ac:dyDescent="0.2">
      <c r="B63" s="3" t="str">
        <v>Moufid Jarjour</v>
      </c>
      <c r="C63" s="2">
        <f t="shared" si="7"/>
        <v>2</v>
      </c>
      <c r="D63" s="2">
        <f t="shared" si="6"/>
        <v>31</v>
      </c>
      <c r="E63" s="2">
        <f t="shared" si="6"/>
        <v>1</v>
      </c>
      <c r="F63" s="2">
        <f t="shared" si="6"/>
        <v>25</v>
      </c>
      <c r="G63" s="2">
        <f t="shared" si="6"/>
        <v>21</v>
      </c>
      <c r="H63" s="2">
        <f t="shared" si="6"/>
        <v>32</v>
      </c>
      <c r="I63" s="2">
        <f t="shared" si="6"/>
        <v>5</v>
      </c>
      <c r="J63" s="2">
        <f t="shared" si="6"/>
        <v>26</v>
      </c>
      <c r="K63" s="2">
        <f t="shared" si="6"/>
        <v>28</v>
      </c>
      <c r="L63" s="2">
        <f t="shared" si="6"/>
        <v>8</v>
      </c>
      <c r="M63" s="2">
        <f t="shared" si="6"/>
        <v>18</v>
      </c>
      <c r="N63" s="2">
        <f t="shared" si="6"/>
        <v>10</v>
      </c>
      <c r="O63" s="2">
        <f t="shared" si="6"/>
        <v>16</v>
      </c>
      <c r="P63" s="2">
        <f t="shared" si="6"/>
        <v>27</v>
      </c>
      <c r="Q63" s="2">
        <f t="shared" si="6"/>
        <v>29</v>
      </c>
      <c r="R63" s="2">
        <f t="shared" si="6"/>
        <v>30</v>
      </c>
      <c r="S63" s="2">
        <f t="shared" si="6"/>
        <v>11</v>
      </c>
      <c r="T63" s="2">
        <f t="shared" si="6"/>
        <v>13</v>
      </c>
      <c r="U63" s="2">
        <f t="shared" si="6"/>
        <v>4</v>
      </c>
      <c r="V63" s="2">
        <f t="shared" si="6"/>
        <v>3</v>
      </c>
      <c r="W63" s="2">
        <f t="shared" si="6"/>
        <v>22</v>
      </c>
      <c r="X63" s="2">
        <f t="shared" si="6"/>
        <v>7</v>
      </c>
      <c r="Y63" s="2">
        <f t="shared" si="6"/>
        <v>6</v>
      </c>
      <c r="Z63" s="2">
        <f t="shared" si="6"/>
        <v>12</v>
      </c>
      <c r="AA63" s="2">
        <f t="shared" si="6"/>
        <v>24</v>
      </c>
      <c r="AB63" s="2">
        <f t="shared" si="6"/>
        <v>9</v>
      </c>
      <c r="AC63" s="2">
        <f t="shared" si="6"/>
        <v>19</v>
      </c>
      <c r="AD63" s="2">
        <f t="shared" si="6"/>
        <v>17</v>
      </c>
      <c r="AE63" s="2">
        <f t="shared" si="6"/>
        <v>20</v>
      </c>
      <c r="AF63" s="2">
        <f t="shared" si="6"/>
        <v>15</v>
      </c>
      <c r="AG63" s="2">
        <f t="shared" si="6"/>
        <v>23</v>
      </c>
      <c r="AH63" s="2">
        <f t="shared" si="6"/>
        <v>14</v>
      </c>
      <c r="AI63" s="2"/>
    </row>
    <row r="64" spans="2:35" x14ac:dyDescent="0.2">
      <c r="B64" s="3" t="str">
        <v>Brenden Moore</v>
      </c>
      <c r="C64" s="2">
        <f t="shared" si="7"/>
        <v>3</v>
      </c>
      <c r="D64" s="2">
        <f t="shared" si="6"/>
        <v>32</v>
      </c>
      <c r="E64" s="2">
        <f t="shared" si="6"/>
        <v>6</v>
      </c>
      <c r="F64" s="2">
        <f t="shared" si="6"/>
        <v>27</v>
      </c>
      <c r="G64" s="2">
        <f t="shared" si="6"/>
        <v>11</v>
      </c>
      <c r="H64" s="2">
        <f t="shared" si="6"/>
        <v>31</v>
      </c>
      <c r="I64" s="2">
        <f t="shared" si="6"/>
        <v>5</v>
      </c>
      <c r="J64" s="2">
        <f t="shared" si="6"/>
        <v>20</v>
      </c>
      <c r="K64" s="2">
        <f t="shared" si="6"/>
        <v>26</v>
      </c>
      <c r="L64" s="2">
        <f t="shared" si="6"/>
        <v>4</v>
      </c>
      <c r="M64" s="2">
        <f t="shared" si="6"/>
        <v>10</v>
      </c>
      <c r="N64" s="2">
        <f t="shared" si="6"/>
        <v>14</v>
      </c>
      <c r="O64" s="2">
        <f t="shared" si="6"/>
        <v>9</v>
      </c>
      <c r="P64" s="2">
        <f t="shared" si="6"/>
        <v>21</v>
      </c>
      <c r="Q64" s="2">
        <f t="shared" si="6"/>
        <v>25</v>
      </c>
      <c r="R64" s="2">
        <f t="shared" si="6"/>
        <v>28</v>
      </c>
      <c r="S64" s="2">
        <f t="shared" si="6"/>
        <v>18</v>
      </c>
      <c r="T64" s="2">
        <f t="shared" si="6"/>
        <v>19</v>
      </c>
      <c r="U64" s="2">
        <f t="shared" si="6"/>
        <v>2</v>
      </c>
      <c r="V64" s="2">
        <f t="shared" si="6"/>
        <v>1</v>
      </c>
      <c r="W64" s="2">
        <f t="shared" si="6"/>
        <v>23</v>
      </c>
      <c r="X64" s="2">
        <f t="shared" si="6"/>
        <v>13</v>
      </c>
      <c r="Y64" s="2">
        <f t="shared" si="6"/>
        <v>7</v>
      </c>
      <c r="Z64" s="2">
        <f t="shared" si="6"/>
        <v>17</v>
      </c>
      <c r="AA64" s="2">
        <f t="shared" si="6"/>
        <v>30</v>
      </c>
      <c r="AB64" s="2">
        <f t="shared" si="6"/>
        <v>8</v>
      </c>
      <c r="AC64" s="2">
        <f t="shared" si="6"/>
        <v>24</v>
      </c>
      <c r="AD64" s="2">
        <f t="shared" si="6"/>
        <v>15</v>
      </c>
      <c r="AE64" s="2">
        <f t="shared" si="6"/>
        <v>29</v>
      </c>
      <c r="AF64" s="2">
        <f t="shared" si="6"/>
        <v>12</v>
      </c>
      <c r="AG64" s="2">
        <f t="shared" si="6"/>
        <v>22</v>
      </c>
      <c r="AH64" s="2">
        <f t="shared" si="6"/>
        <v>16</v>
      </c>
      <c r="AI64" s="2"/>
    </row>
    <row r="65" spans="2:35" x14ac:dyDescent="0.2">
      <c r="B65" s="3" t="str">
        <v>KevinJ Johnson</v>
      </c>
      <c r="C65" s="2">
        <f t="shared" si="7"/>
        <v>5</v>
      </c>
      <c r="D65" s="2">
        <f t="shared" si="6"/>
        <v>32</v>
      </c>
      <c r="E65" s="2">
        <f t="shared" si="6"/>
        <v>4</v>
      </c>
      <c r="F65" s="2">
        <f t="shared" si="6"/>
        <v>27</v>
      </c>
      <c r="G65" s="2">
        <f t="shared" si="6"/>
        <v>18</v>
      </c>
      <c r="H65" s="2">
        <f t="shared" si="6"/>
        <v>31</v>
      </c>
      <c r="I65" s="2">
        <f t="shared" si="6"/>
        <v>1</v>
      </c>
      <c r="J65" s="2">
        <f t="shared" si="6"/>
        <v>15</v>
      </c>
      <c r="K65" s="2">
        <f t="shared" si="6"/>
        <v>25</v>
      </c>
      <c r="L65" s="2">
        <f t="shared" si="6"/>
        <v>3</v>
      </c>
      <c r="M65" s="2">
        <f t="shared" si="6"/>
        <v>12</v>
      </c>
      <c r="N65" s="2">
        <f t="shared" si="6"/>
        <v>22</v>
      </c>
      <c r="O65" s="2">
        <f t="shared" si="6"/>
        <v>13</v>
      </c>
      <c r="P65" s="2">
        <f t="shared" si="6"/>
        <v>14</v>
      </c>
      <c r="Q65" s="2">
        <f t="shared" si="6"/>
        <v>28</v>
      </c>
      <c r="R65" s="2">
        <f t="shared" si="6"/>
        <v>29</v>
      </c>
      <c r="S65" s="2">
        <f t="shared" si="6"/>
        <v>7</v>
      </c>
      <c r="T65" s="2">
        <f t="shared" si="6"/>
        <v>20</v>
      </c>
      <c r="U65" s="2">
        <f t="shared" si="6"/>
        <v>2</v>
      </c>
      <c r="V65" s="2">
        <f t="shared" si="6"/>
        <v>6</v>
      </c>
      <c r="W65" s="2">
        <f t="shared" si="6"/>
        <v>30</v>
      </c>
      <c r="X65" s="2">
        <f t="shared" si="6"/>
        <v>8</v>
      </c>
      <c r="Y65" s="2">
        <f t="shared" si="6"/>
        <v>11</v>
      </c>
      <c r="Z65" s="2">
        <f t="shared" si="6"/>
        <v>16</v>
      </c>
      <c r="AA65" s="2">
        <f t="shared" si="6"/>
        <v>26</v>
      </c>
      <c r="AB65" s="2">
        <f t="shared" si="6"/>
        <v>10</v>
      </c>
      <c r="AC65" s="2">
        <f t="shared" si="6"/>
        <v>23</v>
      </c>
      <c r="AD65" s="2">
        <f t="shared" si="6"/>
        <v>19</v>
      </c>
      <c r="AE65" s="2">
        <f t="shared" si="6"/>
        <v>21</v>
      </c>
      <c r="AF65" s="2">
        <f t="shared" si="6"/>
        <v>17</v>
      </c>
      <c r="AG65" s="2">
        <f t="shared" si="6"/>
        <v>24</v>
      </c>
      <c r="AH65" s="2">
        <f t="shared" si="6"/>
        <v>9</v>
      </c>
      <c r="AI65" s="2"/>
    </row>
    <row r="66" spans="2:35" x14ac:dyDescent="0.2">
      <c r="B66" s="3" t="str">
        <v>Yonas Mesgun</v>
      </c>
      <c r="C66" s="2">
        <f t="shared" si="7"/>
        <v>18</v>
      </c>
      <c r="D66" s="2">
        <f t="shared" si="6"/>
        <v>31</v>
      </c>
      <c r="E66" s="2">
        <f t="shared" si="6"/>
        <v>1</v>
      </c>
      <c r="F66" s="2">
        <f t="shared" si="6"/>
        <v>26</v>
      </c>
      <c r="G66" s="2">
        <f t="shared" si="6"/>
        <v>5</v>
      </c>
      <c r="H66" s="2">
        <f t="shared" si="6"/>
        <v>23</v>
      </c>
      <c r="I66" s="2">
        <f t="shared" si="6"/>
        <v>3</v>
      </c>
      <c r="J66" s="2">
        <f t="shared" si="6"/>
        <v>10</v>
      </c>
      <c r="K66" s="2">
        <f t="shared" si="6"/>
        <v>22</v>
      </c>
      <c r="L66" s="2">
        <f t="shared" si="6"/>
        <v>6</v>
      </c>
      <c r="M66" s="2">
        <f t="shared" si="6"/>
        <v>12</v>
      </c>
      <c r="N66" s="2">
        <f t="shared" si="6"/>
        <v>21</v>
      </c>
      <c r="O66" s="2">
        <f t="shared" si="6"/>
        <v>20</v>
      </c>
      <c r="P66" s="2">
        <f t="shared" si="6"/>
        <v>16</v>
      </c>
      <c r="Q66" s="2">
        <f t="shared" si="6"/>
        <v>27</v>
      </c>
      <c r="R66" s="2">
        <f t="shared" si="6"/>
        <v>32</v>
      </c>
      <c r="S66" s="2">
        <f t="shared" si="6"/>
        <v>7</v>
      </c>
      <c r="T66" s="2">
        <f t="shared" si="6"/>
        <v>19</v>
      </c>
      <c r="U66" s="2">
        <f t="shared" si="6"/>
        <v>2</v>
      </c>
      <c r="V66" s="2">
        <f t="shared" si="6"/>
        <v>11</v>
      </c>
      <c r="W66" s="2">
        <f t="shared" si="6"/>
        <v>28</v>
      </c>
      <c r="X66" s="2">
        <f t="shared" si="6"/>
        <v>9</v>
      </c>
      <c r="Y66" s="2">
        <f t="shared" si="6"/>
        <v>4</v>
      </c>
      <c r="Z66" s="2">
        <f t="shared" si="6"/>
        <v>14</v>
      </c>
      <c r="AA66" s="2">
        <f t="shared" si="6"/>
        <v>29</v>
      </c>
      <c r="AB66" s="2">
        <f t="shared" si="6"/>
        <v>17</v>
      </c>
      <c r="AC66" s="2">
        <f t="shared" si="6"/>
        <v>24</v>
      </c>
      <c r="AD66" s="2">
        <f t="shared" si="6"/>
        <v>13</v>
      </c>
      <c r="AE66" s="2">
        <f t="shared" si="6"/>
        <v>30</v>
      </c>
      <c r="AF66" s="2">
        <f t="shared" si="6"/>
        <v>15</v>
      </c>
      <c r="AG66" s="2">
        <f t="shared" si="6"/>
        <v>25</v>
      </c>
      <c r="AH66" s="2">
        <f t="shared" si="6"/>
        <v>8</v>
      </c>
      <c r="AI66" s="2"/>
    </row>
    <row r="67" spans="2:35" x14ac:dyDescent="0.2">
      <c r="B67" s="3" t="str">
        <v>Amie Nacci</v>
      </c>
      <c r="C67" s="2">
        <f t="shared" si="7"/>
        <v>6</v>
      </c>
      <c r="D67" s="2">
        <f t="shared" si="6"/>
        <v>20</v>
      </c>
      <c r="E67" s="2">
        <f t="shared" si="6"/>
        <v>21</v>
      </c>
      <c r="F67" s="2">
        <f t="shared" si="6"/>
        <v>22</v>
      </c>
      <c r="G67" s="2">
        <f t="shared" si="6"/>
        <v>7</v>
      </c>
      <c r="H67" s="2">
        <f t="shared" si="6"/>
        <v>31</v>
      </c>
      <c r="I67" s="2">
        <f t="shared" si="6"/>
        <v>10</v>
      </c>
      <c r="J67" s="2">
        <f t="shared" si="6"/>
        <v>11</v>
      </c>
      <c r="K67" s="2">
        <f t="shared" si="6"/>
        <v>12</v>
      </c>
      <c r="L67" s="2">
        <f t="shared" si="6"/>
        <v>19</v>
      </c>
      <c r="M67" s="2">
        <f t="shared" si="6"/>
        <v>9</v>
      </c>
      <c r="N67" s="2">
        <f t="shared" si="6"/>
        <v>8</v>
      </c>
      <c r="O67" s="2">
        <f t="shared" si="6"/>
        <v>18</v>
      </c>
      <c r="P67" s="2">
        <f t="shared" si="6"/>
        <v>29</v>
      </c>
      <c r="Q67" s="2">
        <f t="shared" si="6"/>
        <v>30</v>
      </c>
      <c r="R67" s="2">
        <f t="shared" si="6"/>
        <v>28</v>
      </c>
      <c r="S67" s="2">
        <f t="shared" si="6"/>
        <v>4</v>
      </c>
      <c r="T67" s="2">
        <f t="shared" si="6"/>
        <v>5</v>
      </c>
      <c r="U67" s="2">
        <f t="shared" si="6"/>
        <v>13</v>
      </c>
      <c r="V67" s="2">
        <f t="shared" si="6"/>
        <v>3</v>
      </c>
      <c r="W67" s="2">
        <f t="shared" si="6"/>
        <v>32</v>
      </c>
      <c r="X67" s="2">
        <f t="shared" si="6"/>
        <v>23</v>
      </c>
      <c r="Y67" s="2">
        <f t="shared" si="6"/>
        <v>2</v>
      </c>
      <c r="Z67" s="2">
        <f t="shared" si="6"/>
        <v>26</v>
      </c>
      <c r="AA67" s="2">
        <f t="shared" si="6"/>
        <v>15</v>
      </c>
      <c r="AB67" s="2">
        <f t="shared" si="6"/>
        <v>14</v>
      </c>
      <c r="AC67" s="2">
        <f t="shared" si="6"/>
        <v>27</v>
      </c>
      <c r="AD67" s="2">
        <f t="shared" si="6"/>
        <v>24</v>
      </c>
      <c r="AE67" s="2">
        <f t="shared" si="6"/>
        <v>25</v>
      </c>
      <c r="AF67" s="2">
        <f t="shared" si="6"/>
        <v>16</v>
      </c>
      <c r="AG67" s="2">
        <f t="shared" si="6"/>
        <v>1</v>
      </c>
      <c r="AH67" s="2">
        <f t="shared" si="6"/>
        <v>17</v>
      </c>
      <c r="AI67" s="2"/>
    </row>
    <row r="68" spans="2:35" x14ac:dyDescent="0.2">
      <c r="B68" s="3" t="str">
        <v>Jason Sikorski</v>
      </c>
      <c r="C68" s="2">
        <f t="shared" si="7"/>
        <v>4</v>
      </c>
      <c r="D68" s="2">
        <f t="shared" si="6"/>
        <v>31</v>
      </c>
      <c r="E68" s="2">
        <f t="shared" si="6"/>
        <v>2</v>
      </c>
      <c r="F68" s="2">
        <f t="shared" si="6"/>
        <v>29</v>
      </c>
      <c r="G68" s="2">
        <f t="shared" si="6"/>
        <v>18</v>
      </c>
      <c r="H68" s="2">
        <f t="shared" si="6"/>
        <v>32</v>
      </c>
      <c r="I68" s="2">
        <f t="shared" si="6"/>
        <v>3</v>
      </c>
      <c r="J68" s="2">
        <f t="shared" si="6"/>
        <v>12</v>
      </c>
      <c r="K68" s="2">
        <f t="shared" ref="K68:Z69" si="8">INDEX($B$4:$AH$35,MATCH(K$37,$A$4:$A$35,FALSE),MATCH($B68,$B$3:$AH$3,FALSE))</f>
        <v>26</v>
      </c>
      <c r="L68" s="2">
        <f t="shared" si="8"/>
        <v>1</v>
      </c>
      <c r="M68" s="2">
        <f t="shared" si="8"/>
        <v>16</v>
      </c>
      <c r="N68" s="2">
        <f t="shared" si="8"/>
        <v>10</v>
      </c>
      <c r="O68" s="2">
        <f t="shared" si="8"/>
        <v>15</v>
      </c>
      <c r="P68" s="2">
        <f t="shared" si="8"/>
        <v>19</v>
      </c>
      <c r="Q68" s="2">
        <f t="shared" si="8"/>
        <v>27</v>
      </c>
      <c r="R68" s="2">
        <f t="shared" si="8"/>
        <v>30</v>
      </c>
      <c r="S68" s="2">
        <f t="shared" si="8"/>
        <v>8</v>
      </c>
      <c r="T68" s="2">
        <f t="shared" si="8"/>
        <v>7</v>
      </c>
      <c r="U68" s="2">
        <f t="shared" si="8"/>
        <v>5</v>
      </c>
      <c r="V68" s="2">
        <f t="shared" si="8"/>
        <v>6</v>
      </c>
      <c r="W68" s="2">
        <f t="shared" si="8"/>
        <v>25</v>
      </c>
      <c r="X68" s="2">
        <f t="shared" si="8"/>
        <v>14</v>
      </c>
      <c r="Y68" s="2">
        <f t="shared" si="8"/>
        <v>11</v>
      </c>
      <c r="Z68" s="2">
        <f t="shared" si="8"/>
        <v>21</v>
      </c>
      <c r="AA68" s="2">
        <f t="shared" ref="AA68:AH69" si="9">INDEX($B$4:$AH$35,MATCH(AA$37,$A$4:$A$35,FALSE),MATCH($B68,$B$3:$AH$3,FALSE))</f>
        <v>28</v>
      </c>
      <c r="AB68" s="2">
        <f t="shared" si="9"/>
        <v>13</v>
      </c>
      <c r="AC68" s="2">
        <f t="shared" si="9"/>
        <v>22</v>
      </c>
      <c r="AD68" s="2">
        <f t="shared" si="9"/>
        <v>20</v>
      </c>
      <c r="AE68" s="2">
        <f t="shared" si="9"/>
        <v>23</v>
      </c>
      <c r="AF68" s="2">
        <f t="shared" si="9"/>
        <v>17</v>
      </c>
      <c r="AG68" s="2">
        <f t="shared" si="9"/>
        <v>24</v>
      </c>
      <c r="AH68" s="2">
        <f t="shared" si="9"/>
        <v>9</v>
      </c>
      <c r="AI68" s="2"/>
    </row>
    <row r="69" spans="2:35" x14ac:dyDescent="0.2">
      <c r="B69" s="3" t="str">
        <v>Michael Efeduma</v>
      </c>
      <c r="C69" s="2">
        <f t="shared" si="7"/>
        <v>1</v>
      </c>
      <c r="D69" s="2">
        <f t="shared" si="7"/>
        <v>25</v>
      </c>
      <c r="E69" s="2">
        <f t="shared" si="7"/>
        <v>8</v>
      </c>
      <c r="F69" s="2">
        <f t="shared" si="7"/>
        <v>16</v>
      </c>
      <c r="G69" s="2">
        <f t="shared" si="7"/>
        <v>7</v>
      </c>
      <c r="H69" s="2">
        <f t="shared" si="7"/>
        <v>23</v>
      </c>
      <c r="I69" s="2">
        <f t="shared" si="7"/>
        <v>17</v>
      </c>
      <c r="J69" s="2">
        <f t="shared" si="7"/>
        <v>9</v>
      </c>
      <c r="K69" s="2">
        <f t="shared" si="7"/>
        <v>11</v>
      </c>
      <c r="L69" s="2">
        <f t="shared" si="7"/>
        <v>10</v>
      </c>
      <c r="M69" s="2">
        <f t="shared" si="7"/>
        <v>15</v>
      </c>
      <c r="N69" s="2">
        <f t="shared" si="7"/>
        <v>14</v>
      </c>
      <c r="O69" s="2">
        <f t="shared" si="7"/>
        <v>2</v>
      </c>
      <c r="P69" s="2">
        <f t="shared" si="7"/>
        <v>22</v>
      </c>
      <c r="Q69" s="2">
        <f t="shared" si="7"/>
        <v>27</v>
      </c>
      <c r="R69" s="2">
        <f t="shared" si="7"/>
        <v>28</v>
      </c>
      <c r="S69" s="2">
        <f t="shared" si="8"/>
        <v>31</v>
      </c>
      <c r="T69" s="2">
        <f t="shared" si="8"/>
        <v>13</v>
      </c>
      <c r="U69" s="2">
        <f t="shared" si="8"/>
        <v>12</v>
      </c>
      <c r="V69" s="2">
        <f t="shared" si="8"/>
        <v>5</v>
      </c>
      <c r="W69" s="2">
        <f t="shared" si="8"/>
        <v>29</v>
      </c>
      <c r="X69" s="2">
        <f t="shared" si="8"/>
        <v>18</v>
      </c>
      <c r="Y69" s="2">
        <f t="shared" si="8"/>
        <v>6</v>
      </c>
      <c r="Z69" s="2">
        <f t="shared" si="8"/>
        <v>21</v>
      </c>
      <c r="AA69" s="2">
        <f t="shared" si="9"/>
        <v>32</v>
      </c>
      <c r="AB69" s="2">
        <f t="shared" si="9"/>
        <v>20</v>
      </c>
      <c r="AC69" s="2">
        <f t="shared" si="9"/>
        <v>26</v>
      </c>
      <c r="AD69" s="2">
        <f t="shared" si="9"/>
        <v>4</v>
      </c>
      <c r="AE69" s="2">
        <f t="shared" si="9"/>
        <v>30</v>
      </c>
      <c r="AF69" s="2">
        <f t="shared" si="9"/>
        <v>3</v>
      </c>
      <c r="AG69" s="2">
        <f t="shared" si="9"/>
        <v>24</v>
      </c>
      <c r="AH69" s="2">
        <f t="shared" si="9"/>
        <v>19</v>
      </c>
      <c r="AI69" s="2"/>
    </row>
    <row r="70" spans="2:35" x14ac:dyDescent="0.2">
      <c r="B70" s="3" t="str">
        <v>Joel Iannace</v>
      </c>
      <c r="C70" s="2">
        <f>INDEX($B$4:$AI$35,MATCH(C$37,$A$4:$A$35,FALSE),MATCH($B70,$B$3:$AI$3,FALSE))</f>
        <v>12</v>
      </c>
      <c r="D70" s="2">
        <f t="shared" ref="D70:AH71" si="10">INDEX($B$4:$AI$35,MATCH(D$37,$A$4:$A$35,FALSE),MATCH($B70,$B$3:$AI$3,FALSE))</f>
        <v>30</v>
      </c>
      <c r="E70" s="2">
        <f t="shared" si="10"/>
        <v>13</v>
      </c>
      <c r="F70" s="2">
        <f t="shared" si="10"/>
        <v>21</v>
      </c>
      <c r="G70" s="2">
        <f t="shared" si="10"/>
        <v>3</v>
      </c>
      <c r="H70" s="2">
        <f t="shared" si="10"/>
        <v>27</v>
      </c>
      <c r="I70" s="2">
        <f t="shared" si="10"/>
        <v>15</v>
      </c>
      <c r="J70" s="2">
        <f t="shared" si="10"/>
        <v>20</v>
      </c>
      <c r="K70" s="2">
        <f t="shared" si="10"/>
        <v>16</v>
      </c>
      <c r="L70" s="2">
        <f t="shared" si="10"/>
        <v>4</v>
      </c>
      <c r="M70" s="2">
        <f t="shared" si="10"/>
        <v>26</v>
      </c>
      <c r="N70" s="2">
        <f t="shared" si="10"/>
        <v>24</v>
      </c>
      <c r="O70" s="2">
        <f t="shared" si="10"/>
        <v>10</v>
      </c>
      <c r="P70" s="2">
        <f t="shared" si="10"/>
        <v>5</v>
      </c>
      <c r="Q70" s="2">
        <f t="shared" si="10"/>
        <v>19</v>
      </c>
      <c r="R70" s="2">
        <f t="shared" si="10"/>
        <v>29</v>
      </c>
      <c r="S70" s="2">
        <f t="shared" si="10"/>
        <v>6</v>
      </c>
      <c r="T70" s="2">
        <f t="shared" si="10"/>
        <v>14</v>
      </c>
      <c r="U70" s="2">
        <f t="shared" si="10"/>
        <v>7</v>
      </c>
      <c r="V70" s="2">
        <f t="shared" si="10"/>
        <v>2</v>
      </c>
      <c r="W70" s="2">
        <f t="shared" si="10"/>
        <v>32</v>
      </c>
      <c r="X70" s="2">
        <f t="shared" si="10"/>
        <v>11</v>
      </c>
      <c r="Y70" s="2">
        <f t="shared" si="10"/>
        <v>8</v>
      </c>
      <c r="Z70" s="2">
        <f t="shared" si="10"/>
        <v>18</v>
      </c>
      <c r="AA70" s="2">
        <f t="shared" si="10"/>
        <v>31</v>
      </c>
      <c r="AB70" s="2">
        <f t="shared" si="10"/>
        <v>9</v>
      </c>
      <c r="AC70" s="2">
        <f t="shared" si="10"/>
        <v>28</v>
      </c>
      <c r="AD70" s="2">
        <f t="shared" si="10"/>
        <v>23</v>
      </c>
      <c r="AE70" s="2">
        <f t="shared" si="10"/>
        <v>25</v>
      </c>
      <c r="AF70" s="2">
        <f t="shared" si="10"/>
        <v>17</v>
      </c>
      <c r="AG70" s="2">
        <f t="shared" si="10"/>
        <v>22</v>
      </c>
      <c r="AH70" s="2">
        <f t="shared" si="10"/>
        <v>1</v>
      </c>
      <c r="AI70" s="2"/>
    </row>
    <row r="71" spans="2:35" x14ac:dyDescent="0.2">
      <c r="B71" s="3" t="str">
        <v>Stephanie Lemon</v>
      </c>
      <c r="C71" s="2">
        <f>INDEX($B$4:$AI$35,MATCH(C$37,$A$4:$A$35,FALSE),MATCH($B71,$B$3:$AI$3,FALSE))</f>
        <v>11</v>
      </c>
      <c r="D71" s="2">
        <f t="shared" si="10"/>
        <v>27</v>
      </c>
      <c r="E71" s="2">
        <f t="shared" si="10"/>
        <v>7</v>
      </c>
      <c r="F71" s="2">
        <f t="shared" si="10"/>
        <v>26</v>
      </c>
      <c r="G71" s="2">
        <f t="shared" si="10"/>
        <v>4</v>
      </c>
      <c r="H71" s="2">
        <f t="shared" si="10"/>
        <v>29</v>
      </c>
      <c r="I71" s="2">
        <f t="shared" si="10"/>
        <v>10</v>
      </c>
      <c r="J71" s="2">
        <f t="shared" si="10"/>
        <v>18</v>
      </c>
      <c r="K71" s="2">
        <f t="shared" si="10"/>
        <v>17</v>
      </c>
      <c r="L71" s="2">
        <f t="shared" si="10"/>
        <v>6</v>
      </c>
      <c r="M71" s="2">
        <f t="shared" si="10"/>
        <v>16</v>
      </c>
      <c r="N71" s="2">
        <f t="shared" si="10"/>
        <v>21</v>
      </c>
      <c r="O71" s="2">
        <f t="shared" si="10"/>
        <v>15</v>
      </c>
      <c r="P71" s="2">
        <f t="shared" si="10"/>
        <v>20</v>
      </c>
      <c r="Q71" s="2">
        <f t="shared" si="10"/>
        <v>23</v>
      </c>
      <c r="R71" s="2">
        <f t="shared" si="10"/>
        <v>32</v>
      </c>
      <c r="S71" s="2">
        <f t="shared" si="10"/>
        <v>22</v>
      </c>
      <c r="T71" s="2">
        <f t="shared" si="10"/>
        <v>9</v>
      </c>
      <c r="U71" s="2">
        <f t="shared" si="10"/>
        <v>3</v>
      </c>
      <c r="V71" s="2">
        <f t="shared" si="10"/>
        <v>13</v>
      </c>
      <c r="W71" s="2">
        <f t="shared" si="10"/>
        <v>31</v>
      </c>
      <c r="X71" s="2">
        <f t="shared" si="10"/>
        <v>2</v>
      </c>
      <c r="Y71" s="2">
        <f t="shared" si="10"/>
        <v>1</v>
      </c>
      <c r="Z71" s="2">
        <f t="shared" si="10"/>
        <v>14</v>
      </c>
      <c r="AA71" s="2">
        <f t="shared" si="10"/>
        <v>30</v>
      </c>
      <c r="AB71" s="2">
        <f t="shared" si="10"/>
        <v>8</v>
      </c>
      <c r="AC71" s="2">
        <f t="shared" si="10"/>
        <v>25</v>
      </c>
      <c r="AD71" s="2">
        <f t="shared" si="10"/>
        <v>5</v>
      </c>
      <c r="AE71" s="2">
        <f t="shared" si="10"/>
        <v>28</v>
      </c>
      <c r="AF71" s="2">
        <f t="shared" si="10"/>
        <v>19</v>
      </c>
      <c r="AG71" s="2">
        <f t="shared" si="10"/>
        <v>24</v>
      </c>
      <c r="AH71" s="2">
        <f t="shared" si="10"/>
        <v>12</v>
      </c>
      <c r="AI71" s="2"/>
    </row>
    <row r="72" spans="2:35" x14ac:dyDescent="0.2">
      <c r="B72" t="e">
        <v>#N/A</v>
      </c>
    </row>
    <row r="73" spans="2:35" x14ac:dyDescent="0.2">
      <c r="B73" t="e">
        <v>#N/A</v>
      </c>
    </row>
    <row r="74" spans="2:35" x14ac:dyDescent="0.2">
      <c r="B74" t="e">
        <v>#N/A</v>
      </c>
    </row>
    <row r="75" spans="2:35" x14ac:dyDescent="0.2">
      <c r="B75" t="e">
        <v>#N/A</v>
      </c>
    </row>
    <row r="76" spans="2:35" x14ac:dyDescent="0.2">
      <c r="B76" t="e">
        <v>#N/A</v>
      </c>
    </row>
    <row r="77" spans="2:35" x14ac:dyDescent="0.2">
      <c r="B77" t="e">
        <v>#N/A</v>
      </c>
    </row>
    <row r="78" spans="2:35" x14ac:dyDescent="0.2">
      <c r="B78" t="e">
        <v>#N/A</v>
      </c>
    </row>
    <row r="79" spans="2:35" x14ac:dyDescent="0.2">
      <c r="B79" t="e">
        <v>#N/A</v>
      </c>
    </row>
    <row r="80" spans="2:35" x14ac:dyDescent="0.2">
      <c r="B80" t="e">
        <v>#N/A</v>
      </c>
    </row>
    <row r="81" spans="2:2" x14ac:dyDescent="0.2">
      <c r="B81" t="e">
        <v>#N/A</v>
      </c>
    </row>
    <row r="82" spans="2:2" x14ac:dyDescent="0.2">
      <c r="B82" t="e">
        <v>#N/A</v>
      </c>
    </row>
    <row r="83" spans="2:2" x14ac:dyDescent="0.2">
      <c r="B83" t="e">
        <v>#N/A</v>
      </c>
    </row>
    <row r="84" spans="2:2" x14ac:dyDescent="0.2">
      <c r="B84" t="e">
        <v>#N/A</v>
      </c>
    </row>
    <row r="85" spans="2:2" x14ac:dyDescent="0.2">
      <c r="B85" t="e">
        <v>#N/A</v>
      </c>
    </row>
  </sheetData>
  <protectedRanges>
    <protectedRange sqref="B3" name="Name"/>
    <protectedRange sqref="B4:B35" name="Picks"/>
  </protectedRanges>
  <dataValidations count="1">
    <dataValidation type="whole" allowBlank="1" showInputMessage="1" showErrorMessage="1" sqref="B4:B35">
      <formula1>0</formula1>
      <formula2>15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opLeftCell="G1" zoomScale="80" zoomScaleNormal="80" workbookViewId="0">
      <selection activeCell="AF2" sqref="AF2:AF35"/>
    </sheetView>
  </sheetViews>
  <sheetFormatPr defaultRowHeight="12.75" x14ac:dyDescent="0.2"/>
  <cols>
    <col min="1" max="1" width="19.5703125" bestFit="1" customWidth="1"/>
    <col min="2" max="19" width="8.7109375" bestFit="1" customWidth="1"/>
    <col min="20" max="32" width="7.85546875" bestFit="1" customWidth="1"/>
  </cols>
  <sheetData>
    <row r="1" spans="1:32" x14ac:dyDescent="0.2">
      <c r="A1" s="1" t="s">
        <v>86</v>
      </c>
      <c r="B1" s="41">
        <v>41803</v>
      </c>
      <c r="C1" s="41">
        <v>41804</v>
      </c>
      <c r="D1" s="41">
        <v>41805</v>
      </c>
      <c r="E1" s="41">
        <v>41806</v>
      </c>
      <c r="F1" s="41">
        <v>41807</v>
      </c>
      <c r="G1" s="41">
        <v>41808</v>
      </c>
      <c r="H1" s="41">
        <v>41809</v>
      </c>
      <c r="I1" s="41">
        <v>41810</v>
      </c>
      <c r="J1" s="41">
        <v>41811</v>
      </c>
      <c r="K1" s="41">
        <v>41812</v>
      </c>
      <c r="L1" s="41">
        <v>41813</v>
      </c>
      <c r="M1" s="41">
        <v>41814</v>
      </c>
      <c r="N1" s="41">
        <v>41815</v>
      </c>
      <c r="O1" s="41">
        <v>41816</v>
      </c>
      <c r="P1" s="41">
        <v>41817</v>
      </c>
      <c r="Q1" s="41">
        <v>41818</v>
      </c>
      <c r="R1" s="41">
        <v>41819</v>
      </c>
      <c r="S1" s="41">
        <v>41820</v>
      </c>
      <c r="T1" s="41">
        <v>41821</v>
      </c>
      <c r="U1" s="41">
        <v>41822</v>
      </c>
      <c r="V1" s="41">
        <v>41823</v>
      </c>
      <c r="W1" s="41">
        <v>41824</v>
      </c>
      <c r="X1" s="41">
        <v>41825</v>
      </c>
      <c r="Y1" s="41">
        <v>41826</v>
      </c>
      <c r="Z1" s="41">
        <v>41827</v>
      </c>
      <c r="AA1" s="41">
        <v>41828</v>
      </c>
      <c r="AB1" s="41">
        <v>41829</v>
      </c>
      <c r="AC1" s="41">
        <v>41830</v>
      </c>
      <c r="AD1" s="41">
        <v>41831</v>
      </c>
      <c r="AE1" s="41">
        <v>41832</v>
      </c>
      <c r="AF1" s="41">
        <v>41833</v>
      </c>
    </row>
    <row r="2" spans="1:32" x14ac:dyDescent="0.2">
      <c r="A2" s="1" t="s">
        <v>52</v>
      </c>
      <c r="B2">
        <v>15</v>
      </c>
      <c r="C2">
        <v>26</v>
      </c>
      <c r="D2">
        <v>18</v>
      </c>
      <c r="E2">
        <v>23</v>
      </c>
      <c r="F2">
        <v>15</v>
      </c>
      <c r="G2">
        <v>19</v>
      </c>
      <c r="H2">
        <v>20</v>
      </c>
      <c r="I2">
        <v>22</v>
      </c>
      <c r="J2">
        <v>25</v>
      </c>
      <c r="K2">
        <v>18</v>
      </c>
      <c r="L2">
        <v>13</v>
      </c>
      <c r="M2">
        <v>14</v>
      </c>
      <c r="N2">
        <v>14</v>
      </c>
      <c r="O2">
        <v>11</v>
      </c>
      <c r="Q2">
        <v>13</v>
      </c>
      <c r="R2">
        <v>15</v>
      </c>
      <c r="S2">
        <v>12</v>
      </c>
      <c r="T2">
        <v>11</v>
      </c>
      <c r="W2">
        <v>10</v>
      </c>
      <c r="X2">
        <v>12</v>
      </c>
      <c r="AA2">
        <v>12</v>
      </c>
      <c r="AB2">
        <v>12</v>
      </c>
      <c r="AE2">
        <v>13</v>
      </c>
      <c r="AF2">
        <f t="shared" ref="AF2:AF35" si="0">VLOOKUP(A2,ref,35,0)</f>
        <v>13</v>
      </c>
    </row>
    <row r="3" spans="1:32" x14ac:dyDescent="0.2">
      <c r="A3" s="1" t="s">
        <v>64</v>
      </c>
      <c r="B3">
        <v>1</v>
      </c>
      <c r="C3">
        <v>29</v>
      </c>
      <c r="D3">
        <v>32</v>
      </c>
      <c r="E3">
        <v>26</v>
      </c>
      <c r="F3">
        <v>11</v>
      </c>
      <c r="G3">
        <v>3</v>
      </c>
      <c r="H3">
        <v>28</v>
      </c>
      <c r="I3">
        <v>29</v>
      </c>
      <c r="J3">
        <v>32</v>
      </c>
      <c r="K3">
        <v>31</v>
      </c>
      <c r="L3">
        <v>29</v>
      </c>
      <c r="M3">
        <v>32</v>
      </c>
      <c r="N3">
        <v>32</v>
      </c>
      <c r="O3">
        <v>33</v>
      </c>
      <c r="Q3">
        <v>33</v>
      </c>
      <c r="R3">
        <v>34</v>
      </c>
      <c r="S3">
        <v>34</v>
      </c>
      <c r="T3">
        <v>34</v>
      </c>
      <c r="W3">
        <v>33</v>
      </c>
      <c r="X3">
        <v>33</v>
      </c>
      <c r="AA3">
        <v>32</v>
      </c>
      <c r="AB3">
        <v>32</v>
      </c>
      <c r="AE3">
        <v>32</v>
      </c>
      <c r="AF3">
        <f t="shared" si="0"/>
        <v>32</v>
      </c>
    </row>
    <row r="4" spans="1:32" x14ac:dyDescent="0.2">
      <c r="A4" s="1" t="s">
        <v>81</v>
      </c>
      <c r="B4">
        <v>27</v>
      </c>
      <c r="C4">
        <v>15</v>
      </c>
      <c r="D4">
        <v>23</v>
      </c>
      <c r="E4">
        <v>20</v>
      </c>
      <c r="F4">
        <v>11</v>
      </c>
      <c r="G4">
        <v>30</v>
      </c>
      <c r="H4">
        <v>33</v>
      </c>
      <c r="I4">
        <v>32</v>
      </c>
      <c r="J4">
        <v>33</v>
      </c>
      <c r="K4">
        <v>32</v>
      </c>
      <c r="L4">
        <v>33</v>
      </c>
      <c r="M4">
        <v>33</v>
      </c>
      <c r="N4">
        <v>34</v>
      </c>
      <c r="O4">
        <v>31</v>
      </c>
      <c r="Q4">
        <v>31</v>
      </c>
      <c r="R4">
        <v>31</v>
      </c>
      <c r="S4">
        <v>31</v>
      </c>
      <c r="T4">
        <v>31</v>
      </c>
      <c r="W4">
        <v>30</v>
      </c>
      <c r="X4">
        <v>32</v>
      </c>
      <c r="AA4">
        <v>33</v>
      </c>
      <c r="AB4">
        <v>33</v>
      </c>
      <c r="AE4">
        <v>33</v>
      </c>
      <c r="AF4">
        <f t="shared" si="0"/>
        <v>33</v>
      </c>
    </row>
    <row r="5" spans="1:32" x14ac:dyDescent="0.2">
      <c r="A5" s="1" t="s">
        <v>57</v>
      </c>
      <c r="B5">
        <v>34</v>
      </c>
      <c r="C5">
        <v>34</v>
      </c>
      <c r="D5">
        <v>34</v>
      </c>
      <c r="E5">
        <v>34</v>
      </c>
      <c r="F5">
        <v>34</v>
      </c>
      <c r="G5">
        <v>34</v>
      </c>
      <c r="H5">
        <v>34</v>
      </c>
      <c r="I5">
        <v>34</v>
      </c>
      <c r="J5">
        <v>34</v>
      </c>
      <c r="K5">
        <v>34</v>
      </c>
      <c r="L5">
        <v>34</v>
      </c>
      <c r="M5">
        <v>34</v>
      </c>
      <c r="N5">
        <v>33</v>
      </c>
      <c r="O5">
        <v>32</v>
      </c>
      <c r="Q5">
        <v>32</v>
      </c>
      <c r="R5">
        <v>33</v>
      </c>
      <c r="S5">
        <v>33</v>
      </c>
      <c r="T5">
        <v>32</v>
      </c>
      <c r="W5">
        <v>32</v>
      </c>
      <c r="X5">
        <v>30</v>
      </c>
      <c r="AA5">
        <v>30</v>
      </c>
      <c r="AB5">
        <v>30</v>
      </c>
      <c r="AE5">
        <v>30</v>
      </c>
      <c r="AF5">
        <f t="shared" si="0"/>
        <v>30</v>
      </c>
    </row>
    <row r="6" spans="1:32" x14ac:dyDescent="0.2">
      <c r="A6" s="1" t="s">
        <v>58</v>
      </c>
      <c r="B6">
        <v>31</v>
      </c>
      <c r="C6">
        <v>6</v>
      </c>
      <c r="D6">
        <v>29</v>
      </c>
      <c r="E6">
        <v>21</v>
      </c>
      <c r="F6">
        <v>28</v>
      </c>
      <c r="G6">
        <v>33</v>
      </c>
      <c r="H6">
        <v>30</v>
      </c>
      <c r="I6">
        <v>28</v>
      </c>
      <c r="J6">
        <v>28</v>
      </c>
      <c r="K6">
        <v>28</v>
      </c>
      <c r="L6">
        <v>32</v>
      </c>
      <c r="M6">
        <v>27</v>
      </c>
      <c r="N6">
        <v>29</v>
      </c>
      <c r="O6">
        <v>30</v>
      </c>
      <c r="Q6">
        <v>30</v>
      </c>
      <c r="R6">
        <v>30</v>
      </c>
      <c r="S6">
        <v>30</v>
      </c>
      <c r="T6">
        <v>30</v>
      </c>
      <c r="W6">
        <v>31</v>
      </c>
      <c r="X6">
        <v>34</v>
      </c>
      <c r="AA6">
        <v>34</v>
      </c>
      <c r="AB6">
        <v>34</v>
      </c>
      <c r="AE6">
        <v>34</v>
      </c>
      <c r="AF6">
        <f t="shared" si="0"/>
        <v>34</v>
      </c>
    </row>
    <row r="7" spans="1:32" x14ac:dyDescent="0.2">
      <c r="A7" s="1" t="s">
        <v>62</v>
      </c>
      <c r="B7">
        <v>6</v>
      </c>
      <c r="C7">
        <v>12</v>
      </c>
      <c r="D7">
        <v>8</v>
      </c>
      <c r="E7">
        <v>9</v>
      </c>
      <c r="F7">
        <v>6</v>
      </c>
      <c r="G7">
        <v>12</v>
      </c>
      <c r="H7">
        <v>9</v>
      </c>
      <c r="I7">
        <v>7</v>
      </c>
      <c r="J7">
        <v>8</v>
      </c>
      <c r="K7">
        <v>10</v>
      </c>
      <c r="L7">
        <v>8</v>
      </c>
      <c r="M7">
        <v>9</v>
      </c>
      <c r="N7">
        <v>12</v>
      </c>
      <c r="O7">
        <v>15</v>
      </c>
      <c r="Q7">
        <v>16</v>
      </c>
      <c r="R7">
        <v>15</v>
      </c>
      <c r="S7">
        <v>13</v>
      </c>
      <c r="T7">
        <v>13</v>
      </c>
      <c r="W7">
        <v>13</v>
      </c>
      <c r="X7">
        <v>14</v>
      </c>
      <c r="AA7">
        <v>14</v>
      </c>
      <c r="AB7">
        <v>13</v>
      </c>
      <c r="AE7">
        <v>15</v>
      </c>
      <c r="AF7">
        <f t="shared" si="0"/>
        <v>15</v>
      </c>
    </row>
    <row r="8" spans="1:32" x14ac:dyDescent="0.2">
      <c r="A8" s="1" t="s">
        <v>78</v>
      </c>
      <c r="B8">
        <v>2</v>
      </c>
      <c r="C8">
        <v>6</v>
      </c>
      <c r="D8">
        <v>9</v>
      </c>
      <c r="E8">
        <v>17</v>
      </c>
      <c r="F8">
        <v>10</v>
      </c>
      <c r="G8">
        <v>10</v>
      </c>
      <c r="H8">
        <v>5</v>
      </c>
      <c r="I8">
        <v>8</v>
      </c>
      <c r="J8">
        <v>6</v>
      </c>
      <c r="K8">
        <v>7</v>
      </c>
      <c r="L8">
        <v>2</v>
      </c>
      <c r="M8">
        <v>1</v>
      </c>
      <c r="N8">
        <v>5</v>
      </c>
      <c r="O8">
        <v>8</v>
      </c>
      <c r="Q8">
        <v>7</v>
      </c>
      <c r="R8">
        <v>6</v>
      </c>
      <c r="S8">
        <v>7</v>
      </c>
      <c r="T8">
        <v>6</v>
      </c>
      <c r="W8">
        <v>7</v>
      </c>
      <c r="X8">
        <v>6</v>
      </c>
      <c r="AA8">
        <v>6</v>
      </c>
      <c r="AB8">
        <v>6</v>
      </c>
      <c r="AE8">
        <v>6</v>
      </c>
      <c r="AF8">
        <f t="shared" si="0"/>
        <v>6</v>
      </c>
    </row>
    <row r="9" spans="1:32" x14ac:dyDescent="0.2">
      <c r="A9" s="1" t="s">
        <v>54</v>
      </c>
      <c r="B9">
        <v>25</v>
      </c>
      <c r="C9">
        <v>32</v>
      </c>
      <c r="D9">
        <v>27</v>
      </c>
      <c r="E9">
        <v>14</v>
      </c>
      <c r="F9">
        <v>18</v>
      </c>
      <c r="G9">
        <v>24</v>
      </c>
      <c r="H9">
        <v>27</v>
      </c>
      <c r="I9">
        <v>27</v>
      </c>
      <c r="J9">
        <v>23</v>
      </c>
      <c r="K9">
        <v>26</v>
      </c>
      <c r="L9">
        <v>22</v>
      </c>
      <c r="M9">
        <v>25</v>
      </c>
      <c r="N9">
        <v>27</v>
      </c>
      <c r="O9">
        <v>27</v>
      </c>
      <c r="Q9">
        <v>25</v>
      </c>
      <c r="R9">
        <v>26</v>
      </c>
      <c r="S9">
        <v>26</v>
      </c>
      <c r="T9">
        <v>28</v>
      </c>
      <c r="W9">
        <v>28</v>
      </c>
      <c r="X9">
        <v>27</v>
      </c>
      <c r="AA9">
        <v>26</v>
      </c>
      <c r="AB9">
        <v>27</v>
      </c>
      <c r="AE9">
        <v>26</v>
      </c>
      <c r="AF9">
        <f t="shared" si="0"/>
        <v>26</v>
      </c>
    </row>
    <row r="10" spans="1:32" x14ac:dyDescent="0.2">
      <c r="A10" s="1" t="s">
        <v>73</v>
      </c>
      <c r="B10">
        <v>15</v>
      </c>
      <c r="C10">
        <v>23</v>
      </c>
      <c r="D10">
        <v>22</v>
      </c>
      <c r="E10">
        <v>21</v>
      </c>
      <c r="F10">
        <v>26</v>
      </c>
      <c r="G10">
        <v>16</v>
      </c>
      <c r="H10">
        <v>8</v>
      </c>
      <c r="I10">
        <v>10</v>
      </c>
      <c r="J10">
        <v>12</v>
      </c>
      <c r="K10">
        <v>11</v>
      </c>
      <c r="L10">
        <v>12</v>
      </c>
      <c r="M10">
        <v>7</v>
      </c>
      <c r="N10">
        <v>6</v>
      </c>
      <c r="O10">
        <v>3</v>
      </c>
      <c r="Q10">
        <v>5</v>
      </c>
      <c r="R10">
        <v>4</v>
      </c>
      <c r="S10">
        <v>3</v>
      </c>
      <c r="T10">
        <v>5</v>
      </c>
      <c r="W10">
        <v>5</v>
      </c>
      <c r="X10">
        <v>5</v>
      </c>
      <c r="AA10">
        <v>4</v>
      </c>
      <c r="AB10">
        <v>5</v>
      </c>
      <c r="AE10">
        <v>4</v>
      </c>
      <c r="AF10">
        <f t="shared" si="0"/>
        <v>3</v>
      </c>
    </row>
    <row r="11" spans="1:32" x14ac:dyDescent="0.2">
      <c r="A11" s="1" t="s">
        <v>72</v>
      </c>
      <c r="B11">
        <v>6</v>
      </c>
      <c r="C11">
        <v>3</v>
      </c>
      <c r="D11">
        <v>15</v>
      </c>
      <c r="E11">
        <v>4</v>
      </c>
      <c r="F11">
        <v>4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5</v>
      </c>
      <c r="N11">
        <v>7</v>
      </c>
      <c r="O11">
        <v>13</v>
      </c>
      <c r="Q11">
        <v>15</v>
      </c>
      <c r="R11">
        <v>13</v>
      </c>
      <c r="S11">
        <v>14</v>
      </c>
      <c r="T11">
        <v>14</v>
      </c>
      <c r="W11">
        <v>14</v>
      </c>
      <c r="X11">
        <v>13</v>
      </c>
      <c r="AA11">
        <v>13</v>
      </c>
      <c r="AB11">
        <v>14</v>
      </c>
      <c r="AE11">
        <v>12</v>
      </c>
      <c r="AF11">
        <f t="shared" si="0"/>
        <v>12</v>
      </c>
    </row>
    <row r="12" spans="1:32" x14ac:dyDescent="0.2">
      <c r="A12" s="1" t="s">
        <v>55</v>
      </c>
      <c r="B12">
        <v>10</v>
      </c>
      <c r="C12">
        <v>3</v>
      </c>
      <c r="D12">
        <v>1</v>
      </c>
      <c r="E12">
        <v>3</v>
      </c>
      <c r="F12">
        <v>3</v>
      </c>
      <c r="G12">
        <v>7</v>
      </c>
      <c r="H12">
        <v>7</v>
      </c>
      <c r="I12">
        <v>5</v>
      </c>
      <c r="J12">
        <v>5</v>
      </c>
      <c r="K12">
        <v>8</v>
      </c>
      <c r="L12">
        <v>10</v>
      </c>
      <c r="M12">
        <v>12</v>
      </c>
      <c r="N12">
        <v>8</v>
      </c>
      <c r="O12">
        <v>7</v>
      </c>
      <c r="Q12">
        <v>7</v>
      </c>
      <c r="R12">
        <v>8</v>
      </c>
      <c r="S12">
        <v>6</v>
      </c>
      <c r="T12">
        <v>7</v>
      </c>
      <c r="W12">
        <v>6</v>
      </c>
      <c r="X12">
        <v>7</v>
      </c>
      <c r="AA12">
        <v>7</v>
      </c>
      <c r="AB12">
        <v>7</v>
      </c>
      <c r="AE12">
        <v>8</v>
      </c>
      <c r="AF12">
        <f t="shared" si="0"/>
        <v>8</v>
      </c>
    </row>
    <row r="13" spans="1:32" x14ac:dyDescent="0.2">
      <c r="A13" s="1" t="s">
        <v>60</v>
      </c>
      <c r="B13">
        <v>12</v>
      </c>
      <c r="C13">
        <v>10</v>
      </c>
      <c r="D13">
        <v>7</v>
      </c>
      <c r="E13">
        <v>23</v>
      </c>
      <c r="F13">
        <v>22</v>
      </c>
      <c r="G13">
        <v>20</v>
      </c>
      <c r="H13">
        <v>14</v>
      </c>
      <c r="I13">
        <v>21</v>
      </c>
      <c r="J13">
        <v>24</v>
      </c>
      <c r="K13">
        <v>16</v>
      </c>
      <c r="L13">
        <v>17</v>
      </c>
      <c r="M13">
        <v>14</v>
      </c>
      <c r="N13">
        <v>12</v>
      </c>
      <c r="O13">
        <v>9</v>
      </c>
      <c r="Q13">
        <v>6</v>
      </c>
      <c r="R13">
        <v>7</v>
      </c>
      <c r="S13">
        <v>8</v>
      </c>
      <c r="T13">
        <v>9</v>
      </c>
      <c r="W13">
        <v>8</v>
      </c>
      <c r="X13">
        <v>9</v>
      </c>
      <c r="AA13">
        <v>9</v>
      </c>
      <c r="AB13">
        <v>9</v>
      </c>
      <c r="AE13">
        <v>9</v>
      </c>
      <c r="AF13">
        <f t="shared" si="0"/>
        <v>10</v>
      </c>
    </row>
    <row r="14" spans="1:32" x14ac:dyDescent="0.2">
      <c r="A14" s="1" t="s">
        <v>70</v>
      </c>
      <c r="B14">
        <v>6</v>
      </c>
      <c r="C14">
        <v>5</v>
      </c>
      <c r="D14">
        <v>3</v>
      </c>
      <c r="E14">
        <v>1</v>
      </c>
      <c r="F14">
        <v>1</v>
      </c>
      <c r="G14">
        <v>4</v>
      </c>
      <c r="H14">
        <v>4</v>
      </c>
      <c r="I14">
        <v>4</v>
      </c>
      <c r="J14">
        <v>6</v>
      </c>
      <c r="K14">
        <v>5</v>
      </c>
      <c r="L14">
        <v>4</v>
      </c>
      <c r="M14">
        <v>3</v>
      </c>
      <c r="N14">
        <v>2</v>
      </c>
      <c r="O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AA14">
        <v>1</v>
      </c>
      <c r="AB14">
        <v>1</v>
      </c>
      <c r="AE14">
        <v>1</v>
      </c>
      <c r="AF14">
        <f t="shared" si="0"/>
        <v>1</v>
      </c>
    </row>
    <row r="15" spans="1:32" x14ac:dyDescent="0.2">
      <c r="A15" s="1" t="s">
        <v>82</v>
      </c>
      <c r="B15">
        <v>5</v>
      </c>
      <c r="C15">
        <v>6</v>
      </c>
      <c r="D15">
        <v>5</v>
      </c>
      <c r="E15">
        <v>7</v>
      </c>
      <c r="F15">
        <v>1</v>
      </c>
      <c r="G15">
        <v>8</v>
      </c>
      <c r="H15">
        <v>6</v>
      </c>
      <c r="I15">
        <v>6</v>
      </c>
      <c r="J15">
        <v>4</v>
      </c>
      <c r="K15">
        <v>6</v>
      </c>
      <c r="L15">
        <v>3</v>
      </c>
      <c r="M15">
        <v>8</v>
      </c>
      <c r="N15">
        <v>4</v>
      </c>
      <c r="O15">
        <v>5</v>
      </c>
      <c r="Q15">
        <v>4</v>
      </c>
      <c r="R15">
        <v>5</v>
      </c>
      <c r="S15">
        <v>5</v>
      </c>
      <c r="T15">
        <v>3</v>
      </c>
      <c r="W15">
        <v>3</v>
      </c>
      <c r="X15">
        <v>3</v>
      </c>
      <c r="AA15">
        <v>3</v>
      </c>
      <c r="AB15">
        <v>3</v>
      </c>
      <c r="AE15">
        <v>2</v>
      </c>
      <c r="AF15">
        <f t="shared" si="0"/>
        <v>2</v>
      </c>
    </row>
    <row r="16" spans="1:32" x14ac:dyDescent="0.2">
      <c r="A16" s="1" t="s">
        <v>84</v>
      </c>
      <c r="B16">
        <v>3</v>
      </c>
      <c r="C16">
        <v>1</v>
      </c>
      <c r="D16">
        <v>4</v>
      </c>
      <c r="E16">
        <v>19</v>
      </c>
      <c r="F16">
        <v>20</v>
      </c>
      <c r="G16">
        <v>5</v>
      </c>
      <c r="H16">
        <v>11</v>
      </c>
      <c r="I16">
        <v>18</v>
      </c>
      <c r="J16">
        <v>21</v>
      </c>
      <c r="K16">
        <v>21</v>
      </c>
      <c r="L16">
        <v>19</v>
      </c>
      <c r="M16">
        <v>29</v>
      </c>
      <c r="N16">
        <v>30</v>
      </c>
      <c r="O16">
        <v>29</v>
      </c>
      <c r="Q16">
        <v>29</v>
      </c>
      <c r="R16">
        <v>29</v>
      </c>
      <c r="S16">
        <v>29</v>
      </c>
      <c r="T16">
        <v>29</v>
      </c>
      <c r="W16">
        <v>29</v>
      </c>
      <c r="X16">
        <v>29</v>
      </c>
      <c r="AA16">
        <v>29</v>
      </c>
      <c r="AB16">
        <v>29</v>
      </c>
      <c r="AE16">
        <v>28</v>
      </c>
      <c r="AF16">
        <f t="shared" si="0"/>
        <v>28</v>
      </c>
    </row>
    <row r="17" spans="1:32" x14ac:dyDescent="0.2">
      <c r="A17" s="1" t="s">
        <v>67</v>
      </c>
      <c r="B17">
        <v>20</v>
      </c>
      <c r="C17">
        <v>26</v>
      </c>
      <c r="D17">
        <v>26</v>
      </c>
      <c r="E17">
        <v>10</v>
      </c>
      <c r="F17">
        <v>25</v>
      </c>
      <c r="G17">
        <v>26</v>
      </c>
      <c r="H17">
        <v>26</v>
      </c>
      <c r="I17">
        <v>25</v>
      </c>
      <c r="J17">
        <v>20</v>
      </c>
      <c r="K17">
        <v>25</v>
      </c>
      <c r="L17">
        <v>20</v>
      </c>
      <c r="M17">
        <v>20</v>
      </c>
      <c r="N17">
        <v>22</v>
      </c>
      <c r="O17">
        <v>24</v>
      </c>
      <c r="Q17">
        <v>22</v>
      </c>
      <c r="R17">
        <v>21</v>
      </c>
      <c r="S17">
        <v>19</v>
      </c>
      <c r="T17">
        <v>25</v>
      </c>
      <c r="W17">
        <v>25</v>
      </c>
      <c r="X17">
        <v>25</v>
      </c>
      <c r="AA17">
        <v>25</v>
      </c>
      <c r="AB17">
        <v>25</v>
      </c>
      <c r="AE17">
        <v>25</v>
      </c>
      <c r="AF17">
        <f t="shared" si="0"/>
        <v>25</v>
      </c>
    </row>
    <row r="18" spans="1:32" x14ac:dyDescent="0.2">
      <c r="A18" s="1" t="s">
        <v>79</v>
      </c>
      <c r="B18">
        <v>15</v>
      </c>
      <c r="C18">
        <v>10</v>
      </c>
      <c r="D18">
        <v>6</v>
      </c>
      <c r="E18">
        <v>14</v>
      </c>
      <c r="F18">
        <v>7</v>
      </c>
      <c r="G18">
        <v>5</v>
      </c>
      <c r="H18">
        <v>3</v>
      </c>
      <c r="I18">
        <v>3</v>
      </c>
      <c r="J18">
        <v>3</v>
      </c>
      <c r="K18">
        <v>4</v>
      </c>
      <c r="L18">
        <v>7</v>
      </c>
      <c r="M18">
        <v>6</v>
      </c>
      <c r="N18">
        <v>3</v>
      </c>
      <c r="O18">
        <v>2</v>
      </c>
      <c r="Q18">
        <v>3</v>
      </c>
      <c r="R18">
        <v>3</v>
      </c>
      <c r="S18">
        <v>4</v>
      </c>
      <c r="T18">
        <v>3</v>
      </c>
      <c r="W18">
        <v>4</v>
      </c>
      <c r="X18">
        <v>4</v>
      </c>
      <c r="AA18">
        <v>5</v>
      </c>
      <c r="AB18">
        <v>4</v>
      </c>
      <c r="AE18">
        <v>5</v>
      </c>
      <c r="AF18">
        <f t="shared" si="0"/>
        <v>5</v>
      </c>
    </row>
    <row r="19" spans="1:32" x14ac:dyDescent="0.2">
      <c r="A19" s="1" t="s">
        <v>63</v>
      </c>
      <c r="B19">
        <v>13</v>
      </c>
      <c r="C19">
        <v>21</v>
      </c>
      <c r="D19">
        <v>14</v>
      </c>
      <c r="E19">
        <v>5</v>
      </c>
      <c r="F19">
        <v>8</v>
      </c>
      <c r="G19">
        <v>22</v>
      </c>
      <c r="H19">
        <v>23</v>
      </c>
      <c r="I19">
        <v>16</v>
      </c>
      <c r="J19">
        <v>21</v>
      </c>
      <c r="K19">
        <v>20</v>
      </c>
      <c r="L19">
        <v>13</v>
      </c>
      <c r="M19">
        <v>10</v>
      </c>
      <c r="N19">
        <v>11</v>
      </c>
      <c r="O19">
        <v>14</v>
      </c>
      <c r="Q19">
        <v>10</v>
      </c>
      <c r="R19">
        <v>11</v>
      </c>
      <c r="S19">
        <v>10</v>
      </c>
      <c r="T19">
        <v>12</v>
      </c>
      <c r="W19">
        <v>11</v>
      </c>
      <c r="X19">
        <v>11</v>
      </c>
      <c r="AA19">
        <v>11</v>
      </c>
      <c r="AB19">
        <v>10</v>
      </c>
      <c r="AE19">
        <v>11</v>
      </c>
      <c r="AF19">
        <f t="shared" si="0"/>
        <v>11</v>
      </c>
    </row>
    <row r="20" spans="1:32" x14ac:dyDescent="0.2">
      <c r="A20" s="1" t="s">
        <v>66</v>
      </c>
      <c r="B20">
        <v>20</v>
      </c>
      <c r="C20">
        <v>15</v>
      </c>
      <c r="D20">
        <v>13</v>
      </c>
      <c r="E20">
        <v>18</v>
      </c>
      <c r="F20">
        <v>24</v>
      </c>
      <c r="G20">
        <v>17</v>
      </c>
      <c r="H20">
        <v>9</v>
      </c>
      <c r="I20">
        <v>15</v>
      </c>
      <c r="J20">
        <v>11</v>
      </c>
      <c r="K20">
        <v>13</v>
      </c>
      <c r="L20">
        <v>15</v>
      </c>
      <c r="M20">
        <v>18</v>
      </c>
      <c r="N20">
        <v>17</v>
      </c>
      <c r="O20">
        <v>17</v>
      </c>
      <c r="Q20">
        <v>17</v>
      </c>
      <c r="R20">
        <v>17</v>
      </c>
      <c r="S20">
        <v>18</v>
      </c>
      <c r="T20">
        <v>18</v>
      </c>
      <c r="W20">
        <v>18</v>
      </c>
      <c r="X20">
        <v>20</v>
      </c>
      <c r="AA20">
        <v>22</v>
      </c>
      <c r="AB20">
        <v>20</v>
      </c>
      <c r="AE20">
        <v>22</v>
      </c>
      <c r="AF20">
        <f t="shared" si="0"/>
        <v>23</v>
      </c>
    </row>
    <row r="21" spans="1:32" x14ac:dyDescent="0.2">
      <c r="A21" s="1" t="s">
        <v>65</v>
      </c>
      <c r="B21">
        <v>20</v>
      </c>
      <c r="C21">
        <v>13</v>
      </c>
      <c r="D21">
        <v>11</v>
      </c>
      <c r="E21">
        <v>27</v>
      </c>
      <c r="F21">
        <v>20</v>
      </c>
      <c r="G21">
        <v>18</v>
      </c>
      <c r="H21">
        <v>13</v>
      </c>
      <c r="I21">
        <v>11</v>
      </c>
      <c r="J21">
        <v>13</v>
      </c>
      <c r="K21">
        <v>15</v>
      </c>
      <c r="L21">
        <v>18</v>
      </c>
      <c r="M21">
        <v>21</v>
      </c>
      <c r="N21">
        <v>18</v>
      </c>
      <c r="O21">
        <v>18</v>
      </c>
      <c r="Q21">
        <v>18</v>
      </c>
      <c r="R21">
        <v>18</v>
      </c>
      <c r="S21">
        <v>17</v>
      </c>
      <c r="T21">
        <v>16</v>
      </c>
      <c r="W21">
        <v>16</v>
      </c>
      <c r="X21">
        <v>16</v>
      </c>
      <c r="AA21">
        <v>16</v>
      </c>
      <c r="AB21">
        <v>16</v>
      </c>
      <c r="AE21">
        <v>16</v>
      </c>
      <c r="AF21">
        <f t="shared" si="0"/>
        <v>16</v>
      </c>
    </row>
    <row r="22" spans="1:32" x14ac:dyDescent="0.2">
      <c r="A22" s="1" t="s">
        <v>68</v>
      </c>
      <c r="B22">
        <v>6</v>
      </c>
      <c r="C22">
        <v>15</v>
      </c>
      <c r="D22">
        <v>15</v>
      </c>
      <c r="E22">
        <v>6</v>
      </c>
      <c r="F22">
        <v>9</v>
      </c>
      <c r="G22">
        <v>9</v>
      </c>
      <c r="H22">
        <v>22</v>
      </c>
      <c r="I22">
        <v>9</v>
      </c>
      <c r="J22">
        <v>8</v>
      </c>
      <c r="K22">
        <v>9</v>
      </c>
      <c r="L22">
        <v>9</v>
      </c>
      <c r="M22">
        <v>14</v>
      </c>
      <c r="N22">
        <v>25</v>
      </c>
      <c r="O22">
        <v>25</v>
      </c>
      <c r="Q22">
        <v>28</v>
      </c>
      <c r="R22">
        <v>27</v>
      </c>
      <c r="S22">
        <v>27</v>
      </c>
      <c r="T22">
        <v>26</v>
      </c>
      <c r="W22">
        <v>26</v>
      </c>
      <c r="X22">
        <v>26</v>
      </c>
      <c r="AA22">
        <v>26</v>
      </c>
      <c r="AB22">
        <v>26</v>
      </c>
      <c r="AE22">
        <v>26</v>
      </c>
      <c r="AF22">
        <f t="shared" si="0"/>
        <v>27</v>
      </c>
    </row>
    <row r="23" spans="1:32" x14ac:dyDescent="0.2">
      <c r="A23" s="1" t="s">
        <v>83</v>
      </c>
      <c r="B23">
        <v>23</v>
      </c>
      <c r="C23">
        <v>21</v>
      </c>
      <c r="D23">
        <v>33</v>
      </c>
      <c r="E23">
        <v>31</v>
      </c>
      <c r="F23">
        <v>33</v>
      </c>
      <c r="G23">
        <v>31</v>
      </c>
      <c r="H23">
        <v>32</v>
      </c>
      <c r="I23">
        <v>33</v>
      </c>
      <c r="J23">
        <v>29</v>
      </c>
      <c r="K23">
        <v>32</v>
      </c>
      <c r="L23">
        <v>31</v>
      </c>
      <c r="M23">
        <v>31</v>
      </c>
      <c r="N23">
        <v>31</v>
      </c>
      <c r="O23">
        <v>34</v>
      </c>
      <c r="Q23">
        <v>34</v>
      </c>
      <c r="R23">
        <v>32</v>
      </c>
      <c r="S23">
        <v>32</v>
      </c>
      <c r="T23">
        <v>33</v>
      </c>
      <c r="W23">
        <v>34</v>
      </c>
      <c r="X23">
        <v>31</v>
      </c>
      <c r="AA23">
        <v>31</v>
      </c>
      <c r="AB23">
        <v>31</v>
      </c>
      <c r="AE23">
        <v>31</v>
      </c>
      <c r="AF23">
        <f t="shared" si="0"/>
        <v>31</v>
      </c>
    </row>
    <row r="24" spans="1:32" x14ac:dyDescent="0.2">
      <c r="A24" s="1" t="s">
        <v>56</v>
      </c>
      <c r="B24">
        <v>32</v>
      </c>
      <c r="C24">
        <v>33</v>
      </c>
      <c r="D24">
        <v>30</v>
      </c>
      <c r="E24">
        <v>33</v>
      </c>
      <c r="F24">
        <v>30</v>
      </c>
      <c r="G24">
        <v>29</v>
      </c>
      <c r="H24">
        <v>19</v>
      </c>
      <c r="I24">
        <v>23</v>
      </c>
      <c r="J24">
        <v>15</v>
      </c>
      <c r="K24">
        <v>19</v>
      </c>
      <c r="L24">
        <v>27</v>
      </c>
      <c r="M24">
        <v>24</v>
      </c>
      <c r="N24">
        <v>28</v>
      </c>
      <c r="O24">
        <v>28</v>
      </c>
      <c r="Q24">
        <v>27</v>
      </c>
      <c r="R24">
        <v>28</v>
      </c>
      <c r="S24">
        <v>28</v>
      </c>
      <c r="T24">
        <v>27</v>
      </c>
      <c r="W24">
        <v>27</v>
      </c>
      <c r="X24">
        <v>28</v>
      </c>
      <c r="AA24">
        <v>28</v>
      </c>
      <c r="AB24">
        <v>27</v>
      </c>
      <c r="AE24">
        <v>29</v>
      </c>
      <c r="AF24">
        <f t="shared" si="0"/>
        <v>29</v>
      </c>
    </row>
    <row r="25" spans="1:32" x14ac:dyDescent="0.2">
      <c r="A25" s="1" t="s">
        <v>75</v>
      </c>
      <c r="B25">
        <v>13</v>
      </c>
      <c r="C25">
        <v>26</v>
      </c>
      <c r="D25">
        <v>12</v>
      </c>
      <c r="E25">
        <v>23</v>
      </c>
      <c r="F25">
        <v>11</v>
      </c>
      <c r="G25">
        <v>20</v>
      </c>
      <c r="H25">
        <v>29</v>
      </c>
      <c r="I25">
        <v>31</v>
      </c>
      <c r="J25">
        <v>31</v>
      </c>
      <c r="K25">
        <v>29</v>
      </c>
      <c r="L25">
        <v>27</v>
      </c>
      <c r="M25">
        <v>29</v>
      </c>
      <c r="N25">
        <v>26</v>
      </c>
      <c r="O25">
        <v>20</v>
      </c>
      <c r="Q25">
        <v>24</v>
      </c>
      <c r="R25">
        <v>24</v>
      </c>
      <c r="S25">
        <v>25</v>
      </c>
      <c r="T25">
        <v>24</v>
      </c>
      <c r="W25">
        <v>24</v>
      </c>
      <c r="X25">
        <v>23</v>
      </c>
      <c r="AA25">
        <v>23</v>
      </c>
      <c r="AB25">
        <v>23</v>
      </c>
      <c r="AE25">
        <v>20</v>
      </c>
      <c r="AF25">
        <f t="shared" si="0"/>
        <v>21</v>
      </c>
    </row>
    <row r="26" spans="1:32" x14ac:dyDescent="0.2">
      <c r="A26" s="1" t="s">
        <v>77</v>
      </c>
      <c r="B26">
        <v>4</v>
      </c>
      <c r="C26">
        <v>2</v>
      </c>
      <c r="D26">
        <v>1</v>
      </c>
      <c r="E26">
        <v>2</v>
      </c>
      <c r="F26">
        <v>4</v>
      </c>
      <c r="G26">
        <v>2</v>
      </c>
      <c r="H26">
        <v>2</v>
      </c>
      <c r="I26">
        <v>2</v>
      </c>
      <c r="J26">
        <v>2</v>
      </c>
      <c r="K26">
        <v>2</v>
      </c>
      <c r="L26">
        <v>6</v>
      </c>
      <c r="M26">
        <v>2</v>
      </c>
      <c r="N26">
        <v>1</v>
      </c>
      <c r="O26">
        <v>3</v>
      </c>
      <c r="Q26">
        <v>2</v>
      </c>
      <c r="R26">
        <v>2</v>
      </c>
      <c r="S26">
        <v>2</v>
      </c>
      <c r="T26">
        <v>2</v>
      </c>
      <c r="W26">
        <v>2</v>
      </c>
      <c r="X26">
        <v>2</v>
      </c>
      <c r="AA26">
        <v>2</v>
      </c>
      <c r="AB26">
        <v>2</v>
      </c>
      <c r="AE26">
        <v>3</v>
      </c>
      <c r="AF26">
        <f t="shared" si="0"/>
        <v>4</v>
      </c>
    </row>
    <row r="27" spans="1:32" x14ac:dyDescent="0.2">
      <c r="A27" s="1" t="s">
        <v>53</v>
      </c>
      <c r="B27">
        <v>15</v>
      </c>
      <c r="C27">
        <v>18</v>
      </c>
      <c r="D27">
        <v>18</v>
      </c>
      <c r="E27">
        <v>11</v>
      </c>
      <c r="F27">
        <v>16</v>
      </c>
      <c r="G27">
        <v>14</v>
      </c>
      <c r="H27">
        <v>15</v>
      </c>
      <c r="I27">
        <v>13</v>
      </c>
      <c r="J27">
        <v>17</v>
      </c>
      <c r="K27">
        <v>23</v>
      </c>
      <c r="L27">
        <v>22</v>
      </c>
      <c r="M27">
        <v>22</v>
      </c>
      <c r="N27">
        <v>19</v>
      </c>
      <c r="O27">
        <v>21</v>
      </c>
      <c r="Q27">
        <v>20</v>
      </c>
      <c r="R27">
        <v>19</v>
      </c>
      <c r="S27">
        <v>19</v>
      </c>
      <c r="T27">
        <v>20</v>
      </c>
      <c r="W27">
        <v>20</v>
      </c>
      <c r="X27">
        <v>17</v>
      </c>
      <c r="AA27">
        <v>17</v>
      </c>
      <c r="AB27">
        <v>17</v>
      </c>
      <c r="AE27">
        <v>17</v>
      </c>
      <c r="AF27">
        <f t="shared" si="0"/>
        <v>17</v>
      </c>
    </row>
    <row r="28" spans="1:32" x14ac:dyDescent="0.2">
      <c r="A28" s="1" t="s">
        <v>76</v>
      </c>
      <c r="B28">
        <v>30</v>
      </c>
      <c r="C28">
        <v>24</v>
      </c>
      <c r="D28">
        <v>23</v>
      </c>
      <c r="E28">
        <v>32</v>
      </c>
      <c r="F28">
        <v>31</v>
      </c>
      <c r="G28">
        <v>32</v>
      </c>
      <c r="H28">
        <v>31</v>
      </c>
      <c r="I28">
        <v>30</v>
      </c>
      <c r="J28">
        <v>30</v>
      </c>
      <c r="K28">
        <v>30</v>
      </c>
      <c r="L28">
        <v>30</v>
      </c>
      <c r="M28">
        <v>27</v>
      </c>
      <c r="N28">
        <v>24</v>
      </c>
      <c r="O28">
        <v>26</v>
      </c>
      <c r="Q28">
        <v>23</v>
      </c>
      <c r="R28">
        <v>24</v>
      </c>
      <c r="S28">
        <v>24</v>
      </c>
      <c r="T28">
        <v>22</v>
      </c>
      <c r="W28">
        <v>20</v>
      </c>
      <c r="X28">
        <v>21</v>
      </c>
      <c r="AA28">
        <v>21</v>
      </c>
      <c r="AB28">
        <v>21</v>
      </c>
      <c r="AE28">
        <v>20</v>
      </c>
      <c r="AF28">
        <f t="shared" si="0"/>
        <v>20</v>
      </c>
    </row>
    <row r="29" spans="1:32" x14ac:dyDescent="0.2">
      <c r="A29" s="1" t="s">
        <v>74</v>
      </c>
      <c r="B29">
        <v>27</v>
      </c>
      <c r="C29">
        <v>20</v>
      </c>
      <c r="D29">
        <v>18</v>
      </c>
      <c r="E29">
        <v>16</v>
      </c>
      <c r="F29">
        <v>22</v>
      </c>
      <c r="G29">
        <v>24</v>
      </c>
      <c r="H29">
        <v>17</v>
      </c>
      <c r="I29">
        <v>23</v>
      </c>
      <c r="J29">
        <v>26</v>
      </c>
      <c r="K29">
        <v>21</v>
      </c>
      <c r="L29">
        <v>26</v>
      </c>
      <c r="M29">
        <v>14</v>
      </c>
      <c r="N29">
        <v>16</v>
      </c>
      <c r="O29">
        <v>16</v>
      </c>
      <c r="Q29">
        <v>12</v>
      </c>
      <c r="R29">
        <v>14</v>
      </c>
      <c r="S29">
        <v>16</v>
      </c>
      <c r="T29">
        <v>17</v>
      </c>
      <c r="W29">
        <v>17</v>
      </c>
      <c r="X29">
        <v>19</v>
      </c>
      <c r="AA29">
        <v>17</v>
      </c>
      <c r="AB29">
        <v>19</v>
      </c>
      <c r="AE29">
        <v>23</v>
      </c>
      <c r="AF29">
        <f t="shared" si="0"/>
        <v>22</v>
      </c>
    </row>
    <row r="30" spans="1:32" x14ac:dyDescent="0.2">
      <c r="A30" s="1" t="s">
        <v>71</v>
      </c>
      <c r="B30">
        <v>27</v>
      </c>
      <c r="C30">
        <v>24</v>
      </c>
      <c r="D30">
        <v>25</v>
      </c>
      <c r="E30">
        <v>29</v>
      </c>
      <c r="F30">
        <v>26</v>
      </c>
      <c r="G30">
        <v>22</v>
      </c>
      <c r="H30">
        <v>20</v>
      </c>
      <c r="I30">
        <v>18</v>
      </c>
      <c r="J30">
        <v>15</v>
      </c>
      <c r="K30">
        <v>16</v>
      </c>
      <c r="L30">
        <v>21</v>
      </c>
      <c r="M30">
        <v>26</v>
      </c>
      <c r="N30">
        <v>21</v>
      </c>
      <c r="O30">
        <v>19</v>
      </c>
      <c r="Q30">
        <v>19</v>
      </c>
      <c r="R30">
        <v>23</v>
      </c>
      <c r="S30">
        <v>22</v>
      </c>
      <c r="T30">
        <v>19</v>
      </c>
      <c r="W30">
        <v>19</v>
      </c>
      <c r="X30">
        <v>23</v>
      </c>
      <c r="AA30">
        <v>23</v>
      </c>
      <c r="AB30">
        <v>23</v>
      </c>
      <c r="AE30">
        <v>24</v>
      </c>
      <c r="AF30">
        <f t="shared" si="0"/>
        <v>24</v>
      </c>
    </row>
    <row r="31" spans="1:32" x14ac:dyDescent="0.2">
      <c r="A31" s="1" t="s">
        <v>85</v>
      </c>
      <c r="B31">
        <v>10</v>
      </c>
      <c r="C31">
        <v>6</v>
      </c>
      <c r="D31">
        <v>9</v>
      </c>
      <c r="E31">
        <v>7</v>
      </c>
      <c r="F31">
        <v>18</v>
      </c>
      <c r="G31">
        <v>11</v>
      </c>
      <c r="H31">
        <v>17</v>
      </c>
      <c r="I31">
        <v>16</v>
      </c>
      <c r="J31">
        <v>14</v>
      </c>
      <c r="K31">
        <v>12</v>
      </c>
      <c r="L31">
        <v>11</v>
      </c>
      <c r="M31">
        <v>19</v>
      </c>
      <c r="N31">
        <v>23</v>
      </c>
      <c r="O31">
        <v>21</v>
      </c>
      <c r="Q31">
        <v>26</v>
      </c>
      <c r="R31">
        <v>22</v>
      </c>
      <c r="S31">
        <v>22</v>
      </c>
      <c r="T31">
        <v>22</v>
      </c>
      <c r="W31">
        <v>23</v>
      </c>
      <c r="X31">
        <v>21</v>
      </c>
      <c r="AA31">
        <v>20</v>
      </c>
      <c r="AB31">
        <v>22</v>
      </c>
      <c r="AE31">
        <v>19</v>
      </c>
      <c r="AF31">
        <f t="shared" si="0"/>
        <v>19</v>
      </c>
    </row>
    <row r="32" spans="1:32" x14ac:dyDescent="0.2">
      <c r="A32" s="1" t="s">
        <v>69</v>
      </c>
      <c r="B32">
        <v>25</v>
      </c>
      <c r="C32">
        <v>31</v>
      </c>
      <c r="D32">
        <v>30</v>
      </c>
      <c r="E32">
        <v>30</v>
      </c>
      <c r="F32">
        <v>31</v>
      </c>
      <c r="G32">
        <v>28</v>
      </c>
      <c r="H32">
        <v>25</v>
      </c>
      <c r="I32">
        <v>26</v>
      </c>
      <c r="J32">
        <v>27</v>
      </c>
      <c r="K32">
        <v>27</v>
      </c>
      <c r="L32">
        <v>25</v>
      </c>
      <c r="M32">
        <v>13</v>
      </c>
      <c r="N32">
        <v>15</v>
      </c>
      <c r="O32">
        <v>10</v>
      </c>
      <c r="Q32">
        <v>11</v>
      </c>
      <c r="R32">
        <v>9</v>
      </c>
      <c r="S32">
        <v>11</v>
      </c>
      <c r="T32">
        <v>10</v>
      </c>
      <c r="W32">
        <v>12</v>
      </c>
      <c r="X32">
        <v>10</v>
      </c>
      <c r="AA32">
        <v>10</v>
      </c>
      <c r="AB32">
        <v>11</v>
      </c>
      <c r="AE32">
        <v>10</v>
      </c>
      <c r="AF32">
        <f t="shared" si="0"/>
        <v>9</v>
      </c>
    </row>
    <row r="33" spans="1:32" x14ac:dyDescent="0.2">
      <c r="A33" s="1" t="s">
        <v>61</v>
      </c>
      <c r="B33">
        <v>15</v>
      </c>
      <c r="C33">
        <v>18</v>
      </c>
      <c r="D33">
        <v>18</v>
      </c>
      <c r="E33">
        <v>11</v>
      </c>
      <c r="F33">
        <v>16</v>
      </c>
      <c r="G33">
        <v>14</v>
      </c>
      <c r="H33">
        <v>15</v>
      </c>
      <c r="I33">
        <v>13</v>
      </c>
      <c r="J33">
        <v>17</v>
      </c>
      <c r="K33">
        <v>23</v>
      </c>
      <c r="L33">
        <v>22</v>
      </c>
      <c r="M33">
        <v>22</v>
      </c>
      <c r="N33">
        <v>19</v>
      </c>
      <c r="O33">
        <v>21</v>
      </c>
      <c r="Q33">
        <v>20</v>
      </c>
      <c r="R33">
        <v>19</v>
      </c>
      <c r="S33">
        <v>19</v>
      </c>
      <c r="T33">
        <v>20</v>
      </c>
      <c r="W33">
        <v>20</v>
      </c>
      <c r="X33">
        <v>17</v>
      </c>
      <c r="AA33">
        <v>17</v>
      </c>
      <c r="AB33">
        <v>17</v>
      </c>
      <c r="AE33">
        <v>17</v>
      </c>
      <c r="AF33">
        <f t="shared" si="0"/>
        <v>17</v>
      </c>
    </row>
    <row r="34" spans="1:32" x14ac:dyDescent="0.2">
      <c r="A34" s="1" t="s">
        <v>59</v>
      </c>
      <c r="B34">
        <v>23</v>
      </c>
      <c r="C34">
        <v>13</v>
      </c>
      <c r="D34">
        <v>15</v>
      </c>
      <c r="E34">
        <v>11</v>
      </c>
      <c r="F34">
        <v>14</v>
      </c>
      <c r="G34">
        <v>13</v>
      </c>
      <c r="H34">
        <v>12</v>
      </c>
      <c r="I34">
        <v>18</v>
      </c>
      <c r="J34">
        <v>19</v>
      </c>
      <c r="K34">
        <v>14</v>
      </c>
      <c r="L34">
        <v>16</v>
      </c>
      <c r="M34">
        <v>10</v>
      </c>
      <c r="N34">
        <v>10</v>
      </c>
      <c r="O34">
        <v>12</v>
      </c>
      <c r="Q34">
        <v>14</v>
      </c>
      <c r="R34">
        <v>12</v>
      </c>
      <c r="S34">
        <v>15</v>
      </c>
      <c r="T34">
        <v>15</v>
      </c>
      <c r="W34">
        <v>15</v>
      </c>
      <c r="X34">
        <v>15</v>
      </c>
      <c r="AA34">
        <v>15</v>
      </c>
      <c r="AB34">
        <v>15</v>
      </c>
      <c r="AE34">
        <v>14</v>
      </c>
      <c r="AF34">
        <f t="shared" si="0"/>
        <v>14</v>
      </c>
    </row>
    <row r="35" spans="1:32" x14ac:dyDescent="0.2">
      <c r="A35" s="1" t="s">
        <v>80</v>
      </c>
      <c r="B35">
        <v>32</v>
      </c>
      <c r="C35">
        <v>30</v>
      </c>
      <c r="D35">
        <v>27</v>
      </c>
      <c r="E35">
        <v>27</v>
      </c>
      <c r="F35">
        <v>29</v>
      </c>
      <c r="G35">
        <v>27</v>
      </c>
      <c r="H35">
        <v>24</v>
      </c>
      <c r="I35">
        <v>12</v>
      </c>
      <c r="J35">
        <v>10</v>
      </c>
      <c r="K35">
        <v>3</v>
      </c>
      <c r="L35">
        <v>5</v>
      </c>
      <c r="M35">
        <v>4</v>
      </c>
      <c r="N35">
        <v>9</v>
      </c>
      <c r="O35">
        <v>6</v>
      </c>
      <c r="Q35">
        <v>9</v>
      </c>
      <c r="R35">
        <v>10</v>
      </c>
      <c r="S35">
        <v>8</v>
      </c>
      <c r="T35">
        <v>8</v>
      </c>
      <c r="W35">
        <v>9</v>
      </c>
      <c r="X35">
        <v>8</v>
      </c>
      <c r="AA35">
        <v>8</v>
      </c>
      <c r="AB35">
        <v>8</v>
      </c>
      <c r="AE35">
        <v>7</v>
      </c>
      <c r="AF35">
        <f t="shared" si="0"/>
        <v>7</v>
      </c>
    </row>
  </sheetData>
  <sortState ref="A2:A35">
    <sortCondition ref="A2"/>
  </sortState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'Ranking Table'!B2:AF2</xm:f>
              <xm:sqref>AG2</xm:sqref>
            </x14:sparkline>
            <x14:sparkline>
              <xm:f>'Ranking Table'!B3:AF3</xm:f>
              <xm:sqref>AG3</xm:sqref>
            </x14:sparkline>
            <x14:sparkline>
              <xm:f>'Ranking Table'!B4:AF4</xm:f>
              <xm:sqref>AG4</xm:sqref>
            </x14:sparkline>
            <x14:sparkline>
              <xm:f>'Ranking Table'!B5:AF5</xm:f>
              <xm:sqref>AG5</xm:sqref>
            </x14:sparkline>
            <x14:sparkline>
              <xm:f>'Ranking Table'!B6:AF6</xm:f>
              <xm:sqref>AG6</xm:sqref>
            </x14:sparkline>
            <x14:sparkline>
              <xm:f>'Ranking Table'!B7:AF7</xm:f>
              <xm:sqref>AG7</xm:sqref>
            </x14:sparkline>
            <x14:sparkline>
              <xm:f>'Ranking Table'!B8:AF8</xm:f>
              <xm:sqref>AG8</xm:sqref>
            </x14:sparkline>
            <x14:sparkline>
              <xm:f>'Ranking Table'!B9:AF9</xm:f>
              <xm:sqref>AG9</xm:sqref>
            </x14:sparkline>
            <x14:sparkline>
              <xm:f>'Ranking Table'!B10:AF10</xm:f>
              <xm:sqref>AG10</xm:sqref>
            </x14:sparkline>
            <x14:sparkline>
              <xm:f>'Ranking Table'!B11:AF11</xm:f>
              <xm:sqref>AG11</xm:sqref>
            </x14:sparkline>
            <x14:sparkline>
              <xm:f>'Ranking Table'!B12:AF12</xm:f>
              <xm:sqref>AG12</xm:sqref>
            </x14:sparkline>
            <x14:sparkline>
              <xm:f>'Ranking Table'!B13:AF13</xm:f>
              <xm:sqref>AG13</xm:sqref>
            </x14:sparkline>
            <x14:sparkline>
              <xm:f>'Ranking Table'!B14:AF14</xm:f>
              <xm:sqref>AG14</xm:sqref>
            </x14:sparkline>
            <x14:sparkline>
              <xm:f>'Ranking Table'!B15:AF15</xm:f>
              <xm:sqref>AG15</xm:sqref>
            </x14:sparkline>
            <x14:sparkline>
              <xm:f>'Ranking Table'!B16:AF16</xm:f>
              <xm:sqref>AG16</xm:sqref>
            </x14:sparkline>
            <x14:sparkline>
              <xm:f>'Ranking Table'!B17:AF17</xm:f>
              <xm:sqref>AG17</xm:sqref>
            </x14:sparkline>
            <x14:sparkline>
              <xm:f>'Ranking Table'!B18:AF18</xm:f>
              <xm:sqref>AG18</xm:sqref>
            </x14:sparkline>
            <x14:sparkline>
              <xm:f>'Ranking Table'!B19:AF19</xm:f>
              <xm:sqref>AG19</xm:sqref>
            </x14:sparkline>
            <x14:sparkline>
              <xm:f>'Ranking Table'!B20:AF20</xm:f>
              <xm:sqref>AG20</xm:sqref>
            </x14:sparkline>
            <x14:sparkline>
              <xm:f>'Ranking Table'!B21:AF21</xm:f>
              <xm:sqref>AG21</xm:sqref>
            </x14:sparkline>
            <x14:sparkline>
              <xm:f>'Ranking Table'!B22:AF22</xm:f>
              <xm:sqref>AG22</xm:sqref>
            </x14:sparkline>
            <x14:sparkline>
              <xm:f>'Ranking Table'!B23:AF23</xm:f>
              <xm:sqref>AG23</xm:sqref>
            </x14:sparkline>
            <x14:sparkline>
              <xm:f>'Ranking Table'!B24:AF24</xm:f>
              <xm:sqref>AG24</xm:sqref>
            </x14:sparkline>
            <x14:sparkline>
              <xm:f>'Ranking Table'!B25:AF25</xm:f>
              <xm:sqref>AG25</xm:sqref>
            </x14:sparkline>
            <x14:sparkline>
              <xm:f>'Ranking Table'!B26:AF26</xm:f>
              <xm:sqref>AG26</xm:sqref>
            </x14:sparkline>
            <x14:sparkline>
              <xm:f>'Ranking Table'!B27:AF27</xm:f>
              <xm:sqref>AG27</xm:sqref>
            </x14:sparkline>
            <x14:sparkline>
              <xm:f>'Ranking Table'!B28:AF28</xm:f>
              <xm:sqref>AG28</xm:sqref>
            </x14:sparkline>
            <x14:sparkline>
              <xm:f>'Ranking Table'!B29:AF29</xm:f>
              <xm:sqref>AG29</xm:sqref>
            </x14:sparkline>
            <x14:sparkline>
              <xm:f>'Ranking Table'!B30:AF30</xm:f>
              <xm:sqref>AG30</xm:sqref>
            </x14:sparkline>
            <x14:sparkline>
              <xm:f>'Ranking Table'!B31:AF31</xm:f>
              <xm:sqref>AG31</xm:sqref>
            </x14:sparkline>
            <x14:sparkline>
              <xm:f>'Ranking Table'!B32:AF32</xm:f>
              <xm:sqref>AG32</xm:sqref>
            </x14:sparkline>
            <x14:sparkline>
              <xm:f>'Ranking Table'!B33:AF33</xm:f>
              <xm:sqref>AG33</xm:sqref>
            </x14:sparkline>
            <x14:sparkline>
              <xm:f>'Ranking Table'!B34:AF34</xm:f>
              <xm:sqref>AG34</xm:sqref>
            </x14:sparkline>
            <x14:sparkline>
              <xm:f>'Ranking Table'!B35:AF35</xm:f>
              <xm:sqref>AG35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3"/>
  <sheetViews>
    <sheetView topLeftCell="A4" workbookViewId="0">
      <selection activeCell="D8" sqref="D8"/>
    </sheetView>
  </sheetViews>
  <sheetFormatPr defaultRowHeight="12.75" x14ac:dyDescent="0.2"/>
  <cols>
    <col min="2" max="2" width="20.42578125" customWidth="1"/>
    <col min="3" max="4" width="12.28515625" customWidth="1"/>
  </cols>
  <sheetData>
    <row r="3" spans="2:4" ht="13.5" thickBot="1" x14ac:dyDescent="0.25"/>
    <row r="4" spans="2:4" ht="13.5" thickBot="1" x14ac:dyDescent="0.25">
      <c r="B4" s="42" t="s">
        <v>86</v>
      </c>
      <c r="C4" s="51" t="s">
        <v>87</v>
      </c>
      <c r="D4" s="43" t="s">
        <v>50</v>
      </c>
    </row>
    <row r="5" spans="2:4" x14ac:dyDescent="0.2">
      <c r="B5" s="48" t="s">
        <v>70</v>
      </c>
      <c r="C5" s="52">
        <f>VLOOKUP(B5,ref,34,0)</f>
        <v>1432.5</v>
      </c>
      <c r="D5" s="44">
        <f>VLOOKUP(B5,ref,35,0)</f>
        <v>1</v>
      </c>
    </row>
    <row r="6" spans="2:4" x14ac:dyDescent="0.2">
      <c r="B6" s="49" t="s">
        <v>82</v>
      </c>
      <c r="C6" s="53">
        <f>VLOOKUP(B6,ref,34,0)</f>
        <v>1415.5</v>
      </c>
      <c r="D6" s="45">
        <f>VLOOKUP(B6,ref,35,0)</f>
        <v>2</v>
      </c>
    </row>
    <row r="7" spans="2:4" x14ac:dyDescent="0.2">
      <c r="B7" s="49" t="s">
        <v>73</v>
      </c>
      <c r="C7" s="53">
        <f>VLOOKUP(B7,ref,34,0)</f>
        <v>1414</v>
      </c>
      <c r="D7" s="45">
        <f>VLOOKUP(B7,ref,35,0)</f>
        <v>3</v>
      </c>
    </row>
    <row r="8" spans="2:4" x14ac:dyDescent="0.2">
      <c r="B8" s="49" t="s">
        <v>77</v>
      </c>
      <c r="C8" s="53">
        <f>VLOOKUP(B8,ref,34,0)</f>
        <v>1413</v>
      </c>
      <c r="D8" s="45">
        <f>VLOOKUP(B8,ref,35,0)</f>
        <v>4</v>
      </c>
    </row>
    <row r="9" spans="2:4" x14ac:dyDescent="0.2">
      <c r="B9" s="49" t="s">
        <v>79</v>
      </c>
      <c r="C9" s="53">
        <f>VLOOKUP(B9,ref,34,0)</f>
        <v>1409.5</v>
      </c>
      <c r="D9" s="45">
        <f>VLOOKUP(B9,ref,35,0)</f>
        <v>5</v>
      </c>
    </row>
    <row r="10" spans="2:4" x14ac:dyDescent="0.2">
      <c r="B10" s="49" t="s">
        <v>78</v>
      </c>
      <c r="C10" s="53">
        <f>VLOOKUP(B10,ref,34,0)</f>
        <v>1408</v>
      </c>
      <c r="D10" s="45">
        <f>VLOOKUP(B10,ref,35,0)</f>
        <v>6</v>
      </c>
    </row>
    <row r="11" spans="2:4" x14ac:dyDescent="0.2">
      <c r="B11" s="49" t="s">
        <v>80</v>
      </c>
      <c r="C11" s="53">
        <f>VLOOKUP(B11,ref,34,0)</f>
        <v>1405.5</v>
      </c>
      <c r="D11" s="45">
        <f>VLOOKUP(B11,ref,35,0)</f>
        <v>7</v>
      </c>
    </row>
    <row r="12" spans="2:4" x14ac:dyDescent="0.2">
      <c r="B12" s="49" t="s">
        <v>55</v>
      </c>
      <c r="C12" s="53">
        <f>VLOOKUP(B12,ref,34,0)</f>
        <v>1403</v>
      </c>
      <c r="D12" s="45">
        <f>VLOOKUP(B12,ref,35,0)</f>
        <v>8</v>
      </c>
    </row>
    <row r="13" spans="2:4" x14ac:dyDescent="0.2">
      <c r="B13" s="49" t="s">
        <v>69</v>
      </c>
      <c r="C13" s="53">
        <f>VLOOKUP(B13,ref,34,0)</f>
        <v>1393.5</v>
      </c>
      <c r="D13" s="45">
        <f>VLOOKUP(B13,ref,35,0)</f>
        <v>9</v>
      </c>
    </row>
    <row r="14" spans="2:4" x14ac:dyDescent="0.2">
      <c r="B14" s="49" t="s">
        <v>60</v>
      </c>
      <c r="C14" s="53">
        <f>VLOOKUP(B14,ref,34,0)</f>
        <v>1390.5</v>
      </c>
      <c r="D14" s="45">
        <f>VLOOKUP(B14,ref,35,0)</f>
        <v>10</v>
      </c>
    </row>
    <row r="15" spans="2:4" x14ac:dyDescent="0.2">
      <c r="B15" s="49" t="s">
        <v>63</v>
      </c>
      <c r="C15" s="53">
        <f>VLOOKUP(B15,ref,34,0)</f>
        <v>1388.5</v>
      </c>
      <c r="D15" s="45">
        <f>VLOOKUP(B15,ref,35,0)</f>
        <v>11</v>
      </c>
    </row>
    <row r="16" spans="2:4" x14ac:dyDescent="0.2">
      <c r="B16" s="49" t="s">
        <v>72</v>
      </c>
      <c r="C16" s="53">
        <f>VLOOKUP(B16,ref,34,0)</f>
        <v>1386.5</v>
      </c>
      <c r="D16" s="45">
        <f>VLOOKUP(B16,ref,35,0)</f>
        <v>12</v>
      </c>
    </row>
    <row r="17" spans="2:4" x14ac:dyDescent="0.2">
      <c r="B17" s="49" t="s">
        <v>52</v>
      </c>
      <c r="C17" s="53">
        <f>VLOOKUP(B17,ref,34,0)</f>
        <v>1384</v>
      </c>
      <c r="D17" s="45">
        <f>VLOOKUP(B17,ref,35,0)</f>
        <v>13</v>
      </c>
    </row>
    <row r="18" spans="2:4" x14ac:dyDescent="0.2">
      <c r="B18" s="49" t="s">
        <v>59</v>
      </c>
      <c r="C18" s="53">
        <f>VLOOKUP(B18,ref,34,0)</f>
        <v>1379</v>
      </c>
      <c r="D18" s="45">
        <f>VLOOKUP(B18,ref,35,0)</f>
        <v>14</v>
      </c>
    </row>
    <row r="19" spans="2:4" x14ac:dyDescent="0.2">
      <c r="B19" s="49" t="s">
        <v>62</v>
      </c>
      <c r="C19" s="53">
        <f>VLOOKUP(B19,ref,34,0)</f>
        <v>1376</v>
      </c>
      <c r="D19" s="45">
        <f>VLOOKUP(B19,ref,35,0)</f>
        <v>15</v>
      </c>
    </row>
    <row r="20" spans="2:4" x14ac:dyDescent="0.2">
      <c r="B20" s="49" t="s">
        <v>65</v>
      </c>
      <c r="C20" s="53">
        <f>VLOOKUP(B20,ref,34,0)</f>
        <v>1368</v>
      </c>
      <c r="D20" s="45">
        <f>VLOOKUP(B20,ref,35,0)</f>
        <v>16</v>
      </c>
    </row>
    <row r="21" spans="2:4" x14ac:dyDescent="0.2">
      <c r="B21" s="49" t="s">
        <v>53</v>
      </c>
      <c r="C21" s="53">
        <f>VLOOKUP(B21,ref,34,0)</f>
        <v>1367</v>
      </c>
      <c r="D21" s="45">
        <f>VLOOKUP(B21,ref,35,0)</f>
        <v>17</v>
      </c>
    </row>
    <row r="22" spans="2:4" x14ac:dyDescent="0.2">
      <c r="B22" s="49" t="s">
        <v>61</v>
      </c>
      <c r="C22" s="53">
        <f>VLOOKUP(B22,ref,34,0)</f>
        <v>1367</v>
      </c>
      <c r="D22" s="45">
        <f>VLOOKUP(B22,ref,35,0)</f>
        <v>17</v>
      </c>
    </row>
    <row r="23" spans="2:4" x14ac:dyDescent="0.2">
      <c r="B23" s="49" t="s">
        <v>85</v>
      </c>
      <c r="C23" s="53">
        <f>VLOOKUP(B23,ref,34,0)</f>
        <v>1365</v>
      </c>
      <c r="D23" s="45">
        <f>VLOOKUP(B23,ref,35,0)</f>
        <v>19</v>
      </c>
    </row>
    <row r="24" spans="2:4" x14ac:dyDescent="0.2">
      <c r="B24" s="49" t="s">
        <v>76</v>
      </c>
      <c r="C24" s="53">
        <f>VLOOKUP(B24,ref,34,0)</f>
        <v>1361</v>
      </c>
      <c r="D24" s="45">
        <f>VLOOKUP(B24,ref,35,0)</f>
        <v>20</v>
      </c>
    </row>
    <row r="25" spans="2:4" x14ac:dyDescent="0.2">
      <c r="B25" s="49" t="s">
        <v>75</v>
      </c>
      <c r="C25" s="53">
        <f>VLOOKUP(B25,ref,34,0)</f>
        <v>1360</v>
      </c>
      <c r="D25" s="45">
        <f>VLOOKUP(B25,ref,35,0)</f>
        <v>21</v>
      </c>
    </row>
    <row r="26" spans="2:4" x14ac:dyDescent="0.2">
      <c r="B26" s="49" t="s">
        <v>74</v>
      </c>
      <c r="C26" s="53">
        <f>VLOOKUP(B26,ref,34,0)</f>
        <v>1355</v>
      </c>
      <c r="D26" s="45">
        <f>VLOOKUP(B26,ref,35,0)</f>
        <v>22</v>
      </c>
    </row>
    <row r="27" spans="2:4" x14ac:dyDescent="0.2">
      <c r="B27" s="49" t="s">
        <v>66</v>
      </c>
      <c r="C27" s="53">
        <f>VLOOKUP(B27,ref,34,0)</f>
        <v>1354.5</v>
      </c>
      <c r="D27" s="45">
        <f>VLOOKUP(B27,ref,35,0)</f>
        <v>23</v>
      </c>
    </row>
    <row r="28" spans="2:4" x14ac:dyDescent="0.2">
      <c r="B28" s="49" t="s">
        <v>71</v>
      </c>
      <c r="C28" s="53">
        <f>VLOOKUP(B28,ref,34,0)</f>
        <v>1348</v>
      </c>
      <c r="D28" s="45">
        <f>VLOOKUP(B28,ref,35,0)</f>
        <v>24</v>
      </c>
    </row>
    <row r="29" spans="2:4" x14ac:dyDescent="0.2">
      <c r="B29" s="49" t="s">
        <v>67</v>
      </c>
      <c r="C29" s="53">
        <f>VLOOKUP(B29,ref,34,0)</f>
        <v>1341</v>
      </c>
      <c r="D29" s="45">
        <f>VLOOKUP(B29,ref,35,0)</f>
        <v>25</v>
      </c>
    </row>
    <row r="30" spans="2:4" x14ac:dyDescent="0.2">
      <c r="B30" s="49" t="s">
        <v>54</v>
      </c>
      <c r="C30" s="53">
        <f>VLOOKUP(B30,ref,34,0)</f>
        <v>1331.5</v>
      </c>
      <c r="D30" s="45">
        <f>VLOOKUP(B30,ref,35,0)</f>
        <v>26</v>
      </c>
    </row>
    <row r="31" spans="2:4" x14ac:dyDescent="0.2">
      <c r="B31" s="49" t="s">
        <v>68</v>
      </c>
      <c r="C31" s="53">
        <f>VLOOKUP(B31,ref,34,0)</f>
        <v>1328.5</v>
      </c>
      <c r="D31" s="45">
        <f>VLOOKUP(B31,ref,35,0)</f>
        <v>27</v>
      </c>
    </row>
    <row r="32" spans="2:4" x14ac:dyDescent="0.2">
      <c r="B32" s="49" t="s">
        <v>84</v>
      </c>
      <c r="C32" s="53">
        <f>VLOOKUP(B32,ref,34,0)</f>
        <v>1327.5</v>
      </c>
      <c r="D32" s="45">
        <f>VLOOKUP(B32,ref,35,0)</f>
        <v>28</v>
      </c>
    </row>
    <row r="33" spans="2:5" x14ac:dyDescent="0.2">
      <c r="B33" s="49" t="s">
        <v>56</v>
      </c>
      <c r="C33" s="53">
        <f>VLOOKUP(B33,ref,34,0)</f>
        <v>1320.5</v>
      </c>
      <c r="D33" s="45">
        <f>VLOOKUP(B33,ref,35,0)</f>
        <v>29</v>
      </c>
    </row>
    <row r="34" spans="2:5" x14ac:dyDescent="0.2">
      <c r="B34" s="49" t="s">
        <v>57</v>
      </c>
      <c r="C34" s="53">
        <f>VLOOKUP(B34,ref,34,0)</f>
        <v>1263</v>
      </c>
      <c r="D34" s="45">
        <f>VLOOKUP(B34,ref,35,0)</f>
        <v>30</v>
      </c>
    </row>
    <row r="35" spans="2:5" x14ac:dyDescent="0.2">
      <c r="B35" s="49" t="s">
        <v>83</v>
      </c>
      <c r="C35" s="53">
        <f>VLOOKUP(B35,ref,34,0)</f>
        <v>1251</v>
      </c>
      <c r="D35" s="45">
        <f>VLOOKUP(B35,ref,35,0)</f>
        <v>31</v>
      </c>
    </row>
    <row r="36" spans="2:5" x14ac:dyDescent="0.2">
      <c r="B36" s="49" t="s">
        <v>64</v>
      </c>
      <c r="C36" s="53">
        <f>VLOOKUP(B36,ref,34,0)</f>
        <v>1244.5</v>
      </c>
      <c r="D36" s="45">
        <f>VLOOKUP(B36,ref,35,0)</f>
        <v>32</v>
      </c>
    </row>
    <row r="37" spans="2:5" x14ac:dyDescent="0.2">
      <c r="B37" s="49" t="s">
        <v>81</v>
      </c>
      <c r="C37" s="53">
        <f>VLOOKUP(B37,ref,34,0)</f>
        <v>1226</v>
      </c>
      <c r="D37" s="45">
        <f>VLOOKUP(B37,ref,35,0)</f>
        <v>33</v>
      </c>
    </row>
    <row r="38" spans="2:5" ht="13.5" thickBot="1" x14ac:dyDescent="0.25">
      <c r="B38" s="50" t="s">
        <v>58</v>
      </c>
      <c r="C38" s="54">
        <f>VLOOKUP(B38,ref,34,0)</f>
        <v>1196</v>
      </c>
      <c r="D38" s="46">
        <f>VLOOKUP(B38,ref,35,0)</f>
        <v>34</v>
      </c>
      <c r="E38" s="47"/>
    </row>
    <row r="39" spans="2:5" x14ac:dyDescent="0.2">
      <c r="C39" s="47"/>
    </row>
    <row r="41" spans="2:5" x14ac:dyDescent="0.2">
      <c r="B41" s="47"/>
      <c r="C41" s="47"/>
    </row>
    <row r="43" spans="2:5" x14ac:dyDescent="0.2">
      <c r="C43" s="47"/>
    </row>
  </sheetData>
  <autoFilter ref="B4:D38">
    <sortState ref="B5:D38">
      <sortCondition ref="D4:D38"/>
    </sortState>
  </autoFilter>
  <conditionalFormatting sqref="D5:D38">
    <cfRule type="cellIs" dxfId="2" priority="2" operator="equal">
      <formula>3</formula>
    </cfRule>
    <cfRule type="cellIs" dxfId="1" priority="3" operator="equal">
      <formula>2</formula>
    </cfRule>
  </conditionalFormatting>
  <conditionalFormatting sqref="B5:D38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Standings</vt:lpstr>
      <vt:lpstr>Entry Forms Summary</vt:lpstr>
      <vt:lpstr>Ranking Table</vt:lpstr>
      <vt:lpstr>Latest Standindings</vt:lpstr>
      <vt:lpstr>ref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rrose002</dc:creator>
  <cp:lastModifiedBy>Bahae Omid</cp:lastModifiedBy>
  <cp:lastPrinted>2014-06-09T21:32:59Z</cp:lastPrinted>
  <dcterms:created xsi:type="dcterms:W3CDTF">2009-01-23T10:19:39Z</dcterms:created>
  <dcterms:modified xsi:type="dcterms:W3CDTF">2014-07-13T21:37:43Z</dcterms:modified>
</cp:coreProperties>
</file>