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aharan\University of Michigan Dropbox\Baharan Meghdadi\Wahl_Nagrath_in vivo tracing\Data for Baharan\nature_revision_BM\saturation_enrichment_normalization\"/>
    </mc:Choice>
  </mc:AlternateContent>
  <xr:revisionPtr revIDLastSave="0" documentId="13_ncr:1_{230D5E5C-D0D9-4373-911E-B1C703C94E08}" xr6:coauthVersionLast="47" xr6:coauthVersionMax="47" xr10:uidLastSave="{00000000-0000-0000-0000-000000000000}"/>
  <bookViews>
    <workbookView xWindow="-120" yWindow="-120" windowWidth="29040" windowHeight="15720" firstSheet="1" activeTab="9" xr2:uid="{00000000-000D-0000-FFFF-FFFF00000000}"/>
  </bookViews>
  <sheets>
    <sheet name="IMP_brain" sheetId="1" r:id="rId1"/>
    <sheet name="IMP_gbm" sheetId="6" r:id="rId2"/>
    <sheet name="AMP_brain" sheetId="2" r:id="rId3"/>
    <sheet name="AMP_gbm" sheetId="8" r:id="rId4"/>
    <sheet name="GDP_brain" sheetId="3" r:id="rId5"/>
    <sheet name="GDP_gbm" sheetId="7" r:id="rId6"/>
    <sheet name="Inosine_brain" sheetId="4" r:id="rId7"/>
    <sheet name="Inosine_gbm" sheetId="9" r:id="rId8"/>
    <sheet name="Guanosine_brain" sheetId="5" r:id="rId9"/>
    <sheet name="Guanosine_gbm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0" l="1"/>
  <c r="J5" i="10"/>
  <c r="J4" i="10"/>
  <c r="J3" i="10"/>
  <c r="J6" i="9"/>
  <c r="J5" i="9"/>
  <c r="J4" i="9"/>
  <c r="J3" i="9"/>
  <c r="J5" i="7"/>
  <c r="J4" i="7"/>
  <c r="J3" i="7"/>
  <c r="J6" i="7"/>
  <c r="J6" i="8"/>
  <c r="J5" i="8"/>
  <c r="J4" i="8"/>
  <c r="J3" i="8"/>
  <c r="J2" i="8"/>
  <c r="I2" i="8"/>
  <c r="J6" i="6"/>
  <c r="J5" i="6"/>
  <c r="J4" i="6"/>
  <c r="J3" i="6"/>
  <c r="J2" i="6"/>
  <c r="I2" i="6"/>
  <c r="F2" i="10" l="1"/>
  <c r="F3" i="10"/>
  <c r="F4" i="10"/>
  <c r="F5" i="10"/>
  <c r="F6" i="10"/>
  <c r="F7" i="10"/>
  <c r="C2" i="10"/>
  <c r="C3" i="10"/>
  <c r="C4" i="10"/>
  <c r="C5" i="10"/>
  <c r="C6" i="10"/>
  <c r="C7" i="10"/>
  <c r="C8" i="10"/>
  <c r="F31" i="10"/>
  <c r="C31" i="10"/>
  <c r="F30" i="10"/>
  <c r="C30" i="10"/>
  <c r="F29" i="10"/>
  <c r="C29" i="10"/>
  <c r="F28" i="10"/>
  <c r="C28" i="10"/>
  <c r="F27" i="10"/>
  <c r="C27" i="10"/>
  <c r="F26" i="10"/>
  <c r="C26" i="10"/>
  <c r="F25" i="10"/>
  <c r="C25" i="10"/>
  <c r="F24" i="10"/>
  <c r="C24" i="10"/>
  <c r="F23" i="10"/>
  <c r="C23" i="10"/>
  <c r="F22" i="10"/>
  <c r="C22" i="10"/>
  <c r="F21" i="10"/>
  <c r="C21" i="10"/>
  <c r="F20" i="10"/>
  <c r="C20" i="10"/>
  <c r="F19" i="10"/>
  <c r="C19" i="10"/>
  <c r="F18" i="10"/>
  <c r="C18" i="10"/>
  <c r="F17" i="10"/>
  <c r="C17" i="10"/>
  <c r="F16" i="10"/>
  <c r="C16" i="10"/>
  <c r="F15" i="10"/>
  <c r="C15" i="10"/>
  <c r="F14" i="10"/>
  <c r="C14" i="10"/>
  <c r="F13" i="10"/>
  <c r="C13" i="10"/>
  <c r="F12" i="10"/>
  <c r="C12" i="10"/>
  <c r="F11" i="10"/>
  <c r="C11" i="10"/>
  <c r="F10" i="10"/>
  <c r="C10" i="10"/>
  <c r="F9" i="10"/>
  <c r="C9" i="10"/>
  <c r="F8" i="10"/>
  <c r="F2" i="9"/>
  <c r="F3" i="9"/>
  <c r="F4" i="9"/>
  <c r="F5" i="9"/>
  <c r="F6" i="9"/>
  <c r="F7" i="9"/>
  <c r="C2" i="9"/>
  <c r="C3" i="9"/>
  <c r="C4" i="9"/>
  <c r="C5" i="9"/>
  <c r="C6" i="9"/>
  <c r="C7" i="9"/>
  <c r="C8" i="9"/>
  <c r="F34" i="9"/>
  <c r="C34" i="9"/>
  <c r="F33" i="9"/>
  <c r="C33" i="9"/>
  <c r="F32" i="9"/>
  <c r="C32" i="9"/>
  <c r="F31" i="9"/>
  <c r="C31" i="9"/>
  <c r="F30" i="9"/>
  <c r="C30" i="9"/>
  <c r="F29" i="9"/>
  <c r="C29" i="9"/>
  <c r="F28" i="9"/>
  <c r="C28" i="9"/>
  <c r="F27" i="9"/>
  <c r="C27" i="9"/>
  <c r="F26" i="9"/>
  <c r="C26" i="9"/>
  <c r="F25" i="9"/>
  <c r="C25" i="9"/>
  <c r="F24" i="9"/>
  <c r="C24" i="9"/>
  <c r="F23" i="9"/>
  <c r="C23" i="9"/>
  <c r="F22" i="9"/>
  <c r="C22" i="9"/>
  <c r="F21" i="9"/>
  <c r="C21" i="9"/>
  <c r="F20" i="9"/>
  <c r="C20" i="9"/>
  <c r="F19" i="9"/>
  <c r="C19" i="9"/>
  <c r="F18" i="9"/>
  <c r="C18" i="9"/>
  <c r="F17" i="9"/>
  <c r="C17" i="9"/>
  <c r="F16" i="9"/>
  <c r="C16" i="9"/>
  <c r="F15" i="9"/>
  <c r="C15" i="9"/>
  <c r="F14" i="9"/>
  <c r="C14" i="9"/>
  <c r="F13" i="9"/>
  <c r="C13" i="9"/>
  <c r="F12" i="9"/>
  <c r="C12" i="9"/>
  <c r="F11" i="9"/>
  <c r="C11" i="9"/>
  <c r="F10" i="9"/>
  <c r="C10" i="9"/>
  <c r="F9" i="9"/>
  <c r="C9" i="9"/>
  <c r="F8" i="9"/>
  <c r="F2" i="8"/>
  <c r="F3" i="8"/>
  <c r="F4" i="8"/>
  <c r="F5" i="8"/>
  <c r="F6" i="8"/>
  <c r="F7" i="8"/>
  <c r="C2" i="8"/>
  <c r="C3" i="8"/>
  <c r="C4" i="8"/>
  <c r="C5" i="8"/>
  <c r="C6" i="8"/>
  <c r="C7" i="8"/>
  <c r="F34" i="8"/>
  <c r="C34" i="8"/>
  <c r="F33" i="8"/>
  <c r="C33" i="8"/>
  <c r="F32" i="8"/>
  <c r="C32" i="8"/>
  <c r="F31" i="8"/>
  <c r="C31" i="8"/>
  <c r="F30" i="8"/>
  <c r="C30" i="8"/>
  <c r="F29" i="8"/>
  <c r="C29" i="8"/>
  <c r="F28" i="8"/>
  <c r="C28" i="8"/>
  <c r="F27" i="8"/>
  <c r="C27" i="8"/>
  <c r="F26" i="8"/>
  <c r="C26" i="8"/>
  <c r="F25" i="8"/>
  <c r="C25" i="8"/>
  <c r="F24" i="8"/>
  <c r="C24" i="8"/>
  <c r="F23" i="8"/>
  <c r="C23" i="8"/>
  <c r="F22" i="8"/>
  <c r="C22" i="8"/>
  <c r="F21" i="8"/>
  <c r="C21" i="8"/>
  <c r="F20" i="8"/>
  <c r="C20" i="8"/>
  <c r="F19" i="8"/>
  <c r="C19" i="8"/>
  <c r="F18" i="8"/>
  <c r="C18" i="8"/>
  <c r="F17" i="8"/>
  <c r="C17" i="8"/>
  <c r="F16" i="8"/>
  <c r="C16" i="8"/>
  <c r="F15" i="8"/>
  <c r="C15" i="8"/>
  <c r="F14" i="8"/>
  <c r="C14" i="8"/>
  <c r="F13" i="8"/>
  <c r="C13" i="8"/>
  <c r="F12" i="8"/>
  <c r="C12" i="8"/>
  <c r="F11" i="8"/>
  <c r="C11" i="8"/>
  <c r="F10" i="8"/>
  <c r="C10" i="8"/>
  <c r="F9" i="8"/>
  <c r="C9" i="8"/>
  <c r="F8" i="8"/>
  <c r="C8" i="8"/>
  <c r="F2" i="7"/>
  <c r="F3" i="7"/>
  <c r="F4" i="7"/>
  <c r="F5" i="7"/>
  <c r="F6" i="7"/>
  <c r="F7" i="7"/>
  <c r="C2" i="7"/>
  <c r="C3" i="7"/>
  <c r="C4" i="7"/>
  <c r="C5" i="7"/>
  <c r="C6" i="7"/>
  <c r="C7" i="7"/>
  <c r="C8" i="7"/>
  <c r="C9" i="7"/>
  <c r="F32" i="7"/>
  <c r="C32" i="7"/>
  <c r="F31" i="7"/>
  <c r="C31" i="7"/>
  <c r="F30" i="7"/>
  <c r="C30" i="7"/>
  <c r="F29" i="7"/>
  <c r="I6" i="7" s="1"/>
  <c r="C29" i="7"/>
  <c r="F28" i="7"/>
  <c r="C28" i="7"/>
  <c r="F27" i="7"/>
  <c r="C27" i="7"/>
  <c r="F26" i="7"/>
  <c r="C26" i="7"/>
  <c r="F25" i="7"/>
  <c r="C25" i="7"/>
  <c r="F24" i="7"/>
  <c r="C24" i="7"/>
  <c r="F23" i="7"/>
  <c r="C23" i="7"/>
  <c r="F22" i="7"/>
  <c r="C22" i="7"/>
  <c r="F21" i="7"/>
  <c r="C21" i="7"/>
  <c r="F20" i="7"/>
  <c r="C20" i="7"/>
  <c r="F19" i="7"/>
  <c r="C19" i="7"/>
  <c r="F18" i="7"/>
  <c r="C18" i="7"/>
  <c r="F17" i="7"/>
  <c r="C17" i="7"/>
  <c r="F16" i="7"/>
  <c r="C16" i="7"/>
  <c r="F15" i="7"/>
  <c r="C15" i="7"/>
  <c r="F14" i="7"/>
  <c r="C14" i="7"/>
  <c r="F13" i="7"/>
  <c r="C13" i="7"/>
  <c r="F12" i="7"/>
  <c r="C12" i="7"/>
  <c r="F11" i="7"/>
  <c r="C11" i="7"/>
  <c r="F10" i="7"/>
  <c r="C10" i="7"/>
  <c r="F9" i="7"/>
  <c r="F8" i="7"/>
  <c r="F2" i="6"/>
  <c r="F3" i="6"/>
  <c r="F4" i="6"/>
  <c r="F5" i="6"/>
  <c r="F6" i="6"/>
  <c r="F7" i="6"/>
  <c r="C2" i="6"/>
  <c r="C3" i="6"/>
  <c r="C4" i="6"/>
  <c r="C5" i="6"/>
  <c r="C6" i="6"/>
  <c r="C7" i="6"/>
  <c r="F25" i="6"/>
  <c r="C25" i="6"/>
  <c r="F24" i="6"/>
  <c r="C24" i="6"/>
  <c r="F23" i="6"/>
  <c r="C23" i="6"/>
  <c r="F22" i="6"/>
  <c r="C22" i="6"/>
  <c r="F21" i="6"/>
  <c r="C21" i="6"/>
  <c r="F20" i="6"/>
  <c r="C20" i="6"/>
  <c r="F19" i="6"/>
  <c r="C19" i="6"/>
  <c r="F18" i="6"/>
  <c r="C18" i="6"/>
  <c r="F17" i="6"/>
  <c r="C17" i="6"/>
  <c r="F16" i="6"/>
  <c r="C16" i="6"/>
  <c r="F15" i="6"/>
  <c r="C15" i="6"/>
  <c r="F14" i="6"/>
  <c r="C14" i="6"/>
  <c r="F13" i="6"/>
  <c r="C13" i="6"/>
  <c r="F12" i="6"/>
  <c r="C12" i="6"/>
  <c r="F11" i="6"/>
  <c r="C11" i="6"/>
  <c r="F10" i="6"/>
  <c r="C10" i="6"/>
  <c r="F9" i="6"/>
  <c r="C9" i="6"/>
  <c r="F8" i="6"/>
  <c r="C8" i="6"/>
  <c r="I4" i="10" l="1"/>
  <c r="I3" i="10"/>
  <c r="I5" i="10"/>
  <c r="I6" i="10"/>
  <c r="J2" i="10"/>
  <c r="L5" i="10" s="1"/>
  <c r="I2" i="10"/>
  <c r="J2" i="9"/>
  <c r="I2" i="9"/>
  <c r="I3" i="9"/>
  <c r="I6" i="9"/>
  <c r="I5" i="9"/>
  <c r="I4" i="9"/>
  <c r="I3" i="7"/>
  <c r="J2" i="7"/>
  <c r="I2" i="7"/>
  <c r="I5" i="7"/>
  <c r="I4" i="7"/>
  <c r="I6" i="6"/>
  <c r="I3" i="6"/>
  <c r="I5" i="6"/>
  <c r="I4" i="6"/>
  <c r="I5" i="8"/>
  <c r="I3" i="8"/>
  <c r="I4" i="8"/>
  <c r="M3" i="8"/>
  <c r="L2" i="8"/>
  <c r="M4" i="8"/>
  <c r="L3" i="8"/>
  <c r="L6" i="8"/>
  <c r="M2" i="8"/>
  <c r="K3" i="8"/>
  <c r="I6" i="8"/>
  <c r="K4" i="8"/>
  <c r="M3" i="7"/>
  <c r="M6" i="7"/>
  <c r="K2" i="7"/>
  <c r="M4" i="7"/>
  <c r="M3" i="10" l="1"/>
  <c r="K3" i="10"/>
  <c r="K6" i="10"/>
  <c r="M6" i="10"/>
  <c r="L6" i="10"/>
  <c r="K2" i="10"/>
  <c r="L2" i="10"/>
  <c r="M2" i="10"/>
  <c r="L3" i="10"/>
  <c r="L4" i="10"/>
  <c r="M5" i="10"/>
  <c r="M4" i="10"/>
  <c r="K4" i="10"/>
  <c r="K5" i="10"/>
  <c r="K4" i="9"/>
  <c r="M4" i="9"/>
  <c r="M3" i="9"/>
  <c r="K3" i="9"/>
  <c r="L6" i="9"/>
  <c r="L5" i="9"/>
  <c r="K2" i="9"/>
  <c r="M2" i="9"/>
  <c r="L4" i="9"/>
  <c r="N4" i="9" s="1"/>
  <c r="L2" i="9"/>
  <c r="L3" i="9"/>
  <c r="M5" i="9"/>
  <c r="K5" i="9"/>
  <c r="M6" i="9"/>
  <c r="K6" i="9"/>
  <c r="N6" i="9" s="1"/>
  <c r="M5" i="7"/>
  <c r="M6" i="6"/>
  <c r="K6" i="6"/>
  <c r="M5" i="6"/>
  <c r="K5" i="6"/>
  <c r="L3" i="6"/>
  <c r="L4" i="6"/>
  <c r="K2" i="6"/>
  <c r="L2" i="6"/>
  <c r="M2" i="6"/>
  <c r="L6" i="6"/>
  <c r="L5" i="6"/>
  <c r="M4" i="6"/>
  <c r="K4" i="6"/>
  <c r="K3" i="6"/>
  <c r="M3" i="6"/>
  <c r="L4" i="8"/>
  <c r="N4" i="8" s="1"/>
  <c r="L5" i="8"/>
  <c r="K2" i="8"/>
  <c r="N2" i="8" s="1"/>
  <c r="K5" i="8"/>
  <c r="M5" i="8"/>
  <c r="M6" i="8"/>
  <c r="K6" i="8"/>
  <c r="N3" i="8"/>
  <c r="K5" i="7"/>
  <c r="L3" i="7"/>
  <c r="L5" i="7"/>
  <c r="K4" i="7"/>
  <c r="K3" i="7"/>
  <c r="N3" i="7" s="1"/>
  <c r="L4" i="7"/>
  <c r="L6" i="7"/>
  <c r="M2" i="7"/>
  <c r="L2" i="7"/>
  <c r="K6" i="7"/>
  <c r="N5" i="7"/>
  <c r="N4" i="7"/>
  <c r="F2" i="5"/>
  <c r="J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J6" i="3"/>
  <c r="J5" i="3"/>
  <c r="J4" i="3"/>
  <c r="J3" i="3"/>
  <c r="J2" i="3"/>
  <c r="I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F2" i="2"/>
  <c r="J2" i="2" s="1"/>
  <c r="F3" i="2"/>
  <c r="I2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F2" i="1"/>
  <c r="J2" i="1" s="1"/>
  <c r="F3" i="1"/>
  <c r="I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8" i="5"/>
  <c r="C19" i="5"/>
  <c r="C20" i="2"/>
  <c r="F49" i="5"/>
  <c r="F48" i="5"/>
  <c r="F47" i="5"/>
  <c r="F46" i="5"/>
  <c r="F45" i="5"/>
  <c r="F44" i="5"/>
  <c r="J6" i="5" s="1"/>
  <c r="F43" i="5"/>
  <c r="F42" i="5"/>
  <c r="F41" i="5"/>
  <c r="F40" i="5"/>
  <c r="F39" i="5"/>
  <c r="F38" i="5"/>
  <c r="J5" i="5" s="1"/>
  <c r="F37" i="5"/>
  <c r="F36" i="5"/>
  <c r="F35" i="5"/>
  <c r="F34" i="5"/>
  <c r="F33" i="5"/>
  <c r="F32" i="5"/>
  <c r="F31" i="5"/>
  <c r="F30" i="5"/>
  <c r="F29" i="5"/>
  <c r="J4" i="5" s="1"/>
  <c r="F28" i="5"/>
  <c r="F27" i="5"/>
  <c r="F26" i="5"/>
  <c r="F25" i="5"/>
  <c r="F24" i="5"/>
  <c r="F23" i="5"/>
  <c r="F22" i="5"/>
  <c r="F21" i="5"/>
  <c r="F20" i="5"/>
  <c r="J3" i="5" s="1"/>
  <c r="F49" i="4"/>
  <c r="F48" i="4"/>
  <c r="F47" i="4"/>
  <c r="F46" i="4"/>
  <c r="F45" i="4"/>
  <c r="F44" i="4"/>
  <c r="J6" i="4" s="1"/>
  <c r="F43" i="4"/>
  <c r="F42" i="4"/>
  <c r="F41" i="4"/>
  <c r="F40" i="4"/>
  <c r="F39" i="4"/>
  <c r="F38" i="4"/>
  <c r="J5" i="4" s="1"/>
  <c r="F37" i="4"/>
  <c r="F36" i="4"/>
  <c r="F35" i="4"/>
  <c r="F34" i="4"/>
  <c r="F33" i="4"/>
  <c r="F32" i="4"/>
  <c r="F31" i="4"/>
  <c r="F30" i="4"/>
  <c r="F29" i="4"/>
  <c r="J4" i="4" s="1"/>
  <c r="F28" i="4"/>
  <c r="F27" i="4"/>
  <c r="F26" i="4"/>
  <c r="F25" i="4"/>
  <c r="F24" i="4"/>
  <c r="F23" i="4"/>
  <c r="F22" i="4"/>
  <c r="F21" i="4"/>
  <c r="F20" i="4"/>
  <c r="J3" i="4" s="1"/>
  <c r="I2" i="5" l="1"/>
  <c r="J2" i="4"/>
  <c r="I2" i="4"/>
  <c r="N5" i="10"/>
  <c r="N4" i="10"/>
  <c r="N6" i="10"/>
  <c r="N2" i="10"/>
  <c r="N3" i="10"/>
  <c r="N2" i="9"/>
  <c r="N5" i="9"/>
  <c r="N3" i="9"/>
  <c r="N5" i="8"/>
  <c r="N6" i="8"/>
  <c r="N4" i="6"/>
  <c r="N2" i="6"/>
  <c r="N5" i="6"/>
  <c r="N6" i="6"/>
  <c r="N3" i="6"/>
  <c r="N2" i="7"/>
  <c r="N6" i="7"/>
  <c r="I3" i="5"/>
  <c r="I4" i="5"/>
  <c r="M4" i="5" s="1"/>
  <c r="I5" i="5"/>
  <c r="I6" i="5"/>
  <c r="I5" i="4"/>
  <c r="I3" i="4"/>
  <c r="I4" i="4"/>
  <c r="L4" i="4"/>
  <c r="I6" i="4"/>
  <c r="L5" i="2"/>
  <c r="L6" i="2"/>
  <c r="K2" i="2"/>
  <c r="L2" i="2"/>
  <c r="M2" i="2"/>
  <c r="L3" i="2"/>
  <c r="L4" i="2"/>
  <c r="K2" i="1"/>
  <c r="L6" i="1"/>
  <c r="L4" i="1"/>
  <c r="M2" i="1"/>
  <c r="L3" i="1"/>
  <c r="L5" i="1"/>
  <c r="L2" i="1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F49" i="2"/>
  <c r="F48" i="2"/>
  <c r="F47" i="2"/>
  <c r="F46" i="2"/>
  <c r="F45" i="2"/>
  <c r="F44" i="2"/>
  <c r="F43" i="2"/>
  <c r="F42" i="2"/>
  <c r="F41" i="2"/>
  <c r="F40" i="2"/>
  <c r="F39" i="2"/>
  <c r="F38" i="2"/>
  <c r="J5" i="2" s="1"/>
  <c r="F37" i="2"/>
  <c r="F36" i="2"/>
  <c r="F35" i="2"/>
  <c r="F34" i="2"/>
  <c r="F33" i="2"/>
  <c r="F32" i="2"/>
  <c r="F31" i="2"/>
  <c r="F30" i="2"/>
  <c r="F29" i="2"/>
  <c r="J4" i="2" s="1"/>
  <c r="F28" i="2"/>
  <c r="F27" i="2"/>
  <c r="F26" i="2"/>
  <c r="F25" i="2"/>
  <c r="F24" i="2"/>
  <c r="F23" i="2"/>
  <c r="F22" i="2"/>
  <c r="F21" i="2"/>
  <c r="F20" i="2"/>
  <c r="C44" i="2"/>
  <c r="C45" i="2"/>
  <c r="C46" i="2"/>
  <c r="C47" i="2"/>
  <c r="C48" i="2"/>
  <c r="C49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J3" i="2" l="1"/>
  <c r="J6" i="2"/>
  <c r="L4" i="5"/>
  <c r="L6" i="5"/>
  <c r="L5" i="5"/>
  <c r="K5" i="5"/>
  <c r="M2" i="5"/>
  <c r="M3" i="5"/>
  <c r="M6" i="5"/>
  <c r="L3" i="5"/>
  <c r="K2" i="5"/>
  <c r="M5" i="5"/>
  <c r="K4" i="5"/>
  <c r="N4" i="5" s="1"/>
  <c r="L2" i="5"/>
  <c r="K3" i="5"/>
  <c r="K6" i="5"/>
  <c r="K5" i="4"/>
  <c r="M4" i="4"/>
  <c r="M5" i="4"/>
  <c r="K4" i="4"/>
  <c r="M3" i="4"/>
  <c r="M6" i="4"/>
  <c r="K6" i="4"/>
  <c r="L6" i="4"/>
  <c r="K2" i="4"/>
  <c r="M2" i="4"/>
  <c r="L5" i="4"/>
  <c r="L3" i="4"/>
  <c r="L2" i="4"/>
  <c r="K3" i="4"/>
  <c r="L3" i="3"/>
  <c r="L2" i="3"/>
  <c r="K2" i="3"/>
  <c r="L4" i="3"/>
  <c r="M2" i="3"/>
  <c r="L6" i="3"/>
  <c r="L5" i="3"/>
  <c r="I3" i="3"/>
  <c r="I6" i="3"/>
  <c r="I4" i="3"/>
  <c r="I5" i="3"/>
  <c r="I3" i="2"/>
  <c r="I6" i="2"/>
  <c r="I4" i="2"/>
  <c r="I5" i="2"/>
  <c r="N2" i="2"/>
  <c r="I5" i="1"/>
  <c r="J5" i="1"/>
  <c r="I4" i="1"/>
  <c r="K4" i="1" s="1"/>
  <c r="J4" i="1"/>
  <c r="J3" i="1"/>
  <c r="I3" i="1"/>
  <c r="I6" i="1"/>
  <c r="J6" i="1"/>
  <c r="N2" i="1"/>
  <c r="N5" i="5" l="1"/>
  <c r="N2" i="5"/>
  <c r="N6" i="5"/>
  <c r="N3" i="5"/>
  <c r="N4" i="4"/>
  <c r="N5" i="4"/>
  <c r="N6" i="4"/>
  <c r="N2" i="4"/>
  <c r="N3" i="4"/>
  <c r="N2" i="3"/>
  <c r="M4" i="3"/>
  <c r="K4" i="3"/>
  <c r="M5" i="3"/>
  <c r="K5" i="3"/>
  <c r="M6" i="3"/>
  <c r="K6" i="3"/>
  <c r="M3" i="3"/>
  <c r="K3" i="3"/>
  <c r="M5" i="2"/>
  <c r="K5" i="2"/>
  <c r="M6" i="2"/>
  <c r="K6" i="2"/>
  <c r="M4" i="2"/>
  <c r="K4" i="2"/>
  <c r="M3" i="2"/>
  <c r="K3" i="2"/>
  <c r="M4" i="1"/>
  <c r="N4" i="1" s="1"/>
  <c r="M6" i="1"/>
  <c r="K6" i="1"/>
  <c r="M3" i="1"/>
  <c r="K3" i="1"/>
  <c r="M5" i="1"/>
  <c r="K5" i="1"/>
  <c r="N5" i="2" l="1"/>
  <c r="N6" i="3"/>
  <c r="N4" i="3"/>
  <c r="N3" i="3"/>
  <c r="N5" i="3"/>
  <c r="N4" i="2"/>
  <c r="N3" i="2"/>
  <c r="N6" i="2"/>
  <c r="N5" i="1"/>
  <c r="N3" i="1"/>
  <c r="N6" i="1"/>
</calcChain>
</file>

<file path=xl/sharedStrings.xml><?xml version="1.0" encoding="utf-8"?>
<sst xmlns="http://schemas.openxmlformats.org/spreadsheetml/2006/main" count="912" uniqueCount="103">
  <si>
    <t>SampleGroups</t>
  </si>
  <si>
    <t xml:space="preserve"> File Name</t>
  </si>
  <si>
    <t>Abund</t>
  </si>
  <si>
    <t>030_RT</t>
  </si>
  <si>
    <t>20211014-EX01172-A045-IN0016-S00053785-739B_1-N.d</t>
  </si>
  <si>
    <t>20211014-EX01172-A045-IN0016-S00053786-739B_2-N.d</t>
  </si>
  <si>
    <t>20211014-EX01172-A045-IN0016-S00053787-739B_3-N.d</t>
  </si>
  <si>
    <t>20211014-EX01172-A045-IN0016-S00053791-741B_1-N.d</t>
  </si>
  <si>
    <t>20211014-EX01172-A045-IN0016-S00053792-741B_2-N.d</t>
  </si>
  <si>
    <t>20211014-EX01172-A045-IN0016-S00053793-741B_3-N.d</t>
  </si>
  <si>
    <t>20211014-EX01172-A045-IN0016-S00053794-742B_1-N.d</t>
  </si>
  <si>
    <t>20211014-EX01172-A045-IN0016-S00053795-742B_2-N.d</t>
  </si>
  <si>
    <t>20211014-EX01172-A045-IN0016-S00053796-742B_3-N.d</t>
  </si>
  <si>
    <t>060_RT</t>
  </si>
  <si>
    <t>20211014-EX01172-A045-IN0016-S00053797-743B_1-N.d</t>
  </si>
  <si>
    <t>20211014-EX01172-A045-IN0016-S00053798-743B_2-N.d</t>
  </si>
  <si>
    <t>20211014-EX01172-A045-IN0016-S00053799-743B_3-N.d</t>
  </si>
  <si>
    <t>20211014-EX01172-A045-IN0016-S00053800-744B_1-N.d</t>
  </si>
  <si>
    <t>20211014-EX01172-A045-IN0016-S00053801-744B_2-N.d</t>
  </si>
  <si>
    <t>20211014-EX01172-A045-IN0016-S00053802-744B_3-N.d</t>
  </si>
  <si>
    <t>20211014-EX01172-A045-IN0016-S00053803-745B_1-N.d</t>
  </si>
  <si>
    <t>20211014-EX01172-A045-IN0016-S00053804-745B_2-N.d</t>
  </si>
  <si>
    <t>20211014-EX01172-A045-IN0016-S00053805-745B_3-N.d</t>
  </si>
  <si>
    <t>120_RT</t>
  </si>
  <si>
    <t>20211014-EX01172-A045-IN0016-S00053815-749B_1-N.d</t>
  </si>
  <si>
    <t>20211014-EX01172-A045-IN0016-S00053816-749B_2-N.d</t>
  </si>
  <si>
    <t>20211014-EX01172-A045-IN0016-S00053817-749B_3-N.d</t>
  </si>
  <si>
    <t>20211014-EX01172-A045-IN0016-S00053818-750B_1-N.d</t>
  </si>
  <si>
    <t>20211014-EX01172-A045-IN0016-S00053819-750B_2-N.d</t>
  </si>
  <si>
    <t>20211014-EX01172-A045-IN0016-S00053820-750B_3-N.d</t>
  </si>
  <si>
    <t>240_RT</t>
  </si>
  <si>
    <t>20211014-EX01172-A045-IN0016-S00053821-751B_1-N.d</t>
  </si>
  <si>
    <t>20211014-EX01172-A045-IN0016-S00053822-751B_2-N.d</t>
  </si>
  <si>
    <t>20211014-EX01172-A045-IN0016-S00053823-751B_3-N.d</t>
  </si>
  <si>
    <t>20211014-EX01172-A045-IN0016-S00053824-752B_1-N.d</t>
  </si>
  <si>
    <t>20211014-EX01172-A045-IN0016-S00053825-752B_2-N.d</t>
  </si>
  <si>
    <t>20211014-EX01172-A045-IN0016-S00053826-752B_3-N.d</t>
  </si>
  <si>
    <t>Weight (mg)</t>
  </si>
  <si>
    <t>Animal ID</t>
  </si>
  <si>
    <t>RATIO</t>
  </si>
  <si>
    <t>TERM1</t>
  </si>
  <si>
    <t>TERM2</t>
  </si>
  <si>
    <t>R STDEV</t>
  </si>
  <si>
    <t>Normalized Abundance (/mg)</t>
  </si>
  <si>
    <t>Mean</t>
  </si>
  <si>
    <t>std</t>
  </si>
  <si>
    <t>time</t>
  </si>
  <si>
    <t>030_Control</t>
  </si>
  <si>
    <t>20211014-EX01172-A045-IN0016-S00053790-740B_3-N.d</t>
  </si>
  <si>
    <t>20211014-EX01172-A045-IN0016-S00053789-740B_2-N.d</t>
  </si>
  <si>
    <t>20211014-EX01172-A045-IN0016-S00053788-740B_1-N.d</t>
  </si>
  <si>
    <t>20211014-EX01172-A045-IN0016-S00053782-731B_1-N.d</t>
  </si>
  <si>
    <t>20211014-EX01172-A045-IN0016-S00053783-731B_2-N.d</t>
  </si>
  <si>
    <t>20211014-EX01172-A045-IN0016-S00053784-731B_3-N.d</t>
  </si>
  <si>
    <t>120_Control</t>
  </si>
  <si>
    <t>20211014-EX01172-A045-IN0016-S00053806-746B_1-N.d</t>
  </si>
  <si>
    <t>20211014-EX01172-A045-IN0016-S00053808-746B_3-N.d</t>
  </si>
  <si>
    <t>20211014-EX01172-A045-IN0016-S00053807-746B_2-N.d</t>
  </si>
  <si>
    <t>240_Control</t>
  </si>
  <si>
    <t>20211014-EX01172-A045-IN0016-S00053842-757B_1-N.d</t>
  </si>
  <si>
    <t>20211014-EX01172-A045-IN0016-S00053843-757B_2-N.d</t>
  </si>
  <si>
    <t>20211014-EX01172-A045-IN0016-S00053844-757B_3-N.d</t>
  </si>
  <si>
    <t>20211014-EX01172-A045-IN0016-S00053812-748B_1-N.d</t>
  </si>
  <si>
    <t>20211014-EX01172-A045-IN0016-S00053813-748B_2-N.d</t>
  </si>
  <si>
    <t>20211014-EX01172-A045-IN0016-S00053814-748B_3-N.d</t>
  </si>
  <si>
    <t>20211014-EX01172-A045-IN0016-S00053810-747B_2-N.d</t>
  </si>
  <si>
    <t>20211014-EX01172-A045-IN0016-S00053809-747B_1-N.d</t>
  </si>
  <si>
    <t>20211014-EX01172-A045-IN0016-S00053811-747B_3-N.d</t>
  </si>
  <si>
    <t>000_Control</t>
  </si>
  <si>
    <t>20211014-EX01172-A045-IN0016-S00053909-783G_1-N.d</t>
  </si>
  <si>
    <t>20211014-EX01172-A045-IN0016-S00053910-783G_2-N.d</t>
  </si>
  <si>
    <t>20211014-EX01172-A045-IN0016-S00053911-783G_3-N.d</t>
  </si>
  <si>
    <t>20211014-EX01172-A045-IN0016-S00053851-741G_1-N.d</t>
  </si>
  <si>
    <t>20211014-EX01172-A045-IN0016-S00053852-741G_2-N.d</t>
  </si>
  <si>
    <t>20211014-EX01172-A045-IN0016-S00053853-741G_3-N.d</t>
  </si>
  <si>
    <t>20211014-EX01172-A045-IN0016-S00053857-743G_1-N.d</t>
  </si>
  <si>
    <t>20211014-EX01172-A045-IN0016-S00053858-743G_2-N.d</t>
  </si>
  <si>
    <t>20211014-EX01172-A045-IN0016-S00053859-743G_3-N.d</t>
  </si>
  <si>
    <t>20211014-EX01172-A045-IN0016-S00053860-744G_1-N.d</t>
  </si>
  <si>
    <t>20211014-EX01172-A045-IN0016-S00053861-744G_2-N.d</t>
  </si>
  <si>
    <t>20211014-EX01172-A045-IN0016-S00053862-744G_3-N.d</t>
  </si>
  <si>
    <t>20211014-EX01172-A045-IN0016-S00053863-745G_1-N.d</t>
  </si>
  <si>
    <t>20211014-EX01172-A045-IN0016-S00053864-745G_2-N.d</t>
  </si>
  <si>
    <t>20211014-EX01172-A045-IN0016-S00053865-745G_3-N.d</t>
  </si>
  <si>
    <t>20211014-EX01172-A045-IN0016-S00053875-749G_1-N.d</t>
  </si>
  <si>
    <t>20211014-EX01172-A045-IN0016-S00053876-749G_2-N.d</t>
  </si>
  <si>
    <t>20211014-EX01172-A045-IN0016-S00053877-749G_3-N.d</t>
  </si>
  <si>
    <t>20211014-EX01172-A045-IN0016-S00053878-750G_1-N.d</t>
  </si>
  <si>
    <t>20211014-EX01172-A045-IN0016-S00053879-750G_2-N.d</t>
  </si>
  <si>
    <t>20211014-EX01172-A045-IN0016-S00053880-750G_3-N.d</t>
  </si>
  <si>
    <t>20211014-EX01172-A045-IN0016-S00053881-751G_1-N.d</t>
  </si>
  <si>
    <t>20211014-EX01172-A045-IN0016-S00053882-751G_2-N.d</t>
  </si>
  <si>
    <t>20211014-EX01172-A045-IN0016-S00053883-751G_3-N.d</t>
  </si>
  <si>
    <t>20211014-EX01172-A045-IN0016-S00053884-752G_1-N.d</t>
  </si>
  <si>
    <t>20211014-EX01172-A045-IN0016-S00053885-752G_2-N.d</t>
  </si>
  <si>
    <t>20211014-EX01172-A045-IN0016-S00053886-752G_3-N.d</t>
  </si>
  <si>
    <t>20211014-EX01172-A045-IN0016-S00053845-731G_1-N.d</t>
  </si>
  <si>
    <t>20211014-EX01172-A045-IN0016-S00053846-731G_2-N.d</t>
  </si>
  <si>
    <t>20211014-EX01172-A045-IN0016-S00053847-731G_3-N.d</t>
  </si>
  <si>
    <t>20211014-EX01172-A045-IN0016-S00053872-748G_1-N.d</t>
  </si>
  <si>
    <t>20211014-EX01172-A045-IN0016-S00053873-748G_2-N.d</t>
  </si>
  <si>
    <t>20211014-EX01172-A045-IN0016-S00053874-748G_3-N.d</t>
  </si>
  <si>
    <t>Corrected Abund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</si>
</sst>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1" fillId="0" borderId="1" xfId="0" applyFont="1" applyBorder="1"/>
    <xf numFmtId="1" fontId="0" fillId="0" borderId="0" xfId="0" applyNumberFormat="1"/>
    <xf numFmtId="1" fontId="0" fillId="0" borderId="1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N49"/>
  <sheetViews>
    <sheetView workbookViewId="0">
      <selection activeCell="N6" sqref="N6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9.5703125" style="1" bestFit="1" customWidth="1"/>
    <col min="4" max="4" width="12" bestFit="1" customWidth="1"/>
    <col min="5" max="5" width="10" style="1" bestFit="1" customWidth="1"/>
    <col min="6" max="6" width="27.7109375" bestFit="1" customWidth="1"/>
    <col min="7" max="7" width="6" customWidth="1"/>
    <col min="8" max="8" width="5.140625" bestFit="1" customWidth="1"/>
    <col min="9" max="9" width="12" bestFit="1" customWidth="1"/>
    <col min="10" max="11" width="11" bestFit="1" customWidth="1"/>
  </cols>
  <sheetData>
    <row r="1" spans="1:14" x14ac:dyDescent="0.25">
      <c r="A1" s="7" t="s">
        <v>0</v>
      </c>
      <c r="B1" s="7" t="s">
        <v>1</v>
      </c>
      <c r="C1" s="4" t="s">
        <v>38</v>
      </c>
      <c r="D1" s="4" t="s">
        <v>37</v>
      </c>
      <c r="E1" s="3" t="s">
        <v>2</v>
      </c>
      <c r="F1" s="4" t="s">
        <v>43</v>
      </c>
      <c r="G1" s="13"/>
      <c r="H1" s="1" t="s">
        <v>46</v>
      </c>
      <c r="I1" s="1" t="s">
        <v>44</v>
      </c>
      <c r="J1" t="s">
        <v>45</v>
      </c>
      <c r="K1" t="s">
        <v>39</v>
      </c>
      <c r="L1" t="s">
        <v>40</v>
      </c>
      <c r="M1" t="s">
        <v>41</v>
      </c>
      <c r="N1" t="s">
        <v>42</v>
      </c>
    </row>
    <row r="2" spans="1:14" x14ac:dyDescent="0.25">
      <c r="A2" t="s">
        <v>47</v>
      </c>
      <c r="B2" t="s">
        <v>48</v>
      </c>
      <c r="C2" s="1">
        <f t="shared" ref="C2:C20" si="0">_xlfn.NUMBERVALUE(MID(B2,40,3))</f>
        <v>740</v>
      </c>
      <c r="D2" s="1">
        <v>78.400000000000006</v>
      </c>
      <c r="E2">
        <v>211294032</v>
      </c>
      <c r="F2" s="2">
        <f t="shared" ref="F2:F19" si="1">E2/D2</f>
        <v>2695076.9387755101</v>
      </c>
      <c r="G2" s="2"/>
      <c r="H2">
        <v>0</v>
      </c>
      <c r="I2" s="8">
        <f>AVERAGE(F2:F19)</f>
        <v>1339119.5859944234</v>
      </c>
      <c r="J2" s="6">
        <f>STDEV(F2:F19)</f>
        <v>718689.55496433482</v>
      </c>
      <c r="K2">
        <f>I2/$I$2</f>
        <v>1</v>
      </c>
      <c r="L2">
        <f>1/($I$2/$J$2)^2</f>
        <v>0.28803412364246322</v>
      </c>
      <c r="M2">
        <f>1/(I2/J2)^2</f>
        <v>0.28803412364246322</v>
      </c>
      <c r="N2">
        <f>K2*SQRT(L2+M2)</f>
        <v>0.75899159895543411</v>
      </c>
    </row>
    <row r="3" spans="1:14" x14ac:dyDescent="0.25">
      <c r="A3" t="s">
        <v>47</v>
      </c>
      <c r="B3" t="s">
        <v>49</v>
      </c>
      <c r="C3" s="1">
        <f t="shared" si="0"/>
        <v>740</v>
      </c>
      <c r="D3" s="1">
        <v>78.400000000000006</v>
      </c>
      <c r="E3">
        <v>207750743</v>
      </c>
      <c r="F3" s="2">
        <f t="shared" si="1"/>
        <v>2649881.926020408</v>
      </c>
      <c r="G3" s="2"/>
      <c r="H3">
        <v>30</v>
      </c>
      <c r="I3" s="6">
        <f>AVERAGE(F20:F28)</f>
        <v>479431.72033189167</v>
      </c>
      <c r="J3" s="6">
        <f>STDEV(F20:F28)</f>
        <v>279340.37325190514</v>
      </c>
      <c r="K3">
        <f>I3/$I$2</f>
        <v>0.35802009420679792</v>
      </c>
      <c r="L3">
        <f>1/($I$2/$J$2)^2</f>
        <v>0.28803412364246322</v>
      </c>
      <c r="M3">
        <f>1/(I3/J3)^2</f>
        <v>0.33947976200058461</v>
      </c>
      <c r="N3">
        <f t="shared" ref="N3:N6" si="2">K3*SQRT(L3+M3)</f>
        <v>0.28360838883728845</v>
      </c>
    </row>
    <row r="4" spans="1:14" x14ac:dyDescent="0.25">
      <c r="A4" t="s">
        <v>47</v>
      </c>
      <c r="B4" t="s">
        <v>50</v>
      </c>
      <c r="C4" s="1">
        <f t="shared" si="0"/>
        <v>740</v>
      </c>
      <c r="D4" s="1">
        <v>78.400000000000006</v>
      </c>
      <c r="E4">
        <v>206412346</v>
      </c>
      <c r="F4" s="2">
        <f t="shared" si="1"/>
        <v>2632810.5357142854</v>
      </c>
      <c r="G4" s="2"/>
      <c r="H4">
        <v>60</v>
      </c>
      <c r="I4" s="6">
        <f>AVERAGE(F29:F37)</f>
        <v>1163894.2942848697</v>
      </c>
      <c r="J4" s="6">
        <f>STDEV(F29:F37)</f>
        <v>837277.64623589278</v>
      </c>
      <c r="K4">
        <f>I4/$I$2</f>
        <v>0.86914888442959159</v>
      </c>
      <c r="L4">
        <f>1/($I$2/$J$2)^2</f>
        <v>0.28803412364246322</v>
      </c>
      <c r="M4">
        <f>1/(I4/J4)^2</f>
        <v>0.5175018595263039</v>
      </c>
      <c r="N4">
        <f t="shared" si="2"/>
        <v>0.78007552060675134</v>
      </c>
    </row>
    <row r="5" spans="1:14" x14ac:dyDescent="0.25">
      <c r="A5" t="s">
        <v>47</v>
      </c>
      <c r="B5" t="s">
        <v>51</v>
      </c>
      <c r="C5" s="1">
        <f t="shared" si="0"/>
        <v>731</v>
      </c>
      <c r="D5" s="1">
        <v>89.8</v>
      </c>
      <c r="E5">
        <v>183374388</v>
      </c>
      <c r="F5" s="2">
        <f t="shared" si="1"/>
        <v>2042031.0467706013</v>
      </c>
      <c r="G5" s="2"/>
      <c r="H5">
        <v>120</v>
      </c>
      <c r="I5" s="6">
        <f>AVERAGE(F38:F43)</f>
        <v>1467701.5305381536</v>
      </c>
      <c r="J5" s="6">
        <f>STDEV(F38:F43)</f>
        <v>526940.97035132919</v>
      </c>
      <c r="K5">
        <f>I5/$I$2</f>
        <v>1.0960197624532881</v>
      </c>
      <c r="L5">
        <f>1/($I$2/$J$2)^2</f>
        <v>0.28803412364246322</v>
      </c>
      <c r="M5">
        <f>1/(I5/J5)^2</f>
        <v>0.1288986709542729</v>
      </c>
      <c r="N5">
        <f t="shared" si="2"/>
        <v>0.70770361394651615</v>
      </c>
    </row>
    <row r="6" spans="1:14" x14ac:dyDescent="0.25">
      <c r="A6" t="s">
        <v>47</v>
      </c>
      <c r="B6" t="s">
        <v>52</v>
      </c>
      <c r="C6" s="1">
        <f t="shared" si="0"/>
        <v>731</v>
      </c>
      <c r="D6" s="1">
        <v>89.8</v>
      </c>
      <c r="E6">
        <v>164043202</v>
      </c>
      <c r="F6" s="2">
        <f t="shared" si="1"/>
        <v>1826761.7149220491</v>
      </c>
      <c r="G6" s="2"/>
      <c r="H6">
        <v>240</v>
      </c>
      <c r="I6" s="6">
        <f>AVERAGE(F44:F49)</f>
        <v>1120555.334113918</v>
      </c>
      <c r="J6" s="6">
        <f>STDEV(F44:F49)</f>
        <v>715469.4855399892</v>
      </c>
      <c r="K6">
        <f>I6/$I$2</f>
        <v>0.83678511302020819</v>
      </c>
      <c r="L6">
        <f>1/($I$2/$J$2)^2</f>
        <v>0.28803412364246322</v>
      </c>
      <c r="M6">
        <f>1/(I6/J6)^2</f>
        <v>0.40767644335735193</v>
      </c>
      <c r="N6">
        <f t="shared" si="2"/>
        <v>0.69795632153687159</v>
      </c>
    </row>
    <row r="7" spans="1:14" x14ac:dyDescent="0.25">
      <c r="A7" t="s">
        <v>47</v>
      </c>
      <c r="B7" t="s">
        <v>53</v>
      </c>
      <c r="C7" s="1">
        <f t="shared" si="0"/>
        <v>731</v>
      </c>
      <c r="D7" s="1">
        <v>89.8</v>
      </c>
      <c r="E7">
        <v>147542788</v>
      </c>
      <c r="F7" s="2">
        <f t="shared" si="1"/>
        <v>1643015.4565701559</v>
      </c>
      <c r="G7" s="2"/>
    </row>
    <row r="8" spans="1:14" x14ac:dyDescent="0.25">
      <c r="A8" t="s">
        <v>54</v>
      </c>
      <c r="B8" t="s">
        <v>55</v>
      </c>
      <c r="C8" s="1">
        <f t="shared" si="0"/>
        <v>746</v>
      </c>
      <c r="D8" s="1">
        <v>69.3</v>
      </c>
      <c r="E8">
        <v>82985619</v>
      </c>
      <c r="F8" s="2">
        <f t="shared" si="1"/>
        <v>1197483.6796536797</v>
      </c>
      <c r="G8" s="2"/>
    </row>
    <row r="9" spans="1:14" x14ac:dyDescent="0.25">
      <c r="A9" t="s">
        <v>54</v>
      </c>
      <c r="B9" t="s">
        <v>56</v>
      </c>
      <c r="C9" s="1">
        <f t="shared" si="0"/>
        <v>746</v>
      </c>
      <c r="D9" s="1">
        <v>69.3</v>
      </c>
      <c r="E9">
        <v>76968615</v>
      </c>
      <c r="F9" s="2">
        <f t="shared" si="1"/>
        <v>1110658.2251082251</v>
      </c>
      <c r="G9" s="2"/>
    </row>
    <row r="10" spans="1:14" x14ac:dyDescent="0.25">
      <c r="A10" t="s">
        <v>54</v>
      </c>
      <c r="B10" t="s">
        <v>57</v>
      </c>
      <c r="C10" s="1">
        <f t="shared" si="0"/>
        <v>746</v>
      </c>
      <c r="D10" s="1">
        <v>69.3</v>
      </c>
      <c r="E10">
        <v>73287860</v>
      </c>
      <c r="F10" s="2">
        <f t="shared" si="1"/>
        <v>1057544.8773448775</v>
      </c>
      <c r="G10" s="2"/>
    </row>
    <row r="11" spans="1:14" x14ac:dyDescent="0.25">
      <c r="A11" t="s">
        <v>58</v>
      </c>
      <c r="B11" t="s">
        <v>59</v>
      </c>
      <c r="C11" s="1">
        <f t="shared" si="0"/>
        <v>757</v>
      </c>
      <c r="D11" s="1">
        <v>85.3</v>
      </c>
      <c r="E11">
        <v>70887091</v>
      </c>
      <c r="F11" s="2">
        <f t="shared" si="1"/>
        <v>831032.71981242672</v>
      </c>
      <c r="G11" s="2"/>
    </row>
    <row r="12" spans="1:14" x14ac:dyDescent="0.25">
      <c r="A12" t="s">
        <v>58</v>
      </c>
      <c r="B12" t="s">
        <v>60</v>
      </c>
      <c r="C12" s="1">
        <f t="shared" si="0"/>
        <v>757</v>
      </c>
      <c r="D12" s="1">
        <v>85.3</v>
      </c>
      <c r="E12">
        <v>68875892</v>
      </c>
      <c r="F12" s="2">
        <f t="shared" si="1"/>
        <v>807454.77139507618</v>
      </c>
      <c r="G12" s="2"/>
    </row>
    <row r="13" spans="1:14" x14ac:dyDescent="0.25">
      <c r="A13" t="s">
        <v>58</v>
      </c>
      <c r="B13" t="s">
        <v>61</v>
      </c>
      <c r="C13" s="1">
        <f t="shared" si="0"/>
        <v>757</v>
      </c>
      <c r="D13" s="1">
        <v>85.3</v>
      </c>
      <c r="E13">
        <v>64323734</v>
      </c>
      <c r="F13" s="2">
        <f t="shared" si="1"/>
        <v>754088.32356389216</v>
      </c>
      <c r="G13" s="2"/>
    </row>
    <row r="14" spans="1:14" x14ac:dyDescent="0.25">
      <c r="A14" t="s">
        <v>54</v>
      </c>
      <c r="B14" t="s">
        <v>62</v>
      </c>
      <c r="C14" s="1">
        <f t="shared" si="0"/>
        <v>748</v>
      </c>
      <c r="D14" s="1">
        <v>62.8</v>
      </c>
      <c r="E14">
        <v>51989518</v>
      </c>
      <c r="F14" s="2">
        <f t="shared" si="1"/>
        <v>827858.56687898096</v>
      </c>
      <c r="G14" s="2"/>
    </row>
    <row r="15" spans="1:14" x14ac:dyDescent="0.25">
      <c r="A15" t="s">
        <v>54</v>
      </c>
      <c r="B15" t="s">
        <v>63</v>
      </c>
      <c r="C15" s="1">
        <f t="shared" si="0"/>
        <v>748</v>
      </c>
      <c r="D15" s="1">
        <v>62.8</v>
      </c>
      <c r="E15">
        <v>47923390</v>
      </c>
      <c r="F15" s="2">
        <f t="shared" si="1"/>
        <v>763111.30573248409</v>
      </c>
      <c r="G15" s="2"/>
    </row>
    <row r="16" spans="1:14" x14ac:dyDescent="0.25">
      <c r="A16" t="s">
        <v>54</v>
      </c>
      <c r="B16" t="s">
        <v>64</v>
      </c>
      <c r="C16" s="1">
        <f t="shared" si="0"/>
        <v>748</v>
      </c>
      <c r="D16" s="1">
        <v>62.8</v>
      </c>
      <c r="E16">
        <v>47367273</v>
      </c>
      <c r="F16" s="2">
        <f t="shared" si="1"/>
        <v>754255.93949044589</v>
      </c>
      <c r="G16" s="2"/>
    </row>
    <row r="17" spans="1:7" x14ac:dyDescent="0.25">
      <c r="A17" t="s">
        <v>54</v>
      </c>
      <c r="B17" t="s">
        <v>65</v>
      </c>
      <c r="C17" s="1">
        <f t="shared" si="0"/>
        <v>747</v>
      </c>
      <c r="D17" s="1">
        <v>54.6</v>
      </c>
      <c r="E17">
        <v>45889125</v>
      </c>
      <c r="F17" s="2">
        <f t="shared" si="1"/>
        <v>840460.16483516479</v>
      </c>
      <c r="G17" s="2"/>
    </row>
    <row r="18" spans="1:7" x14ac:dyDescent="0.25">
      <c r="A18" t="s">
        <v>54</v>
      </c>
      <c r="B18" t="s">
        <v>66</v>
      </c>
      <c r="C18" s="1">
        <f t="shared" si="0"/>
        <v>747</v>
      </c>
      <c r="D18" s="1">
        <v>54.6</v>
      </c>
      <c r="E18">
        <v>45619062</v>
      </c>
      <c r="F18" s="2">
        <f t="shared" si="1"/>
        <v>835513.95604395599</v>
      </c>
      <c r="G18" s="2"/>
    </row>
    <row r="19" spans="1:7" x14ac:dyDescent="0.25">
      <c r="A19" s="3" t="s">
        <v>54</v>
      </c>
      <c r="B19" s="3" t="s">
        <v>67</v>
      </c>
      <c r="C19" s="4">
        <f t="shared" si="0"/>
        <v>747</v>
      </c>
      <c r="D19" s="4">
        <v>54.6</v>
      </c>
      <c r="E19" s="3">
        <v>45597137</v>
      </c>
      <c r="F19" s="5">
        <f t="shared" si="1"/>
        <v>835112.39926739922</v>
      </c>
      <c r="G19" s="14"/>
    </row>
    <row r="20" spans="1:7" x14ac:dyDescent="0.25">
      <c r="A20" s="6" t="s">
        <v>3</v>
      </c>
      <c r="B20" s="6" t="s">
        <v>4</v>
      </c>
      <c r="C20" s="1">
        <f t="shared" si="0"/>
        <v>739</v>
      </c>
      <c r="D20" s="1">
        <v>43.3</v>
      </c>
      <c r="E20" s="1">
        <v>18498566</v>
      </c>
      <c r="F20" s="2">
        <f>E20/D20</f>
        <v>427218.61431870674</v>
      </c>
      <c r="G20" s="2"/>
    </row>
    <row r="21" spans="1:7" x14ac:dyDescent="0.25">
      <c r="A21" s="6" t="s">
        <v>3</v>
      </c>
      <c r="B21" s="6" t="s">
        <v>5</v>
      </c>
      <c r="C21" s="1">
        <f t="shared" ref="C21:C49" si="3">_xlfn.NUMBERVALUE(MID(B21,40,3))</f>
        <v>739</v>
      </c>
      <c r="D21" s="1">
        <v>43.3</v>
      </c>
      <c r="E21" s="1">
        <v>17165029</v>
      </c>
      <c r="F21" s="2">
        <f t="shared" ref="F21:F49" si="4">E21/D21</f>
        <v>396420.99307159358</v>
      </c>
      <c r="G21" s="2"/>
    </row>
    <row r="22" spans="1:7" x14ac:dyDescent="0.25">
      <c r="A22" s="6" t="s">
        <v>3</v>
      </c>
      <c r="B22" s="6" t="s">
        <v>6</v>
      </c>
      <c r="C22" s="1">
        <f t="shared" si="3"/>
        <v>739</v>
      </c>
      <c r="D22" s="1">
        <v>43.3</v>
      </c>
      <c r="E22" s="1">
        <v>18728115</v>
      </c>
      <c r="F22" s="2">
        <f t="shared" si="4"/>
        <v>432519.97690531181</v>
      </c>
      <c r="G22" s="2"/>
    </row>
    <row r="23" spans="1:7" x14ac:dyDescent="0.25">
      <c r="A23" s="6" t="s">
        <v>3</v>
      </c>
      <c r="B23" s="6" t="s">
        <v>7</v>
      </c>
      <c r="C23" s="1">
        <f t="shared" si="3"/>
        <v>741</v>
      </c>
      <c r="D23" s="1">
        <v>118.4</v>
      </c>
      <c r="E23" s="1">
        <v>25962827</v>
      </c>
      <c r="F23" s="2">
        <f t="shared" si="4"/>
        <v>219280.63344594595</v>
      </c>
      <c r="G23" s="2"/>
    </row>
    <row r="24" spans="1:7" x14ac:dyDescent="0.25">
      <c r="A24" s="6" t="s">
        <v>3</v>
      </c>
      <c r="B24" s="6" t="s">
        <v>8</v>
      </c>
      <c r="C24" s="1">
        <f t="shared" si="3"/>
        <v>741</v>
      </c>
      <c r="D24" s="1">
        <v>118.4</v>
      </c>
      <c r="E24" s="1">
        <v>21446739</v>
      </c>
      <c r="F24" s="2">
        <f t="shared" si="4"/>
        <v>181137.9983108108</v>
      </c>
      <c r="G24" s="2"/>
    </row>
    <row r="25" spans="1:7" x14ac:dyDescent="0.25">
      <c r="A25" s="6" t="s">
        <v>3</v>
      </c>
      <c r="B25" s="6" t="s">
        <v>9</v>
      </c>
      <c r="C25" s="1">
        <f t="shared" si="3"/>
        <v>741</v>
      </c>
      <c r="D25" s="1">
        <v>118.4</v>
      </c>
      <c r="E25" s="1">
        <v>21209148</v>
      </c>
      <c r="F25" s="2">
        <f t="shared" si="4"/>
        <v>179131.31756756754</v>
      </c>
      <c r="G25" s="2"/>
    </row>
    <row r="26" spans="1:7" x14ac:dyDescent="0.25">
      <c r="A26" s="6" t="s">
        <v>3</v>
      </c>
      <c r="B26" s="6" t="s">
        <v>10</v>
      </c>
      <c r="C26" s="1">
        <f t="shared" si="3"/>
        <v>742</v>
      </c>
      <c r="D26" s="1">
        <v>150.10000000000002</v>
      </c>
      <c r="E26" s="1">
        <v>119793687</v>
      </c>
      <c r="F26" s="2">
        <f t="shared" si="4"/>
        <v>798092.51832111913</v>
      </c>
      <c r="G26" s="2"/>
    </row>
    <row r="27" spans="1:7" x14ac:dyDescent="0.25">
      <c r="A27" s="6" t="s">
        <v>3</v>
      </c>
      <c r="B27" s="6" t="s">
        <v>11</v>
      </c>
      <c r="C27" s="1">
        <f t="shared" si="3"/>
        <v>742</v>
      </c>
      <c r="D27" s="1">
        <v>150.10000000000002</v>
      </c>
      <c r="E27" s="1">
        <v>120117356</v>
      </c>
      <c r="F27" s="2">
        <f t="shared" si="4"/>
        <v>800248.8740839439</v>
      </c>
      <c r="G27" s="2"/>
    </row>
    <row r="28" spans="1:7" x14ac:dyDescent="0.25">
      <c r="A28" s="7" t="s">
        <v>3</v>
      </c>
      <c r="B28" s="7" t="s">
        <v>12</v>
      </c>
      <c r="C28" s="4">
        <f t="shared" si="3"/>
        <v>742</v>
      </c>
      <c r="D28" s="4">
        <v>150.10000000000002</v>
      </c>
      <c r="E28" s="4">
        <v>132213267</v>
      </c>
      <c r="F28" s="5">
        <f t="shared" si="4"/>
        <v>880834.55696202524</v>
      </c>
      <c r="G28" s="14"/>
    </row>
    <row r="29" spans="1:7" x14ac:dyDescent="0.25">
      <c r="A29" s="6" t="s">
        <v>13</v>
      </c>
      <c r="B29" s="6" t="s">
        <v>14</v>
      </c>
      <c r="C29" s="1">
        <f t="shared" si="3"/>
        <v>743</v>
      </c>
      <c r="D29" s="1">
        <v>189.6</v>
      </c>
      <c r="E29" s="1">
        <v>41990076</v>
      </c>
      <c r="F29" s="2">
        <f t="shared" si="4"/>
        <v>221466.64556962025</v>
      </c>
      <c r="G29" s="2"/>
    </row>
    <row r="30" spans="1:7" x14ac:dyDescent="0.25">
      <c r="A30" s="6" t="s">
        <v>13</v>
      </c>
      <c r="B30" s="6" t="s">
        <v>15</v>
      </c>
      <c r="C30" s="1">
        <f t="shared" si="3"/>
        <v>743</v>
      </c>
      <c r="D30" s="1">
        <v>189.6</v>
      </c>
      <c r="E30" s="1">
        <v>45265623</v>
      </c>
      <c r="F30" s="2">
        <f t="shared" si="4"/>
        <v>238742.73734177215</v>
      </c>
      <c r="G30" s="2"/>
    </row>
    <row r="31" spans="1:7" x14ac:dyDescent="0.25">
      <c r="A31" s="6" t="s">
        <v>13</v>
      </c>
      <c r="B31" s="6" t="s">
        <v>16</v>
      </c>
      <c r="C31" s="1">
        <f t="shared" si="3"/>
        <v>743</v>
      </c>
      <c r="D31" s="1">
        <v>189.6</v>
      </c>
      <c r="E31" s="1">
        <v>44604718</v>
      </c>
      <c r="F31" s="2">
        <f t="shared" si="4"/>
        <v>235256.95147679324</v>
      </c>
      <c r="G31" s="2"/>
    </row>
    <row r="32" spans="1:7" x14ac:dyDescent="0.25">
      <c r="A32" s="6" t="s">
        <v>13</v>
      </c>
      <c r="B32" s="6" t="s">
        <v>17</v>
      </c>
      <c r="C32" s="1">
        <f t="shared" si="3"/>
        <v>744</v>
      </c>
      <c r="D32" s="1">
        <v>210.4</v>
      </c>
      <c r="E32" s="1">
        <v>439828086</v>
      </c>
      <c r="F32" s="2">
        <f t="shared" si="4"/>
        <v>2090437.6711026616</v>
      </c>
      <c r="G32" s="2"/>
    </row>
    <row r="33" spans="1:7" x14ac:dyDescent="0.25">
      <c r="A33" s="6" t="s">
        <v>13</v>
      </c>
      <c r="B33" s="6" t="s">
        <v>18</v>
      </c>
      <c r="C33" s="1">
        <f t="shared" si="3"/>
        <v>744</v>
      </c>
      <c r="D33" s="1">
        <v>210.4</v>
      </c>
      <c r="E33" s="1">
        <v>485990690</v>
      </c>
      <c r="F33" s="2">
        <f t="shared" si="4"/>
        <v>2309841.6825095057</v>
      </c>
      <c r="G33" s="2"/>
    </row>
    <row r="34" spans="1:7" x14ac:dyDescent="0.25">
      <c r="A34" s="6" t="s">
        <v>13</v>
      </c>
      <c r="B34" s="6" t="s">
        <v>19</v>
      </c>
      <c r="C34" s="1">
        <f t="shared" si="3"/>
        <v>744</v>
      </c>
      <c r="D34" s="1">
        <v>210.4</v>
      </c>
      <c r="E34" s="1">
        <v>434935063</v>
      </c>
      <c r="F34" s="2">
        <f t="shared" si="4"/>
        <v>2067181.8583650189</v>
      </c>
      <c r="G34" s="2"/>
    </row>
    <row r="35" spans="1:7" x14ac:dyDescent="0.25">
      <c r="A35" s="6" t="s">
        <v>13</v>
      </c>
      <c r="B35" s="6" t="s">
        <v>20</v>
      </c>
      <c r="C35" s="1">
        <f t="shared" si="3"/>
        <v>745</v>
      </c>
      <c r="D35" s="1">
        <v>336.6</v>
      </c>
      <c r="E35" s="1">
        <v>362250435</v>
      </c>
      <c r="F35" s="2">
        <f t="shared" si="4"/>
        <v>1076204.5008912655</v>
      </c>
      <c r="G35" s="2"/>
    </row>
    <row r="36" spans="1:7" x14ac:dyDescent="0.25">
      <c r="A36" s="6" t="s">
        <v>13</v>
      </c>
      <c r="B36" s="6" t="s">
        <v>21</v>
      </c>
      <c r="C36" s="1">
        <f t="shared" si="3"/>
        <v>745</v>
      </c>
      <c r="D36" s="1">
        <v>336.6</v>
      </c>
      <c r="E36" s="1">
        <v>364860205</v>
      </c>
      <c r="F36" s="2">
        <f t="shared" si="4"/>
        <v>1083957.8282828282</v>
      </c>
      <c r="G36" s="2"/>
    </row>
    <row r="37" spans="1:7" x14ac:dyDescent="0.25">
      <c r="A37" s="7" t="s">
        <v>13</v>
      </c>
      <c r="B37" s="7" t="s">
        <v>22</v>
      </c>
      <c r="C37" s="4">
        <f t="shared" si="3"/>
        <v>745</v>
      </c>
      <c r="D37" s="4">
        <v>336.6</v>
      </c>
      <c r="E37" s="4">
        <v>387749323</v>
      </c>
      <c r="F37" s="5">
        <f t="shared" si="4"/>
        <v>1151958.7730243611</v>
      </c>
      <c r="G37" s="14"/>
    </row>
    <row r="38" spans="1:7" x14ac:dyDescent="0.25">
      <c r="A38" s="6" t="s">
        <v>23</v>
      </c>
      <c r="B38" s="6" t="s">
        <v>24</v>
      </c>
      <c r="C38" s="1">
        <f t="shared" si="3"/>
        <v>749</v>
      </c>
      <c r="D38" s="1">
        <v>78.399999999999991</v>
      </c>
      <c r="E38" s="1">
        <v>149875330</v>
      </c>
      <c r="F38" s="2">
        <f t="shared" si="4"/>
        <v>1911675.1275510206</v>
      </c>
      <c r="G38" s="2"/>
    </row>
    <row r="39" spans="1:7" x14ac:dyDescent="0.25">
      <c r="A39" s="6" t="s">
        <v>23</v>
      </c>
      <c r="B39" s="6" t="s">
        <v>25</v>
      </c>
      <c r="C39" s="1">
        <f t="shared" si="3"/>
        <v>749</v>
      </c>
      <c r="D39" s="1">
        <v>78.399999999999991</v>
      </c>
      <c r="E39" s="1">
        <v>149139346</v>
      </c>
      <c r="F39" s="2">
        <f t="shared" si="4"/>
        <v>1902287.5765306125</v>
      </c>
      <c r="G39" s="2"/>
    </row>
    <row r="40" spans="1:7" x14ac:dyDescent="0.25">
      <c r="A40" s="6" t="s">
        <v>23</v>
      </c>
      <c r="B40" s="6" t="s">
        <v>26</v>
      </c>
      <c r="C40" s="1">
        <f t="shared" si="3"/>
        <v>749</v>
      </c>
      <c r="D40" s="1">
        <v>78.399999999999991</v>
      </c>
      <c r="E40" s="1">
        <v>158658403</v>
      </c>
      <c r="F40" s="2">
        <f t="shared" si="4"/>
        <v>2023704.1198979593</v>
      </c>
      <c r="G40" s="2"/>
    </row>
    <row r="41" spans="1:7" x14ac:dyDescent="0.25">
      <c r="A41" s="6" t="s">
        <v>23</v>
      </c>
      <c r="B41" s="6" t="s">
        <v>27</v>
      </c>
      <c r="C41" s="1">
        <f t="shared" si="3"/>
        <v>750</v>
      </c>
      <c r="D41" s="1">
        <v>74.599999999999994</v>
      </c>
      <c r="E41" s="1">
        <v>78992678</v>
      </c>
      <c r="F41" s="2">
        <f t="shared" si="4"/>
        <v>1058883.0831099197</v>
      </c>
      <c r="G41" s="2"/>
    </row>
    <row r="42" spans="1:7" x14ac:dyDescent="0.25">
      <c r="A42" s="6" t="s">
        <v>23</v>
      </c>
      <c r="B42" s="6" t="s">
        <v>28</v>
      </c>
      <c r="C42" s="1">
        <f t="shared" si="3"/>
        <v>750</v>
      </c>
      <c r="D42" s="1">
        <v>74.599999999999994</v>
      </c>
      <c r="E42" s="1">
        <v>71065271</v>
      </c>
      <c r="F42" s="2">
        <f t="shared" si="4"/>
        <v>952617.5737265416</v>
      </c>
      <c r="G42" s="2"/>
    </row>
    <row r="43" spans="1:7" x14ac:dyDescent="0.25">
      <c r="A43" s="7" t="s">
        <v>23</v>
      </c>
      <c r="B43" s="7" t="s">
        <v>29</v>
      </c>
      <c r="C43" s="4">
        <f t="shared" si="3"/>
        <v>750</v>
      </c>
      <c r="D43" s="4">
        <v>74.599999999999994</v>
      </c>
      <c r="E43" s="4">
        <v>71395311</v>
      </c>
      <c r="F43" s="5">
        <f t="shared" si="4"/>
        <v>957041.70241286873</v>
      </c>
      <c r="G43" s="14"/>
    </row>
    <row r="44" spans="1:7" x14ac:dyDescent="0.25">
      <c r="A44" s="6" t="s">
        <v>30</v>
      </c>
      <c r="B44" s="6" t="s">
        <v>31</v>
      </c>
      <c r="C44" s="1">
        <f t="shared" si="3"/>
        <v>751</v>
      </c>
      <c r="D44" s="1">
        <v>81.3</v>
      </c>
      <c r="E44" s="1">
        <v>35989802</v>
      </c>
      <c r="F44" s="2">
        <f t="shared" si="4"/>
        <v>442678.99138991389</v>
      </c>
      <c r="G44" s="2"/>
    </row>
    <row r="45" spans="1:7" x14ac:dyDescent="0.25">
      <c r="A45" s="6" t="s">
        <v>30</v>
      </c>
      <c r="B45" s="6" t="s">
        <v>32</v>
      </c>
      <c r="C45" s="1">
        <f t="shared" si="3"/>
        <v>751</v>
      </c>
      <c r="D45" s="1">
        <v>81.3</v>
      </c>
      <c r="E45" s="1">
        <v>35943088</v>
      </c>
      <c r="F45" s="2">
        <f t="shared" si="4"/>
        <v>442104.40344403445</v>
      </c>
      <c r="G45" s="2"/>
    </row>
    <row r="46" spans="1:7" x14ac:dyDescent="0.25">
      <c r="A46" s="6" t="s">
        <v>30</v>
      </c>
      <c r="B46" s="6" t="s">
        <v>33</v>
      </c>
      <c r="C46" s="1">
        <f t="shared" si="3"/>
        <v>751</v>
      </c>
      <c r="D46" s="1">
        <v>81.3</v>
      </c>
      <c r="E46" s="1">
        <v>42210404</v>
      </c>
      <c r="F46" s="2">
        <f t="shared" si="4"/>
        <v>519193.16113161133</v>
      </c>
      <c r="G46" s="2"/>
    </row>
    <row r="47" spans="1:7" x14ac:dyDescent="0.25">
      <c r="A47" s="6" t="s">
        <v>30</v>
      </c>
      <c r="B47" s="6" t="s">
        <v>34</v>
      </c>
      <c r="C47" s="1">
        <f t="shared" si="3"/>
        <v>752</v>
      </c>
      <c r="D47" s="1">
        <v>31.2</v>
      </c>
      <c r="E47" s="1">
        <v>55302172</v>
      </c>
      <c r="F47" s="2">
        <f t="shared" si="4"/>
        <v>1772505.5128205128</v>
      </c>
      <c r="G47" s="2"/>
    </row>
    <row r="48" spans="1:7" x14ac:dyDescent="0.25">
      <c r="A48" s="6" t="s">
        <v>30</v>
      </c>
      <c r="B48" s="6" t="s">
        <v>35</v>
      </c>
      <c r="C48" s="1">
        <f t="shared" si="3"/>
        <v>752</v>
      </c>
      <c r="D48" s="1">
        <v>31.2</v>
      </c>
      <c r="E48" s="1">
        <v>54828788</v>
      </c>
      <c r="F48" s="2">
        <f t="shared" si="4"/>
        <v>1757332.9487179487</v>
      </c>
      <c r="G48" s="2"/>
    </row>
    <row r="49" spans="1:7" x14ac:dyDescent="0.25">
      <c r="A49" s="6" t="s">
        <v>30</v>
      </c>
      <c r="B49" s="6" t="s">
        <v>36</v>
      </c>
      <c r="C49" s="1">
        <f t="shared" si="3"/>
        <v>752</v>
      </c>
      <c r="D49" s="1">
        <v>31.2</v>
      </c>
      <c r="E49" s="1">
        <v>55832930</v>
      </c>
      <c r="F49" s="2">
        <f t="shared" si="4"/>
        <v>1789516.9871794872</v>
      </c>
      <c r="G4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214F-EDC2-4B27-AE26-21AE19DA1E5C}">
  <dimension ref="A1:N31"/>
  <sheetViews>
    <sheetView tabSelected="1" workbookViewId="0">
      <selection activeCell="I26" sqref="I26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9.5703125" style="1" bestFit="1" customWidth="1"/>
    <col min="4" max="4" width="12" bestFit="1" customWidth="1"/>
    <col min="5" max="5" width="10" bestFit="1" customWidth="1"/>
    <col min="6" max="6" width="27.7109375" bestFit="1" customWidth="1"/>
    <col min="7" max="7" width="3.5703125" customWidth="1"/>
    <col min="8" max="8" width="5.140625" bestFit="1" customWidth="1"/>
    <col min="9" max="9" width="12" bestFit="1" customWidth="1"/>
  </cols>
  <sheetData>
    <row r="1" spans="1:14" x14ac:dyDescent="0.25">
      <c r="A1" s="3" t="s">
        <v>0</v>
      </c>
      <c r="B1" s="3" t="s">
        <v>1</v>
      </c>
      <c r="C1" s="4" t="s">
        <v>38</v>
      </c>
      <c r="D1" s="4" t="s">
        <v>37</v>
      </c>
      <c r="E1" s="3" t="s">
        <v>2</v>
      </c>
      <c r="F1" s="4" t="s">
        <v>43</v>
      </c>
      <c r="G1" s="1"/>
      <c r="H1" s="1" t="s">
        <v>46</v>
      </c>
      <c r="I1" s="1" t="s">
        <v>44</v>
      </c>
      <c r="J1" t="s">
        <v>45</v>
      </c>
      <c r="K1" t="s">
        <v>39</v>
      </c>
      <c r="L1" t="s">
        <v>40</v>
      </c>
      <c r="M1" t="s">
        <v>41</v>
      </c>
      <c r="N1" t="s">
        <v>42</v>
      </c>
    </row>
    <row r="2" spans="1:14" x14ac:dyDescent="0.25">
      <c r="A2" t="s">
        <v>47</v>
      </c>
      <c r="B2" t="s">
        <v>96</v>
      </c>
      <c r="C2" s="1">
        <f t="shared" ref="C2:C8" si="0">_xlfn.NUMBERVALUE(MID(B2,40,3))</f>
        <v>731</v>
      </c>
      <c r="D2" s="1">
        <v>87.3</v>
      </c>
      <c r="E2">
        <v>66706434</v>
      </c>
      <c r="F2" s="11">
        <f t="shared" ref="F2:F7" si="1">E2/D2</f>
        <v>764105.77319587627</v>
      </c>
      <c r="G2" s="1"/>
      <c r="H2">
        <v>0</v>
      </c>
      <c r="I2" s="8">
        <f>AVERAGE(F2:F10)</f>
        <v>1185029.0742043771</v>
      </c>
      <c r="J2" s="6">
        <f>STDEV(F2:F10)</f>
        <v>806900.90485076141</v>
      </c>
      <c r="K2">
        <f>I2/$I$2</f>
        <v>1</v>
      </c>
      <c r="L2">
        <f>1/($I$2/$J$2)^2</f>
        <v>0.46364159748759809</v>
      </c>
      <c r="M2">
        <f>1/(I2/J2)^2</f>
        <v>0.46364159748759809</v>
      </c>
      <c r="N2">
        <f>K2*SQRT(L2+M2)</f>
        <v>0.9629554480738951</v>
      </c>
    </row>
    <row r="3" spans="1:14" x14ac:dyDescent="0.25">
      <c r="A3" t="s">
        <v>47</v>
      </c>
      <c r="B3" t="s">
        <v>97</v>
      </c>
      <c r="C3" s="1">
        <f t="shared" si="0"/>
        <v>731</v>
      </c>
      <c r="D3" s="1">
        <v>87.3</v>
      </c>
      <c r="E3">
        <v>63509366</v>
      </c>
      <c r="F3" s="11">
        <f t="shared" si="1"/>
        <v>727484.14662084763</v>
      </c>
      <c r="G3" s="1"/>
      <c r="H3">
        <v>30</v>
      </c>
      <c r="I3" s="8">
        <f>AVERAGE(F11:F13)</f>
        <v>829716.69270833337</v>
      </c>
      <c r="J3" s="6">
        <f>STDEV(F11:F13)</f>
        <v>29666.559403734933</v>
      </c>
      <c r="K3">
        <f>I3/$I$2</f>
        <v>0.70016568434441251</v>
      </c>
      <c r="L3">
        <f>1/($I$2/$J$2)^2</f>
        <v>0.46364159748759809</v>
      </c>
      <c r="M3">
        <f>1/(I3/J3)^2</f>
        <v>1.2784233910799383E-3</v>
      </c>
      <c r="N3">
        <f t="shared" ref="N3:N6" si="2">K3*SQRT(L3+M3)</f>
        <v>0.47740827909622707</v>
      </c>
    </row>
    <row r="4" spans="1:14" x14ac:dyDescent="0.25">
      <c r="A4" t="s">
        <v>47</v>
      </c>
      <c r="B4" t="s">
        <v>98</v>
      </c>
      <c r="C4" s="1">
        <f t="shared" si="0"/>
        <v>731</v>
      </c>
      <c r="D4" s="1">
        <v>87.3</v>
      </c>
      <c r="E4">
        <v>58839109</v>
      </c>
      <c r="F4" s="11">
        <f t="shared" si="1"/>
        <v>673987.50286368839</v>
      </c>
      <c r="G4" s="1"/>
      <c r="H4">
        <v>60</v>
      </c>
      <c r="I4" s="8">
        <f>AVERAGE(F14:F22)</f>
        <v>1356940.5386743215</v>
      </c>
      <c r="J4" s="6">
        <f>STDEV(F14:F22)</f>
        <v>413545.4183824702</v>
      </c>
      <c r="K4">
        <f>I4/$I$2</f>
        <v>1.1450694064914524</v>
      </c>
      <c r="L4">
        <f>1/($I$2/$J$2)^2</f>
        <v>0.46364159748759809</v>
      </c>
      <c r="M4">
        <f>1/(I4/J4)^2</f>
        <v>9.2880553096043469E-2</v>
      </c>
      <c r="N4">
        <f t="shared" si="2"/>
        <v>0.85422649763518432</v>
      </c>
    </row>
    <row r="5" spans="1:14" x14ac:dyDescent="0.25">
      <c r="A5" t="s">
        <v>54</v>
      </c>
      <c r="B5" t="s">
        <v>99</v>
      </c>
      <c r="C5" s="1">
        <f t="shared" si="0"/>
        <v>748</v>
      </c>
      <c r="D5" s="1">
        <v>40.200000000000003</v>
      </c>
      <c r="E5">
        <v>23952601</v>
      </c>
      <c r="F5" s="11">
        <f t="shared" si="1"/>
        <v>595835.84577114426</v>
      </c>
      <c r="G5" s="1"/>
      <c r="H5">
        <v>120</v>
      </c>
      <c r="I5" s="8">
        <f>AVERAGE(F23:F28)</f>
        <v>239037.04630995973</v>
      </c>
      <c r="J5" s="6">
        <f>STDEV(F23:F28)</f>
        <v>56040.625794740532</v>
      </c>
      <c r="K5">
        <f>I5/$I$2</f>
        <v>0.20171407732797447</v>
      </c>
      <c r="L5">
        <f>1/($I$2/$J$2)^2</f>
        <v>0.46364159748759809</v>
      </c>
      <c r="M5">
        <f>1/(I5/J5)^2</f>
        <v>5.4963644899855682E-2</v>
      </c>
      <c r="N5">
        <f t="shared" si="2"/>
        <v>0.14526288302466658</v>
      </c>
    </row>
    <row r="6" spans="1:14" x14ac:dyDescent="0.25">
      <c r="A6" t="s">
        <v>54</v>
      </c>
      <c r="B6" t="s">
        <v>100</v>
      </c>
      <c r="C6" s="1">
        <f t="shared" si="0"/>
        <v>748</v>
      </c>
      <c r="D6" s="1">
        <v>40.200000000000003</v>
      </c>
      <c r="E6">
        <v>22618633</v>
      </c>
      <c r="F6" s="11">
        <f t="shared" si="1"/>
        <v>562652.56218905468</v>
      </c>
      <c r="G6" s="1"/>
      <c r="H6">
        <v>240</v>
      </c>
      <c r="I6" s="8">
        <f>AVERAGE(F29:F31)</f>
        <v>729810.34013605455</v>
      </c>
      <c r="J6" s="6">
        <f>STDEV(F29:F31)</f>
        <v>30742.652020099951</v>
      </c>
      <c r="K6">
        <f>I6/$I$2</f>
        <v>0.61585859454633696</v>
      </c>
      <c r="L6">
        <f>1/($I$2/$J$2)^2</f>
        <v>0.46364159748759809</v>
      </c>
      <c r="M6">
        <f>1/(I6/J6)^2</f>
        <v>1.7744453731656598E-3</v>
      </c>
      <c r="N6">
        <f t="shared" si="2"/>
        <v>0.42014740083719232</v>
      </c>
    </row>
    <row r="7" spans="1:14" x14ac:dyDescent="0.25">
      <c r="A7" t="s">
        <v>54</v>
      </c>
      <c r="B7" t="s">
        <v>101</v>
      </c>
      <c r="C7" s="1">
        <f t="shared" si="0"/>
        <v>748</v>
      </c>
      <c r="D7" s="1">
        <v>40.200000000000003</v>
      </c>
      <c r="E7">
        <v>23059400</v>
      </c>
      <c r="F7" s="11">
        <f t="shared" si="1"/>
        <v>573616.91542288556</v>
      </c>
      <c r="G7" s="1"/>
      <c r="H7" s="1"/>
    </row>
    <row r="8" spans="1:14" x14ac:dyDescent="0.25">
      <c r="A8" t="s">
        <v>68</v>
      </c>
      <c r="B8" t="s">
        <v>69</v>
      </c>
      <c r="C8" s="1">
        <f t="shared" si="0"/>
        <v>783</v>
      </c>
      <c r="D8" s="1">
        <v>47.3</v>
      </c>
      <c r="E8">
        <v>102786451</v>
      </c>
      <c r="F8" s="11">
        <f t="shared" ref="F8:F10" si="3">E8/D8</f>
        <v>2173075.0739957718</v>
      </c>
    </row>
    <row r="9" spans="1:14" x14ac:dyDescent="0.25">
      <c r="A9" t="s">
        <v>68</v>
      </c>
      <c r="B9" t="s">
        <v>70</v>
      </c>
      <c r="C9" s="1">
        <f t="shared" ref="C9:C31" si="4">_xlfn.NUMBERVALUE(MID(B9,40,3))</f>
        <v>783</v>
      </c>
      <c r="D9" s="1">
        <v>47.3</v>
      </c>
      <c r="E9">
        <v>110293423</v>
      </c>
      <c r="F9" s="11">
        <f t="shared" si="3"/>
        <v>2331784.8414376322</v>
      </c>
    </row>
    <row r="10" spans="1:14" x14ac:dyDescent="0.25">
      <c r="A10" s="3" t="s">
        <v>68</v>
      </c>
      <c r="B10" s="3" t="s">
        <v>71</v>
      </c>
      <c r="C10" s="4">
        <f t="shared" si="4"/>
        <v>783</v>
      </c>
      <c r="D10" s="4">
        <v>47.3</v>
      </c>
      <c r="E10" s="3">
        <v>107026609</v>
      </c>
      <c r="F10" s="12">
        <f t="shared" si="3"/>
        <v>2262719.0063424949</v>
      </c>
    </row>
    <row r="11" spans="1:14" x14ac:dyDescent="0.25">
      <c r="A11" t="s">
        <v>3</v>
      </c>
      <c r="B11" t="s">
        <v>72</v>
      </c>
      <c r="C11" s="1">
        <f t="shared" si="4"/>
        <v>741</v>
      </c>
      <c r="D11" s="1">
        <v>38.4</v>
      </c>
      <c r="E11">
        <v>32257260</v>
      </c>
      <c r="F11" s="11">
        <f>E11/D11</f>
        <v>840032.8125</v>
      </c>
    </row>
    <row r="12" spans="1:14" x14ac:dyDescent="0.25">
      <c r="A12" t="s">
        <v>3</v>
      </c>
      <c r="B12" t="s">
        <v>73</v>
      </c>
      <c r="C12" s="1">
        <f t="shared" si="4"/>
        <v>741</v>
      </c>
      <c r="D12" s="1">
        <v>38.4</v>
      </c>
      <c r="E12">
        <v>32749363</v>
      </c>
      <c r="F12" s="11">
        <f t="shared" ref="F12:F31" si="5">E12/D12</f>
        <v>852847.99479166674</v>
      </c>
    </row>
    <row r="13" spans="1:14" x14ac:dyDescent="0.25">
      <c r="A13" s="3" t="s">
        <v>3</v>
      </c>
      <c r="B13" s="3" t="s">
        <v>74</v>
      </c>
      <c r="C13" s="4">
        <f t="shared" si="4"/>
        <v>741</v>
      </c>
      <c r="D13" s="4">
        <v>38.4</v>
      </c>
      <c r="E13" s="3">
        <v>30576740</v>
      </c>
      <c r="F13" s="12">
        <f t="shared" si="5"/>
        <v>796269.27083333337</v>
      </c>
    </row>
    <row r="14" spans="1:14" x14ac:dyDescent="0.25">
      <c r="A14" t="s">
        <v>13</v>
      </c>
      <c r="B14" t="s">
        <v>75</v>
      </c>
      <c r="C14" s="1">
        <f t="shared" si="4"/>
        <v>743</v>
      </c>
      <c r="D14" s="1">
        <v>62.1</v>
      </c>
      <c r="E14">
        <v>109857176</v>
      </c>
      <c r="F14" s="11">
        <f t="shared" si="5"/>
        <v>1769036.650563607</v>
      </c>
    </row>
    <row r="15" spans="1:14" x14ac:dyDescent="0.25">
      <c r="A15" t="s">
        <v>13</v>
      </c>
      <c r="B15" t="s">
        <v>76</v>
      </c>
      <c r="C15" s="1">
        <f t="shared" si="4"/>
        <v>743</v>
      </c>
      <c r="D15" s="1">
        <v>62.1</v>
      </c>
      <c r="E15">
        <v>111529448</v>
      </c>
      <c r="F15" s="11">
        <f t="shared" si="5"/>
        <v>1795965.3462157811</v>
      </c>
    </row>
    <row r="16" spans="1:14" x14ac:dyDescent="0.25">
      <c r="A16" t="s">
        <v>13</v>
      </c>
      <c r="B16" t="s">
        <v>77</v>
      </c>
      <c r="C16" s="1">
        <f t="shared" si="4"/>
        <v>743</v>
      </c>
      <c r="D16" s="1">
        <v>62.1</v>
      </c>
      <c r="E16">
        <v>126493602</v>
      </c>
      <c r="F16" s="11">
        <f t="shared" si="5"/>
        <v>2036934.0096618356</v>
      </c>
    </row>
    <row r="17" spans="1:6" x14ac:dyDescent="0.25">
      <c r="A17" t="s">
        <v>13</v>
      </c>
      <c r="B17" t="s">
        <v>78</v>
      </c>
      <c r="C17" s="1">
        <f t="shared" si="4"/>
        <v>744</v>
      </c>
      <c r="D17" s="1">
        <v>47.2</v>
      </c>
      <c r="E17">
        <v>44846361</v>
      </c>
      <c r="F17" s="11">
        <f t="shared" si="5"/>
        <v>950134.76694915246</v>
      </c>
    </row>
    <row r="18" spans="1:6" x14ac:dyDescent="0.25">
      <c r="A18" t="s">
        <v>13</v>
      </c>
      <c r="B18" t="s">
        <v>79</v>
      </c>
      <c r="C18" s="1">
        <f t="shared" si="4"/>
        <v>744</v>
      </c>
      <c r="D18" s="1">
        <v>47.2</v>
      </c>
      <c r="E18">
        <v>46643288</v>
      </c>
      <c r="F18" s="11">
        <f t="shared" si="5"/>
        <v>988205.25423728803</v>
      </c>
    </row>
    <row r="19" spans="1:6" x14ac:dyDescent="0.25">
      <c r="A19" t="s">
        <v>13</v>
      </c>
      <c r="B19" t="s">
        <v>80</v>
      </c>
      <c r="C19" s="1">
        <f t="shared" si="4"/>
        <v>744</v>
      </c>
      <c r="D19" s="1">
        <v>47.2</v>
      </c>
      <c r="E19">
        <v>42802708</v>
      </c>
      <c r="F19" s="11">
        <f t="shared" si="5"/>
        <v>906837.03389830503</v>
      </c>
    </row>
    <row r="20" spans="1:6" x14ac:dyDescent="0.25">
      <c r="A20" t="s">
        <v>13</v>
      </c>
      <c r="B20" t="s">
        <v>81</v>
      </c>
      <c r="C20" s="1">
        <f t="shared" si="4"/>
        <v>745</v>
      </c>
      <c r="D20" s="1">
        <v>86.2</v>
      </c>
      <c r="E20">
        <v>107229157</v>
      </c>
      <c r="F20" s="11">
        <f t="shared" si="5"/>
        <v>1243957.7378190255</v>
      </c>
    </row>
    <row r="21" spans="1:6" x14ac:dyDescent="0.25">
      <c r="A21" t="s">
        <v>13</v>
      </c>
      <c r="B21" t="s">
        <v>82</v>
      </c>
      <c r="C21" s="1">
        <f t="shared" si="4"/>
        <v>745</v>
      </c>
      <c r="D21" s="1">
        <v>86.2</v>
      </c>
      <c r="E21">
        <v>114076227</v>
      </c>
      <c r="F21" s="11">
        <f t="shared" si="5"/>
        <v>1323390.1044083526</v>
      </c>
    </row>
    <row r="22" spans="1:6" x14ac:dyDescent="0.25">
      <c r="A22" s="3" t="s">
        <v>13</v>
      </c>
      <c r="B22" s="3" t="s">
        <v>83</v>
      </c>
      <c r="C22" s="4">
        <f t="shared" si="4"/>
        <v>745</v>
      </c>
      <c r="D22" s="4">
        <v>86.2</v>
      </c>
      <c r="E22" s="3">
        <v>103267940</v>
      </c>
      <c r="F22" s="12">
        <f t="shared" si="5"/>
        <v>1198003.9443155453</v>
      </c>
    </row>
    <row r="23" spans="1:6" x14ac:dyDescent="0.25">
      <c r="A23" t="s">
        <v>23</v>
      </c>
      <c r="B23" t="s">
        <v>84</v>
      </c>
      <c r="C23" s="1">
        <f t="shared" si="4"/>
        <v>749</v>
      </c>
      <c r="D23" s="1">
        <v>53.5</v>
      </c>
      <c r="E23">
        <v>10058954</v>
      </c>
      <c r="F23" s="11">
        <f t="shared" si="5"/>
        <v>188017.83177570094</v>
      </c>
    </row>
    <row r="24" spans="1:6" x14ac:dyDescent="0.25">
      <c r="A24" t="s">
        <v>23</v>
      </c>
      <c r="B24" t="s">
        <v>85</v>
      </c>
      <c r="C24" s="1">
        <f t="shared" si="4"/>
        <v>749</v>
      </c>
      <c r="D24" s="1">
        <v>53.5</v>
      </c>
      <c r="E24">
        <v>9951365</v>
      </c>
      <c r="F24" s="11">
        <f t="shared" si="5"/>
        <v>186006.82242990655</v>
      </c>
    </row>
    <row r="25" spans="1:6" x14ac:dyDescent="0.25">
      <c r="A25" t="s">
        <v>23</v>
      </c>
      <c r="B25" t="s">
        <v>86</v>
      </c>
      <c r="C25" s="1">
        <f t="shared" si="4"/>
        <v>749</v>
      </c>
      <c r="D25" s="1">
        <v>53.5</v>
      </c>
      <c r="E25">
        <v>10166700</v>
      </c>
      <c r="F25" s="11">
        <f t="shared" si="5"/>
        <v>190031.77570093458</v>
      </c>
    </row>
    <row r="26" spans="1:6" x14ac:dyDescent="0.25">
      <c r="A26" t="s">
        <v>23</v>
      </c>
      <c r="B26" t="s">
        <v>87</v>
      </c>
      <c r="C26" s="1">
        <f t="shared" si="4"/>
        <v>750</v>
      </c>
      <c r="D26" s="1">
        <v>34.200000000000003</v>
      </c>
      <c r="E26">
        <v>9746156</v>
      </c>
      <c r="F26" s="11">
        <f t="shared" si="5"/>
        <v>284975.32163742685</v>
      </c>
    </row>
    <row r="27" spans="1:6" x14ac:dyDescent="0.25">
      <c r="A27" t="s">
        <v>23</v>
      </c>
      <c r="B27" t="s">
        <v>88</v>
      </c>
      <c r="C27" s="1">
        <f t="shared" si="4"/>
        <v>750</v>
      </c>
      <c r="D27" s="1">
        <v>34.200000000000003</v>
      </c>
      <c r="E27">
        <v>10157368</v>
      </c>
      <c r="F27" s="11">
        <f t="shared" si="5"/>
        <v>296999.06432748534</v>
      </c>
    </row>
    <row r="28" spans="1:6" x14ac:dyDescent="0.25">
      <c r="A28" s="3" t="s">
        <v>23</v>
      </c>
      <c r="B28" s="3" t="s">
        <v>89</v>
      </c>
      <c r="C28" s="4">
        <f t="shared" si="4"/>
        <v>750</v>
      </c>
      <c r="D28" s="4">
        <v>34.200000000000003</v>
      </c>
      <c r="E28" s="3">
        <v>9856148</v>
      </c>
      <c r="F28" s="12">
        <f t="shared" si="5"/>
        <v>288191.46198830404</v>
      </c>
    </row>
    <row r="29" spans="1:6" x14ac:dyDescent="0.25">
      <c r="A29" t="s">
        <v>30</v>
      </c>
      <c r="B29" t="s">
        <v>93</v>
      </c>
      <c r="C29" s="1">
        <f t="shared" si="4"/>
        <v>752</v>
      </c>
      <c r="D29" s="1">
        <v>34.299999999999997</v>
      </c>
      <c r="E29">
        <v>26155478</v>
      </c>
      <c r="F29" s="11">
        <f t="shared" si="5"/>
        <v>762550.37900874647</v>
      </c>
    </row>
    <row r="30" spans="1:6" x14ac:dyDescent="0.25">
      <c r="A30" t="s">
        <v>30</v>
      </c>
      <c r="B30" t="s">
        <v>94</v>
      </c>
      <c r="C30" s="1">
        <f t="shared" si="4"/>
        <v>752</v>
      </c>
      <c r="D30" s="1">
        <v>34.299999999999997</v>
      </c>
      <c r="E30">
        <v>24063456</v>
      </c>
      <c r="F30" s="11">
        <f t="shared" si="5"/>
        <v>701558.48396501469</v>
      </c>
    </row>
    <row r="31" spans="1:6" x14ac:dyDescent="0.25">
      <c r="A31" t="s">
        <v>30</v>
      </c>
      <c r="B31" t="s">
        <v>95</v>
      </c>
      <c r="C31" s="1">
        <f t="shared" si="4"/>
        <v>752</v>
      </c>
      <c r="D31" s="1">
        <v>34.299999999999997</v>
      </c>
      <c r="E31">
        <v>24878550</v>
      </c>
      <c r="F31" s="11">
        <f t="shared" si="5"/>
        <v>725322.15743440238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6687-AE4E-4B63-8409-E7AD79FE6240}">
  <dimension ref="A1:N25"/>
  <sheetViews>
    <sheetView workbookViewId="0">
      <selection activeCell="K12" sqref="K12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9.5703125" style="1" bestFit="1" customWidth="1"/>
    <col min="4" max="4" width="12" bestFit="1" customWidth="1"/>
    <col min="5" max="5" width="10" style="1" bestFit="1" customWidth="1"/>
    <col min="6" max="6" width="27.7109375" bestFit="1" customWidth="1"/>
    <col min="7" max="7" width="6.28515625" customWidth="1"/>
    <col min="8" max="8" width="5.140625" bestFit="1" customWidth="1"/>
    <col min="9" max="9" width="12" bestFit="1" customWidth="1"/>
    <col min="10" max="11" width="11" bestFit="1" customWidth="1"/>
  </cols>
  <sheetData>
    <row r="1" spans="1:14" x14ac:dyDescent="0.25">
      <c r="A1" s="7" t="s">
        <v>0</v>
      </c>
      <c r="B1" s="7" t="s">
        <v>1</v>
      </c>
      <c r="C1" s="4" t="s">
        <v>38</v>
      </c>
      <c r="D1" s="4" t="s">
        <v>37</v>
      </c>
      <c r="E1" s="3" t="s">
        <v>2</v>
      </c>
      <c r="F1" s="4" t="s">
        <v>43</v>
      </c>
      <c r="G1" s="13"/>
      <c r="H1" s="1" t="s">
        <v>46</v>
      </c>
      <c r="I1" s="1" t="s">
        <v>44</v>
      </c>
      <c r="J1" t="s">
        <v>45</v>
      </c>
      <c r="K1" t="s">
        <v>39</v>
      </c>
      <c r="L1" t="s">
        <v>40</v>
      </c>
      <c r="M1" t="s">
        <v>41</v>
      </c>
      <c r="N1" t="s">
        <v>42</v>
      </c>
    </row>
    <row r="2" spans="1:14" x14ac:dyDescent="0.25">
      <c r="A2" t="s">
        <v>47</v>
      </c>
      <c r="B2" t="s">
        <v>96</v>
      </c>
      <c r="C2" s="1">
        <f t="shared" ref="C2:C7" si="0">_xlfn.NUMBERVALUE(MID(B2,40,3))</f>
        <v>731</v>
      </c>
      <c r="D2" s="1">
        <v>87.3</v>
      </c>
      <c r="E2">
        <v>60063731</v>
      </c>
      <c r="F2" s="2">
        <f t="shared" ref="F2:F7" si="1">E2/D2</f>
        <v>688015.24627720506</v>
      </c>
      <c r="G2" s="2"/>
      <c r="H2">
        <v>0</v>
      </c>
      <c r="I2" s="8">
        <f>AVERAGE(F2:F10)</f>
        <v>504125.02033266076</v>
      </c>
      <c r="J2" s="6">
        <f>STDEV(F2:F10)</f>
        <v>287152.23772382096</v>
      </c>
      <c r="K2">
        <f>I2/$I$2</f>
        <v>1</v>
      </c>
      <c r="L2">
        <f>1/($I$2/$J$2)^2</f>
        <v>0.32445009447043982</v>
      </c>
      <c r="M2">
        <f>1/(I2/J2)^2</f>
        <v>0.32445009447043982</v>
      </c>
      <c r="N2">
        <f>K2*SQRT(L2+M2)</f>
        <v>0.80554341220127901</v>
      </c>
    </row>
    <row r="3" spans="1:14" x14ac:dyDescent="0.25">
      <c r="A3" t="s">
        <v>47</v>
      </c>
      <c r="B3" t="s">
        <v>97</v>
      </c>
      <c r="C3" s="1">
        <f t="shared" si="0"/>
        <v>731</v>
      </c>
      <c r="D3" s="1">
        <v>87.3</v>
      </c>
      <c r="E3">
        <v>75037863</v>
      </c>
      <c r="F3" s="2">
        <f t="shared" si="1"/>
        <v>859540.24054982816</v>
      </c>
      <c r="G3" s="2"/>
      <c r="H3">
        <v>30</v>
      </c>
      <c r="I3" s="6">
        <f>AVERAGE(F11:F13)</f>
        <v>135670.89409722222</v>
      </c>
      <c r="J3" s="6">
        <f>STDEV(F11:F13)</f>
        <v>1649.3034375900179</v>
      </c>
      <c r="K3">
        <f>I3/$I$2</f>
        <v>0.26912152467198719</v>
      </c>
      <c r="L3">
        <f>1/($I$2/$J$2)^2</f>
        <v>0.32445009447043982</v>
      </c>
      <c r="M3">
        <f>1/(I3/J3)^2</f>
        <v>1.4778411464646705E-4</v>
      </c>
      <c r="N3">
        <f t="shared" ref="N3:N6" si="2">K3*SQRT(L3+M3)</f>
        <v>0.15332793021535762</v>
      </c>
    </row>
    <row r="4" spans="1:14" x14ac:dyDescent="0.25">
      <c r="A4" t="s">
        <v>47</v>
      </c>
      <c r="B4" t="s">
        <v>98</v>
      </c>
      <c r="C4" s="1">
        <f t="shared" si="0"/>
        <v>731</v>
      </c>
      <c r="D4" s="1">
        <v>87.3</v>
      </c>
      <c r="E4">
        <v>70202842</v>
      </c>
      <c r="F4" s="2">
        <f t="shared" si="1"/>
        <v>804156.2657502864</v>
      </c>
      <c r="G4" s="2"/>
      <c r="H4">
        <v>60</v>
      </c>
      <c r="I4" s="6">
        <f>AVERAGE(F14:F16)</f>
        <v>72192.182203389835</v>
      </c>
      <c r="J4" s="6">
        <f>STDEV(F14:F16)</f>
        <v>2193.2846055906793</v>
      </c>
      <c r="K4">
        <f>I4/$I$2</f>
        <v>0.14320293437479426</v>
      </c>
      <c r="L4">
        <f>1/($I$2/$J$2)^2</f>
        <v>0.32445009447043982</v>
      </c>
      <c r="M4">
        <f>1/(I4/J4)^2</f>
        <v>9.230168754598766E-4</v>
      </c>
      <c r="N4">
        <f t="shared" si="2"/>
        <v>8.1685081617011643E-2</v>
      </c>
    </row>
    <row r="5" spans="1:14" x14ac:dyDescent="0.25">
      <c r="A5" t="s">
        <v>54</v>
      </c>
      <c r="B5" t="s">
        <v>99</v>
      </c>
      <c r="C5" s="1">
        <f t="shared" si="0"/>
        <v>748</v>
      </c>
      <c r="D5" s="1">
        <v>40.200000000000003</v>
      </c>
      <c r="E5">
        <v>5855393</v>
      </c>
      <c r="F5" s="2">
        <f t="shared" si="1"/>
        <v>145656.54228855719</v>
      </c>
      <c r="G5" s="2"/>
      <c r="H5">
        <v>120</v>
      </c>
      <c r="I5" s="6">
        <f>AVERAGE(F17:F22)</f>
        <v>86992.476125412169</v>
      </c>
      <c r="J5" s="6">
        <f>STDEV(F17:F22)</f>
        <v>20620.267324573815</v>
      </c>
      <c r="K5">
        <f>I5/$I$2</f>
        <v>0.17256131438984676</v>
      </c>
      <c r="L5">
        <f>1/($I$2/$J$2)^2</f>
        <v>0.32445009447043982</v>
      </c>
      <c r="M5">
        <f>1/(I5/J5)^2</f>
        <v>5.6185622539146343E-2</v>
      </c>
      <c r="N5">
        <f t="shared" si="2"/>
        <v>0.10646287967820155</v>
      </c>
    </row>
    <row r="6" spans="1:14" x14ac:dyDescent="0.25">
      <c r="A6" t="s">
        <v>54</v>
      </c>
      <c r="B6" t="s">
        <v>100</v>
      </c>
      <c r="C6" s="1">
        <f t="shared" si="0"/>
        <v>748</v>
      </c>
      <c r="D6" s="1">
        <v>40.200000000000003</v>
      </c>
      <c r="E6">
        <v>5849984</v>
      </c>
      <c r="F6" s="2">
        <f t="shared" si="1"/>
        <v>145521.99004975124</v>
      </c>
      <c r="G6" s="2"/>
      <c r="H6">
        <v>240</v>
      </c>
      <c r="I6" s="6">
        <f>AVERAGE(F23:F25)</f>
        <v>157155.45189504375</v>
      </c>
      <c r="J6" s="6">
        <f>STDEV(F23:F25)</f>
        <v>8637.1305436124712</v>
      </c>
      <c r="K6">
        <f>I6/$I$2</f>
        <v>0.31173904400011809</v>
      </c>
      <c r="L6">
        <f>1/($I$2/$J$2)^2</f>
        <v>0.32445009447043982</v>
      </c>
      <c r="M6">
        <f>1/(I6/J6)^2</f>
        <v>3.0205085111570042E-3</v>
      </c>
      <c r="N6">
        <f t="shared" si="2"/>
        <v>0.17839281514544747</v>
      </c>
    </row>
    <row r="7" spans="1:14" x14ac:dyDescent="0.25">
      <c r="A7" t="s">
        <v>54</v>
      </c>
      <c r="B7" t="s">
        <v>101</v>
      </c>
      <c r="C7" s="1">
        <f t="shared" si="0"/>
        <v>748</v>
      </c>
      <c r="D7" s="1">
        <v>40.200000000000003</v>
      </c>
      <c r="E7">
        <v>5681283</v>
      </c>
      <c r="F7" s="2">
        <f t="shared" si="1"/>
        <v>141325.44776119402</v>
      </c>
      <c r="G7" s="2"/>
      <c r="I7" s="6"/>
      <c r="J7" s="6"/>
    </row>
    <row r="8" spans="1:14" x14ac:dyDescent="0.25">
      <c r="A8" s="6" t="s">
        <v>68</v>
      </c>
      <c r="B8" t="s">
        <v>69</v>
      </c>
      <c r="C8" s="1">
        <f>_xlfn.NUMBERVALUE(MID(B8,40,3))</f>
        <v>783</v>
      </c>
      <c r="D8" s="1">
        <v>47.3</v>
      </c>
      <c r="E8">
        <v>26276969</v>
      </c>
      <c r="F8" s="2">
        <f t="shared" ref="F8:F10" si="3">E8/D8</f>
        <v>555538.45665961946</v>
      </c>
      <c r="G8" s="2"/>
      <c r="I8" s="6"/>
      <c r="J8" s="6"/>
    </row>
    <row r="9" spans="1:14" x14ac:dyDescent="0.25">
      <c r="A9" s="6" t="s">
        <v>68</v>
      </c>
      <c r="B9" t="s">
        <v>70</v>
      </c>
      <c r="C9" s="1">
        <f>_xlfn.NUMBERVALUE(MID(B9,40,3))</f>
        <v>783</v>
      </c>
      <c r="D9" s="1">
        <v>47.3</v>
      </c>
      <c r="E9">
        <v>28847602</v>
      </c>
      <c r="F9" s="2">
        <f t="shared" si="3"/>
        <v>609885.87737843557</v>
      </c>
      <c r="G9" s="2"/>
      <c r="I9" s="6"/>
      <c r="J9" s="6"/>
    </row>
    <row r="10" spans="1:14" x14ac:dyDescent="0.25">
      <c r="A10" s="7" t="s">
        <v>68</v>
      </c>
      <c r="B10" s="3" t="s">
        <v>71</v>
      </c>
      <c r="C10" s="4">
        <f>_xlfn.NUMBERVALUE(MID(B10,40,3))</f>
        <v>783</v>
      </c>
      <c r="D10" s="4">
        <v>47.3</v>
      </c>
      <c r="E10" s="3">
        <v>27788046</v>
      </c>
      <c r="F10" s="5">
        <f t="shared" si="3"/>
        <v>587485.1162790698</v>
      </c>
      <c r="G10" s="14"/>
      <c r="I10" s="6"/>
      <c r="J10" s="6"/>
    </row>
    <row r="11" spans="1:14" x14ac:dyDescent="0.25">
      <c r="A11" s="6" t="s">
        <v>3</v>
      </c>
      <c r="B11" t="s">
        <v>72</v>
      </c>
      <c r="C11" s="1">
        <f t="shared" ref="C11:C25" si="4">_xlfn.NUMBERVALUE(MID(B11,40,3))</f>
        <v>741</v>
      </c>
      <c r="D11" s="1">
        <v>38.4</v>
      </c>
      <c r="E11">
        <v>5165399</v>
      </c>
      <c r="F11" s="2">
        <f>E11/D11</f>
        <v>134515.59895833334</v>
      </c>
      <c r="G11" s="2"/>
    </row>
    <row r="12" spans="1:14" x14ac:dyDescent="0.25">
      <c r="A12" s="15" t="s">
        <v>3</v>
      </c>
      <c r="B12" s="16" t="s">
        <v>73</v>
      </c>
      <c r="C12" s="13">
        <f t="shared" si="4"/>
        <v>741</v>
      </c>
      <c r="D12" s="13">
        <v>38.4</v>
      </c>
      <c r="E12" s="16">
        <v>5181595</v>
      </c>
      <c r="F12" s="14">
        <f t="shared" ref="F12:F25" si="5">E12/D12</f>
        <v>134937.36979166669</v>
      </c>
      <c r="G12" s="2"/>
    </row>
    <row r="13" spans="1:14" x14ac:dyDescent="0.25">
      <c r="A13" s="7" t="s">
        <v>3</v>
      </c>
      <c r="B13" s="3" t="s">
        <v>74</v>
      </c>
      <c r="C13" s="4">
        <f t="shared" si="4"/>
        <v>741</v>
      </c>
      <c r="D13" s="4">
        <v>38.4</v>
      </c>
      <c r="E13" s="3">
        <v>5282293</v>
      </c>
      <c r="F13" s="5">
        <f t="shared" si="5"/>
        <v>137559.71354166669</v>
      </c>
      <c r="G13" s="2"/>
    </row>
    <row r="14" spans="1:14" x14ac:dyDescent="0.25">
      <c r="A14" s="6" t="s">
        <v>13</v>
      </c>
      <c r="B14" t="s">
        <v>78</v>
      </c>
      <c r="C14" s="1">
        <f t="shared" si="4"/>
        <v>744</v>
      </c>
      <c r="D14" s="1">
        <v>47.2</v>
      </c>
      <c r="E14">
        <v>3376266</v>
      </c>
      <c r="F14" s="2">
        <f t="shared" si="5"/>
        <v>71531.059322033892</v>
      </c>
      <c r="G14" s="2"/>
    </row>
    <row r="15" spans="1:14" x14ac:dyDescent="0.25">
      <c r="A15" s="15" t="s">
        <v>13</v>
      </c>
      <c r="B15" s="16" t="s">
        <v>79</v>
      </c>
      <c r="C15" s="13">
        <f t="shared" si="4"/>
        <v>744</v>
      </c>
      <c r="D15" s="13">
        <v>47.2</v>
      </c>
      <c r="E15" s="16">
        <v>3323140</v>
      </c>
      <c r="F15" s="14">
        <f t="shared" si="5"/>
        <v>70405.508474576272</v>
      </c>
      <c r="G15" s="2"/>
    </row>
    <row r="16" spans="1:14" x14ac:dyDescent="0.25">
      <c r="A16" s="7" t="s">
        <v>13</v>
      </c>
      <c r="B16" s="3" t="s">
        <v>80</v>
      </c>
      <c r="C16" s="4">
        <f t="shared" si="4"/>
        <v>744</v>
      </c>
      <c r="D16" s="4">
        <v>47.2</v>
      </c>
      <c r="E16" s="3">
        <v>3523007</v>
      </c>
      <c r="F16" s="5">
        <f t="shared" si="5"/>
        <v>74639.978813559312</v>
      </c>
      <c r="G16" s="2"/>
    </row>
    <row r="17" spans="1:7" x14ac:dyDescent="0.25">
      <c r="A17" s="6" t="s">
        <v>23</v>
      </c>
      <c r="B17" t="s">
        <v>84</v>
      </c>
      <c r="C17" s="1">
        <f t="shared" si="4"/>
        <v>749</v>
      </c>
      <c r="D17" s="1">
        <v>53.5</v>
      </c>
      <c r="E17">
        <v>4340050</v>
      </c>
      <c r="F17" s="2">
        <f t="shared" si="5"/>
        <v>81122.429906542049</v>
      </c>
      <c r="G17" s="2"/>
    </row>
    <row r="18" spans="1:7" x14ac:dyDescent="0.25">
      <c r="A18" s="6" t="s">
        <v>23</v>
      </c>
      <c r="B18" t="s">
        <v>85</v>
      </c>
      <c r="C18" s="1">
        <f t="shared" si="4"/>
        <v>749</v>
      </c>
      <c r="D18" s="1">
        <v>53.5</v>
      </c>
      <c r="E18">
        <v>3904393</v>
      </c>
      <c r="F18" s="2">
        <f t="shared" si="5"/>
        <v>72979.308411214952</v>
      </c>
      <c r="G18" s="2"/>
    </row>
    <row r="19" spans="1:7" x14ac:dyDescent="0.25">
      <c r="A19" s="6" t="s">
        <v>23</v>
      </c>
      <c r="B19" t="s">
        <v>86</v>
      </c>
      <c r="C19" s="1">
        <f t="shared" si="4"/>
        <v>749</v>
      </c>
      <c r="D19" s="1">
        <v>53.5</v>
      </c>
      <c r="E19">
        <v>3303504</v>
      </c>
      <c r="F19" s="2">
        <f t="shared" si="5"/>
        <v>61747.738317757008</v>
      </c>
      <c r="G19" s="2"/>
    </row>
    <row r="20" spans="1:7" x14ac:dyDescent="0.25">
      <c r="A20" s="6" t="s">
        <v>23</v>
      </c>
      <c r="B20" t="s">
        <v>87</v>
      </c>
      <c r="C20" s="1">
        <f t="shared" si="4"/>
        <v>750</v>
      </c>
      <c r="D20" s="1">
        <v>34.200000000000003</v>
      </c>
      <c r="E20">
        <v>4032440</v>
      </c>
      <c r="F20" s="2">
        <f t="shared" si="5"/>
        <v>117907.60233918128</v>
      </c>
      <c r="G20" s="2"/>
    </row>
    <row r="21" spans="1:7" x14ac:dyDescent="0.25">
      <c r="A21" s="6" t="s">
        <v>23</v>
      </c>
      <c r="B21" t="s">
        <v>88</v>
      </c>
      <c r="C21" s="1">
        <f t="shared" si="4"/>
        <v>750</v>
      </c>
      <c r="D21" s="1">
        <v>34.200000000000003</v>
      </c>
      <c r="E21">
        <v>2875237</v>
      </c>
      <c r="F21" s="2">
        <f t="shared" si="5"/>
        <v>84071.257309941517</v>
      </c>
      <c r="G21" s="2"/>
    </row>
    <row r="22" spans="1:7" x14ac:dyDescent="0.25">
      <c r="A22" s="7" t="s">
        <v>23</v>
      </c>
      <c r="B22" s="3" t="s">
        <v>89</v>
      </c>
      <c r="C22" s="4">
        <f t="shared" si="4"/>
        <v>750</v>
      </c>
      <c r="D22" s="4">
        <v>34.200000000000003</v>
      </c>
      <c r="E22" s="3">
        <v>3561127</v>
      </c>
      <c r="F22" s="5">
        <f t="shared" si="5"/>
        <v>104126.52046783625</v>
      </c>
      <c r="G22" s="14"/>
    </row>
    <row r="23" spans="1:7" x14ac:dyDescent="0.25">
      <c r="A23" s="6" t="s">
        <v>30</v>
      </c>
      <c r="B23" t="s">
        <v>93</v>
      </c>
      <c r="C23" s="1">
        <f t="shared" si="4"/>
        <v>752</v>
      </c>
      <c r="D23" s="1">
        <v>34.299999999999997</v>
      </c>
      <c r="E23">
        <v>5161238</v>
      </c>
      <c r="F23" s="2">
        <f t="shared" si="5"/>
        <v>150473.41107871721</v>
      </c>
      <c r="G23" s="2"/>
    </row>
    <row r="24" spans="1:7" x14ac:dyDescent="0.25">
      <c r="A24" s="6" t="s">
        <v>30</v>
      </c>
      <c r="B24" t="s">
        <v>94</v>
      </c>
      <c r="C24" s="1">
        <f t="shared" si="4"/>
        <v>752</v>
      </c>
      <c r="D24" s="1">
        <v>34.299999999999997</v>
      </c>
      <c r="E24">
        <v>5285100</v>
      </c>
      <c r="F24" s="2">
        <f t="shared" si="5"/>
        <v>154084.54810495628</v>
      </c>
      <c r="G24" s="2"/>
    </row>
    <row r="25" spans="1:7" x14ac:dyDescent="0.25">
      <c r="A25" s="6" t="s">
        <v>30</v>
      </c>
      <c r="B25" t="s">
        <v>95</v>
      </c>
      <c r="C25" s="1">
        <f t="shared" si="4"/>
        <v>752</v>
      </c>
      <c r="D25" s="1">
        <v>34.299999999999997</v>
      </c>
      <c r="E25">
        <v>5724958</v>
      </c>
      <c r="F25" s="2">
        <f t="shared" si="5"/>
        <v>166908.39650145773</v>
      </c>
      <c r="G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EBD2-55FC-439B-BB1F-733A77AE3BD1}">
  <sheetPr>
    <tabColor theme="9"/>
  </sheetPr>
  <dimension ref="A1:N49"/>
  <sheetViews>
    <sheetView workbookViewId="0">
      <selection activeCell="J6" sqref="J6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14" style="1" customWidth="1"/>
    <col min="4" max="4" width="12" bestFit="1" customWidth="1"/>
    <col min="5" max="5" width="10" bestFit="1" customWidth="1"/>
    <col min="6" max="6" width="27.7109375" bestFit="1" customWidth="1"/>
    <col min="7" max="7" width="5.140625" customWidth="1"/>
    <col min="8" max="8" width="5.140625" bestFit="1" customWidth="1"/>
    <col min="9" max="9" width="12" bestFit="1" customWidth="1"/>
  </cols>
  <sheetData>
    <row r="1" spans="1:14" x14ac:dyDescent="0.25">
      <c r="A1" s="7" t="s">
        <v>0</v>
      </c>
      <c r="B1" s="7" t="s">
        <v>1</v>
      </c>
      <c r="C1" s="4" t="s">
        <v>38</v>
      </c>
      <c r="D1" s="4" t="s">
        <v>37</v>
      </c>
      <c r="E1" s="3" t="s">
        <v>2</v>
      </c>
      <c r="F1" s="4" t="s">
        <v>43</v>
      </c>
      <c r="G1" s="13"/>
      <c r="H1" s="1" t="s">
        <v>46</v>
      </c>
      <c r="I1" s="1" t="s">
        <v>44</v>
      </c>
      <c r="J1" t="s">
        <v>45</v>
      </c>
      <c r="K1" t="s">
        <v>39</v>
      </c>
      <c r="L1" t="s">
        <v>40</v>
      </c>
      <c r="M1" t="s">
        <v>41</v>
      </c>
      <c r="N1" t="s">
        <v>42</v>
      </c>
    </row>
    <row r="2" spans="1:14" x14ac:dyDescent="0.25">
      <c r="A2" t="s">
        <v>47</v>
      </c>
      <c r="B2" t="s">
        <v>48</v>
      </c>
      <c r="C2" s="1">
        <f t="shared" ref="C2:C19" si="0">_xlfn.NUMBERVALUE(MID(B2,40,3))</f>
        <v>740</v>
      </c>
      <c r="D2" s="1">
        <v>78.400000000000006</v>
      </c>
      <c r="E2">
        <v>159457302</v>
      </c>
      <c r="F2">
        <f t="shared" ref="F2:F19" si="1">E2/D2</f>
        <v>2033894.1581632651</v>
      </c>
      <c r="H2">
        <v>0</v>
      </c>
      <c r="I2" s="6">
        <f>AVERAGE(F2:F19)</f>
        <v>1712654.2954657846</v>
      </c>
      <c r="J2" s="6">
        <f>STDEV(F2:F19)</f>
        <v>398663.08300976019</v>
      </c>
      <c r="K2">
        <f>I2/$I$2</f>
        <v>1</v>
      </c>
      <c r="L2">
        <f>1/($I$2/$J$2)^2</f>
        <v>5.4184195020612627E-2</v>
      </c>
      <c r="M2">
        <f>1/(I2/J2)^2</f>
        <v>5.4184195020612627E-2</v>
      </c>
      <c r="N2">
        <f>K2*SQRT(L2+M2)</f>
        <v>0.32919354495680087</v>
      </c>
    </row>
    <row r="3" spans="1:14" x14ac:dyDescent="0.25">
      <c r="A3" t="s">
        <v>47</v>
      </c>
      <c r="B3" t="s">
        <v>49</v>
      </c>
      <c r="C3" s="1">
        <f t="shared" si="0"/>
        <v>740</v>
      </c>
      <c r="D3" s="1">
        <v>78.400000000000006</v>
      </c>
      <c r="E3">
        <v>185556482</v>
      </c>
      <c r="F3">
        <f t="shared" si="1"/>
        <v>2366791.862244898</v>
      </c>
      <c r="H3">
        <v>30</v>
      </c>
      <c r="I3" s="6">
        <f>AVERAGE(F20:F28)</f>
        <v>1950332.2908395645</v>
      </c>
      <c r="J3" s="6">
        <f>STDEV(F20:F28)</f>
        <v>214667.99501599217</v>
      </c>
      <c r="K3">
        <f>I3/$I$2</f>
        <v>1.1387775664960682</v>
      </c>
      <c r="L3">
        <f>1/($I$2/$J$2)^2</f>
        <v>5.4184195020612627E-2</v>
      </c>
      <c r="M3">
        <f>1/(I3/J3)^2</f>
        <v>1.2114831484852498E-2</v>
      </c>
      <c r="N3">
        <f t="shared" ref="N3:N6" si="2">K3*SQRT(L3+M3)</f>
        <v>0.29321925021239403</v>
      </c>
    </row>
    <row r="4" spans="1:14" x14ac:dyDescent="0.25">
      <c r="A4" t="s">
        <v>47</v>
      </c>
      <c r="B4" t="s">
        <v>50</v>
      </c>
      <c r="C4" s="1">
        <f t="shared" si="0"/>
        <v>740</v>
      </c>
      <c r="D4" s="1">
        <v>78.400000000000006</v>
      </c>
      <c r="E4">
        <v>200417949</v>
      </c>
      <c r="F4">
        <f t="shared" si="1"/>
        <v>2556351.3903061221</v>
      </c>
      <c r="H4">
        <v>60</v>
      </c>
      <c r="I4" s="6">
        <f>AVERAGE(F29:F37)</f>
        <v>2654996.6158764637</v>
      </c>
      <c r="J4" s="6">
        <f>STDEV(F29:F37)</f>
        <v>1030923.5961051844</v>
      </c>
      <c r="K4">
        <f>I4/$I$2</f>
        <v>1.5502233129625227</v>
      </c>
      <c r="L4">
        <f>1/($I$2/$J$2)^2</f>
        <v>5.4184195020612627E-2</v>
      </c>
      <c r="M4">
        <f>1/(I4/J4)^2</f>
        <v>0.15077349993207201</v>
      </c>
      <c r="N4">
        <f t="shared" si="2"/>
        <v>0.70182103021066178</v>
      </c>
    </row>
    <row r="5" spans="1:14" x14ac:dyDescent="0.25">
      <c r="A5" t="s">
        <v>47</v>
      </c>
      <c r="B5" t="s">
        <v>51</v>
      </c>
      <c r="C5" s="1">
        <f t="shared" si="0"/>
        <v>731</v>
      </c>
      <c r="D5" s="1">
        <v>89.8</v>
      </c>
      <c r="E5">
        <v>125242330</v>
      </c>
      <c r="F5">
        <f t="shared" si="1"/>
        <v>1394680.7349665924</v>
      </c>
      <c r="H5">
        <v>120</v>
      </c>
      <c r="I5" s="6">
        <f>AVERAGE(F38:F43)</f>
        <v>1760892.2571401217</v>
      </c>
      <c r="J5" s="6">
        <f>STDEV(F38:F43)</f>
        <v>326633.85103083961</v>
      </c>
      <c r="K5">
        <f>I5/$I$2</f>
        <v>1.0281656150935108</v>
      </c>
      <c r="L5">
        <f>1/($I$2/$J$2)^2</f>
        <v>5.4184195020612627E-2</v>
      </c>
      <c r="M5">
        <f>1/(I5/J5)^2</f>
        <v>3.440779285203481E-2</v>
      </c>
      <c r="N5">
        <f t="shared" si="2"/>
        <v>0.3060273904803168</v>
      </c>
    </row>
    <row r="6" spans="1:14" x14ac:dyDescent="0.25">
      <c r="A6" t="s">
        <v>47</v>
      </c>
      <c r="B6" t="s">
        <v>52</v>
      </c>
      <c r="C6" s="1">
        <f t="shared" si="0"/>
        <v>731</v>
      </c>
      <c r="D6" s="1">
        <v>89.8</v>
      </c>
      <c r="E6">
        <v>110614678</v>
      </c>
      <c r="F6">
        <f t="shared" si="1"/>
        <v>1231789.2873051225</v>
      </c>
      <c r="H6">
        <v>240</v>
      </c>
      <c r="I6" s="6">
        <f>AVERAGE(F44:F49)</f>
        <v>1858913.9874278549</v>
      </c>
      <c r="J6" s="6">
        <f>STDEV(F44:F49)</f>
        <v>369581.55612941278</v>
      </c>
      <c r="K6">
        <f>I6/$I$2</f>
        <v>1.0853994249448295</v>
      </c>
      <c r="L6">
        <f>1/($I$2/$J$2)^2</f>
        <v>5.4184195020612627E-2</v>
      </c>
      <c r="M6">
        <f>1/(I6/J6)^2</f>
        <v>3.9527740423413026E-2</v>
      </c>
      <c r="N6">
        <f t="shared" si="2"/>
        <v>0.33226687041232517</v>
      </c>
    </row>
    <row r="7" spans="1:14" x14ac:dyDescent="0.25">
      <c r="A7" t="s">
        <v>47</v>
      </c>
      <c r="B7" t="s">
        <v>53</v>
      </c>
      <c r="C7" s="1">
        <f t="shared" si="0"/>
        <v>731</v>
      </c>
      <c r="D7" s="1">
        <v>89.8</v>
      </c>
      <c r="E7">
        <v>110476421</v>
      </c>
      <c r="F7">
        <f t="shared" si="1"/>
        <v>1230249.6770601338</v>
      </c>
    </row>
    <row r="8" spans="1:14" x14ac:dyDescent="0.25">
      <c r="A8" t="s">
        <v>54</v>
      </c>
      <c r="B8" t="s">
        <v>55</v>
      </c>
      <c r="C8" s="1">
        <f t="shared" si="0"/>
        <v>746</v>
      </c>
      <c r="D8" s="1">
        <v>69.3</v>
      </c>
      <c r="E8">
        <v>145549986</v>
      </c>
      <c r="F8">
        <f t="shared" si="1"/>
        <v>2100288.3982683984</v>
      </c>
    </row>
    <row r="9" spans="1:14" x14ac:dyDescent="0.25">
      <c r="A9" t="s">
        <v>54</v>
      </c>
      <c r="B9" t="s">
        <v>56</v>
      </c>
      <c r="C9" s="1">
        <f t="shared" si="0"/>
        <v>746</v>
      </c>
      <c r="D9" s="1">
        <v>69.3</v>
      </c>
      <c r="E9">
        <v>124600132</v>
      </c>
      <c r="F9">
        <f t="shared" si="1"/>
        <v>1797981.7027417028</v>
      </c>
    </row>
    <row r="10" spans="1:14" x14ac:dyDescent="0.25">
      <c r="A10" t="s">
        <v>54</v>
      </c>
      <c r="B10" t="s">
        <v>57</v>
      </c>
      <c r="C10" s="1">
        <f t="shared" si="0"/>
        <v>746</v>
      </c>
      <c r="D10" s="1">
        <v>69.3</v>
      </c>
      <c r="E10">
        <v>135238314</v>
      </c>
      <c r="F10">
        <f t="shared" si="1"/>
        <v>1951490.8225108227</v>
      </c>
    </row>
    <row r="11" spans="1:14" x14ac:dyDescent="0.25">
      <c r="A11" t="s">
        <v>58</v>
      </c>
      <c r="B11" t="s">
        <v>59</v>
      </c>
      <c r="C11" s="1">
        <f t="shared" si="0"/>
        <v>757</v>
      </c>
      <c r="D11" s="1">
        <v>85.3</v>
      </c>
      <c r="E11">
        <v>113476826</v>
      </c>
      <c r="F11">
        <f t="shared" si="1"/>
        <v>1330326.2133645955</v>
      </c>
    </row>
    <row r="12" spans="1:14" x14ac:dyDescent="0.25">
      <c r="A12" t="s">
        <v>58</v>
      </c>
      <c r="B12" t="s">
        <v>60</v>
      </c>
      <c r="C12" s="1">
        <f t="shared" si="0"/>
        <v>757</v>
      </c>
      <c r="D12" s="1">
        <v>85.3</v>
      </c>
      <c r="E12">
        <v>109558029</v>
      </c>
      <c r="F12">
        <f t="shared" si="1"/>
        <v>1284384.8651817117</v>
      </c>
    </row>
    <row r="13" spans="1:14" x14ac:dyDescent="0.25">
      <c r="A13" t="s">
        <v>58</v>
      </c>
      <c r="B13" t="s">
        <v>61</v>
      </c>
      <c r="C13" s="1">
        <f t="shared" si="0"/>
        <v>757</v>
      </c>
      <c r="D13" s="1">
        <v>85.3</v>
      </c>
      <c r="E13">
        <v>102278151</v>
      </c>
      <c r="F13">
        <f t="shared" si="1"/>
        <v>1199040.4572098476</v>
      </c>
    </row>
    <row r="14" spans="1:14" x14ac:dyDescent="0.25">
      <c r="A14" t="s">
        <v>54</v>
      </c>
      <c r="B14" t="s">
        <v>62</v>
      </c>
      <c r="C14" s="1">
        <f t="shared" si="0"/>
        <v>748</v>
      </c>
      <c r="D14" s="1">
        <v>62.8</v>
      </c>
      <c r="E14">
        <v>114448160</v>
      </c>
      <c r="F14">
        <f t="shared" si="1"/>
        <v>1822422.9299363059</v>
      </c>
    </row>
    <row r="15" spans="1:14" x14ac:dyDescent="0.25">
      <c r="A15" t="s">
        <v>54</v>
      </c>
      <c r="B15" t="s">
        <v>63</v>
      </c>
      <c r="C15" s="1">
        <f t="shared" si="0"/>
        <v>748</v>
      </c>
      <c r="D15" s="1">
        <v>62.8</v>
      </c>
      <c r="E15">
        <v>101323060</v>
      </c>
      <c r="F15">
        <f t="shared" si="1"/>
        <v>1613424.5222929937</v>
      </c>
    </row>
    <row r="16" spans="1:14" x14ac:dyDescent="0.25">
      <c r="A16" t="s">
        <v>54</v>
      </c>
      <c r="B16" t="s">
        <v>64</v>
      </c>
      <c r="C16" s="1">
        <f t="shared" si="0"/>
        <v>748</v>
      </c>
      <c r="D16" s="1">
        <v>62.8</v>
      </c>
      <c r="E16">
        <v>94948023</v>
      </c>
      <c r="F16">
        <f t="shared" si="1"/>
        <v>1511911.194267516</v>
      </c>
    </row>
    <row r="17" spans="1:7" x14ac:dyDescent="0.25">
      <c r="A17" t="s">
        <v>54</v>
      </c>
      <c r="B17" t="s">
        <v>65</v>
      </c>
      <c r="C17" s="1">
        <f t="shared" si="0"/>
        <v>747</v>
      </c>
      <c r="D17" s="1">
        <v>54.6</v>
      </c>
      <c r="E17">
        <v>99053103</v>
      </c>
      <c r="F17">
        <f t="shared" si="1"/>
        <v>1814159.3956043955</v>
      </c>
    </row>
    <row r="18" spans="1:7" x14ac:dyDescent="0.25">
      <c r="A18" t="s">
        <v>54</v>
      </c>
      <c r="B18" t="s">
        <v>66</v>
      </c>
      <c r="C18" s="1">
        <f t="shared" si="0"/>
        <v>747</v>
      </c>
      <c r="D18" s="1">
        <v>54.6</v>
      </c>
      <c r="E18">
        <v>98314531</v>
      </c>
      <c r="F18">
        <f t="shared" si="1"/>
        <v>1800632.4358974358</v>
      </c>
    </row>
    <row r="19" spans="1:7" x14ac:dyDescent="0.25">
      <c r="A19" s="3" t="s">
        <v>54</v>
      </c>
      <c r="B19" s="3" t="s">
        <v>67</v>
      </c>
      <c r="C19" s="4">
        <f t="shared" si="0"/>
        <v>747</v>
      </c>
      <c r="D19" s="4">
        <v>54.6</v>
      </c>
      <c r="E19" s="3">
        <v>97622467</v>
      </c>
      <c r="F19" s="3">
        <f t="shared" si="1"/>
        <v>1787957.271062271</v>
      </c>
      <c r="G19" s="16"/>
    </row>
    <row r="20" spans="1:7" x14ac:dyDescent="0.25">
      <c r="A20" t="s">
        <v>3</v>
      </c>
      <c r="B20" t="s">
        <v>4</v>
      </c>
      <c r="C20" s="1">
        <f t="shared" ref="C20" si="3">_xlfn.NUMBERVALUE(MID(B20,40,3))</f>
        <v>739</v>
      </c>
      <c r="D20" s="1">
        <v>43.3</v>
      </c>
      <c r="E20">
        <v>95308660</v>
      </c>
      <c r="F20">
        <f>E20/D20</f>
        <v>2201123.7875288683</v>
      </c>
    </row>
    <row r="21" spans="1:7" x14ac:dyDescent="0.25">
      <c r="A21" t="s">
        <v>3</v>
      </c>
      <c r="B21" t="s">
        <v>5</v>
      </c>
      <c r="C21" s="1">
        <f t="shared" ref="C21:C49" si="4">_xlfn.NUMBERVALUE(MID(B21,40,3))</f>
        <v>739</v>
      </c>
      <c r="D21" s="1">
        <v>43.3</v>
      </c>
      <c r="E21">
        <v>86221359</v>
      </c>
      <c r="F21">
        <f t="shared" ref="F21:F49" si="5">E21/D21</f>
        <v>1991255.4041570439</v>
      </c>
    </row>
    <row r="22" spans="1:7" x14ac:dyDescent="0.25">
      <c r="A22" t="s">
        <v>3</v>
      </c>
      <c r="B22" t="s">
        <v>6</v>
      </c>
      <c r="C22" s="1">
        <f t="shared" si="4"/>
        <v>739</v>
      </c>
      <c r="D22" s="1">
        <v>43.3</v>
      </c>
      <c r="E22">
        <v>96737266</v>
      </c>
      <c r="F22">
        <f t="shared" si="5"/>
        <v>2234116.9976905314</v>
      </c>
    </row>
    <row r="23" spans="1:7" x14ac:dyDescent="0.25">
      <c r="A23" t="s">
        <v>3</v>
      </c>
      <c r="B23" t="s">
        <v>7</v>
      </c>
      <c r="C23" s="1">
        <f t="shared" si="4"/>
        <v>741</v>
      </c>
      <c r="D23" s="1">
        <v>118.4</v>
      </c>
      <c r="E23">
        <v>232787207</v>
      </c>
      <c r="F23">
        <f t="shared" si="5"/>
        <v>1966108.1672297297</v>
      </c>
    </row>
    <row r="24" spans="1:7" x14ac:dyDescent="0.25">
      <c r="A24" t="s">
        <v>3</v>
      </c>
      <c r="B24" t="s">
        <v>8</v>
      </c>
      <c r="C24" s="1">
        <f t="shared" si="4"/>
        <v>741</v>
      </c>
      <c r="D24" s="1">
        <v>118.4</v>
      </c>
      <c r="E24">
        <v>201206447</v>
      </c>
      <c r="F24">
        <f t="shared" si="5"/>
        <v>1699378.7753378379</v>
      </c>
    </row>
    <row r="25" spans="1:7" x14ac:dyDescent="0.25">
      <c r="A25" t="s">
        <v>3</v>
      </c>
      <c r="B25" t="s">
        <v>9</v>
      </c>
      <c r="C25" s="1">
        <f t="shared" si="4"/>
        <v>741</v>
      </c>
      <c r="D25" s="1">
        <v>118.4</v>
      </c>
      <c r="E25">
        <v>191594871</v>
      </c>
      <c r="F25">
        <f t="shared" si="5"/>
        <v>1618199.9239864864</v>
      </c>
    </row>
    <row r="26" spans="1:7" x14ac:dyDescent="0.25">
      <c r="A26" t="s">
        <v>3</v>
      </c>
      <c r="B26" t="s">
        <v>10</v>
      </c>
      <c r="C26" s="1">
        <f t="shared" si="4"/>
        <v>742</v>
      </c>
      <c r="D26" s="1">
        <v>150.10000000000002</v>
      </c>
      <c r="E26">
        <v>278046497</v>
      </c>
      <c r="F26">
        <f t="shared" si="5"/>
        <v>1852408.3744170549</v>
      </c>
    </row>
    <row r="27" spans="1:7" x14ac:dyDescent="0.25">
      <c r="A27" t="s">
        <v>3</v>
      </c>
      <c r="B27" t="s">
        <v>11</v>
      </c>
      <c r="C27" s="1">
        <f t="shared" si="4"/>
        <v>742</v>
      </c>
      <c r="D27" s="1">
        <v>150.10000000000002</v>
      </c>
      <c r="E27">
        <v>279229792</v>
      </c>
      <c r="F27">
        <f t="shared" si="5"/>
        <v>1860291.752165223</v>
      </c>
    </row>
    <row r="28" spans="1:7" x14ac:dyDescent="0.25">
      <c r="A28" s="3" t="s">
        <v>3</v>
      </c>
      <c r="B28" s="3" t="s">
        <v>12</v>
      </c>
      <c r="C28" s="4">
        <f t="shared" si="4"/>
        <v>742</v>
      </c>
      <c r="D28" s="4">
        <v>150.10000000000002</v>
      </c>
      <c r="E28" s="3">
        <v>319729126</v>
      </c>
      <c r="F28" s="3">
        <f t="shared" si="5"/>
        <v>2130107.4350433042</v>
      </c>
      <c r="G28" s="16"/>
    </row>
    <row r="29" spans="1:7" x14ac:dyDescent="0.25">
      <c r="A29" t="s">
        <v>13</v>
      </c>
      <c r="B29" t="s">
        <v>14</v>
      </c>
      <c r="C29" s="1">
        <f t="shared" si="4"/>
        <v>743</v>
      </c>
      <c r="D29" s="1">
        <v>189.6</v>
      </c>
      <c r="E29">
        <v>293222045</v>
      </c>
      <c r="F29">
        <f t="shared" si="5"/>
        <v>1546529.7732067511</v>
      </c>
    </row>
    <row r="30" spans="1:7" x14ac:dyDescent="0.25">
      <c r="A30" t="s">
        <v>13</v>
      </c>
      <c r="B30" t="s">
        <v>15</v>
      </c>
      <c r="C30" s="1">
        <f t="shared" si="4"/>
        <v>743</v>
      </c>
      <c r="D30" s="1">
        <v>189.6</v>
      </c>
      <c r="E30">
        <v>297003992</v>
      </c>
      <c r="F30">
        <f t="shared" si="5"/>
        <v>1566476.7510548523</v>
      </c>
    </row>
    <row r="31" spans="1:7" x14ac:dyDescent="0.25">
      <c r="A31" t="s">
        <v>13</v>
      </c>
      <c r="B31" t="s">
        <v>16</v>
      </c>
      <c r="C31" s="1">
        <f t="shared" si="4"/>
        <v>743</v>
      </c>
      <c r="D31" s="1">
        <v>189.6</v>
      </c>
      <c r="E31">
        <v>312785184</v>
      </c>
      <c r="F31">
        <f t="shared" si="5"/>
        <v>1649710.8860759495</v>
      </c>
    </row>
    <row r="32" spans="1:7" x14ac:dyDescent="0.25">
      <c r="A32" t="s">
        <v>13</v>
      </c>
      <c r="B32" t="s">
        <v>17</v>
      </c>
      <c r="C32" s="1">
        <f t="shared" si="4"/>
        <v>744</v>
      </c>
      <c r="D32" s="1">
        <v>210.4</v>
      </c>
      <c r="E32">
        <v>792843624</v>
      </c>
      <c r="F32">
        <f t="shared" si="5"/>
        <v>3768268.174904943</v>
      </c>
    </row>
    <row r="33" spans="1:7" x14ac:dyDescent="0.25">
      <c r="A33" t="s">
        <v>13</v>
      </c>
      <c r="B33" t="s">
        <v>18</v>
      </c>
      <c r="C33" s="1">
        <f t="shared" si="4"/>
        <v>744</v>
      </c>
      <c r="D33" s="1">
        <v>210.4</v>
      </c>
      <c r="E33">
        <v>894607520</v>
      </c>
      <c r="F33">
        <f t="shared" si="5"/>
        <v>4251936.8821292771</v>
      </c>
    </row>
    <row r="34" spans="1:7" x14ac:dyDescent="0.25">
      <c r="A34" t="s">
        <v>13</v>
      </c>
      <c r="B34" t="s">
        <v>19</v>
      </c>
      <c r="C34" s="1">
        <f t="shared" si="4"/>
        <v>744</v>
      </c>
      <c r="D34" s="1">
        <v>210.4</v>
      </c>
      <c r="E34">
        <v>784797161</v>
      </c>
      <c r="F34">
        <f t="shared" si="5"/>
        <v>3730024.5294676805</v>
      </c>
    </row>
    <row r="35" spans="1:7" x14ac:dyDescent="0.25">
      <c r="A35" t="s">
        <v>13</v>
      </c>
      <c r="B35" t="s">
        <v>20</v>
      </c>
      <c r="C35" s="1">
        <f t="shared" si="4"/>
        <v>745</v>
      </c>
      <c r="D35" s="1">
        <v>336.6</v>
      </c>
      <c r="E35">
        <v>799165977</v>
      </c>
      <c r="F35">
        <f t="shared" si="5"/>
        <v>2374230.4723707661</v>
      </c>
    </row>
    <row r="36" spans="1:7" x14ac:dyDescent="0.25">
      <c r="A36" t="s">
        <v>13</v>
      </c>
      <c r="B36" t="s">
        <v>21</v>
      </c>
      <c r="C36" s="1">
        <f t="shared" si="4"/>
        <v>745</v>
      </c>
      <c r="D36" s="1">
        <v>336.6</v>
      </c>
      <c r="E36">
        <v>864735492</v>
      </c>
      <c r="F36">
        <f t="shared" si="5"/>
        <v>2569029.982174688</v>
      </c>
    </row>
    <row r="37" spans="1:7" x14ac:dyDescent="0.25">
      <c r="A37" s="3" t="s">
        <v>13</v>
      </c>
      <c r="B37" s="3" t="s">
        <v>22</v>
      </c>
      <c r="C37" s="4">
        <f t="shared" si="4"/>
        <v>745</v>
      </c>
      <c r="D37" s="4">
        <v>336.6</v>
      </c>
      <c r="E37" s="3">
        <v>820887320</v>
      </c>
      <c r="F37" s="3">
        <f t="shared" si="5"/>
        <v>2438762.0915032676</v>
      </c>
      <c r="G37" s="16"/>
    </row>
    <row r="38" spans="1:7" x14ac:dyDescent="0.25">
      <c r="A38" t="s">
        <v>23</v>
      </c>
      <c r="B38" t="s">
        <v>24</v>
      </c>
      <c r="C38" s="1">
        <f t="shared" si="4"/>
        <v>749</v>
      </c>
      <c r="D38" s="1">
        <v>78.399999999999991</v>
      </c>
      <c r="E38">
        <v>117151500</v>
      </c>
      <c r="F38">
        <f t="shared" si="5"/>
        <v>1494279.336734694</v>
      </c>
    </row>
    <row r="39" spans="1:7" x14ac:dyDescent="0.25">
      <c r="A39" t="s">
        <v>23</v>
      </c>
      <c r="B39" t="s">
        <v>25</v>
      </c>
      <c r="C39" s="1">
        <f t="shared" si="4"/>
        <v>749</v>
      </c>
      <c r="D39" s="1">
        <v>78.399999999999991</v>
      </c>
      <c r="E39">
        <v>117611297</v>
      </c>
      <c r="F39">
        <f t="shared" si="5"/>
        <v>1500144.0943877553</v>
      </c>
    </row>
    <row r="40" spans="1:7" x14ac:dyDescent="0.25">
      <c r="A40" t="s">
        <v>23</v>
      </c>
      <c r="B40" t="s">
        <v>26</v>
      </c>
      <c r="C40" s="1">
        <f t="shared" si="4"/>
        <v>749</v>
      </c>
      <c r="D40" s="1">
        <v>78.399999999999991</v>
      </c>
      <c r="E40">
        <v>119160999</v>
      </c>
      <c r="F40">
        <f t="shared" si="5"/>
        <v>1519910.7015306123</v>
      </c>
    </row>
    <row r="41" spans="1:7" x14ac:dyDescent="0.25">
      <c r="A41" t="s">
        <v>23</v>
      </c>
      <c r="B41" t="s">
        <v>27</v>
      </c>
      <c r="C41" s="1">
        <f t="shared" si="4"/>
        <v>750</v>
      </c>
      <c r="D41" s="1">
        <v>74.599999999999994</v>
      </c>
      <c r="E41">
        <v>173202113</v>
      </c>
      <c r="F41">
        <f t="shared" si="5"/>
        <v>2321744.1420911532</v>
      </c>
    </row>
    <row r="42" spans="1:7" x14ac:dyDescent="0.25">
      <c r="A42" t="s">
        <v>23</v>
      </c>
      <c r="B42" t="s">
        <v>28</v>
      </c>
      <c r="C42" s="1">
        <f t="shared" si="4"/>
        <v>750</v>
      </c>
      <c r="D42" s="1">
        <v>74.599999999999994</v>
      </c>
      <c r="E42">
        <v>139889971</v>
      </c>
      <c r="F42">
        <f t="shared" si="5"/>
        <v>1875200.6836461127</v>
      </c>
    </row>
    <row r="43" spans="1:7" x14ac:dyDescent="0.25">
      <c r="A43" s="3" t="s">
        <v>23</v>
      </c>
      <c r="B43" s="3" t="s">
        <v>29</v>
      </c>
      <c r="C43" s="4">
        <f t="shared" si="4"/>
        <v>750</v>
      </c>
      <c r="D43" s="4">
        <v>74.599999999999994</v>
      </c>
      <c r="E43" s="3">
        <v>138313964</v>
      </c>
      <c r="F43" s="3">
        <f t="shared" si="5"/>
        <v>1854074.5844504023</v>
      </c>
      <c r="G43" s="16"/>
    </row>
    <row r="44" spans="1:7" x14ac:dyDescent="0.25">
      <c r="A44" t="s">
        <v>30</v>
      </c>
      <c r="B44" t="s">
        <v>31</v>
      </c>
      <c r="C44" s="1">
        <f t="shared" si="4"/>
        <v>751</v>
      </c>
      <c r="D44" s="1">
        <v>81.3</v>
      </c>
      <c r="E44">
        <v>118452224</v>
      </c>
      <c r="F44">
        <f t="shared" si="5"/>
        <v>1456976.9249692496</v>
      </c>
    </row>
    <row r="45" spans="1:7" x14ac:dyDescent="0.25">
      <c r="A45" t="s">
        <v>30</v>
      </c>
      <c r="B45" t="s">
        <v>32</v>
      </c>
      <c r="C45" s="1">
        <f t="shared" si="4"/>
        <v>751</v>
      </c>
      <c r="D45" s="1">
        <v>81.3</v>
      </c>
      <c r="E45">
        <v>119179318</v>
      </c>
      <c r="F45">
        <f t="shared" si="5"/>
        <v>1465920.2706027061</v>
      </c>
    </row>
    <row r="46" spans="1:7" x14ac:dyDescent="0.25">
      <c r="A46" t="s">
        <v>30</v>
      </c>
      <c r="B46" t="s">
        <v>33</v>
      </c>
      <c r="C46" s="1">
        <f t="shared" si="4"/>
        <v>751</v>
      </c>
      <c r="D46" s="1">
        <v>81.3</v>
      </c>
      <c r="E46">
        <v>135331774</v>
      </c>
      <c r="F46">
        <f t="shared" si="5"/>
        <v>1664597.4661746619</v>
      </c>
    </row>
    <row r="47" spans="1:7" x14ac:dyDescent="0.25">
      <c r="A47" t="s">
        <v>30</v>
      </c>
      <c r="B47" t="s">
        <v>34</v>
      </c>
      <c r="C47" s="1">
        <f t="shared" si="4"/>
        <v>752</v>
      </c>
      <c r="D47" s="1">
        <v>31.2</v>
      </c>
      <c r="E47">
        <v>69204526</v>
      </c>
      <c r="F47">
        <f t="shared" si="5"/>
        <v>2218093.782051282</v>
      </c>
    </row>
    <row r="48" spans="1:7" x14ac:dyDescent="0.25">
      <c r="A48" t="s">
        <v>30</v>
      </c>
      <c r="B48" t="s">
        <v>35</v>
      </c>
      <c r="C48" s="1">
        <f t="shared" si="4"/>
        <v>752</v>
      </c>
      <c r="D48" s="1">
        <v>31.2</v>
      </c>
      <c r="E48">
        <v>66919254</v>
      </c>
      <c r="F48">
        <f t="shared" si="5"/>
        <v>2144847.8846153845</v>
      </c>
    </row>
    <row r="49" spans="1:6" x14ac:dyDescent="0.25">
      <c r="A49" t="s">
        <v>30</v>
      </c>
      <c r="B49" t="s">
        <v>36</v>
      </c>
      <c r="C49" s="1">
        <f t="shared" si="4"/>
        <v>752</v>
      </c>
      <c r="D49" s="1">
        <v>31.2</v>
      </c>
      <c r="E49">
        <v>68735085</v>
      </c>
      <c r="F49">
        <f t="shared" si="5"/>
        <v>2203047.596153846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9FD1-8EC3-4E52-9CD9-FE34E06AB62C}">
  <dimension ref="A1:N34"/>
  <sheetViews>
    <sheetView workbookViewId="0">
      <selection activeCell="K3" sqref="K3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14" style="1" customWidth="1"/>
    <col min="4" max="4" width="12" bestFit="1" customWidth="1"/>
    <col min="5" max="5" width="10" bestFit="1" customWidth="1"/>
    <col min="6" max="6" width="27.7109375" bestFit="1" customWidth="1"/>
    <col min="7" max="7" width="5" customWidth="1"/>
    <col min="8" max="8" width="5.140625" bestFit="1" customWidth="1"/>
  </cols>
  <sheetData>
    <row r="1" spans="1:14" x14ac:dyDescent="0.25">
      <c r="A1" s="7" t="s">
        <v>0</v>
      </c>
      <c r="B1" s="7" t="s">
        <v>1</v>
      </c>
      <c r="C1" s="4" t="s">
        <v>38</v>
      </c>
      <c r="D1" s="4" t="s">
        <v>37</v>
      </c>
      <c r="E1" s="3" t="s">
        <v>2</v>
      </c>
      <c r="F1" s="4" t="s">
        <v>43</v>
      </c>
      <c r="H1" s="1" t="s">
        <v>46</v>
      </c>
      <c r="I1" s="1" t="s">
        <v>44</v>
      </c>
      <c r="J1" t="s">
        <v>45</v>
      </c>
      <c r="K1" t="s">
        <v>39</v>
      </c>
      <c r="L1" t="s">
        <v>40</v>
      </c>
      <c r="M1" t="s">
        <v>41</v>
      </c>
      <c r="N1" t="s">
        <v>42</v>
      </c>
    </row>
    <row r="2" spans="1:14" x14ac:dyDescent="0.25">
      <c r="A2" t="s">
        <v>47</v>
      </c>
      <c r="B2" t="s">
        <v>96</v>
      </c>
      <c r="C2" s="1">
        <f t="shared" ref="C2:C7" si="0">_xlfn.NUMBERVALUE(MID(B2,40,3))</f>
        <v>731</v>
      </c>
      <c r="D2" s="1">
        <v>87.3</v>
      </c>
      <c r="E2">
        <v>104313001</v>
      </c>
      <c r="F2">
        <f t="shared" ref="F2:F7" si="1">E2/D2</f>
        <v>1194879.7365406645</v>
      </c>
      <c r="G2" s="1"/>
      <c r="H2">
        <v>0</v>
      </c>
      <c r="I2" s="6">
        <f>AVERAGE(F2:F10)</f>
        <v>1518590.2941514319</v>
      </c>
      <c r="J2" s="6">
        <f>STDEV(F2:F10)</f>
        <v>920981.77144424664</v>
      </c>
      <c r="K2">
        <f>I2/$I$2</f>
        <v>1</v>
      </c>
      <c r="L2">
        <f>1/($I$2/$J$2)^2</f>
        <v>0.36780771055597605</v>
      </c>
      <c r="M2">
        <f>1/(I2/J2)^2</f>
        <v>0.36780771055597605</v>
      </c>
      <c r="N2">
        <f>K2*SQRT(L2+M2)</f>
        <v>0.85768025575499407</v>
      </c>
    </row>
    <row r="3" spans="1:14" x14ac:dyDescent="0.25">
      <c r="A3" t="s">
        <v>47</v>
      </c>
      <c r="B3" t="s">
        <v>97</v>
      </c>
      <c r="C3" s="1">
        <f t="shared" si="0"/>
        <v>731</v>
      </c>
      <c r="D3" s="1">
        <v>87.3</v>
      </c>
      <c r="E3">
        <v>128758216</v>
      </c>
      <c r="F3">
        <f t="shared" si="1"/>
        <v>1474893.6540664376</v>
      </c>
      <c r="G3" s="1"/>
      <c r="H3">
        <v>30</v>
      </c>
      <c r="I3" s="6">
        <f>AVERAGE(F11:F13)</f>
        <v>990966.18923611112</v>
      </c>
      <c r="J3" s="6">
        <f>STDEV(F11:F13)</f>
        <v>48239.410633518994</v>
      </c>
      <c r="K3">
        <f>I3/$I$2</f>
        <v>0.65255664615573605</v>
      </c>
      <c r="L3">
        <f>1/($I$2/$J$2)^2</f>
        <v>0.36780771055597605</v>
      </c>
      <c r="M3">
        <f>1/(I3/J3)^2</f>
        <v>2.36966149791104E-3</v>
      </c>
      <c r="N3">
        <f t="shared" ref="N3:N6" si="2">K3*SQRT(L3+M3)</f>
        <v>0.39702984227454607</v>
      </c>
    </row>
    <row r="4" spans="1:14" x14ac:dyDescent="0.25">
      <c r="A4" t="s">
        <v>47</v>
      </c>
      <c r="B4" t="s">
        <v>98</v>
      </c>
      <c r="C4" s="1">
        <f t="shared" si="0"/>
        <v>731</v>
      </c>
      <c r="D4" s="1">
        <v>87.3</v>
      </c>
      <c r="E4">
        <v>116298958</v>
      </c>
      <c r="F4">
        <f t="shared" si="1"/>
        <v>1332175.9221076746</v>
      </c>
      <c r="G4" s="1"/>
      <c r="H4">
        <v>60</v>
      </c>
      <c r="I4" s="6">
        <f>AVERAGE(F14:F22)</f>
        <v>1142475.3629816836</v>
      </c>
      <c r="J4" s="6">
        <f>STDEV(F14:F22)</f>
        <v>227318.88657339124</v>
      </c>
      <c r="K4">
        <f>I4/$I$2</f>
        <v>0.75232626428715832</v>
      </c>
      <c r="L4">
        <f>1/($I$2/$J$2)^2</f>
        <v>0.36780771055597605</v>
      </c>
      <c r="M4">
        <f>1/(I4/J4)^2</f>
        <v>3.9589257210255475E-2</v>
      </c>
      <c r="N4">
        <f t="shared" si="2"/>
        <v>0.48019222039165471</v>
      </c>
    </row>
    <row r="5" spans="1:14" x14ac:dyDescent="0.25">
      <c r="A5" t="s">
        <v>54</v>
      </c>
      <c r="B5" t="s">
        <v>99</v>
      </c>
      <c r="C5" s="1">
        <f t="shared" si="0"/>
        <v>748</v>
      </c>
      <c r="D5" s="1">
        <v>40.200000000000003</v>
      </c>
      <c r="E5">
        <v>20146154</v>
      </c>
      <c r="F5">
        <f t="shared" si="1"/>
        <v>501148.10945273627</v>
      </c>
      <c r="G5" s="1"/>
      <c r="H5">
        <v>120</v>
      </c>
      <c r="I5" s="6">
        <f>AVERAGE(F23:F28)</f>
        <v>366255.40533967316</v>
      </c>
      <c r="J5" s="6">
        <f>STDEV(F23:F28)</f>
        <v>153217.1727000731</v>
      </c>
      <c r="K5">
        <f>I5/$I$2</f>
        <v>0.2411811841220359</v>
      </c>
      <c r="L5">
        <f>1/($I$2/$J$2)^2</f>
        <v>0.36780771055597605</v>
      </c>
      <c r="M5">
        <f>1/(I5/J5)^2</f>
        <v>0.17500352735911812</v>
      </c>
      <c r="N5">
        <f t="shared" si="2"/>
        <v>0.17769198473587272</v>
      </c>
    </row>
    <row r="6" spans="1:14" x14ac:dyDescent="0.25">
      <c r="A6" t="s">
        <v>54</v>
      </c>
      <c r="B6" t="s">
        <v>100</v>
      </c>
      <c r="C6" s="1">
        <f t="shared" si="0"/>
        <v>748</v>
      </c>
      <c r="D6" s="1">
        <v>40.200000000000003</v>
      </c>
      <c r="E6">
        <v>24091814</v>
      </c>
      <c r="F6">
        <f t="shared" si="1"/>
        <v>599298.85572139302</v>
      </c>
      <c r="G6" s="1"/>
      <c r="H6">
        <v>240</v>
      </c>
      <c r="I6" s="6">
        <f>AVERAGE(F29:F34)</f>
        <v>564684.07727532007</v>
      </c>
      <c r="J6" s="6">
        <f>STDEV(F29:F34)</f>
        <v>181981.01036412347</v>
      </c>
      <c r="K6">
        <f>I6/$I$2</f>
        <v>0.37184754798584962</v>
      </c>
      <c r="L6">
        <f>1/($I$2/$J$2)^2</f>
        <v>0.36780771055597605</v>
      </c>
      <c r="M6">
        <f>1/(I6/J6)^2</f>
        <v>0.10385826425665177</v>
      </c>
      <c r="N6">
        <f t="shared" si="2"/>
        <v>0.255377244167169</v>
      </c>
    </row>
    <row r="7" spans="1:14" x14ac:dyDescent="0.25">
      <c r="A7" t="s">
        <v>54</v>
      </c>
      <c r="B7" t="s">
        <v>101</v>
      </c>
      <c r="C7" s="1">
        <f t="shared" si="0"/>
        <v>748</v>
      </c>
      <c r="D7" s="1">
        <v>40.200000000000003</v>
      </c>
      <c r="E7">
        <v>23816367</v>
      </c>
      <c r="F7">
        <f t="shared" si="1"/>
        <v>592446.94029850746</v>
      </c>
      <c r="G7" s="1"/>
      <c r="H7" s="1"/>
    </row>
    <row r="8" spans="1:14" x14ac:dyDescent="0.25">
      <c r="A8" t="s">
        <v>68</v>
      </c>
      <c r="B8" t="s">
        <v>69</v>
      </c>
      <c r="C8" s="1">
        <f t="shared" ref="C8:C34" si="3">_xlfn.NUMBERVALUE(MID(B8,40,3))</f>
        <v>783</v>
      </c>
      <c r="D8" s="1">
        <v>47.3</v>
      </c>
      <c r="E8">
        <v>122611531</v>
      </c>
      <c r="F8">
        <f t="shared" ref="F8:F34" si="4">E8/D8</f>
        <v>2592209.957716702</v>
      </c>
    </row>
    <row r="9" spans="1:14" x14ac:dyDescent="0.25">
      <c r="A9" t="s">
        <v>68</v>
      </c>
      <c r="B9" t="s">
        <v>70</v>
      </c>
      <c r="C9" s="1">
        <f t="shared" si="3"/>
        <v>783</v>
      </c>
      <c r="D9" s="1">
        <v>47.3</v>
      </c>
      <c r="E9">
        <v>130329580</v>
      </c>
      <c r="F9">
        <f t="shared" si="4"/>
        <v>2755382.2410147991</v>
      </c>
    </row>
    <row r="10" spans="1:14" x14ac:dyDescent="0.25">
      <c r="A10" s="3" t="s">
        <v>68</v>
      </c>
      <c r="B10" s="3" t="s">
        <v>71</v>
      </c>
      <c r="C10" s="4">
        <f t="shared" si="3"/>
        <v>783</v>
      </c>
      <c r="D10" s="4">
        <v>47.3</v>
      </c>
      <c r="E10" s="3">
        <v>124156693</v>
      </c>
      <c r="F10" s="3">
        <f t="shared" si="4"/>
        <v>2624877.230443975</v>
      </c>
    </row>
    <row r="11" spans="1:14" x14ac:dyDescent="0.25">
      <c r="A11" t="s">
        <v>3</v>
      </c>
      <c r="B11" t="s">
        <v>72</v>
      </c>
      <c r="C11" s="1">
        <f t="shared" si="3"/>
        <v>741</v>
      </c>
      <c r="D11" s="1">
        <v>38.4</v>
      </c>
      <c r="E11">
        <v>36215230</v>
      </c>
      <c r="F11">
        <f t="shared" si="4"/>
        <v>943104.94791666674</v>
      </c>
    </row>
    <row r="12" spans="1:14" x14ac:dyDescent="0.25">
      <c r="A12" s="16" t="s">
        <v>3</v>
      </c>
      <c r="B12" s="16" t="s">
        <v>73</v>
      </c>
      <c r="C12" s="13">
        <f t="shared" si="3"/>
        <v>741</v>
      </c>
      <c r="D12" s="13">
        <v>38.4</v>
      </c>
      <c r="E12" s="16">
        <v>38024392</v>
      </c>
      <c r="F12" s="16">
        <f t="shared" si="4"/>
        <v>990218.54166666674</v>
      </c>
    </row>
    <row r="13" spans="1:14" x14ac:dyDescent="0.25">
      <c r="A13" s="3" t="s">
        <v>3</v>
      </c>
      <c r="B13" s="3" t="s">
        <v>74</v>
      </c>
      <c r="C13" s="4">
        <f t="shared" si="3"/>
        <v>741</v>
      </c>
      <c r="D13" s="4">
        <v>38.4</v>
      </c>
      <c r="E13" s="3">
        <v>39919683</v>
      </c>
      <c r="F13" s="3">
        <f t="shared" si="4"/>
        <v>1039575.078125</v>
      </c>
    </row>
    <row r="14" spans="1:14" x14ac:dyDescent="0.25">
      <c r="A14" t="s">
        <v>13</v>
      </c>
      <c r="B14" t="s">
        <v>75</v>
      </c>
      <c r="C14" s="1">
        <f t="shared" si="3"/>
        <v>743</v>
      </c>
      <c r="D14" s="1">
        <v>62.1</v>
      </c>
      <c r="E14">
        <v>65003163</v>
      </c>
      <c r="F14">
        <f t="shared" si="4"/>
        <v>1046749.806763285</v>
      </c>
    </row>
    <row r="15" spans="1:14" x14ac:dyDescent="0.25">
      <c r="A15" t="s">
        <v>13</v>
      </c>
      <c r="B15" t="s">
        <v>76</v>
      </c>
      <c r="C15" s="1">
        <f t="shared" si="3"/>
        <v>743</v>
      </c>
      <c r="D15" s="1">
        <v>62.1</v>
      </c>
      <c r="E15">
        <v>85768707</v>
      </c>
      <c r="F15">
        <f t="shared" si="4"/>
        <v>1381138.5990338165</v>
      </c>
    </row>
    <row r="16" spans="1:14" x14ac:dyDescent="0.25">
      <c r="A16" t="s">
        <v>13</v>
      </c>
      <c r="B16" t="s">
        <v>77</v>
      </c>
      <c r="C16" s="1">
        <f t="shared" si="3"/>
        <v>743</v>
      </c>
      <c r="D16" s="1">
        <v>62.1</v>
      </c>
      <c r="E16">
        <v>84407540</v>
      </c>
      <c r="F16">
        <f t="shared" si="4"/>
        <v>1359219.6457326892</v>
      </c>
    </row>
    <row r="17" spans="1:6" x14ac:dyDescent="0.25">
      <c r="A17" t="s">
        <v>13</v>
      </c>
      <c r="B17" t="s">
        <v>78</v>
      </c>
      <c r="C17" s="1">
        <f t="shared" si="3"/>
        <v>744</v>
      </c>
      <c r="D17" s="1">
        <v>47.2</v>
      </c>
      <c r="E17">
        <v>39776014</v>
      </c>
      <c r="F17">
        <f t="shared" si="4"/>
        <v>842712.1610169491</v>
      </c>
    </row>
    <row r="18" spans="1:6" x14ac:dyDescent="0.25">
      <c r="A18" t="s">
        <v>13</v>
      </c>
      <c r="B18" t="s">
        <v>79</v>
      </c>
      <c r="C18" s="1">
        <f t="shared" si="3"/>
        <v>744</v>
      </c>
      <c r="D18" s="1">
        <v>47.2</v>
      </c>
      <c r="E18">
        <v>40386505</v>
      </c>
      <c r="F18">
        <f t="shared" si="4"/>
        <v>855646.29237288132</v>
      </c>
    </row>
    <row r="19" spans="1:6" x14ac:dyDescent="0.25">
      <c r="A19" t="s">
        <v>13</v>
      </c>
      <c r="B19" t="s">
        <v>80</v>
      </c>
      <c r="C19" s="1">
        <f t="shared" si="3"/>
        <v>744</v>
      </c>
      <c r="D19" s="1">
        <v>47.2</v>
      </c>
      <c r="E19">
        <v>44880633</v>
      </c>
      <c r="F19">
        <f t="shared" si="4"/>
        <v>950860.86864406778</v>
      </c>
    </row>
    <row r="20" spans="1:6" x14ac:dyDescent="0.25">
      <c r="A20" t="s">
        <v>13</v>
      </c>
      <c r="B20" t="s">
        <v>81</v>
      </c>
      <c r="C20" s="1">
        <f t="shared" si="3"/>
        <v>745</v>
      </c>
      <c r="D20" s="1">
        <v>86.2</v>
      </c>
      <c r="E20">
        <v>107718274</v>
      </c>
      <c r="F20">
        <f t="shared" si="4"/>
        <v>1249631.9489559163</v>
      </c>
    </row>
    <row r="21" spans="1:6" x14ac:dyDescent="0.25">
      <c r="A21" s="16" t="s">
        <v>13</v>
      </c>
      <c r="B21" s="16" t="s">
        <v>82</v>
      </c>
      <c r="C21" s="13">
        <f t="shared" si="3"/>
        <v>745</v>
      </c>
      <c r="D21" s="13">
        <v>86.2</v>
      </c>
      <c r="E21" s="16">
        <v>101085603</v>
      </c>
      <c r="F21" s="16">
        <f t="shared" si="4"/>
        <v>1172686.8097447795</v>
      </c>
    </row>
    <row r="22" spans="1:6" x14ac:dyDescent="0.25">
      <c r="A22" s="3" t="s">
        <v>13</v>
      </c>
      <c r="B22" s="3" t="s">
        <v>83</v>
      </c>
      <c r="C22" s="4">
        <f t="shared" si="3"/>
        <v>745</v>
      </c>
      <c r="D22" s="4">
        <v>86.2</v>
      </c>
      <c r="E22" s="3">
        <v>122717090</v>
      </c>
      <c r="F22" s="3">
        <f t="shared" si="4"/>
        <v>1423632.1345707655</v>
      </c>
    </row>
    <row r="23" spans="1:6" x14ac:dyDescent="0.25">
      <c r="A23" t="s">
        <v>23</v>
      </c>
      <c r="B23" t="s">
        <v>84</v>
      </c>
      <c r="C23" s="1">
        <f t="shared" si="3"/>
        <v>749</v>
      </c>
      <c r="D23" s="1">
        <v>53.5</v>
      </c>
      <c r="E23">
        <v>14795038</v>
      </c>
      <c r="F23">
        <f t="shared" si="4"/>
        <v>276542.76635514019</v>
      </c>
    </row>
    <row r="24" spans="1:6" x14ac:dyDescent="0.25">
      <c r="A24" t="s">
        <v>23</v>
      </c>
      <c r="B24" t="s">
        <v>85</v>
      </c>
      <c r="C24" s="1">
        <f t="shared" si="3"/>
        <v>749</v>
      </c>
      <c r="D24" s="1">
        <v>53.5</v>
      </c>
      <c r="E24">
        <v>13772059</v>
      </c>
      <c r="F24">
        <f t="shared" si="4"/>
        <v>257421.66355140187</v>
      </c>
    </row>
    <row r="25" spans="1:6" x14ac:dyDescent="0.25">
      <c r="A25" t="s">
        <v>23</v>
      </c>
      <c r="B25" t="s">
        <v>86</v>
      </c>
      <c r="C25" s="1">
        <f t="shared" si="3"/>
        <v>749</v>
      </c>
      <c r="D25" s="1">
        <v>53.5</v>
      </c>
      <c r="E25">
        <v>8655935</v>
      </c>
      <c r="F25">
        <f t="shared" si="4"/>
        <v>161793.17757009345</v>
      </c>
    </row>
    <row r="26" spans="1:6" x14ac:dyDescent="0.25">
      <c r="A26" t="s">
        <v>23</v>
      </c>
      <c r="B26" t="s">
        <v>87</v>
      </c>
      <c r="C26" s="1">
        <f t="shared" si="3"/>
        <v>750</v>
      </c>
      <c r="D26" s="1">
        <v>34.200000000000003</v>
      </c>
      <c r="E26">
        <v>17905739</v>
      </c>
      <c r="F26">
        <f t="shared" si="4"/>
        <v>523559.6198830409</v>
      </c>
    </row>
    <row r="27" spans="1:6" x14ac:dyDescent="0.25">
      <c r="A27" t="s">
        <v>23</v>
      </c>
      <c r="B27" t="s">
        <v>88</v>
      </c>
      <c r="C27" s="1">
        <f t="shared" si="3"/>
        <v>750</v>
      </c>
      <c r="D27" s="1">
        <v>34.200000000000003</v>
      </c>
      <c r="E27">
        <v>17389595</v>
      </c>
      <c r="F27">
        <f t="shared" si="4"/>
        <v>508467.69005847949</v>
      </c>
    </row>
    <row r="28" spans="1:6" x14ac:dyDescent="0.25">
      <c r="A28" s="3" t="s">
        <v>23</v>
      </c>
      <c r="B28" s="3" t="s">
        <v>89</v>
      </c>
      <c r="C28" s="4">
        <f t="shared" si="3"/>
        <v>750</v>
      </c>
      <c r="D28" s="4">
        <v>34.200000000000003</v>
      </c>
      <c r="E28" s="3">
        <v>16065365</v>
      </c>
      <c r="F28" s="3">
        <f t="shared" si="4"/>
        <v>469747.51461988298</v>
      </c>
    </row>
    <row r="29" spans="1:6" x14ac:dyDescent="0.25">
      <c r="A29" t="s">
        <v>30</v>
      </c>
      <c r="B29" t="s">
        <v>90</v>
      </c>
      <c r="C29" s="1">
        <f t="shared" si="3"/>
        <v>751</v>
      </c>
      <c r="D29" s="1">
        <v>128.80000000000001</v>
      </c>
      <c r="E29">
        <v>81322500</v>
      </c>
      <c r="F29">
        <f t="shared" si="4"/>
        <v>631385.86956521729</v>
      </c>
    </row>
    <row r="30" spans="1:6" x14ac:dyDescent="0.25">
      <c r="A30" t="s">
        <v>30</v>
      </c>
      <c r="B30" t="s">
        <v>91</v>
      </c>
      <c r="C30" s="1">
        <f t="shared" si="3"/>
        <v>751</v>
      </c>
      <c r="D30" s="1">
        <v>128.80000000000001</v>
      </c>
      <c r="E30">
        <v>83947287</v>
      </c>
      <c r="F30">
        <f t="shared" si="4"/>
        <v>651764.65062111791</v>
      </c>
    </row>
    <row r="31" spans="1:6" x14ac:dyDescent="0.25">
      <c r="A31" t="s">
        <v>30</v>
      </c>
      <c r="B31" t="s">
        <v>92</v>
      </c>
      <c r="C31" s="1">
        <f t="shared" si="3"/>
        <v>751</v>
      </c>
      <c r="D31" s="1">
        <v>128.80000000000001</v>
      </c>
      <c r="E31">
        <v>25174160</v>
      </c>
      <c r="F31">
        <f t="shared" si="4"/>
        <v>195451.55279503105</v>
      </c>
    </row>
    <row r="32" spans="1:6" x14ac:dyDescent="0.25">
      <c r="A32" t="s">
        <v>30</v>
      </c>
      <c r="B32" t="s">
        <v>93</v>
      </c>
      <c r="C32" s="1">
        <f t="shared" si="3"/>
        <v>752</v>
      </c>
      <c r="D32" s="1">
        <v>34.299999999999997</v>
      </c>
      <c r="E32">
        <v>20776924</v>
      </c>
      <c r="F32">
        <f t="shared" si="4"/>
        <v>605741.22448979598</v>
      </c>
    </row>
    <row r="33" spans="1:6" x14ac:dyDescent="0.25">
      <c r="A33" t="s">
        <v>30</v>
      </c>
      <c r="B33" t="s">
        <v>94</v>
      </c>
      <c r="C33" s="1">
        <f t="shared" si="3"/>
        <v>752</v>
      </c>
      <c r="D33" s="1">
        <v>34.299999999999997</v>
      </c>
      <c r="E33">
        <v>22799078</v>
      </c>
      <c r="F33">
        <f t="shared" si="4"/>
        <v>664696.15160349861</v>
      </c>
    </row>
    <row r="34" spans="1:6" x14ac:dyDescent="0.25">
      <c r="A34" t="s">
        <v>30</v>
      </c>
      <c r="B34" t="s">
        <v>95</v>
      </c>
      <c r="C34" s="1">
        <f t="shared" si="3"/>
        <v>752</v>
      </c>
      <c r="D34" s="1">
        <v>34.299999999999997</v>
      </c>
      <c r="E34">
        <v>21919930</v>
      </c>
      <c r="F34">
        <f t="shared" si="4"/>
        <v>639065.01457725954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74EF-8F92-44C8-BB6F-80279251A849}">
  <sheetPr>
    <tabColor theme="9"/>
  </sheetPr>
  <dimension ref="A1:N49"/>
  <sheetViews>
    <sheetView workbookViewId="0">
      <selection activeCell="L12" sqref="L12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9.5703125" style="1" bestFit="1" customWidth="1"/>
    <col min="4" max="4" width="12" bestFit="1" customWidth="1"/>
    <col min="5" max="5" width="10.7109375" customWidth="1"/>
    <col min="6" max="6" width="27.7109375" bestFit="1" customWidth="1"/>
    <col min="7" max="7" width="5" customWidth="1"/>
    <col min="8" max="8" width="5.140625" bestFit="1" customWidth="1"/>
  </cols>
  <sheetData>
    <row r="1" spans="1:14" x14ac:dyDescent="0.25">
      <c r="A1" s="7" t="s">
        <v>0</v>
      </c>
      <c r="B1" s="7" t="s">
        <v>1</v>
      </c>
      <c r="C1" s="4" t="s">
        <v>38</v>
      </c>
      <c r="D1" s="4" t="s">
        <v>37</v>
      </c>
      <c r="E1" s="3" t="s">
        <v>2</v>
      </c>
      <c r="F1" s="4" t="s">
        <v>43</v>
      </c>
      <c r="H1" s="1" t="s">
        <v>46</v>
      </c>
      <c r="I1" s="1" t="s">
        <v>44</v>
      </c>
      <c r="J1" t="s">
        <v>45</v>
      </c>
      <c r="K1" t="s">
        <v>39</v>
      </c>
      <c r="L1" t="s">
        <v>40</v>
      </c>
      <c r="M1" t="s">
        <v>41</v>
      </c>
      <c r="N1" t="s">
        <v>42</v>
      </c>
    </row>
    <row r="2" spans="1:14" x14ac:dyDescent="0.25">
      <c r="A2" t="s">
        <v>47</v>
      </c>
      <c r="B2" t="s">
        <v>48</v>
      </c>
      <c r="C2" s="1">
        <f t="shared" ref="C2:C21" si="0">_xlfn.NUMBERVALUE(MID(B2,40,3))</f>
        <v>740</v>
      </c>
      <c r="D2" s="1">
        <v>78.400000000000006</v>
      </c>
      <c r="E2">
        <v>12165098</v>
      </c>
      <c r="F2" s="2">
        <f t="shared" ref="F2:F19" si="1">E2/D2</f>
        <v>155167.06632653059</v>
      </c>
      <c r="H2">
        <v>0</v>
      </c>
      <c r="I2" s="8">
        <f>AVERAGE(F2:F19)</f>
        <v>120883.09163558733</v>
      </c>
      <c r="J2" s="6">
        <f>STDEV(F2:F19)</f>
        <v>29709.213945845069</v>
      </c>
      <c r="K2">
        <f>I2/$I$2</f>
        <v>1</v>
      </c>
      <c r="L2">
        <f>1/($I$2/$J$2)^2</f>
        <v>6.0401984157386047E-2</v>
      </c>
      <c r="M2">
        <f>1/(I2/J2)^2</f>
        <v>6.0401984157386047E-2</v>
      </c>
      <c r="N2">
        <f>K2*SQRT(L2+M2)</f>
        <v>0.34756865266414938</v>
      </c>
    </row>
    <row r="3" spans="1:14" x14ac:dyDescent="0.25">
      <c r="A3" t="s">
        <v>47</v>
      </c>
      <c r="B3" t="s">
        <v>49</v>
      </c>
      <c r="C3" s="1">
        <f t="shared" si="0"/>
        <v>740</v>
      </c>
      <c r="D3" s="1">
        <v>78.400000000000006</v>
      </c>
      <c r="E3">
        <v>13478008</v>
      </c>
      <c r="F3" s="2">
        <f t="shared" si="1"/>
        <v>171913.36734693876</v>
      </c>
      <c r="H3">
        <v>30</v>
      </c>
      <c r="I3" s="6">
        <f>AVERAGE(F20:F28)</f>
        <v>101906.60233432805</v>
      </c>
      <c r="J3" s="6">
        <f>STDEV(F20:F28)</f>
        <v>102777.21751247489</v>
      </c>
      <c r="K3">
        <f>I3/$I$2</f>
        <v>0.84301783612165071</v>
      </c>
      <c r="L3">
        <f>1/($I$2/$J$2)^2</f>
        <v>6.0401984157386047E-2</v>
      </c>
      <c r="M3">
        <f>1/(I3/J3)^2</f>
        <v>1.0171595187456794</v>
      </c>
      <c r="N3">
        <f t="shared" ref="N3:N6" si="2">K3*SQRT(L3+M3)</f>
        <v>0.87510022793209097</v>
      </c>
    </row>
    <row r="4" spans="1:14" x14ac:dyDescent="0.25">
      <c r="A4" t="s">
        <v>47</v>
      </c>
      <c r="B4" t="s">
        <v>50</v>
      </c>
      <c r="C4" s="1">
        <f t="shared" si="0"/>
        <v>740</v>
      </c>
      <c r="D4" s="1">
        <v>78.400000000000006</v>
      </c>
      <c r="E4">
        <v>13985119</v>
      </c>
      <c r="F4" s="2">
        <f t="shared" si="1"/>
        <v>178381.61989795917</v>
      </c>
      <c r="H4">
        <v>60</v>
      </c>
      <c r="I4" s="6">
        <f>AVERAGE(F29:F37)</f>
        <v>79526.55995616861</v>
      </c>
      <c r="J4" s="6">
        <f>STDEV(F29:F37)</f>
        <v>39823.31436906672</v>
      </c>
      <c r="K4">
        <f>I4/$I$2</f>
        <v>0.65787993076739293</v>
      </c>
      <c r="L4">
        <f>1/($I$2/$J$2)^2</f>
        <v>6.0401984157386047E-2</v>
      </c>
      <c r="M4">
        <f>1/(I4/J4)^2</f>
        <v>0.25075546724037112</v>
      </c>
      <c r="N4">
        <f t="shared" si="2"/>
        <v>0.36697522115056058</v>
      </c>
    </row>
    <row r="5" spans="1:14" x14ac:dyDescent="0.25">
      <c r="A5" t="s">
        <v>47</v>
      </c>
      <c r="B5" t="s">
        <v>51</v>
      </c>
      <c r="C5" s="1">
        <f t="shared" si="0"/>
        <v>731</v>
      </c>
      <c r="D5" s="1">
        <v>89.8</v>
      </c>
      <c r="E5">
        <v>12731548</v>
      </c>
      <c r="F5" s="2">
        <f t="shared" si="1"/>
        <v>141776.70378619153</v>
      </c>
      <c r="H5">
        <v>120</v>
      </c>
      <c r="I5" s="6">
        <f>AVERAGE(F38:F43)</f>
        <v>77004.573091636121</v>
      </c>
      <c r="J5" s="6">
        <f>STDEV(F38:F43)</f>
        <v>7526.8814923998298</v>
      </c>
      <c r="K5">
        <f>I5/$I$2</f>
        <v>0.63701690658089016</v>
      </c>
      <c r="L5">
        <f>1/($I$2/$J$2)^2</f>
        <v>6.0401984157386047E-2</v>
      </c>
      <c r="M5">
        <f>1/(I5/J5)^2</f>
        <v>9.5542614528247236E-3</v>
      </c>
      <c r="N5">
        <f t="shared" si="2"/>
        <v>0.16848614967249997</v>
      </c>
    </row>
    <row r="6" spans="1:14" x14ac:dyDescent="0.25">
      <c r="A6" t="s">
        <v>47</v>
      </c>
      <c r="B6" t="s">
        <v>52</v>
      </c>
      <c r="C6" s="1">
        <f t="shared" si="0"/>
        <v>731</v>
      </c>
      <c r="D6" s="1">
        <v>89.8</v>
      </c>
      <c r="E6">
        <v>12397962</v>
      </c>
      <c r="F6" s="2">
        <f t="shared" si="1"/>
        <v>138061.93763919824</v>
      </c>
      <c r="H6">
        <v>240</v>
      </c>
      <c r="I6" s="6">
        <f>AVERAGE(F44:F49)</f>
        <v>141513.24224540323</v>
      </c>
      <c r="J6" s="6">
        <f>STDEV(F44:F49)</f>
        <v>112667.82353690533</v>
      </c>
      <c r="K6">
        <f>I6/$I$2</f>
        <v>1.1706620035166482</v>
      </c>
      <c r="L6">
        <f>1/($I$2/$J$2)^2</f>
        <v>6.0401984157386047E-2</v>
      </c>
      <c r="M6">
        <f>1/(I6/J6)^2</f>
        <v>0.63387795360706956</v>
      </c>
      <c r="N6">
        <f t="shared" si="2"/>
        <v>0.97543611372155214</v>
      </c>
    </row>
    <row r="7" spans="1:14" x14ac:dyDescent="0.25">
      <c r="A7" t="s">
        <v>47</v>
      </c>
      <c r="B7" t="s">
        <v>53</v>
      </c>
      <c r="C7" s="1">
        <f t="shared" si="0"/>
        <v>731</v>
      </c>
      <c r="D7" s="1">
        <v>89.8</v>
      </c>
      <c r="E7">
        <v>11238797</v>
      </c>
      <c r="F7" s="2">
        <f t="shared" si="1"/>
        <v>125153.64142538975</v>
      </c>
    </row>
    <row r="8" spans="1:14" x14ac:dyDescent="0.25">
      <c r="A8" t="s">
        <v>54</v>
      </c>
      <c r="B8" t="s">
        <v>55</v>
      </c>
      <c r="C8" s="1">
        <f t="shared" si="0"/>
        <v>746</v>
      </c>
      <c r="D8" s="1">
        <v>69.3</v>
      </c>
      <c r="E8">
        <v>6300686</v>
      </c>
      <c r="F8" s="2">
        <f t="shared" si="1"/>
        <v>90918.989898989908</v>
      </c>
    </row>
    <row r="9" spans="1:14" x14ac:dyDescent="0.25">
      <c r="A9" t="s">
        <v>54</v>
      </c>
      <c r="B9" t="s">
        <v>56</v>
      </c>
      <c r="C9" s="1">
        <f t="shared" si="0"/>
        <v>746</v>
      </c>
      <c r="D9" s="1">
        <v>69.3</v>
      </c>
      <c r="E9">
        <v>5697252</v>
      </c>
      <c r="F9" s="2">
        <f t="shared" si="1"/>
        <v>82211.42857142858</v>
      </c>
    </row>
    <row r="10" spans="1:14" x14ac:dyDescent="0.25">
      <c r="A10" t="s">
        <v>54</v>
      </c>
      <c r="B10" t="s">
        <v>57</v>
      </c>
      <c r="C10" s="1">
        <f t="shared" si="0"/>
        <v>746</v>
      </c>
      <c r="D10" s="1">
        <v>69.3</v>
      </c>
      <c r="E10">
        <v>5750781</v>
      </c>
      <c r="F10" s="2">
        <f t="shared" si="1"/>
        <v>82983.85281385282</v>
      </c>
    </row>
    <row r="11" spans="1:14" x14ac:dyDescent="0.25">
      <c r="A11" t="s">
        <v>58</v>
      </c>
      <c r="B11" t="s">
        <v>59</v>
      </c>
      <c r="C11" s="1">
        <f t="shared" si="0"/>
        <v>757</v>
      </c>
      <c r="D11" s="1">
        <v>85.3</v>
      </c>
      <c r="E11">
        <v>7732603</v>
      </c>
      <c r="F11" s="2">
        <f t="shared" si="1"/>
        <v>90651.852286049238</v>
      </c>
    </row>
    <row r="12" spans="1:14" x14ac:dyDescent="0.25">
      <c r="A12" t="s">
        <v>58</v>
      </c>
      <c r="B12" t="s">
        <v>60</v>
      </c>
      <c r="C12" s="1">
        <f t="shared" si="0"/>
        <v>757</v>
      </c>
      <c r="D12" s="1">
        <v>85.3</v>
      </c>
      <c r="E12">
        <v>7438063</v>
      </c>
      <c r="F12" s="2">
        <f t="shared" si="1"/>
        <v>87198.86283704573</v>
      </c>
    </row>
    <row r="13" spans="1:14" x14ac:dyDescent="0.25">
      <c r="A13" t="s">
        <v>58</v>
      </c>
      <c r="B13" t="s">
        <v>61</v>
      </c>
      <c r="C13" s="1">
        <f t="shared" si="0"/>
        <v>757</v>
      </c>
      <c r="D13" s="1">
        <v>85.3</v>
      </c>
      <c r="E13">
        <v>7444041</v>
      </c>
      <c r="F13" s="2">
        <f t="shared" si="1"/>
        <v>87268.944900351707</v>
      </c>
    </row>
    <row r="14" spans="1:14" x14ac:dyDescent="0.25">
      <c r="A14" t="s">
        <v>54</v>
      </c>
      <c r="B14" t="s">
        <v>62</v>
      </c>
      <c r="C14" s="1">
        <f t="shared" si="0"/>
        <v>748</v>
      </c>
      <c r="D14" s="1">
        <v>62.8</v>
      </c>
      <c r="E14">
        <v>7922671</v>
      </c>
      <c r="F14" s="2">
        <f t="shared" si="1"/>
        <v>126157.18152866243</v>
      </c>
    </row>
    <row r="15" spans="1:14" x14ac:dyDescent="0.25">
      <c r="A15" t="s">
        <v>54</v>
      </c>
      <c r="B15" t="s">
        <v>63</v>
      </c>
      <c r="C15" s="1">
        <f t="shared" si="0"/>
        <v>748</v>
      </c>
      <c r="D15" s="1">
        <v>62.8</v>
      </c>
      <c r="E15">
        <v>7554389</v>
      </c>
      <c r="F15" s="2">
        <f t="shared" si="1"/>
        <v>120292.81847133758</v>
      </c>
    </row>
    <row r="16" spans="1:14" x14ac:dyDescent="0.25">
      <c r="A16" t="s">
        <v>54</v>
      </c>
      <c r="B16" t="s">
        <v>64</v>
      </c>
      <c r="C16" s="1">
        <f t="shared" si="0"/>
        <v>748</v>
      </c>
      <c r="D16" s="1">
        <v>62.8</v>
      </c>
      <c r="E16">
        <v>7400681</v>
      </c>
      <c r="F16" s="2">
        <f t="shared" si="1"/>
        <v>117845.23885350319</v>
      </c>
    </row>
    <row r="17" spans="1:6" x14ac:dyDescent="0.25">
      <c r="A17" t="s">
        <v>54</v>
      </c>
      <c r="B17" t="s">
        <v>65</v>
      </c>
      <c r="C17" s="1">
        <f t="shared" si="0"/>
        <v>747</v>
      </c>
      <c r="D17" s="1">
        <v>54.6</v>
      </c>
      <c r="E17">
        <v>6850023</v>
      </c>
      <c r="F17" s="2">
        <f t="shared" si="1"/>
        <v>125458.2967032967</v>
      </c>
    </row>
    <row r="18" spans="1:6" x14ac:dyDescent="0.25">
      <c r="A18" t="s">
        <v>54</v>
      </c>
      <c r="B18" t="s">
        <v>66</v>
      </c>
      <c r="C18" s="1">
        <f t="shared" si="0"/>
        <v>747</v>
      </c>
      <c r="D18" s="1">
        <v>54.6</v>
      </c>
      <c r="E18">
        <v>6763845</v>
      </c>
      <c r="F18" s="2">
        <f t="shared" si="1"/>
        <v>123879.94505494506</v>
      </c>
    </row>
    <row r="19" spans="1:6" x14ac:dyDescent="0.25">
      <c r="A19" s="3" t="s">
        <v>54</v>
      </c>
      <c r="B19" s="3" t="s">
        <v>67</v>
      </c>
      <c r="C19" s="4">
        <f t="shared" si="0"/>
        <v>747</v>
      </c>
      <c r="D19" s="4">
        <v>54.6</v>
      </c>
      <c r="E19" s="3">
        <v>7129335</v>
      </c>
      <c r="F19" s="5">
        <f t="shared" si="1"/>
        <v>130573.9010989011</v>
      </c>
    </row>
    <row r="20" spans="1:6" x14ac:dyDescent="0.25">
      <c r="A20" t="s">
        <v>3</v>
      </c>
      <c r="B20" t="s">
        <v>4</v>
      </c>
      <c r="C20" s="1">
        <f t="shared" si="0"/>
        <v>739</v>
      </c>
      <c r="D20" s="1">
        <v>43.3</v>
      </c>
      <c r="E20">
        <v>10576503</v>
      </c>
      <c r="F20" s="2">
        <f>E20/D20</f>
        <v>244261.03926096999</v>
      </c>
    </row>
    <row r="21" spans="1:6" x14ac:dyDescent="0.25">
      <c r="A21" t="s">
        <v>3</v>
      </c>
      <c r="B21" t="s">
        <v>5</v>
      </c>
      <c r="C21" s="1">
        <f t="shared" si="0"/>
        <v>739</v>
      </c>
      <c r="D21" s="1">
        <v>43.3</v>
      </c>
      <c r="E21">
        <v>10048301</v>
      </c>
      <c r="F21" s="2">
        <f t="shared" ref="F21:F49" si="3">E21/D21</f>
        <v>232062.37875288684</v>
      </c>
    </row>
    <row r="22" spans="1:6" x14ac:dyDescent="0.25">
      <c r="A22" t="s">
        <v>3</v>
      </c>
      <c r="B22" t="s">
        <v>6</v>
      </c>
      <c r="C22" s="1">
        <f t="shared" ref="C22:C49" si="4">_xlfn.NUMBERVALUE(MID(B22,40,3))</f>
        <v>739</v>
      </c>
      <c r="D22" s="1">
        <v>43.3</v>
      </c>
      <c r="E22">
        <v>10227781</v>
      </c>
      <c r="F22" s="2">
        <f t="shared" si="3"/>
        <v>236207.41339491919</v>
      </c>
    </row>
    <row r="23" spans="1:6" x14ac:dyDescent="0.25">
      <c r="A23" t="s">
        <v>3</v>
      </c>
      <c r="B23" t="s">
        <v>7</v>
      </c>
      <c r="C23" s="1">
        <f t="shared" si="4"/>
        <v>741</v>
      </c>
      <c r="D23" s="1">
        <v>118.4</v>
      </c>
      <c r="E23">
        <v>1221933</v>
      </c>
      <c r="F23" s="2">
        <f t="shared" si="3"/>
        <v>10320.380067567567</v>
      </c>
    </row>
    <row r="24" spans="1:6" x14ac:dyDescent="0.25">
      <c r="A24" t="s">
        <v>3</v>
      </c>
      <c r="B24" t="s">
        <v>8</v>
      </c>
      <c r="C24" s="1">
        <f t="shared" si="4"/>
        <v>741</v>
      </c>
      <c r="D24" s="1">
        <v>118.4</v>
      </c>
      <c r="E24">
        <v>2148284</v>
      </c>
      <c r="F24" s="2">
        <f t="shared" si="3"/>
        <v>18144.29054054054</v>
      </c>
    </row>
    <row r="25" spans="1:6" x14ac:dyDescent="0.25">
      <c r="A25" t="s">
        <v>3</v>
      </c>
      <c r="B25" t="s">
        <v>9</v>
      </c>
      <c r="C25" s="1">
        <f t="shared" si="4"/>
        <v>741</v>
      </c>
      <c r="D25" s="1">
        <v>118.4</v>
      </c>
      <c r="E25">
        <v>3097569</v>
      </c>
      <c r="F25" s="2">
        <f t="shared" si="3"/>
        <v>26161.900337837837</v>
      </c>
    </row>
    <row r="26" spans="1:6" x14ac:dyDescent="0.25">
      <c r="A26" t="s">
        <v>3</v>
      </c>
      <c r="B26" t="s">
        <v>10</v>
      </c>
      <c r="C26" s="1">
        <f t="shared" si="4"/>
        <v>742</v>
      </c>
      <c r="D26" s="1">
        <v>150.10000000000002</v>
      </c>
      <c r="E26">
        <v>7468383</v>
      </c>
      <c r="F26" s="2">
        <f t="shared" si="3"/>
        <v>49756.049300466351</v>
      </c>
    </row>
    <row r="27" spans="1:6" x14ac:dyDescent="0.25">
      <c r="A27" t="s">
        <v>3</v>
      </c>
      <c r="B27" t="s">
        <v>11</v>
      </c>
      <c r="C27" s="1">
        <f t="shared" si="4"/>
        <v>742</v>
      </c>
      <c r="D27" s="1">
        <v>150.10000000000002</v>
      </c>
      <c r="E27">
        <v>6860257</v>
      </c>
      <c r="F27" s="2">
        <f t="shared" si="3"/>
        <v>45704.576948700858</v>
      </c>
    </row>
    <row r="28" spans="1:6" x14ac:dyDescent="0.25">
      <c r="A28" s="3" t="s">
        <v>3</v>
      </c>
      <c r="B28" s="3" t="s">
        <v>12</v>
      </c>
      <c r="C28" s="4">
        <f t="shared" si="4"/>
        <v>742</v>
      </c>
      <c r="D28" s="4">
        <v>150.10000000000002</v>
      </c>
      <c r="E28" s="3">
        <v>8186663</v>
      </c>
      <c r="F28" s="5">
        <f t="shared" si="3"/>
        <v>54541.392405063285</v>
      </c>
    </row>
    <row r="29" spans="1:6" x14ac:dyDescent="0.25">
      <c r="A29" t="s">
        <v>13</v>
      </c>
      <c r="B29" t="s">
        <v>14</v>
      </c>
      <c r="C29" s="1">
        <f t="shared" si="4"/>
        <v>743</v>
      </c>
      <c r="D29" s="1">
        <v>189.6</v>
      </c>
      <c r="E29">
        <v>5871282</v>
      </c>
      <c r="F29" s="2">
        <f t="shared" si="3"/>
        <v>30966.677215189873</v>
      </c>
    </row>
    <row r="30" spans="1:6" x14ac:dyDescent="0.25">
      <c r="A30" t="s">
        <v>13</v>
      </c>
      <c r="B30" t="s">
        <v>15</v>
      </c>
      <c r="C30" s="1">
        <f t="shared" si="4"/>
        <v>743</v>
      </c>
      <c r="D30" s="1">
        <v>189.6</v>
      </c>
      <c r="E30">
        <v>5441837</v>
      </c>
      <c r="F30" s="2">
        <f t="shared" si="3"/>
        <v>28701.67194092827</v>
      </c>
    </row>
    <row r="31" spans="1:6" x14ac:dyDescent="0.25">
      <c r="A31" t="s">
        <v>13</v>
      </c>
      <c r="B31" t="s">
        <v>16</v>
      </c>
      <c r="C31" s="1">
        <f t="shared" si="4"/>
        <v>743</v>
      </c>
      <c r="D31" s="1">
        <v>189.6</v>
      </c>
      <c r="E31">
        <v>6273686</v>
      </c>
      <c r="F31" s="2">
        <f t="shared" si="3"/>
        <v>33089.061181434598</v>
      </c>
    </row>
    <row r="32" spans="1:6" x14ac:dyDescent="0.25">
      <c r="A32" t="s">
        <v>13</v>
      </c>
      <c r="B32" t="s">
        <v>17</v>
      </c>
      <c r="C32" s="1">
        <f t="shared" si="4"/>
        <v>744</v>
      </c>
      <c r="D32" s="1">
        <v>210.4</v>
      </c>
      <c r="E32">
        <v>23360452</v>
      </c>
      <c r="F32" s="2">
        <f t="shared" si="3"/>
        <v>111028.76425855514</v>
      </c>
    </row>
    <row r="33" spans="1:6" x14ac:dyDescent="0.25">
      <c r="A33" t="s">
        <v>13</v>
      </c>
      <c r="B33" t="s">
        <v>18</v>
      </c>
      <c r="C33" s="1">
        <f t="shared" si="4"/>
        <v>744</v>
      </c>
      <c r="D33" s="1">
        <v>210.4</v>
      </c>
      <c r="E33">
        <v>28130502</v>
      </c>
      <c r="F33" s="2">
        <f t="shared" si="3"/>
        <v>133700.10456273763</v>
      </c>
    </row>
    <row r="34" spans="1:6" x14ac:dyDescent="0.25">
      <c r="A34" t="s">
        <v>13</v>
      </c>
      <c r="B34" t="s">
        <v>19</v>
      </c>
      <c r="C34" s="1">
        <f t="shared" si="4"/>
        <v>744</v>
      </c>
      <c r="D34" s="1">
        <v>210.4</v>
      </c>
      <c r="E34">
        <v>24613821</v>
      </c>
      <c r="F34" s="2">
        <f t="shared" si="3"/>
        <v>116985.84125475284</v>
      </c>
    </row>
    <row r="35" spans="1:6" x14ac:dyDescent="0.25">
      <c r="A35" t="s">
        <v>13</v>
      </c>
      <c r="B35" t="s">
        <v>20</v>
      </c>
      <c r="C35" s="1">
        <f t="shared" si="4"/>
        <v>745</v>
      </c>
      <c r="D35" s="1">
        <v>336.6</v>
      </c>
      <c r="E35">
        <v>28444267</v>
      </c>
      <c r="F35" s="2">
        <f t="shared" si="3"/>
        <v>84504.655377302435</v>
      </c>
    </row>
    <row r="36" spans="1:6" x14ac:dyDescent="0.25">
      <c r="A36" t="s">
        <v>13</v>
      </c>
      <c r="B36" t="s">
        <v>21</v>
      </c>
      <c r="C36" s="1">
        <f t="shared" si="4"/>
        <v>745</v>
      </c>
      <c r="D36" s="1">
        <v>336.6</v>
      </c>
      <c r="E36">
        <v>31845087</v>
      </c>
      <c r="F36" s="2">
        <f t="shared" si="3"/>
        <v>94608.101604278068</v>
      </c>
    </row>
    <row r="37" spans="1:6" x14ac:dyDescent="0.25">
      <c r="A37" s="3" t="s">
        <v>13</v>
      </c>
      <c r="B37" s="3" t="s">
        <v>22</v>
      </c>
      <c r="C37" s="4">
        <f t="shared" si="4"/>
        <v>745</v>
      </c>
      <c r="D37" s="4">
        <v>336.6</v>
      </c>
      <c r="E37" s="3">
        <v>27653091</v>
      </c>
      <c r="F37" s="5">
        <f t="shared" si="3"/>
        <v>82154.162210338676</v>
      </c>
    </row>
    <row r="38" spans="1:6" x14ac:dyDescent="0.25">
      <c r="A38" t="s">
        <v>23</v>
      </c>
      <c r="B38" t="s">
        <v>24</v>
      </c>
      <c r="C38" s="1">
        <f t="shared" si="4"/>
        <v>749</v>
      </c>
      <c r="D38" s="1">
        <v>78.399999999999991</v>
      </c>
      <c r="E38">
        <v>6522449</v>
      </c>
      <c r="F38" s="2">
        <f t="shared" si="3"/>
        <v>83194.502551020414</v>
      </c>
    </row>
    <row r="39" spans="1:6" x14ac:dyDescent="0.25">
      <c r="A39" t="s">
        <v>23</v>
      </c>
      <c r="B39" t="s">
        <v>25</v>
      </c>
      <c r="C39" s="1">
        <f t="shared" si="4"/>
        <v>749</v>
      </c>
      <c r="D39" s="1">
        <v>78.399999999999991</v>
      </c>
      <c r="E39">
        <v>6774252</v>
      </c>
      <c r="F39" s="2">
        <f t="shared" si="3"/>
        <v>86406.275510204097</v>
      </c>
    </row>
    <row r="40" spans="1:6" x14ac:dyDescent="0.25">
      <c r="A40" t="s">
        <v>23</v>
      </c>
      <c r="B40" t="s">
        <v>26</v>
      </c>
      <c r="C40" s="1">
        <f t="shared" si="4"/>
        <v>749</v>
      </c>
      <c r="D40" s="1">
        <v>78.399999999999991</v>
      </c>
      <c r="E40">
        <v>6222198</v>
      </c>
      <c r="F40" s="2">
        <f t="shared" si="3"/>
        <v>79364.770408163269</v>
      </c>
    </row>
    <row r="41" spans="1:6" x14ac:dyDescent="0.25">
      <c r="A41" t="s">
        <v>23</v>
      </c>
      <c r="B41" t="s">
        <v>27</v>
      </c>
      <c r="C41" s="1">
        <f t="shared" si="4"/>
        <v>750</v>
      </c>
      <c r="D41" s="1">
        <v>74.599999999999994</v>
      </c>
      <c r="E41">
        <v>5639876</v>
      </c>
      <c r="F41" s="2">
        <f t="shared" si="3"/>
        <v>75601.554959785528</v>
      </c>
    </row>
    <row r="42" spans="1:6" x14ac:dyDescent="0.25">
      <c r="A42" t="s">
        <v>23</v>
      </c>
      <c r="B42" t="s">
        <v>28</v>
      </c>
      <c r="C42" s="1">
        <f t="shared" si="4"/>
        <v>750</v>
      </c>
      <c r="D42" s="1">
        <v>74.599999999999994</v>
      </c>
      <c r="E42">
        <v>5310701</v>
      </c>
      <c r="F42" s="2">
        <f t="shared" si="3"/>
        <v>71189.021447721185</v>
      </c>
    </row>
    <row r="43" spans="1:6" x14ac:dyDescent="0.25">
      <c r="A43" s="3" t="s">
        <v>23</v>
      </c>
      <c r="B43" s="3" t="s">
        <v>29</v>
      </c>
      <c r="C43" s="4">
        <f t="shared" si="4"/>
        <v>750</v>
      </c>
      <c r="D43" s="4">
        <v>74.599999999999994</v>
      </c>
      <c r="E43" s="3">
        <v>4943840</v>
      </c>
      <c r="F43" s="5">
        <f t="shared" si="3"/>
        <v>66271.313672922261</v>
      </c>
    </row>
    <row r="44" spans="1:6" x14ac:dyDescent="0.25">
      <c r="A44" t="s">
        <v>30</v>
      </c>
      <c r="B44" t="s">
        <v>31</v>
      </c>
      <c r="C44" s="1">
        <f t="shared" si="4"/>
        <v>751</v>
      </c>
      <c r="D44" s="1">
        <v>81.3</v>
      </c>
      <c r="E44">
        <v>2864049</v>
      </c>
      <c r="F44" s="2">
        <f t="shared" si="3"/>
        <v>35228.154981549815</v>
      </c>
    </row>
    <row r="45" spans="1:6" x14ac:dyDescent="0.25">
      <c r="A45" t="s">
        <v>30</v>
      </c>
      <c r="B45" t="s">
        <v>32</v>
      </c>
      <c r="C45" s="1">
        <f t="shared" si="4"/>
        <v>751</v>
      </c>
      <c r="D45" s="1">
        <v>81.3</v>
      </c>
      <c r="E45">
        <v>2933338</v>
      </c>
      <c r="F45" s="2">
        <f t="shared" si="3"/>
        <v>36080.418204182046</v>
      </c>
    </row>
    <row r="46" spans="1:6" x14ac:dyDescent="0.25">
      <c r="A46" t="s">
        <v>30</v>
      </c>
      <c r="B46" t="s">
        <v>33</v>
      </c>
      <c r="C46" s="1">
        <f t="shared" si="4"/>
        <v>751</v>
      </c>
      <c r="D46" s="1">
        <v>81.3</v>
      </c>
      <c r="E46">
        <v>3669065</v>
      </c>
      <c r="F46" s="2">
        <f t="shared" si="3"/>
        <v>45129.950799507998</v>
      </c>
    </row>
    <row r="47" spans="1:6" x14ac:dyDescent="0.25">
      <c r="A47" t="s">
        <v>30</v>
      </c>
      <c r="B47" t="s">
        <v>34</v>
      </c>
      <c r="C47" s="1">
        <f t="shared" si="4"/>
        <v>752</v>
      </c>
      <c r="D47" s="1">
        <v>31.2</v>
      </c>
      <c r="E47">
        <v>7851055</v>
      </c>
      <c r="F47" s="2">
        <f t="shared" si="3"/>
        <v>251636.37820512822</v>
      </c>
    </row>
    <row r="48" spans="1:6" x14ac:dyDescent="0.25">
      <c r="A48" t="s">
        <v>30</v>
      </c>
      <c r="B48" t="s">
        <v>35</v>
      </c>
      <c r="C48" s="1">
        <f t="shared" si="4"/>
        <v>752</v>
      </c>
      <c r="D48" s="1">
        <v>31.2</v>
      </c>
      <c r="E48">
        <v>7648492</v>
      </c>
      <c r="F48" s="2">
        <f t="shared" si="3"/>
        <v>245143.97435897437</v>
      </c>
    </row>
    <row r="49" spans="1:6" x14ac:dyDescent="0.25">
      <c r="A49" t="s">
        <v>30</v>
      </c>
      <c r="B49" t="s">
        <v>36</v>
      </c>
      <c r="C49" s="1">
        <f t="shared" si="4"/>
        <v>752</v>
      </c>
      <c r="D49" s="1">
        <v>31.2</v>
      </c>
      <c r="E49">
        <v>7358850</v>
      </c>
      <c r="F49" s="2">
        <f t="shared" si="3"/>
        <v>235860.57692307694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4F1C-8423-4188-8E40-666EE0FEA8A9}">
  <dimension ref="A1:N32"/>
  <sheetViews>
    <sheetView workbookViewId="0">
      <selection activeCell="L2" sqref="L2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9.5703125" style="1" bestFit="1" customWidth="1"/>
    <col min="4" max="4" width="12" bestFit="1" customWidth="1"/>
    <col min="5" max="5" width="16.140625" bestFit="1" customWidth="1"/>
    <col min="6" max="6" width="27.7109375" bestFit="1" customWidth="1"/>
    <col min="7" max="7" width="5.140625" customWidth="1"/>
    <col min="8" max="8" width="5.140625" bestFit="1" customWidth="1"/>
  </cols>
  <sheetData>
    <row r="1" spans="1:14" x14ac:dyDescent="0.25">
      <c r="A1" s="7" t="s">
        <v>0</v>
      </c>
      <c r="B1" s="7" t="s">
        <v>1</v>
      </c>
      <c r="C1" s="4" t="s">
        <v>38</v>
      </c>
      <c r="D1" s="4" t="s">
        <v>37</v>
      </c>
      <c r="E1" s="3" t="s">
        <v>102</v>
      </c>
      <c r="F1" s="4" t="s">
        <v>43</v>
      </c>
      <c r="H1" s="1" t="s">
        <v>46</v>
      </c>
      <c r="I1" s="1" t="s">
        <v>44</v>
      </c>
      <c r="J1" t="s">
        <v>45</v>
      </c>
      <c r="K1" t="s">
        <v>39</v>
      </c>
      <c r="L1" t="s">
        <v>40</v>
      </c>
      <c r="M1" t="s">
        <v>41</v>
      </c>
      <c r="N1" t="s">
        <v>42</v>
      </c>
    </row>
    <row r="2" spans="1:14" x14ac:dyDescent="0.25">
      <c r="A2" t="s">
        <v>47</v>
      </c>
      <c r="B2" t="s">
        <v>96</v>
      </c>
      <c r="C2" s="1">
        <f t="shared" ref="C2:C7" si="0">_xlfn.NUMBERVALUE(MID(B2,40,3))</f>
        <v>731</v>
      </c>
      <c r="D2" s="1">
        <v>87.3</v>
      </c>
      <c r="E2" s="9">
        <v>3845431.7314112158</v>
      </c>
      <c r="F2" s="2">
        <f t="shared" ref="F2:F7" si="1">E2/D2</f>
        <v>44048.473441136492</v>
      </c>
      <c r="H2">
        <v>0</v>
      </c>
      <c r="I2" s="8">
        <f>AVERAGE(F2:F10)</f>
        <v>39150.615015174291</v>
      </c>
      <c r="J2" s="6">
        <f>STDEV(F2:F10)</f>
        <v>10925.787810362215</v>
      </c>
      <c r="K2">
        <f>I2/$I$2</f>
        <v>1</v>
      </c>
      <c r="L2">
        <f>1/($I$2/$J$2)^2</f>
        <v>7.7880430972896347E-2</v>
      </c>
      <c r="M2">
        <f>1/(I2/J2)^2</f>
        <v>7.7880430972896347E-2</v>
      </c>
      <c r="N2">
        <f>K2*SQRT(L2+M2)</f>
        <v>0.39466550640484493</v>
      </c>
    </row>
    <row r="3" spans="1:14" x14ac:dyDescent="0.25">
      <c r="A3" t="s">
        <v>47</v>
      </c>
      <c r="B3" t="s">
        <v>97</v>
      </c>
      <c r="C3" s="1">
        <f t="shared" si="0"/>
        <v>731</v>
      </c>
      <c r="D3" s="1">
        <v>87.3</v>
      </c>
      <c r="E3" s="9">
        <v>4394026.4518626276</v>
      </c>
      <c r="F3" s="2">
        <f t="shared" si="1"/>
        <v>50332.490857532961</v>
      </c>
      <c r="H3">
        <v>30</v>
      </c>
      <c r="I3" s="8">
        <f>AVERAGE(F11:F13)</f>
        <v>111663.83476125689</v>
      </c>
      <c r="J3" s="6">
        <f>STDEV(F11:F13)</f>
        <v>5551.6825684565702</v>
      </c>
      <c r="K3">
        <f>I3/$I$2</f>
        <v>2.852160425014457</v>
      </c>
      <c r="L3">
        <f>1/($I$2/$J$2)^2</f>
        <v>7.7880430972896347E-2</v>
      </c>
      <c r="M3">
        <f>1/(I3/J3)^2</f>
        <v>2.4718617424619883E-3</v>
      </c>
      <c r="N3">
        <f t="shared" ref="N3:N6" si="2">K3*SQRT(L3+M3)</f>
        <v>0.80848708382240919</v>
      </c>
    </row>
    <row r="4" spans="1:14" x14ac:dyDescent="0.25">
      <c r="A4" t="s">
        <v>47</v>
      </c>
      <c r="B4" t="s">
        <v>98</v>
      </c>
      <c r="C4" s="1">
        <f t="shared" si="0"/>
        <v>731</v>
      </c>
      <c r="D4" s="1">
        <v>87.3</v>
      </c>
      <c r="E4" s="9">
        <v>4334650.4732036684</v>
      </c>
      <c r="F4" s="2">
        <f t="shared" si="1"/>
        <v>49652.353644944655</v>
      </c>
      <c r="H4">
        <v>60</v>
      </c>
      <c r="I4" s="8">
        <f>AVERAGE(F14:F22)</f>
        <v>52843.354909879701</v>
      </c>
      <c r="J4" s="6">
        <f>STDEV(F14:F22)</f>
        <v>21879.836955725445</v>
      </c>
      <c r="K4">
        <f>I4/$I$2</f>
        <v>1.3497452055197159</v>
      </c>
      <c r="L4">
        <f>1/($I$2/$J$2)^2</f>
        <v>7.7880430972896347E-2</v>
      </c>
      <c r="M4">
        <f>1/(I4/J4)^2</f>
        <v>0.17143812109187032</v>
      </c>
      <c r="N4">
        <f t="shared" si="2"/>
        <v>0.67395219403784734</v>
      </c>
    </row>
    <row r="5" spans="1:14" x14ac:dyDescent="0.25">
      <c r="A5" t="s">
        <v>54</v>
      </c>
      <c r="B5" t="s">
        <v>99</v>
      </c>
      <c r="C5" s="1">
        <f t="shared" si="0"/>
        <v>748</v>
      </c>
      <c r="D5" s="1">
        <v>40.200000000000003</v>
      </c>
      <c r="E5" s="9">
        <v>1028870.2617490644</v>
      </c>
      <c r="F5" s="2">
        <f t="shared" si="1"/>
        <v>25593.787605698119</v>
      </c>
      <c r="H5">
        <v>120</v>
      </c>
      <c r="I5" s="8">
        <f>AVERAGE(F23:F28)</f>
        <v>14413.036471024347</v>
      </c>
      <c r="J5" s="6">
        <f>STDEV(F23:F28)</f>
        <v>8055.5119378926147</v>
      </c>
      <c r="K5">
        <f>I5/$I$2</f>
        <v>0.36814329648303185</v>
      </c>
      <c r="L5">
        <f>1/($I$2/$J$2)^2</f>
        <v>7.7880430972896347E-2</v>
      </c>
      <c r="M5">
        <f>1/(I5/J5)^2</f>
        <v>0.31237431733232929</v>
      </c>
      <c r="N5">
        <f t="shared" si="2"/>
        <v>0.22998048990677436</v>
      </c>
    </row>
    <row r="6" spans="1:14" x14ac:dyDescent="0.25">
      <c r="A6" t="s">
        <v>54</v>
      </c>
      <c r="B6" t="s">
        <v>100</v>
      </c>
      <c r="C6" s="1">
        <f t="shared" si="0"/>
        <v>748</v>
      </c>
      <c r="D6" s="1">
        <v>40.200000000000003</v>
      </c>
      <c r="E6" s="9">
        <v>955106.0715853523</v>
      </c>
      <c r="F6" s="2">
        <f t="shared" si="1"/>
        <v>23758.857502123188</v>
      </c>
      <c r="H6">
        <v>240</v>
      </c>
      <c r="I6" s="8">
        <f>AVERAGE(F29:F32)</f>
        <v>32585.01308431213</v>
      </c>
      <c r="J6" s="6">
        <f>STDEV(F29:F32)</f>
        <v>13334.811461638852</v>
      </c>
      <c r="K6">
        <f>I6/$I$2</f>
        <v>0.8322988814270883</v>
      </c>
      <c r="L6">
        <f>1/($I$2/$J$2)^2</f>
        <v>7.7880430972896347E-2</v>
      </c>
      <c r="M6">
        <f>1/(I6/J6)^2</f>
        <v>0.16747036230962928</v>
      </c>
      <c r="N6">
        <f t="shared" si="2"/>
        <v>0.41226175166959683</v>
      </c>
    </row>
    <row r="7" spans="1:14" x14ac:dyDescent="0.25">
      <c r="A7" t="s">
        <v>54</v>
      </c>
      <c r="B7" t="s">
        <v>101</v>
      </c>
      <c r="C7" s="1">
        <f t="shared" si="0"/>
        <v>748</v>
      </c>
      <c r="D7" s="1">
        <v>40.200000000000003</v>
      </c>
      <c r="E7" s="9">
        <v>1030134.5492866121</v>
      </c>
      <c r="F7" s="2">
        <f t="shared" si="1"/>
        <v>25625.237544443084</v>
      </c>
      <c r="G7" s="1"/>
      <c r="H7" s="1"/>
    </row>
    <row r="8" spans="1:14" x14ac:dyDescent="0.25">
      <c r="A8" t="s">
        <v>68</v>
      </c>
      <c r="B8" t="s">
        <v>69</v>
      </c>
      <c r="C8" s="1">
        <f t="shared" ref="C8:C32" si="3">_xlfn.NUMBERVALUE(MID(B8,40,3))</f>
        <v>783</v>
      </c>
      <c r="D8" s="1">
        <v>47.3</v>
      </c>
      <c r="E8" s="9">
        <v>1998132.2032042206</v>
      </c>
      <c r="F8" s="2">
        <f t="shared" ref="F8:F32" si="4">E8/D8</f>
        <v>42243.809792901076</v>
      </c>
    </row>
    <row r="9" spans="1:14" x14ac:dyDescent="0.25">
      <c r="A9" t="s">
        <v>68</v>
      </c>
      <c r="B9" t="s">
        <v>70</v>
      </c>
      <c r="C9" s="1">
        <f t="shared" si="3"/>
        <v>783</v>
      </c>
      <c r="D9" s="1">
        <v>47.3</v>
      </c>
      <c r="E9" s="9">
        <v>2179654.4509724891</v>
      </c>
      <c r="F9" s="2">
        <f t="shared" si="4"/>
        <v>46081.489449735498</v>
      </c>
    </row>
    <row r="10" spans="1:14" x14ac:dyDescent="0.25">
      <c r="A10" s="3" t="s">
        <v>68</v>
      </c>
      <c r="B10" s="3" t="s">
        <v>71</v>
      </c>
      <c r="C10" s="4">
        <f t="shared" si="3"/>
        <v>783</v>
      </c>
      <c r="D10" s="4">
        <v>47.3</v>
      </c>
      <c r="E10" s="10">
        <v>2129400.3695979333</v>
      </c>
      <c r="F10" s="5">
        <f t="shared" si="4"/>
        <v>45019.035298053561</v>
      </c>
    </row>
    <row r="11" spans="1:14" x14ac:dyDescent="0.25">
      <c r="A11" t="s">
        <v>3</v>
      </c>
      <c r="B11" t="s">
        <v>72</v>
      </c>
      <c r="C11" s="1">
        <f t="shared" si="3"/>
        <v>741</v>
      </c>
      <c r="D11" s="1">
        <v>38.4</v>
      </c>
      <c r="E11">
        <v>4069156.2489086865</v>
      </c>
      <c r="F11" s="2">
        <f t="shared" si="4"/>
        <v>105967.61064866371</v>
      </c>
    </row>
    <row r="12" spans="1:14" x14ac:dyDescent="0.25">
      <c r="A12" t="s">
        <v>3</v>
      </c>
      <c r="B12" t="s">
        <v>73</v>
      </c>
      <c r="C12" s="1">
        <f t="shared" si="3"/>
        <v>741</v>
      </c>
      <c r="D12" s="1">
        <v>38.4</v>
      </c>
      <c r="E12">
        <v>4299463.430213267</v>
      </c>
      <c r="F12" s="2">
        <f t="shared" si="4"/>
        <v>111965.19349513717</v>
      </c>
    </row>
    <row r="13" spans="1:14" x14ac:dyDescent="0.25">
      <c r="A13" s="3" t="s">
        <v>3</v>
      </c>
      <c r="B13" s="3" t="s">
        <v>74</v>
      </c>
      <c r="C13" s="4">
        <f t="shared" si="3"/>
        <v>741</v>
      </c>
      <c r="D13" s="4">
        <v>38.4</v>
      </c>
      <c r="E13" s="3">
        <v>4495054.0853748405</v>
      </c>
      <c r="F13" s="5">
        <f t="shared" si="4"/>
        <v>117058.70013996981</v>
      </c>
    </row>
    <row r="14" spans="1:14" x14ac:dyDescent="0.25">
      <c r="A14" t="s">
        <v>13</v>
      </c>
      <c r="B14" t="s">
        <v>75</v>
      </c>
      <c r="C14" s="1">
        <f t="shared" si="3"/>
        <v>743</v>
      </c>
      <c r="D14" s="1">
        <v>62.1</v>
      </c>
      <c r="E14">
        <v>4657795.7097265646</v>
      </c>
      <c r="F14" s="2">
        <f t="shared" si="4"/>
        <v>75004.761831345648</v>
      </c>
    </row>
    <row r="15" spans="1:14" x14ac:dyDescent="0.25">
      <c r="A15" t="s">
        <v>13</v>
      </c>
      <c r="B15" t="s">
        <v>76</v>
      </c>
      <c r="C15" s="1">
        <f t="shared" si="3"/>
        <v>743</v>
      </c>
      <c r="D15" s="1">
        <v>62.1</v>
      </c>
      <c r="E15">
        <v>5523415.7099383036</v>
      </c>
      <c r="F15" s="2">
        <f t="shared" si="4"/>
        <v>88943.892269537901</v>
      </c>
    </row>
    <row r="16" spans="1:14" x14ac:dyDescent="0.25">
      <c r="A16" t="s">
        <v>13</v>
      </c>
      <c r="B16" t="s">
        <v>77</v>
      </c>
      <c r="C16" s="1">
        <f t="shared" si="3"/>
        <v>743</v>
      </c>
      <c r="D16" s="1">
        <v>62.1</v>
      </c>
      <c r="E16">
        <v>4852247.1336712493</v>
      </c>
      <c r="F16" s="2">
        <f t="shared" si="4"/>
        <v>78136.024696799504</v>
      </c>
    </row>
    <row r="17" spans="1:6" x14ac:dyDescent="0.25">
      <c r="A17" t="s">
        <v>13</v>
      </c>
      <c r="B17" t="s">
        <v>78</v>
      </c>
      <c r="C17" s="1">
        <f t="shared" si="3"/>
        <v>744</v>
      </c>
      <c r="D17" s="1">
        <v>47.2</v>
      </c>
      <c r="E17">
        <v>2116037.7731376854</v>
      </c>
      <c r="F17" s="2">
        <f t="shared" si="4"/>
        <v>44831.308752917059</v>
      </c>
    </row>
    <row r="18" spans="1:6" x14ac:dyDescent="0.25">
      <c r="A18" t="s">
        <v>13</v>
      </c>
      <c r="B18" t="s">
        <v>79</v>
      </c>
      <c r="C18" s="1">
        <f t="shared" si="3"/>
        <v>744</v>
      </c>
      <c r="D18" s="1">
        <v>47.2</v>
      </c>
      <c r="E18">
        <v>1973209.9525770142</v>
      </c>
      <c r="F18" s="2">
        <f t="shared" si="4"/>
        <v>41805.295605445215</v>
      </c>
    </row>
    <row r="19" spans="1:6" x14ac:dyDescent="0.25">
      <c r="A19" t="s">
        <v>13</v>
      </c>
      <c r="B19" t="s">
        <v>80</v>
      </c>
      <c r="C19" s="1">
        <f t="shared" si="3"/>
        <v>744</v>
      </c>
      <c r="D19" s="1">
        <v>47.2</v>
      </c>
      <c r="E19">
        <v>1999750.15181299</v>
      </c>
      <c r="F19" s="2">
        <f t="shared" si="4"/>
        <v>42367.587962139616</v>
      </c>
    </row>
    <row r="20" spans="1:6" x14ac:dyDescent="0.25">
      <c r="A20" t="s">
        <v>13</v>
      </c>
      <c r="B20" t="s">
        <v>81</v>
      </c>
      <c r="C20" s="1">
        <f t="shared" si="3"/>
        <v>745</v>
      </c>
      <c r="D20" s="1">
        <v>86.2</v>
      </c>
      <c r="E20">
        <v>3198986.0385336718</v>
      </c>
      <c r="F20" s="2">
        <f t="shared" si="4"/>
        <v>37111.206943546073</v>
      </c>
    </row>
    <row r="21" spans="1:6" x14ac:dyDescent="0.25">
      <c r="A21" t="s">
        <v>13</v>
      </c>
      <c r="B21" t="s">
        <v>82</v>
      </c>
      <c r="C21" s="1">
        <f t="shared" si="3"/>
        <v>745</v>
      </c>
      <c r="D21" s="1">
        <v>86.2</v>
      </c>
      <c r="E21">
        <v>3569802.311685984</v>
      </c>
      <c r="F21" s="2">
        <f t="shared" si="4"/>
        <v>41413.019857145984</v>
      </c>
    </row>
    <row r="22" spans="1:6" x14ac:dyDescent="0.25">
      <c r="A22" s="3" t="s">
        <v>13</v>
      </c>
      <c r="B22" s="3" t="s">
        <v>83</v>
      </c>
      <c r="C22" s="4">
        <f t="shared" si="3"/>
        <v>745</v>
      </c>
      <c r="D22" s="4">
        <v>86.2</v>
      </c>
      <c r="E22" s="3">
        <v>2239225.6984774773</v>
      </c>
      <c r="F22" s="5">
        <f t="shared" si="4"/>
        <v>25977.09627004034</v>
      </c>
    </row>
    <row r="23" spans="1:6" x14ac:dyDescent="0.25">
      <c r="A23" t="s">
        <v>23</v>
      </c>
      <c r="B23" t="s">
        <v>84</v>
      </c>
      <c r="C23" s="1">
        <f t="shared" si="3"/>
        <v>749</v>
      </c>
      <c r="D23" s="1">
        <v>53.5</v>
      </c>
      <c r="E23">
        <v>409370.34117339505</v>
      </c>
      <c r="F23" s="2">
        <f t="shared" si="4"/>
        <v>7651.7820780073844</v>
      </c>
    </row>
    <row r="24" spans="1:6" x14ac:dyDescent="0.25">
      <c r="A24" t="s">
        <v>23</v>
      </c>
      <c r="B24" t="s">
        <v>85</v>
      </c>
      <c r="C24" s="1">
        <f t="shared" si="3"/>
        <v>749</v>
      </c>
      <c r="D24" s="1">
        <v>53.5</v>
      </c>
      <c r="E24">
        <v>355739.82382497744</v>
      </c>
      <c r="F24" s="2">
        <f t="shared" si="4"/>
        <v>6649.3425014014474</v>
      </c>
    </row>
    <row r="25" spans="1:6" x14ac:dyDescent="0.25">
      <c r="A25" t="s">
        <v>23</v>
      </c>
      <c r="B25" t="s">
        <v>86</v>
      </c>
      <c r="C25" s="1">
        <f t="shared" si="3"/>
        <v>749</v>
      </c>
      <c r="D25" s="1">
        <v>53.5</v>
      </c>
      <c r="E25">
        <v>375286.49406040221</v>
      </c>
      <c r="F25" s="2">
        <f t="shared" si="4"/>
        <v>7014.7008235589201</v>
      </c>
    </row>
    <row r="26" spans="1:6" x14ac:dyDescent="0.25">
      <c r="A26" t="s">
        <v>23</v>
      </c>
      <c r="B26" t="s">
        <v>87</v>
      </c>
      <c r="C26" s="1">
        <f t="shared" si="3"/>
        <v>750</v>
      </c>
      <c r="D26" s="1">
        <v>34.200000000000003</v>
      </c>
      <c r="E26">
        <v>749385.95651182649</v>
      </c>
      <c r="F26" s="2">
        <f t="shared" si="4"/>
        <v>21911.870073445218</v>
      </c>
    </row>
    <row r="27" spans="1:6" x14ac:dyDescent="0.25">
      <c r="A27" t="s">
        <v>23</v>
      </c>
      <c r="B27" t="s">
        <v>88</v>
      </c>
      <c r="C27" s="1">
        <f t="shared" si="3"/>
        <v>750</v>
      </c>
      <c r="D27" s="1">
        <v>34.200000000000003</v>
      </c>
      <c r="E27">
        <v>694558.00714293343</v>
      </c>
      <c r="F27" s="2">
        <f t="shared" si="4"/>
        <v>20308.7136591501</v>
      </c>
    </row>
    <row r="28" spans="1:6" x14ac:dyDescent="0.25">
      <c r="A28" s="3" t="s">
        <v>23</v>
      </c>
      <c r="B28" s="3" t="s">
        <v>89</v>
      </c>
      <c r="C28" s="4">
        <f t="shared" si="3"/>
        <v>750</v>
      </c>
      <c r="D28" s="4">
        <v>34.200000000000003</v>
      </c>
      <c r="E28" s="3">
        <v>784609.89141793933</v>
      </c>
      <c r="F28" s="5">
        <f t="shared" si="4"/>
        <v>22941.809690583021</v>
      </c>
    </row>
    <row r="29" spans="1:6" x14ac:dyDescent="0.25">
      <c r="A29" t="s">
        <v>30</v>
      </c>
      <c r="B29" t="s">
        <v>91</v>
      </c>
      <c r="C29" s="1">
        <f t="shared" si="3"/>
        <v>751</v>
      </c>
      <c r="D29" s="1">
        <v>128.80000000000001</v>
      </c>
      <c r="E29">
        <v>1626371.9201317609</v>
      </c>
      <c r="F29" s="2">
        <f t="shared" si="4"/>
        <v>12627.111181147211</v>
      </c>
    </row>
    <row r="30" spans="1:6" x14ac:dyDescent="0.25">
      <c r="A30" t="s">
        <v>30</v>
      </c>
      <c r="B30" t="s">
        <v>93</v>
      </c>
      <c r="C30" s="1">
        <f t="shared" si="3"/>
        <v>752</v>
      </c>
      <c r="D30" s="1">
        <v>34.299999999999997</v>
      </c>
      <c r="E30">
        <v>1383328.9028207229</v>
      </c>
      <c r="F30" s="2">
        <f t="shared" si="4"/>
        <v>40330.288711974434</v>
      </c>
    </row>
    <row r="31" spans="1:6" x14ac:dyDescent="0.25">
      <c r="A31" t="s">
        <v>30</v>
      </c>
      <c r="B31" t="s">
        <v>94</v>
      </c>
      <c r="C31" s="1">
        <f t="shared" si="3"/>
        <v>752</v>
      </c>
      <c r="D31" s="1">
        <v>34.299999999999997</v>
      </c>
      <c r="E31">
        <v>1308796.0492701281</v>
      </c>
      <c r="F31" s="2">
        <f t="shared" si="4"/>
        <v>38157.319220703444</v>
      </c>
    </row>
    <row r="32" spans="1:6" x14ac:dyDescent="0.25">
      <c r="A32" t="s">
        <v>30</v>
      </c>
      <c r="B32" t="s">
        <v>95</v>
      </c>
      <c r="C32" s="1">
        <f t="shared" si="3"/>
        <v>752</v>
      </c>
      <c r="D32" s="1">
        <v>34.299999999999997</v>
      </c>
      <c r="E32">
        <v>1345428.9295634234</v>
      </c>
      <c r="F32" s="2">
        <f t="shared" si="4"/>
        <v>39225.333223423426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C73F-8EED-47D5-8E45-A138D1499AE8}">
  <sheetPr>
    <tabColor theme="9"/>
  </sheetPr>
  <dimension ref="A1:S51"/>
  <sheetViews>
    <sheetView workbookViewId="0">
      <selection activeCell="L23" sqref="L23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9.5703125" style="1" bestFit="1" customWidth="1"/>
    <col min="4" max="4" width="12" bestFit="1" customWidth="1"/>
    <col min="5" max="5" width="11" bestFit="1" customWidth="1"/>
    <col min="6" max="6" width="27.7109375" bestFit="1" customWidth="1"/>
    <col min="7" max="7" width="5.42578125" customWidth="1"/>
    <col min="8" max="8" width="5.140625" bestFit="1" customWidth="1"/>
    <col min="9" max="9" width="12" bestFit="1" customWidth="1"/>
    <col min="10" max="17" width="10.5703125" bestFit="1" customWidth="1"/>
    <col min="19" max="19" width="10.5703125" bestFit="1" customWidth="1"/>
  </cols>
  <sheetData>
    <row r="1" spans="1:14" x14ac:dyDescent="0.25">
      <c r="A1" s="3" t="s">
        <v>0</v>
      </c>
      <c r="B1" s="3" t="s">
        <v>1</v>
      </c>
      <c r="C1" s="4" t="s">
        <v>38</v>
      </c>
      <c r="D1" s="4" t="s">
        <v>37</v>
      </c>
      <c r="E1" s="3" t="s">
        <v>2</v>
      </c>
      <c r="F1" s="4" t="s">
        <v>43</v>
      </c>
      <c r="G1" s="13"/>
      <c r="H1" s="1" t="s">
        <v>46</v>
      </c>
      <c r="I1" s="1" t="s">
        <v>44</v>
      </c>
      <c r="J1" t="s">
        <v>45</v>
      </c>
      <c r="K1" t="s">
        <v>39</v>
      </c>
      <c r="L1" t="s">
        <v>40</v>
      </c>
      <c r="M1" t="s">
        <v>41</v>
      </c>
      <c r="N1" t="s">
        <v>42</v>
      </c>
    </row>
    <row r="2" spans="1:14" x14ac:dyDescent="0.25">
      <c r="A2" t="s">
        <v>47</v>
      </c>
      <c r="B2" t="s">
        <v>48</v>
      </c>
      <c r="C2" s="1">
        <f t="shared" ref="C2:C19" si="0">_xlfn.NUMBERVALUE(MID(B2,40,3))</f>
        <v>740</v>
      </c>
      <c r="D2" s="1">
        <v>78.400000000000006</v>
      </c>
      <c r="E2">
        <v>3459873193</v>
      </c>
      <c r="F2" s="2">
        <f t="shared" ref="F2:F19" si="1">E2/D2</f>
        <v>44131035.625</v>
      </c>
      <c r="G2" s="2"/>
      <c r="H2">
        <v>0</v>
      </c>
      <c r="I2" s="8">
        <f>AVERAGE(F2:F19)</f>
        <v>44766831.740825146</v>
      </c>
      <c r="J2" s="6">
        <f>STDEV(F2:F19)</f>
        <v>7789333.5981560294</v>
      </c>
      <c r="K2">
        <f>I2/$I$2</f>
        <v>1</v>
      </c>
      <c r="L2">
        <f>1/($I$2/$J$2)^2</f>
        <v>3.0275260541594552E-2</v>
      </c>
      <c r="M2">
        <f>1/(I2/J2)^2</f>
        <v>3.0275260541594552E-2</v>
      </c>
      <c r="N2">
        <f>K2*SQRT(L2+M2)</f>
        <v>0.24607015479978286</v>
      </c>
    </row>
    <row r="3" spans="1:14" x14ac:dyDescent="0.25">
      <c r="A3" t="s">
        <v>47</v>
      </c>
      <c r="B3" t="s">
        <v>49</v>
      </c>
      <c r="C3" s="1">
        <f t="shared" si="0"/>
        <v>740</v>
      </c>
      <c r="D3" s="1">
        <v>78.400000000000006</v>
      </c>
      <c r="E3">
        <v>3811823612</v>
      </c>
      <c r="F3" s="2">
        <f t="shared" si="1"/>
        <v>48620199.132653058</v>
      </c>
      <c r="G3" s="2"/>
      <c r="H3">
        <v>30</v>
      </c>
      <c r="I3" s="6">
        <f>AVERAGE(F20:F28)</f>
        <v>44240586.474473767</v>
      </c>
      <c r="J3" s="6">
        <f>STDEV(F20:F28)</f>
        <v>19681361.985081337</v>
      </c>
      <c r="K3">
        <f>I3/$I$2</f>
        <v>0.98824475072531281</v>
      </c>
      <c r="L3">
        <f>1/($I$2/$J$2)^2</f>
        <v>3.0275260541594552E-2</v>
      </c>
      <c r="M3">
        <f>1/(I3/J3)^2</f>
        <v>0.19791036832889805</v>
      </c>
      <c r="N3">
        <f t="shared" ref="N3:N6" si="2">K3*SQRT(L3+M3)</f>
        <v>0.47207245525144859</v>
      </c>
    </row>
    <row r="4" spans="1:14" x14ac:dyDescent="0.25">
      <c r="A4" t="s">
        <v>47</v>
      </c>
      <c r="B4" t="s">
        <v>50</v>
      </c>
      <c r="C4" s="1">
        <f t="shared" si="0"/>
        <v>740</v>
      </c>
      <c r="D4" s="1">
        <v>78.400000000000006</v>
      </c>
      <c r="E4">
        <v>3891333954</v>
      </c>
      <c r="F4" s="2">
        <f t="shared" si="1"/>
        <v>49634361.658163264</v>
      </c>
      <c r="G4" s="2"/>
      <c r="H4">
        <v>60</v>
      </c>
      <c r="I4" s="6">
        <f>AVERAGE(F29:F37)</f>
        <v>20685686.322979853</v>
      </c>
      <c r="J4" s="6">
        <f>STDEV(F29:F37)</f>
        <v>3920723.9042319562</v>
      </c>
      <c r="K4">
        <f>I4/$I$2</f>
        <v>0.46207617377835397</v>
      </c>
      <c r="L4">
        <f>1/($I$2/$J$2)^2</f>
        <v>3.0275260541594552E-2</v>
      </c>
      <c r="M4">
        <f>1/(I4/J4)^2</f>
        <v>3.5924658757430346E-2</v>
      </c>
      <c r="N4">
        <f t="shared" si="2"/>
        <v>0.11888917281197521</v>
      </c>
    </row>
    <row r="5" spans="1:14" x14ac:dyDescent="0.25">
      <c r="A5" t="s">
        <v>47</v>
      </c>
      <c r="B5" t="s">
        <v>51</v>
      </c>
      <c r="C5" s="1">
        <f t="shared" si="0"/>
        <v>731</v>
      </c>
      <c r="D5" s="1">
        <v>89.8</v>
      </c>
      <c r="E5">
        <v>2892531869</v>
      </c>
      <c r="F5" s="2">
        <f t="shared" si="1"/>
        <v>32210822.594654791</v>
      </c>
      <c r="G5" s="2"/>
      <c r="H5">
        <v>120</v>
      </c>
      <c r="I5" s="6">
        <f>AVERAGE(F38:F43)</f>
        <v>44141825.395607643</v>
      </c>
      <c r="J5" s="6">
        <f>STDEV(F38:F43)</f>
        <v>2649493.2263021898</v>
      </c>
      <c r="K5">
        <f>I5/$I$2</f>
        <v>0.98603862902704531</v>
      </c>
      <c r="L5">
        <f>1/($I$2/$J$2)^2</f>
        <v>3.0275260541594552E-2</v>
      </c>
      <c r="M5">
        <f>1/(I5/J5)^2</f>
        <v>3.6026747020243399E-3</v>
      </c>
      <c r="N5">
        <f t="shared" si="2"/>
        <v>0.18148987267394456</v>
      </c>
    </row>
    <row r="6" spans="1:14" x14ac:dyDescent="0.25">
      <c r="A6" t="s">
        <v>47</v>
      </c>
      <c r="B6" t="s">
        <v>52</v>
      </c>
      <c r="C6" s="1">
        <f t="shared" si="0"/>
        <v>731</v>
      </c>
      <c r="D6" s="1">
        <v>89.8</v>
      </c>
      <c r="E6">
        <v>2927604071</v>
      </c>
      <c r="F6" s="2">
        <f t="shared" si="1"/>
        <v>32601381.636971049</v>
      </c>
      <c r="G6" s="2"/>
      <c r="H6">
        <v>240</v>
      </c>
      <c r="I6" s="6">
        <f>AVERAGE(F44:F49)</f>
        <v>53311565.150183715</v>
      </c>
      <c r="J6" s="6">
        <f>STDEV(F44:F49)</f>
        <v>15651319.44131979</v>
      </c>
      <c r="K6">
        <f>I6/$I$2</f>
        <v>1.190871970990214</v>
      </c>
      <c r="L6">
        <f>1/($I$2/$J$2)^2</f>
        <v>3.0275260541594552E-2</v>
      </c>
      <c r="M6">
        <f>1/(I6/J6)^2</f>
        <v>8.6190429508055333E-2</v>
      </c>
      <c r="N6">
        <f t="shared" si="2"/>
        <v>0.40640971005303395</v>
      </c>
    </row>
    <row r="7" spans="1:14" x14ac:dyDescent="0.25">
      <c r="A7" t="s">
        <v>47</v>
      </c>
      <c r="B7" t="s">
        <v>53</v>
      </c>
      <c r="C7" s="1">
        <f t="shared" si="0"/>
        <v>731</v>
      </c>
      <c r="D7" s="1">
        <v>89.8</v>
      </c>
      <c r="E7">
        <v>2803697203</v>
      </c>
      <c r="F7" s="2">
        <f t="shared" si="1"/>
        <v>31221572.41648107</v>
      </c>
      <c r="G7" s="2"/>
    </row>
    <row r="8" spans="1:14" x14ac:dyDescent="0.25">
      <c r="A8" t="s">
        <v>54</v>
      </c>
      <c r="B8" t="s">
        <v>55</v>
      </c>
      <c r="C8" s="1">
        <f t="shared" si="0"/>
        <v>746</v>
      </c>
      <c r="D8" s="1">
        <v>69.3</v>
      </c>
      <c r="E8">
        <v>3643828238</v>
      </c>
      <c r="F8" s="2">
        <f t="shared" si="1"/>
        <v>52580494.05483406</v>
      </c>
      <c r="G8" s="2"/>
    </row>
    <row r="9" spans="1:14" x14ac:dyDescent="0.25">
      <c r="A9" t="s">
        <v>54</v>
      </c>
      <c r="B9" t="s">
        <v>56</v>
      </c>
      <c r="C9" s="1">
        <f t="shared" si="0"/>
        <v>746</v>
      </c>
      <c r="D9" s="1">
        <v>69.3</v>
      </c>
      <c r="E9">
        <v>3301541202</v>
      </c>
      <c r="F9" s="2">
        <f t="shared" si="1"/>
        <v>47641287.186147191</v>
      </c>
      <c r="G9" s="2"/>
    </row>
    <row r="10" spans="1:14" x14ac:dyDescent="0.25">
      <c r="A10" t="s">
        <v>54</v>
      </c>
      <c r="B10" t="s">
        <v>57</v>
      </c>
      <c r="C10" s="1">
        <f t="shared" si="0"/>
        <v>746</v>
      </c>
      <c r="D10" s="1">
        <v>69.3</v>
      </c>
      <c r="E10">
        <v>3425960773</v>
      </c>
      <c r="F10" s="2">
        <f t="shared" si="1"/>
        <v>49436663.391053393</v>
      </c>
      <c r="G10" s="2"/>
    </row>
    <row r="11" spans="1:14" x14ac:dyDescent="0.25">
      <c r="A11" t="s">
        <v>58</v>
      </c>
      <c r="B11" t="s">
        <v>59</v>
      </c>
      <c r="C11" s="1">
        <f t="shared" si="0"/>
        <v>757</v>
      </c>
      <c r="D11" s="1">
        <v>85.3</v>
      </c>
      <c r="E11">
        <v>3519269425</v>
      </c>
      <c r="F11" s="2">
        <f t="shared" si="1"/>
        <v>41257554.806565069</v>
      </c>
      <c r="G11" s="2"/>
    </row>
    <row r="12" spans="1:14" x14ac:dyDescent="0.25">
      <c r="A12" t="s">
        <v>58</v>
      </c>
      <c r="B12" t="s">
        <v>60</v>
      </c>
      <c r="C12" s="1">
        <f t="shared" si="0"/>
        <v>757</v>
      </c>
      <c r="D12" s="1">
        <v>85.3</v>
      </c>
      <c r="E12">
        <v>3331893418</v>
      </c>
      <c r="F12" s="2">
        <f t="shared" si="1"/>
        <v>39060884.15005862</v>
      </c>
      <c r="G12" s="2"/>
    </row>
    <row r="13" spans="1:14" x14ac:dyDescent="0.25">
      <c r="A13" t="s">
        <v>58</v>
      </c>
      <c r="B13" t="s">
        <v>61</v>
      </c>
      <c r="C13" s="1">
        <f t="shared" si="0"/>
        <v>757</v>
      </c>
      <c r="D13" s="1">
        <v>85.3</v>
      </c>
      <c r="E13">
        <v>3303565718</v>
      </c>
      <c r="F13" s="2">
        <f t="shared" si="1"/>
        <v>38728789.191090271</v>
      </c>
      <c r="G13" s="2"/>
    </row>
    <row r="14" spans="1:14" x14ac:dyDescent="0.25">
      <c r="A14" t="s">
        <v>54</v>
      </c>
      <c r="B14" t="s">
        <v>62</v>
      </c>
      <c r="C14" s="1">
        <f t="shared" si="0"/>
        <v>748</v>
      </c>
      <c r="D14" s="1">
        <v>62.8</v>
      </c>
      <c r="E14">
        <v>2897327901</v>
      </c>
      <c r="F14" s="2">
        <f t="shared" si="1"/>
        <v>46135794.60191083</v>
      </c>
      <c r="G14" s="2"/>
    </row>
    <row r="15" spans="1:14" x14ac:dyDescent="0.25">
      <c r="A15" t="s">
        <v>54</v>
      </c>
      <c r="B15" t="s">
        <v>63</v>
      </c>
      <c r="C15" s="1">
        <f t="shared" si="0"/>
        <v>748</v>
      </c>
      <c r="D15" s="1">
        <v>62.8</v>
      </c>
      <c r="E15">
        <v>2785127867</v>
      </c>
      <c r="F15" s="2">
        <f t="shared" si="1"/>
        <v>44349169.856687903</v>
      </c>
      <c r="G15" s="2"/>
    </row>
    <row r="16" spans="1:14" x14ac:dyDescent="0.25">
      <c r="A16" t="s">
        <v>54</v>
      </c>
      <c r="B16" t="s">
        <v>64</v>
      </c>
      <c r="C16" s="1">
        <f t="shared" si="0"/>
        <v>748</v>
      </c>
      <c r="D16" s="1">
        <v>62.8</v>
      </c>
      <c r="E16">
        <v>2721331957</v>
      </c>
      <c r="F16" s="2">
        <f t="shared" si="1"/>
        <v>43333311.417197451</v>
      </c>
      <c r="G16" s="2"/>
    </row>
    <row r="17" spans="1:19" x14ac:dyDescent="0.25">
      <c r="A17" t="s">
        <v>54</v>
      </c>
      <c r="B17" t="s">
        <v>65</v>
      </c>
      <c r="C17" s="1">
        <f t="shared" si="0"/>
        <v>747</v>
      </c>
      <c r="D17" s="1">
        <v>54.6</v>
      </c>
      <c r="E17">
        <v>2980140745</v>
      </c>
      <c r="F17" s="2">
        <f t="shared" si="1"/>
        <v>54581332.326007321</v>
      </c>
      <c r="G17" s="2"/>
    </row>
    <row r="18" spans="1:19" x14ac:dyDescent="0.25">
      <c r="A18" t="s">
        <v>54</v>
      </c>
      <c r="B18" t="s">
        <v>66</v>
      </c>
      <c r="C18" s="1">
        <f t="shared" si="0"/>
        <v>747</v>
      </c>
      <c r="D18" s="1">
        <v>54.6</v>
      </c>
      <c r="E18">
        <v>2859434468</v>
      </c>
      <c r="F18" s="2">
        <f t="shared" si="1"/>
        <v>52370594.65201465</v>
      </c>
      <c r="G18" s="2"/>
      <c r="N18" s="2"/>
      <c r="O18" s="2"/>
      <c r="P18" s="2"/>
      <c r="Q18" s="2"/>
      <c r="S18" s="2"/>
    </row>
    <row r="19" spans="1:19" x14ac:dyDescent="0.25">
      <c r="A19" s="3" t="s">
        <v>54</v>
      </c>
      <c r="B19" s="3" t="s">
        <v>67</v>
      </c>
      <c r="C19" s="4">
        <f t="shared" si="0"/>
        <v>747</v>
      </c>
      <c r="D19" s="4">
        <v>54.6</v>
      </c>
      <c r="E19" s="3">
        <v>3161761656</v>
      </c>
      <c r="F19" s="5">
        <f t="shared" si="1"/>
        <v>57907722.637362637</v>
      </c>
      <c r="G19" s="14"/>
      <c r="N19" s="2"/>
      <c r="O19" s="2"/>
      <c r="P19" s="2"/>
      <c r="Q19" s="2"/>
    </row>
    <row r="20" spans="1:19" x14ac:dyDescent="0.25">
      <c r="A20" t="s">
        <v>3</v>
      </c>
      <c r="B20" t="s">
        <v>4</v>
      </c>
      <c r="C20" s="1">
        <f t="shared" ref="C20:C49" si="3">_xlfn.NUMBERVALUE(MID(B20,40,3))</f>
        <v>739</v>
      </c>
      <c r="D20" s="1">
        <v>43.3</v>
      </c>
      <c r="E20">
        <v>3102186874</v>
      </c>
      <c r="F20" s="2">
        <f>E20/D20</f>
        <v>71644038.660508081</v>
      </c>
      <c r="G20" s="2"/>
      <c r="N20" s="2"/>
    </row>
    <row r="21" spans="1:19" x14ac:dyDescent="0.25">
      <c r="A21" t="s">
        <v>3</v>
      </c>
      <c r="B21" t="s">
        <v>5</v>
      </c>
      <c r="C21" s="1">
        <f t="shared" si="3"/>
        <v>739</v>
      </c>
      <c r="D21" s="1">
        <v>43.3</v>
      </c>
      <c r="E21">
        <v>2982965573</v>
      </c>
      <c r="F21" s="2">
        <f t="shared" ref="F21:F49" si="4">E21/D21</f>
        <v>68890659.884526566</v>
      </c>
      <c r="G21" s="2"/>
      <c r="N21" s="2"/>
    </row>
    <row r="22" spans="1:19" x14ac:dyDescent="0.25">
      <c r="A22" t="s">
        <v>3</v>
      </c>
      <c r="B22" t="s">
        <v>6</v>
      </c>
      <c r="C22" s="1">
        <f t="shared" si="3"/>
        <v>739</v>
      </c>
      <c r="D22" s="1">
        <v>43.3</v>
      </c>
      <c r="E22">
        <v>3028207085</v>
      </c>
      <c r="F22" s="2">
        <f t="shared" si="4"/>
        <v>69935498.498845264</v>
      </c>
      <c r="G22" s="2"/>
    </row>
    <row r="23" spans="1:19" x14ac:dyDescent="0.25">
      <c r="A23" t="s">
        <v>3</v>
      </c>
      <c r="B23" t="s">
        <v>7</v>
      </c>
      <c r="C23" s="1">
        <f t="shared" si="3"/>
        <v>741</v>
      </c>
      <c r="D23" s="1">
        <v>118.4</v>
      </c>
      <c r="E23">
        <v>4395663273</v>
      </c>
      <c r="F23" s="2">
        <f t="shared" si="4"/>
        <v>37125534.400337838</v>
      </c>
      <c r="G23" s="2"/>
    </row>
    <row r="24" spans="1:19" x14ac:dyDescent="0.25">
      <c r="A24" t="s">
        <v>3</v>
      </c>
      <c r="B24" t="s">
        <v>8</v>
      </c>
      <c r="C24" s="1">
        <f t="shared" si="3"/>
        <v>741</v>
      </c>
      <c r="D24" s="1">
        <v>118.4</v>
      </c>
      <c r="E24">
        <v>3929392590</v>
      </c>
      <c r="F24" s="2">
        <f t="shared" si="4"/>
        <v>33187437.415540539</v>
      </c>
      <c r="G24" s="2"/>
    </row>
    <row r="25" spans="1:19" x14ac:dyDescent="0.25">
      <c r="A25" t="s">
        <v>3</v>
      </c>
      <c r="B25" t="s">
        <v>9</v>
      </c>
      <c r="C25" s="1">
        <f t="shared" si="3"/>
        <v>741</v>
      </c>
      <c r="D25" s="1">
        <v>118.4</v>
      </c>
      <c r="E25">
        <v>3894193620</v>
      </c>
      <c r="F25" s="2">
        <f t="shared" si="4"/>
        <v>32890148.817567565</v>
      </c>
      <c r="G25" s="2"/>
    </row>
    <row r="26" spans="1:19" x14ac:dyDescent="0.25">
      <c r="A26" t="s">
        <v>3</v>
      </c>
      <c r="B26" t="s">
        <v>10</v>
      </c>
      <c r="C26" s="1">
        <f t="shared" si="3"/>
        <v>742</v>
      </c>
      <c r="D26" s="1">
        <v>150.10000000000002</v>
      </c>
      <c r="E26">
        <v>4048755921</v>
      </c>
      <c r="F26" s="2">
        <f t="shared" si="4"/>
        <v>26973723.657561623</v>
      </c>
      <c r="G26" s="2"/>
    </row>
    <row r="27" spans="1:19" x14ac:dyDescent="0.25">
      <c r="A27" t="s">
        <v>3</v>
      </c>
      <c r="B27" t="s">
        <v>11</v>
      </c>
      <c r="C27" s="1">
        <f t="shared" si="3"/>
        <v>742</v>
      </c>
      <c r="D27" s="1">
        <v>150.10000000000002</v>
      </c>
      <c r="E27">
        <v>4214968468</v>
      </c>
      <c r="F27" s="2">
        <f t="shared" si="4"/>
        <v>28081069.073950697</v>
      </c>
      <c r="G27" s="2"/>
    </row>
    <row r="28" spans="1:19" x14ac:dyDescent="0.25">
      <c r="A28" s="3" t="s">
        <v>3</v>
      </c>
      <c r="B28" s="3" t="s">
        <v>12</v>
      </c>
      <c r="C28" s="4">
        <f t="shared" si="3"/>
        <v>742</v>
      </c>
      <c r="D28" s="4">
        <v>150.10000000000002</v>
      </c>
      <c r="E28" s="3">
        <v>4418518896</v>
      </c>
      <c r="F28" s="5">
        <f t="shared" si="4"/>
        <v>29437167.861425713</v>
      </c>
      <c r="G28" s="14"/>
    </row>
    <row r="29" spans="1:19" x14ac:dyDescent="0.25">
      <c r="A29" t="s">
        <v>13</v>
      </c>
      <c r="B29" t="s">
        <v>14</v>
      </c>
      <c r="C29" s="1">
        <f t="shared" si="3"/>
        <v>743</v>
      </c>
      <c r="D29" s="1">
        <v>189.6</v>
      </c>
      <c r="E29">
        <v>4406916729</v>
      </c>
      <c r="F29" s="2">
        <f t="shared" si="4"/>
        <v>23243231.693037976</v>
      </c>
      <c r="G29" s="2"/>
    </row>
    <row r="30" spans="1:19" x14ac:dyDescent="0.25">
      <c r="A30" t="s">
        <v>13</v>
      </c>
      <c r="B30" t="s">
        <v>15</v>
      </c>
      <c r="C30" s="1">
        <f t="shared" si="3"/>
        <v>743</v>
      </c>
      <c r="D30" s="1">
        <v>189.6</v>
      </c>
      <c r="E30">
        <v>4539097572</v>
      </c>
      <c r="F30" s="2">
        <f t="shared" si="4"/>
        <v>23940388.037974685</v>
      </c>
      <c r="G30" s="2"/>
    </row>
    <row r="31" spans="1:19" x14ac:dyDescent="0.25">
      <c r="A31" t="s">
        <v>13</v>
      </c>
      <c r="B31" t="s">
        <v>16</v>
      </c>
      <c r="C31" s="1">
        <f t="shared" si="3"/>
        <v>743</v>
      </c>
      <c r="D31" s="1">
        <v>189.6</v>
      </c>
      <c r="E31">
        <v>4556235902</v>
      </c>
      <c r="F31" s="2">
        <f t="shared" si="4"/>
        <v>24030780.073839664</v>
      </c>
      <c r="G31" s="2"/>
    </row>
    <row r="32" spans="1:19" x14ac:dyDescent="0.25">
      <c r="A32" t="s">
        <v>13</v>
      </c>
      <c r="B32" t="s">
        <v>17</v>
      </c>
      <c r="C32" s="1">
        <f t="shared" si="3"/>
        <v>744</v>
      </c>
      <c r="D32" s="1">
        <v>210.4</v>
      </c>
      <c r="E32">
        <v>4821592406</v>
      </c>
      <c r="F32" s="2">
        <f t="shared" si="4"/>
        <v>22916313.716730036</v>
      </c>
      <c r="G32" s="2"/>
    </row>
    <row r="33" spans="1:7" x14ac:dyDescent="0.25">
      <c r="A33" t="s">
        <v>13</v>
      </c>
      <c r="B33" t="s">
        <v>18</v>
      </c>
      <c r="C33" s="1">
        <f t="shared" si="3"/>
        <v>744</v>
      </c>
      <c r="D33" s="1">
        <v>210.4</v>
      </c>
      <c r="E33">
        <v>4885732048</v>
      </c>
      <c r="F33" s="2">
        <f t="shared" si="4"/>
        <v>23221159.923954371</v>
      </c>
      <c r="G33" s="2"/>
    </row>
    <row r="34" spans="1:7" x14ac:dyDescent="0.25">
      <c r="A34" t="s">
        <v>13</v>
      </c>
      <c r="B34" t="s">
        <v>19</v>
      </c>
      <c r="C34" s="1">
        <f t="shared" si="3"/>
        <v>744</v>
      </c>
      <c r="D34" s="1">
        <v>210.4</v>
      </c>
      <c r="E34">
        <v>4684790241</v>
      </c>
      <c r="F34" s="2">
        <f t="shared" si="4"/>
        <v>22266113.312737644</v>
      </c>
      <c r="G34" s="2"/>
    </row>
    <row r="35" spans="1:7" x14ac:dyDescent="0.25">
      <c r="A35" t="s">
        <v>13</v>
      </c>
      <c r="B35" t="s">
        <v>20</v>
      </c>
      <c r="C35" s="1">
        <f t="shared" si="3"/>
        <v>745</v>
      </c>
      <c r="D35" s="1">
        <v>336.6</v>
      </c>
      <c r="E35">
        <v>5305516549</v>
      </c>
      <c r="F35" s="2">
        <f t="shared" si="4"/>
        <v>15762081.25074272</v>
      </c>
      <c r="G35" s="2"/>
    </row>
    <row r="36" spans="1:7" x14ac:dyDescent="0.25">
      <c r="A36" t="s">
        <v>13</v>
      </c>
      <c r="B36" t="s">
        <v>21</v>
      </c>
      <c r="C36" s="1">
        <f t="shared" si="3"/>
        <v>745</v>
      </c>
      <c r="D36" s="1">
        <v>336.6</v>
      </c>
      <c r="E36">
        <v>5007584498</v>
      </c>
      <c r="F36" s="2">
        <f t="shared" si="4"/>
        <v>14876959.292929292</v>
      </c>
      <c r="G36" s="2"/>
    </row>
    <row r="37" spans="1:7" x14ac:dyDescent="0.25">
      <c r="A37" s="3" t="s">
        <v>13</v>
      </c>
      <c r="B37" s="3" t="s">
        <v>22</v>
      </c>
      <c r="C37" s="4">
        <f t="shared" si="3"/>
        <v>745</v>
      </c>
      <c r="D37" s="4">
        <v>336.6</v>
      </c>
      <c r="E37" s="3">
        <v>5356702757</v>
      </c>
      <c r="F37" s="5">
        <f t="shared" si="4"/>
        <v>15914149.604872251</v>
      </c>
      <c r="G37" s="14"/>
    </row>
    <row r="38" spans="1:7" x14ac:dyDescent="0.25">
      <c r="A38" t="s">
        <v>23</v>
      </c>
      <c r="B38" t="s">
        <v>24</v>
      </c>
      <c r="C38" s="1">
        <f t="shared" si="3"/>
        <v>749</v>
      </c>
      <c r="D38" s="1">
        <v>78.399999999999991</v>
      </c>
      <c r="E38">
        <v>3250185258</v>
      </c>
      <c r="F38" s="2">
        <f t="shared" si="4"/>
        <v>41456444.617346942</v>
      </c>
      <c r="G38" s="2"/>
    </row>
    <row r="39" spans="1:7" x14ac:dyDescent="0.25">
      <c r="A39" t="s">
        <v>23</v>
      </c>
      <c r="B39" t="s">
        <v>25</v>
      </c>
      <c r="C39" s="1">
        <f t="shared" si="3"/>
        <v>749</v>
      </c>
      <c r="D39" s="1">
        <v>78.399999999999991</v>
      </c>
      <c r="E39">
        <v>3295388049</v>
      </c>
      <c r="F39" s="2">
        <f t="shared" si="4"/>
        <v>42033010.82908164</v>
      </c>
      <c r="G39" s="2"/>
    </row>
    <row r="40" spans="1:7" x14ac:dyDescent="0.25">
      <c r="A40" t="s">
        <v>23</v>
      </c>
      <c r="B40" t="s">
        <v>26</v>
      </c>
      <c r="C40" s="1">
        <f t="shared" si="3"/>
        <v>749</v>
      </c>
      <c r="D40" s="1">
        <v>78.399999999999991</v>
      </c>
      <c r="E40">
        <v>3560443534</v>
      </c>
      <c r="F40" s="2">
        <f t="shared" si="4"/>
        <v>45413820.586734697</v>
      </c>
      <c r="G40" s="2"/>
    </row>
    <row r="41" spans="1:7" x14ac:dyDescent="0.25">
      <c r="A41" t="s">
        <v>23</v>
      </c>
      <c r="B41" t="s">
        <v>27</v>
      </c>
      <c r="C41" s="1">
        <f t="shared" si="3"/>
        <v>750</v>
      </c>
      <c r="D41" s="1">
        <v>74.599999999999994</v>
      </c>
      <c r="E41">
        <v>3614246871</v>
      </c>
      <c r="F41" s="2">
        <f t="shared" si="4"/>
        <v>48448349.477211803</v>
      </c>
      <c r="G41" s="2"/>
    </row>
    <row r="42" spans="1:7" x14ac:dyDescent="0.25">
      <c r="A42" t="s">
        <v>23</v>
      </c>
      <c r="B42" t="s">
        <v>28</v>
      </c>
      <c r="C42" s="1">
        <f t="shared" si="3"/>
        <v>750</v>
      </c>
      <c r="D42" s="1">
        <v>74.599999999999994</v>
      </c>
      <c r="E42">
        <v>3354617569</v>
      </c>
      <c r="F42" s="2">
        <f t="shared" si="4"/>
        <v>44968063.927613944</v>
      </c>
      <c r="G42" s="2"/>
    </row>
    <row r="43" spans="1:7" x14ac:dyDescent="0.25">
      <c r="A43" s="3" t="s">
        <v>23</v>
      </c>
      <c r="B43" s="3" t="s">
        <v>29</v>
      </c>
      <c r="C43" s="4">
        <f t="shared" si="3"/>
        <v>750</v>
      </c>
      <c r="D43" s="4">
        <v>74.599999999999994</v>
      </c>
      <c r="E43" s="3">
        <v>3172832215</v>
      </c>
      <c r="F43" s="5">
        <f t="shared" si="4"/>
        <v>42531262.935656838</v>
      </c>
      <c r="G43" s="14"/>
    </row>
    <row r="44" spans="1:7" x14ac:dyDescent="0.25">
      <c r="A44" t="s">
        <v>30</v>
      </c>
      <c r="B44" t="s">
        <v>31</v>
      </c>
      <c r="C44" s="1">
        <f t="shared" si="3"/>
        <v>751</v>
      </c>
      <c r="D44" s="1">
        <v>81.3</v>
      </c>
      <c r="E44">
        <v>3053843975</v>
      </c>
      <c r="F44" s="2">
        <f t="shared" si="4"/>
        <v>37562656.519065194</v>
      </c>
      <c r="G44" s="2"/>
    </row>
    <row r="45" spans="1:7" x14ac:dyDescent="0.25">
      <c r="A45" t="s">
        <v>30</v>
      </c>
      <c r="B45" t="s">
        <v>32</v>
      </c>
      <c r="C45" s="1">
        <f t="shared" si="3"/>
        <v>751</v>
      </c>
      <c r="D45" s="1">
        <v>81.3</v>
      </c>
      <c r="E45">
        <v>3029046117</v>
      </c>
      <c r="F45" s="2">
        <f t="shared" si="4"/>
        <v>37257639.815498158</v>
      </c>
      <c r="G45" s="2"/>
    </row>
    <row r="46" spans="1:7" x14ac:dyDescent="0.25">
      <c r="A46" t="s">
        <v>30</v>
      </c>
      <c r="B46" t="s">
        <v>33</v>
      </c>
      <c r="C46" s="1">
        <f t="shared" si="3"/>
        <v>751</v>
      </c>
      <c r="D46" s="1">
        <v>81.3</v>
      </c>
      <c r="E46">
        <v>3468934670</v>
      </c>
      <c r="F46" s="2">
        <f t="shared" si="4"/>
        <v>42668323.124231242</v>
      </c>
      <c r="G46" s="2"/>
    </row>
    <row r="47" spans="1:7" x14ac:dyDescent="0.25">
      <c r="A47" t="s">
        <v>30</v>
      </c>
      <c r="B47" t="s">
        <v>34</v>
      </c>
      <c r="C47" s="1">
        <f t="shared" si="3"/>
        <v>752</v>
      </c>
      <c r="D47" s="1">
        <v>31.2</v>
      </c>
      <c r="E47">
        <v>2112687283</v>
      </c>
      <c r="F47" s="2">
        <f t="shared" si="4"/>
        <v>67714335.993589744</v>
      </c>
      <c r="G47" s="2"/>
    </row>
    <row r="48" spans="1:7" x14ac:dyDescent="0.25">
      <c r="A48" t="s">
        <v>30</v>
      </c>
      <c r="B48" t="s">
        <v>35</v>
      </c>
      <c r="C48" s="1">
        <f t="shared" si="3"/>
        <v>752</v>
      </c>
      <c r="D48" s="1">
        <v>31.2</v>
      </c>
      <c r="E48">
        <v>2150767403</v>
      </c>
      <c r="F48" s="2">
        <f t="shared" si="4"/>
        <v>68934852.660256416</v>
      </c>
      <c r="G48" s="2"/>
    </row>
    <row r="49" spans="1:7" x14ac:dyDescent="0.25">
      <c r="A49" s="3" t="s">
        <v>30</v>
      </c>
      <c r="B49" s="3" t="s">
        <v>36</v>
      </c>
      <c r="C49" s="4">
        <f t="shared" si="3"/>
        <v>752</v>
      </c>
      <c r="D49" s="4">
        <v>31.2</v>
      </c>
      <c r="E49" s="3">
        <v>2050825383</v>
      </c>
      <c r="F49" s="5">
        <f t="shared" si="4"/>
        <v>65731582.788461544</v>
      </c>
      <c r="G49" s="14"/>
    </row>
    <row r="51" spans="1:7" x14ac:dyDescent="0.25">
      <c r="F51" s="2"/>
      <c r="G5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B2CC-584F-40FF-BBB2-3403801C46E7}">
  <dimension ref="A1:R36"/>
  <sheetViews>
    <sheetView workbookViewId="0">
      <selection activeCell="N11" sqref="N11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9.5703125" style="1" bestFit="1" customWidth="1"/>
    <col min="4" max="4" width="12" bestFit="1" customWidth="1"/>
    <col min="5" max="5" width="11" bestFit="1" customWidth="1"/>
    <col min="6" max="6" width="27.7109375" bestFit="1" customWidth="1"/>
    <col min="7" max="7" width="4.28515625" customWidth="1"/>
    <col min="8" max="8" width="5.140625" bestFit="1" customWidth="1"/>
    <col min="9" max="16" width="10.5703125" bestFit="1" customWidth="1"/>
    <col min="18" max="18" width="10.5703125" bestFit="1" customWidth="1"/>
  </cols>
  <sheetData>
    <row r="1" spans="1:18" x14ac:dyDescent="0.25">
      <c r="A1" s="3" t="s">
        <v>0</v>
      </c>
      <c r="B1" s="3" t="s">
        <v>1</v>
      </c>
      <c r="C1" s="4" t="s">
        <v>38</v>
      </c>
      <c r="D1" s="4" t="s">
        <v>37</v>
      </c>
      <c r="E1" s="3" t="s">
        <v>2</v>
      </c>
      <c r="F1" s="4" t="s">
        <v>43</v>
      </c>
      <c r="G1" s="1"/>
      <c r="H1" s="1" t="s">
        <v>46</v>
      </c>
      <c r="I1" s="1" t="s">
        <v>44</v>
      </c>
      <c r="J1" t="s">
        <v>45</v>
      </c>
      <c r="K1" t="s">
        <v>39</v>
      </c>
      <c r="L1" t="s">
        <v>40</v>
      </c>
      <c r="M1" t="s">
        <v>41</v>
      </c>
      <c r="N1" t="s">
        <v>42</v>
      </c>
    </row>
    <row r="2" spans="1:18" x14ac:dyDescent="0.25">
      <c r="A2" t="s">
        <v>47</v>
      </c>
      <c r="B2" t="s">
        <v>96</v>
      </c>
      <c r="C2" s="1">
        <f t="shared" ref="C2:C8" si="0">_xlfn.NUMBERVALUE(MID(B2,40,3))</f>
        <v>731</v>
      </c>
      <c r="D2" s="1">
        <v>87.3</v>
      </c>
      <c r="E2">
        <v>2136261438</v>
      </c>
      <c r="F2" s="2">
        <f t="shared" ref="F2:F7" si="1">E2/D2</f>
        <v>24470348.659793817</v>
      </c>
      <c r="G2" s="1"/>
      <c r="H2">
        <v>0</v>
      </c>
      <c r="I2" s="8">
        <f>AVERAGE(F2:F10)</f>
        <v>33239265.622666359</v>
      </c>
      <c r="J2" s="6">
        <f>STDEV(F2:F10)</f>
        <v>5773270.6796968002</v>
      </c>
      <c r="K2">
        <f>I2/$I$2</f>
        <v>1</v>
      </c>
      <c r="L2">
        <f>1/($I$2/$J$2)^2</f>
        <v>3.016761657388696E-2</v>
      </c>
      <c r="M2">
        <f>1/(I2/J2)^2</f>
        <v>3.016761657388696E-2</v>
      </c>
      <c r="N2">
        <f>K2*SQRT(L2+M2)</f>
        <v>0.24563231291459584</v>
      </c>
    </row>
    <row r="3" spans="1:18" x14ac:dyDescent="0.25">
      <c r="A3" t="s">
        <v>47</v>
      </c>
      <c r="B3" t="s">
        <v>97</v>
      </c>
      <c r="C3" s="1">
        <f t="shared" si="0"/>
        <v>731</v>
      </c>
      <c r="D3" s="1">
        <v>87.3</v>
      </c>
      <c r="E3">
        <v>2302243689</v>
      </c>
      <c r="F3" s="2">
        <f t="shared" si="1"/>
        <v>26371634.467353951</v>
      </c>
      <c r="G3" s="1"/>
      <c r="H3">
        <v>30</v>
      </c>
      <c r="I3" s="8">
        <f>AVERAGE(F11:F13)</f>
        <v>36793546.614583336</v>
      </c>
      <c r="J3" s="6">
        <f>STDEV(F11:F13)</f>
        <v>1258843.8325508968</v>
      </c>
      <c r="K3">
        <f>I3/$I$2</f>
        <v>1.1069301901030346</v>
      </c>
      <c r="L3">
        <f>1/($I$2/$J$2)^2</f>
        <v>3.016761657388696E-2</v>
      </c>
      <c r="M3">
        <f>1/(I3/J3)^2</f>
        <v>1.1705781357240676E-3</v>
      </c>
      <c r="N3">
        <f t="shared" ref="N3:N6" si="2">K3*SQRT(L3+M3)</f>
        <v>0.19595539267363909</v>
      </c>
    </row>
    <row r="4" spans="1:18" x14ac:dyDescent="0.25">
      <c r="A4" t="s">
        <v>47</v>
      </c>
      <c r="B4" t="s">
        <v>98</v>
      </c>
      <c r="C4" s="1">
        <f t="shared" si="0"/>
        <v>731</v>
      </c>
      <c r="D4" s="1">
        <v>87.3</v>
      </c>
      <c r="E4">
        <v>2297363560</v>
      </c>
      <c r="F4" s="2">
        <f t="shared" si="1"/>
        <v>26315733.791523483</v>
      </c>
      <c r="G4" s="1"/>
      <c r="H4">
        <v>60</v>
      </c>
      <c r="I4" s="8">
        <f>AVERAGE(F14:F22)</f>
        <v>42731752.579366691</v>
      </c>
      <c r="J4" s="6">
        <f>STDEV(F14:F22)</f>
        <v>4260098.6941671595</v>
      </c>
      <c r="K4">
        <f>I4/$I$2</f>
        <v>1.2855805258894548</v>
      </c>
      <c r="L4">
        <f>1/($I$2/$J$2)^2</f>
        <v>3.016761657388696E-2</v>
      </c>
      <c r="M4">
        <f>1/(I4/J4)^2</f>
        <v>9.9388906148326194E-3</v>
      </c>
      <c r="N4">
        <f t="shared" si="2"/>
        <v>0.25745818653521119</v>
      </c>
    </row>
    <row r="5" spans="1:18" x14ac:dyDescent="0.25">
      <c r="A5" t="s">
        <v>54</v>
      </c>
      <c r="B5" t="s">
        <v>99</v>
      </c>
      <c r="C5" s="1">
        <f t="shared" si="0"/>
        <v>748</v>
      </c>
      <c r="D5" s="1">
        <v>40.200000000000003</v>
      </c>
      <c r="E5">
        <v>1582599191</v>
      </c>
      <c r="F5" s="2">
        <f t="shared" si="1"/>
        <v>39368139.079601988</v>
      </c>
      <c r="G5" s="1"/>
      <c r="H5">
        <v>120</v>
      </c>
      <c r="I5" s="8">
        <f>AVERAGE(F23:F28)</f>
        <v>25083804.272931803</v>
      </c>
      <c r="J5" s="6">
        <f>STDEV(F23:F28)</f>
        <v>1481797.1228031067</v>
      </c>
      <c r="K5">
        <f>I5/$I$2</f>
        <v>0.75464375650425852</v>
      </c>
      <c r="L5">
        <f>1/($I$2/$J$2)^2</f>
        <v>3.016761657388696E-2</v>
      </c>
      <c r="M5">
        <f>1/(I5/J5)^2</f>
        <v>3.48972084541418E-3</v>
      </c>
      <c r="N5">
        <f t="shared" si="2"/>
        <v>0.13844646192837787</v>
      </c>
    </row>
    <row r="6" spans="1:18" x14ac:dyDescent="0.25">
      <c r="A6" t="s">
        <v>54</v>
      </c>
      <c r="B6" t="s">
        <v>100</v>
      </c>
      <c r="C6" s="1">
        <f t="shared" si="0"/>
        <v>748</v>
      </c>
      <c r="D6" s="1">
        <v>40.200000000000003</v>
      </c>
      <c r="E6">
        <v>1450562610</v>
      </c>
      <c r="F6" s="2">
        <f t="shared" si="1"/>
        <v>36083647.014925368</v>
      </c>
      <c r="G6" s="1"/>
      <c r="H6">
        <v>240</v>
      </c>
      <c r="I6" s="8">
        <f>AVERAGE(F29:F34)</f>
        <v>29205713.641542029</v>
      </c>
      <c r="J6" s="6">
        <f>STDEV(F29:F34)</f>
        <v>5540828.0279930541</v>
      </c>
      <c r="K6">
        <f>I6/$I$2</f>
        <v>0.87865098985900003</v>
      </c>
      <c r="L6">
        <f>1/($I$2/$J$2)^2</f>
        <v>3.016761657388696E-2</v>
      </c>
      <c r="M6">
        <f>1/(I6/J6)^2</f>
        <v>3.5992639515894556E-2</v>
      </c>
      <c r="N6">
        <f t="shared" si="2"/>
        <v>0.22600340972865818</v>
      </c>
    </row>
    <row r="7" spans="1:18" x14ac:dyDescent="0.25">
      <c r="A7" t="s">
        <v>54</v>
      </c>
      <c r="B7" t="s">
        <v>101</v>
      </c>
      <c r="C7" s="1">
        <f t="shared" si="0"/>
        <v>748</v>
      </c>
      <c r="D7" s="1">
        <v>40.200000000000003</v>
      </c>
      <c r="E7">
        <v>1498153404</v>
      </c>
      <c r="F7" s="2">
        <f t="shared" si="1"/>
        <v>37267497.611940295</v>
      </c>
      <c r="G7" s="1"/>
      <c r="H7" s="1"/>
    </row>
    <row r="8" spans="1:18" x14ac:dyDescent="0.25">
      <c r="A8" t="s">
        <v>68</v>
      </c>
      <c r="B8" t="s">
        <v>69</v>
      </c>
      <c r="C8" s="1">
        <f t="shared" si="0"/>
        <v>783</v>
      </c>
      <c r="D8" s="1">
        <v>47.3</v>
      </c>
      <c r="E8">
        <v>1759632442</v>
      </c>
      <c r="F8" s="2">
        <f t="shared" ref="F8:F34" si="3">E8/D8</f>
        <v>37201531.543340385</v>
      </c>
    </row>
    <row r="9" spans="1:18" x14ac:dyDescent="0.25">
      <c r="A9" t="s">
        <v>68</v>
      </c>
      <c r="B9" t="s">
        <v>70</v>
      </c>
      <c r="C9" s="1">
        <f t="shared" ref="C9:C34" si="4">_xlfn.NUMBERVALUE(MID(B9,40,3))</f>
        <v>783</v>
      </c>
      <c r="D9" s="1">
        <v>47.3</v>
      </c>
      <c r="E9">
        <v>1744319865</v>
      </c>
      <c r="F9" s="2">
        <f t="shared" si="3"/>
        <v>36877798.414376326</v>
      </c>
      <c r="M9" s="2"/>
      <c r="N9" s="2"/>
      <c r="O9" s="2"/>
      <c r="P9" s="2"/>
      <c r="R9" s="2"/>
    </row>
    <row r="10" spans="1:18" x14ac:dyDescent="0.25">
      <c r="A10" s="3" t="s">
        <v>68</v>
      </c>
      <c r="B10" s="3" t="s">
        <v>71</v>
      </c>
      <c r="C10" s="4">
        <f t="shared" si="4"/>
        <v>783</v>
      </c>
      <c r="D10" s="4">
        <v>47.3</v>
      </c>
      <c r="E10" s="3">
        <v>1664820939</v>
      </c>
      <c r="F10" s="5">
        <f t="shared" si="3"/>
        <v>35197060.021141648</v>
      </c>
      <c r="M10" s="2"/>
      <c r="N10" s="2"/>
      <c r="O10" s="2"/>
      <c r="P10" s="2"/>
    </row>
    <row r="11" spans="1:18" x14ac:dyDescent="0.25">
      <c r="A11" t="s">
        <v>3</v>
      </c>
      <c r="B11" t="s">
        <v>72</v>
      </c>
      <c r="C11" s="1">
        <f t="shared" si="4"/>
        <v>741</v>
      </c>
      <c r="D11" s="1">
        <v>38.4</v>
      </c>
      <c r="E11">
        <v>1358263753</v>
      </c>
      <c r="F11" s="2">
        <f t="shared" si="3"/>
        <v>35371451.901041672</v>
      </c>
    </row>
    <row r="12" spans="1:18" x14ac:dyDescent="0.25">
      <c r="A12" t="s">
        <v>3</v>
      </c>
      <c r="B12" t="s">
        <v>73</v>
      </c>
      <c r="C12" s="1">
        <f t="shared" si="4"/>
        <v>741</v>
      </c>
      <c r="D12" s="1">
        <v>38.4</v>
      </c>
      <c r="E12">
        <v>1430168602</v>
      </c>
      <c r="F12" s="2">
        <f t="shared" si="3"/>
        <v>37243974.010416672</v>
      </c>
    </row>
    <row r="13" spans="1:18" x14ac:dyDescent="0.25">
      <c r="A13" s="3" t="s">
        <v>3</v>
      </c>
      <c r="B13" s="3" t="s">
        <v>74</v>
      </c>
      <c r="C13" s="4">
        <f t="shared" si="4"/>
        <v>741</v>
      </c>
      <c r="D13" s="4">
        <v>38.4</v>
      </c>
      <c r="E13" s="3">
        <v>1450184215</v>
      </c>
      <c r="F13" s="5">
        <f t="shared" si="3"/>
        <v>37765213.932291672</v>
      </c>
    </row>
    <row r="14" spans="1:18" x14ac:dyDescent="0.25">
      <c r="A14" t="s">
        <v>13</v>
      </c>
      <c r="B14" t="s">
        <v>75</v>
      </c>
      <c r="C14" s="1">
        <f t="shared" si="4"/>
        <v>743</v>
      </c>
      <c r="D14" s="1">
        <v>62.1</v>
      </c>
      <c r="E14">
        <v>2680864873</v>
      </c>
      <c r="F14" s="2">
        <f t="shared" si="3"/>
        <v>43170126.779388085</v>
      </c>
    </row>
    <row r="15" spans="1:18" x14ac:dyDescent="0.25">
      <c r="A15" t="s">
        <v>13</v>
      </c>
      <c r="B15" t="s">
        <v>76</v>
      </c>
      <c r="C15" s="1">
        <f t="shared" si="4"/>
        <v>743</v>
      </c>
      <c r="D15" s="1">
        <v>62.1</v>
      </c>
      <c r="E15">
        <v>2676436515</v>
      </c>
      <c r="F15" s="2">
        <f t="shared" si="3"/>
        <v>43098816.666666664</v>
      </c>
    </row>
    <row r="16" spans="1:18" x14ac:dyDescent="0.25">
      <c r="A16" t="s">
        <v>13</v>
      </c>
      <c r="B16" t="s">
        <v>77</v>
      </c>
      <c r="C16" s="1">
        <f t="shared" si="4"/>
        <v>743</v>
      </c>
      <c r="D16" s="1">
        <v>62.1</v>
      </c>
      <c r="E16">
        <v>2878332976</v>
      </c>
      <c r="F16" s="2">
        <f t="shared" si="3"/>
        <v>46349967.407407403</v>
      </c>
    </row>
    <row r="17" spans="1:6" x14ac:dyDescent="0.25">
      <c r="A17" t="s">
        <v>13</v>
      </c>
      <c r="B17" t="s">
        <v>78</v>
      </c>
      <c r="C17" s="1">
        <f t="shared" si="4"/>
        <v>744</v>
      </c>
      <c r="D17" s="1">
        <v>47.2</v>
      </c>
      <c r="E17">
        <v>2112121778</v>
      </c>
      <c r="F17" s="2">
        <f t="shared" si="3"/>
        <v>44748342.754237287</v>
      </c>
    </row>
    <row r="18" spans="1:6" x14ac:dyDescent="0.25">
      <c r="A18" t="s">
        <v>13</v>
      </c>
      <c r="B18" t="s">
        <v>79</v>
      </c>
      <c r="C18" s="1">
        <f t="shared" si="4"/>
        <v>744</v>
      </c>
      <c r="D18" s="1">
        <v>47.2</v>
      </c>
      <c r="E18">
        <v>2261574324</v>
      </c>
      <c r="F18" s="2">
        <f t="shared" si="3"/>
        <v>47914710.254237287</v>
      </c>
    </row>
    <row r="19" spans="1:6" x14ac:dyDescent="0.25">
      <c r="A19" t="s">
        <v>13</v>
      </c>
      <c r="B19" t="s">
        <v>80</v>
      </c>
      <c r="C19" s="1">
        <f t="shared" si="4"/>
        <v>744</v>
      </c>
      <c r="D19" s="1">
        <v>47.2</v>
      </c>
      <c r="E19">
        <v>2213032651</v>
      </c>
      <c r="F19" s="2">
        <f t="shared" si="3"/>
        <v>46886284.978813559</v>
      </c>
    </row>
    <row r="20" spans="1:6" x14ac:dyDescent="0.25">
      <c r="A20" t="s">
        <v>13</v>
      </c>
      <c r="B20" t="s">
        <v>81</v>
      </c>
      <c r="C20" s="1">
        <f t="shared" si="4"/>
        <v>745</v>
      </c>
      <c r="D20" s="1">
        <v>86.2</v>
      </c>
      <c r="E20">
        <v>3284608114</v>
      </c>
      <c r="F20" s="2">
        <f t="shared" si="3"/>
        <v>38104502.48259861</v>
      </c>
    </row>
    <row r="21" spans="1:6" x14ac:dyDescent="0.25">
      <c r="A21" t="s">
        <v>13</v>
      </c>
      <c r="B21" t="s">
        <v>82</v>
      </c>
      <c r="C21" s="1">
        <f t="shared" si="4"/>
        <v>745</v>
      </c>
      <c r="D21" s="1">
        <v>86.2</v>
      </c>
      <c r="E21">
        <v>3205031440</v>
      </c>
      <c r="F21" s="2">
        <f t="shared" si="3"/>
        <v>37181339.211136892</v>
      </c>
    </row>
    <row r="22" spans="1:6" x14ac:dyDescent="0.25">
      <c r="A22" s="3" t="s">
        <v>13</v>
      </c>
      <c r="B22" s="3" t="s">
        <v>83</v>
      </c>
      <c r="C22" s="4">
        <f t="shared" si="4"/>
        <v>745</v>
      </c>
      <c r="D22" s="4">
        <v>86.2</v>
      </c>
      <c r="E22" s="3">
        <v>3200751047</v>
      </c>
      <c r="F22" s="5">
        <f t="shared" si="3"/>
        <v>37131682.679814383</v>
      </c>
    </row>
    <row r="23" spans="1:6" x14ac:dyDescent="0.25">
      <c r="A23" t="s">
        <v>23</v>
      </c>
      <c r="B23" t="s">
        <v>84</v>
      </c>
      <c r="C23" s="1">
        <f t="shared" si="4"/>
        <v>749</v>
      </c>
      <c r="D23" s="1">
        <v>53.5</v>
      </c>
      <c r="E23">
        <v>1461735613</v>
      </c>
      <c r="F23" s="2">
        <f t="shared" si="3"/>
        <v>27322160.990654204</v>
      </c>
    </row>
    <row r="24" spans="1:6" x14ac:dyDescent="0.25">
      <c r="A24" t="s">
        <v>23</v>
      </c>
      <c r="B24" t="s">
        <v>85</v>
      </c>
      <c r="C24" s="1">
        <f t="shared" si="4"/>
        <v>749</v>
      </c>
      <c r="D24" s="1">
        <v>53.5</v>
      </c>
      <c r="E24">
        <v>1392227956</v>
      </c>
      <c r="F24" s="2">
        <f t="shared" si="3"/>
        <v>26022952.448598132</v>
      </c>
    </row>
    <row r="25" spans="1:6" x14ac:dyDescent="0.25">
      <c r="A25" t="s">
        <v>23</v>
      </c>
      <c r="B25" t="s">
        <v>86</v>
      </c>
      <c r="C25" s="1">
        <f t="shared" si="4"/>
        <v>749</v>
      </c>
      <c r="D25" s="1">
        <v>53.5</v>
      </c>
      <c r="E25">
        <v>1368218064</v>
      </c>
      <c r="F25" s="2">
        <f t="shared" si="3"/>
        <v>25574169.420560747</v>
      </c>
    </row>
    <row r="26" spans="1:6" x14ac:dyDescent="0.25">
      <c r="A26" t="s">
        <v>23</v>
      </c>
      <c r="B26" t="s">
        <v>87</v>
      </c>
      <c r="C26" s="1">
        <f t="shared" si="4"/>
        <v>750</v>
      </c>
      <c r="D26" s="1">
        <v>34.200000000000003</v>
      </c>
      <c r="E26">
        <v>823768611</v>
      </c>
      <c r="F26" s="2">
        <f t="shared" si="3"/>
        <v>24086801.491228066</v>
      </c>
    </row>
    <row r="27" spans="1:6" x14ac:dyDescent="0.25">
      <c r="A27" t="s">
        <v>23</v>
      </c>
      <c r="B27" t="s">
        <v>88</v>
      </c>
      <c r="C27" s="1">
        <f t="shared" si="4"/>
        <v>750</v>
      </c>
      <c r="D27" s="1">
        <v>34.200000000000003</v>
      </c>
      <c r="E27">
        <v>799281002</v>
      </c>
      <c r="F27" s="2">
        <f t="shared" si="3"/>
        <v>23370789.532163739</v>
      </c>
    </row>
    <row r="28" spans="1:6" x14ac:dyDescent="0.25">
      <c r="A28" s="3" t="s">
        <v>23</v>
      </c>
      <c r="B28" s="3" t="s">
        <v>89</v>
      </c>
      <c r="C28" s="4">
        <f t="shared" si="4"/>
        <v>750</v>
      </c>
      <c r="D28" s="4">
        <v>34.200000000000003</v>
      </c>
      <c r="E28" s="3">
        <v>825107550</v>
      </c>
      <c r="F28" s="5">
        <f t="shared" si="3"/>
        <v>24125951.754385963</v>
      </c>
    </row>
    <row r="29" spans="1:6" x14ac:dyDescent="0.25">
      <c r="A29" t="s">
        <v>30</v>
      </c>
      <c r="B29" t="s">
        <v>90</v>
      </c>
      <c r="C29" s="1">
        <f t="shared" si="4"/>
        <v>751</v>
      </c>
      <c r="D29" s="1">
        <v>128.80000000000001</v>
      </c>
      <c r="E29">
        <v>3170346951</v>
      </c>
      <c r="F29" s="2">
        <f t="shared" si="3"/>
        <v>24614494.961180121</v>
      </c>
    </row>
    <row r="30" spans="1:6" x14ac:dyDescent="0.25">
      <c r="A30" t="s">
        <v>30</v>
      </c>
      <c r="B30" t="s">
        <v>91</v>
      </c>
      <c r="C30" s="1">
        <f t="shared" si="4"/>
        <v>751</v>
      </c>
      <c r="D30" s="1">
        <v>128.80000000000001</v>
      </c>
      <c r="E30">
        <v>3186103063</v>
      </c>
      <c r="F30" s="2">
        <f t="shared" si="3"/>
        <v>24736825.023291923</v>
      </c>
    </row>
    <row r="31" spans="1:6" x14ac:dyDescent="0.25">
      <c r="A31" t="s">
        <v>30</v>
      </c>
      <c r="B31" t="s">
        <v>92</v>
      </c>
      <c r="C31" s="1">
        <f t="shared" si="4"/>
        <v>751</v>
      </c>
      <c r="D31" s="1">
        <v>128.80000000000001</v>
      </c>
      <c r="E31">
        <v>3003930193</v>
      </c>
      <c r="F31" s="2">
        <f t="shared" si="3"/>
        <v>23322439.386645962</v>
      </c>
    </row>
    <row r="32" spans="1:6" x14ac:dyDescent="0.25">
      <c r="A32" t="s">
        <v>30</v>
      </c>
      <c r="B32" t="s">
        <v>93</v>
      </c>
      <c r="C32" s="1">
        <f t="shared" si="4"/>
        <v>752</v>
      </c>
      <c r="D32" s="1">
        <v>34.299999999999997</v>
      </c>
      <c r="E32">
        <v>1221151151</v>
      </c>
      <c r="F32" s="2">
        <f t="shared" si="3"/>
        <v>35602074.373177849</v>
      </c>
    </row>
    <row r="33" spans="1:6" x14ac:dyDescent="0.25">
      <c r="A33" t="s">
        <v>30</v>
      </c>
      <c r="B33" t="s">
        <v>94</v>
      </c>
      <c r="C33" s="1">
        <f t="shared" si="4"/>
        <v>752</v>
      </c>
      <c r="D33" s="1">
        <v>34.299999999999997</v>
      </c>
      <c r="E33">
        <v>1163705406</v>
      </c>
      <c r="F33" s="2">
        <f t="shared" si="3"/>
        <v>33927271.311953358</v>
      </c>
    </row>
    <row r="34" spans="1:6" x14ac:dyDescent="0.25">
      <c r="A34" s="3" t="s">
        <v>30</v>
      </c>
      <c r="B34" s="3" t="s">
        <v>95</v>
      </c>
      <c r="C34" s="4">
        <f t="shared" si="4"/>
        <v>752</v>
      </c>
      <c r="D34" s="4">
        <v>34.299999999999997</v>
      </c>
      <c r="E34" s="3">
        <v>1132969364</v>
      </c>
      <c r="F34" s="5">
        <f t="shared" si="3"/>
        <v>33031176.793002918</v>
      </c>
    </row>
    <row r="36" spans="1:6" x14ac:dyDescent="0.25">
      <c r="F3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D6BC-9F5D-42B1-853C-30D66910617C}">
  <sheetPr>
    <tabColor theme="9"/>
  </sheetPr>
  <dimension ref="A1:N49"/>
  <sheetViews>
    <sheetView workbookViewId="0">
      <selection activeCell="I23" sqref="I23"/>
    </sheetView>
  </sheetViews>
  <sheetFormatPr defaultRowHeight="15" x14ac:dyDescent="0.25"/>
  <cols>
    <col min="1" max="1" width="14" bestFit="1" customWidth="1"/>
    <col min="2" max="2" width="50.42578125" bestFit="1" customWidth="1"/>
    <col min="3" max="3" width="9.5703125" style="1" bestFit="1" customWidth="1"/>
    <col min="4" max="4" width="12" bestFit="1" customWidth="1"/>
    <col min="5" max="5" width="10" bestFit="1" customWidth="1"/>
    <col min="6" max="6" width="27.7109375" bestFit="1" customWidth="1"/>
    <col min="7" max="7" width="5.140625" customWidth="1"/>
    <col min="8" max="8" width="5.140625" bestFit="1" customWidth="1"/>
    <col min="9" max="9" width="12" bestFit="1" customWidth="1"/>
  </cols>
  <sheetData>
    <row r="1" spans="1:14" x14ac:dyDescent="0.25">
      <c r="A1" s="3" t="s">
        <v>0</v>
      </c>
      <c r="B1" s="3" t="s">
        <v>1</v>
      </c>
      <c r="C1" s="4" t="s">
        <v>38</v>
      </c>
      <c r="D1" s="4" t="s">
        <v>37</v>
      </c>
      <c r="E1" s="3" t="s">
        <v>2</v>
      </c>
      <c r="F1" s="4" t="s">
        <v>43</v>
      </c>
      <c r="G1" s="13"/>
      <c r="H1" s="1" t="s">
        <v>46</v>
      </c>
      <c r="I1" s="1" t="s">
        <v>44</v>
      </c>
      <c r="J1" t="s">
        <v>45</v>
      </c>
      <c r="K1" t="s">
        <v>39</v>
      </c>
      <c r="L1" t="s">
        <v>40</v>
      </c>
      <c r="M1" t="s">
        <v>41</v>
      </c>
      <c r="N1" t="s">
        <v>42</v>
      </c>
    </row>
    <row r="2" spans="1:14" x14ac:dyDescent="0.25">
      <c r="A2" t="s">
        <v>47</v>
      </c>
      <c r="B2" t="s">
        <v>48</v>
      </c>
      <c r="C2" s="1">
        <f t="shared" ref="C2:C17" si="0">_xlfn.NUMBERVALUE(MID(B2,40,3))</f>
        <v>740</v>
      </c>
      <c r="D2" s="1">
        <v>78.400000000000006</v>
      </c>
      <c r="E2">
        <v>175968091</v>
      </c>
      <c r="F2" s="11">
        <f t="shared" ref="F2:F19" si="1">E2/D2</f>
        <v>2244490.9566326528</v>
      </c>
      <c r="G2" s="11"/>
      <c r="H2">
        <v>0</v>
      </c>
      <c r="I2" s="6">
        <f>AVERAGE(F2:F19)</f>
        <v>2264856.5900495355</v>
      </c>
      <c r="J2" s="6">
        <f>STDEV(F2:F19)</f>
        <v>572187.60941929428</v>
      </c>
      <c r="K2">
        <f>I2/$I$2</f>
        <v>1</v>
      </c>
      <c r="L2">
        <f>1/($I$2/$J$2)^2</f>
        <v>6.3825684688236392E-2</v>
      </c>
      <c r="M2">
        <f>1/(I2/J2)^2</f>
        <v>6.3825684688236392E-2</v>
      </c>
      <c r="N2">
        <f>K2*SQRT(L2+M2)</f>
        <v>0.35728331807750663</v>
      </c>
    </row>
    <row r="3" spans="1:14" x14ac:dyDescent="0.25">
      <c r="A3" t="s">
        <v>47</v>
      </c>
      <c r="B3" t="s">
        <v>49</v>
      </c>
      <c r="C3" s="1">
        <f t="shared" si="0"/>
        <v>740</v>
      </c>
      <c r="D3" s="1">
        <v>78.400000000000006</v>
      </c>
      <c r="E3">
        <v>190802933</v>
      </c>
      <c r="F3" s="11">
        <f t="shared" si="1"/>
        <v>2433710.8801020407</v>
      </c>
      <c r="G3" s="11"/>
      <c r="H3">
        <v>30</v>
      </c>
      <c r="I3" s="6">
        <f>AVERAGE(F20:F28)</f>
        <v>1902737.5749314774</v>
      </c>
      <c r="J3" s="6">
        <f>STDEV(F20:F28)</f>
        <v>355723.69997782353</v>
      </c>
      <c r="K3">
        <f>I3/$I$2</f>
        <v>0.84011393184495708</v>
      </c>
      <c r="L3">
        <f>1/($I$2/$J$2)^2</f>
        <v>6.3825684688236392E-2</v>
      </c>
      <c r="M3">
        <f>1/(I3/J3)^2</f>
        <v>3.4951660439684416E-2</v>
      </c>
      <c r="N3">
        <f t="shared" ref="N3:N6" si="2">K3*SQRT(L3+M3)</f>
        <v>0.26403825959796634</v>
      </c>
    </row>
    <row r="4" spans="1:14" x14ac:dyDescent="0.25">
      <c r="A4" t="s">
        <v>47</v>
      </c>
      <c r="B4" t="s">
        <v>50</v>
      </c>
      <c r="C4" s="1">
        <f t="shared" si="0"/>
        <v>740</v>
      </c>
      <c r="D4" s="1">
        <v>78.400000000000006</v>
      </c>
      <c r="E4">
        <v>199416838</v>
      </c>
      <c r="F4" s="11">
        <f t="shared" si="1"/>
        <v>2543582.1173469387</v>
      </c>
      <c r="G4" s="11"/>
      <c r="H4">
        <v>60</v>
      </c>
      <c r="I4" s="6">
        <f>AVERAGE(F29:F37)</f>
        <v>1389612.1951565789</v>
      </c>
      <c r="J4" s="6">
        <f>STDEV(F29:F37)</f>
        <v>96482.877006493174</v>
      </c>
      <c r="K4">
        <f>I4/$I$2</f>
        <v>0.61355416553159603</v>
      </c>
      <c r="L4">
        <f>1/($I$2/$J$2)^2</f>
        <v>6.3825684688236392E-2</v>
      </c>
      <c r="M4">
        <f>1/(I4/J4)^2</f>
        <v>4.8207349788344095E-3</v>
      </c>
      <c r="N4">
        <f t="shared" si="2"/>
        <v>0.16075402454433141</v>
      </c>
    </row>
    <row r="5" spans="1:14" x14ac:dyDescent="0.25">
      <c r="A5" t="s">
        <v>47</v>
      </c>
      <c r="B5" t="s">
        <v>51</v>
      </c>
      <c r="C5" s="1">
        <f t="shared" si="0"/>
        <v>731</v>
      </c>
      <c r="D5" s="1">
        <v>89.8</v>
      </c>
      <c r="E5">
        <v>132961745</v>
      </c>
      <c r="F5" s="11">
        <f t="shared" si="1"/>
        <v>1480643.0400890869</v>
      </c>
      <c r="G5" s="11"/>
      <c r="H5">
        <v>120</v>
      </c>
      <c r="I5" s="6">
        <f>AVERAGE(F38:F43)</f>
        <v>2159631.1260224604</v>
      </c>
      <c r="J5" s="6">
        <f>STDEV(F38:F43)</f>
        <v>160222.54026599205</v>
      </c>
      <c r="K5">
        <f>I5/$I$2</f>
        <v>0.95353989983764331</v>
      </c>
      <c r="L5">
        <f>1/($I$2/$J$2)^2</f>
        <v>6.3825684688236392E-2</v>
      </c>
      <c r="M5">
        <f>1/(I5/J5)^2</f>
        <v>5.504122229719341E-3</v>
      </c>
      <c r="N5">
        <f t="shared" si="2"/>
        <v>0.25107233737506623</v>
      </c>
    </row>
    <row r="6" spans="1:14" x14ac:dyDescent="0.25">
      <c r="A6" t="s">
        <v>47</v>
      </c>
      <c r="B6" t="s">
        <v>52</v>
      </c>
      <c r="C6" s="1">
        <f t="shared" si="0"/>
        <v>731</v>
      </c>
      <c r="D6" s="1">
        <v>89.8</v>
      </c>
      <c r="E6">
        <v>121353234</v>
      </c>
      <c r="F6" s="11">
        <f t="shared" si="1"/>
        <v>1351372.316258352</v>
      </c>
      <c r="G6" s="11"/>
      <c r="H6">
        <v>240</v>
      </c>
      <c r="I6" s="6">
        <f>AVERAGE(F44:F49)</f>
        <v>2560515.7198331603</v>
      </c>
      <c r="J6" s="6">
        <f>STDEV(F44:F49)</f>
        <v>648913.43761132495</v>
      </c>
      <c r="K6">
        <f>I6/$I$2</f>
        <v>1.1305420974919911</v>
      </c>
      <c r="L6">
        <f>1/($I$2/$J$2)^2</f>
        <v>6.3825684688236392E-2</v>
      </c>
      <c r="M6">
        <f>1/(I6/J6)^2</f>
        <v>6.4227148677447332E-2</v>
      </c>
      <c r="N6">
        <f t="shared" si="2"/>
        <v>0.40455850410819255</v>
      </c>
    </row>
    <row r="7" spans="1:14" x14ac:dyDescent="0.25">
      <c r="A7" t="s">
        <v>47</v>
      </c>
      <c r="B7" t="s">
        <v>53</v>
      </c>
      <c r="C7" s="1">
        <f t="shared" si="0"/>
        <v>731</v>
      </c>
      <c r="D7" s="1">
        <v>89.8</v>
      </c>
      <c r="E7">
        <v>118673126</v>
      </c>
      <c r="F7" s="11">
        <f t="shared" si="1"/>
        <v>1321527.0155902004</v>
      </c>
      <c r="G7" s="11"/>
    </row>
    <row r="8" spans="1:14" x14ac:dyDescent="0.25">
      <c r="A8" t="s">
        <v>54</v>
      </c>
      <c r="B8" t="s">
        <v>55</v>
      </c>
      <c r="C8" s="1">
        <f t="shared" si="0"/>
        <v>746</v>
      </c>
      <c r="D8" s="1">
        <v>69.3</v>
      </c>
      <c r="E8">
        <v>224643833</v>
      </c>
      <c r="F8" s="11">
        <f t="shared" si="1"/>
        <v>3241613.751803752</v>
      </c>
      <c r="G8" s="11"/>
    </row>
    <row r="9" spans="1:14" x14ac:dyDescent="0.25">
      <c r="A9" t="s">
        <v>54</v>
      </c>
      <c r="B9" t="s">
        <v>56</v>
      </c>
      <c r="C9" s="1">
        <f t="shared" si="0"/>
        <v>746</v>
      </c>
      <c r="D9" s="1">
        <v>69.3</v>
      </c>
      <c r="E9">
        <v>198651725</v>
      </c>
      <c r="F9" s="11">
        <f t="shared" si="1"/>
        <v>2866547.2582972585</v>
      </c>
      <c r="G9" s="11"/>
    </row>
    <row r="10" spans="1:14" x14ac:dyDescent="0.25">
      <c r="A10" t="s">
        <v>54</v>
      </c>
      <c r="B10" t="s">
        <v>57</v>
      </c>
      <c r="C10" s="1">
        <f t="shared" si="0"/>
        <v>746</v>
      </c>
      <c r="D10" s="1">
        <v>69.3</v>
      </c>
      <c r="E10">
        <v>207242208</v>
      </c>
      <c r="F10" s="11">
        <f t="shared" si="1"/>
        <v>2990508.0519480519</v>
      </c>
      <c r="G10" s="11"/>
    </row>
    <row r="11" spans="1:14" x14ac:dyDescent="0.25">
      <c r="A11" t="s">
        <v>58</v>
      </c>
      <c r="B11" t="s">
        <v>59</v>
      </c>
      <c r="C11" s="1">
        <f t="shared" si="0"/>
        <v>757</v>
      </c>
      <c r="D11" s="1">
        <v>85.3</v>
      </c>
      <c r="E11">
        <v>176143819</v>
      </c>
      <c r="F11" s="11">
        <f t="shared" si="1"/>
        <v>2064992.0164126612</v>
      </c>
      <c r="G11" s="11"/>
    </row>
    <row r="12" spans="1:14" x14ac:dyDescent="0.25">
      <c r="A12" t="s">
        <v>58</v>
      </c>
      <c r="B12" t="s">
        <v>60</v>
      </c>
      <c r="C12" s="1">
        <f t="shared" si="0"/>
        <v>757</v>
      </c>
      <c r="D12" s="1">
        <v>85.3</v>
      </c>
      <c r="E12">
        <v>169180649</v>
      </c>
      <c r="F12" s="11">
        <f t="shared" si="1"/>
        <v>1983360.4806565065</v>
      </c>
      <c r="G12" s="11"/>
    </row>
    <row r="13" spans="1:14" x14ac:dyDescent="0.25">
      <c r="A13" t="s">
        <v>58</v>
      </c>
      <c r="B13" t="s">
        <v>61</v>
      </c>
      <c r="C13" s="1">
        <f t="shared" si="0"/>
        <v>757</v>
      </c>
      <c r="D13" s="1">
        <v>85.3</v>
      </c>
      <c r="E13">
        <v>137456679</v>
      </c>
      <c r="F13" s="11">
        <f t="shared" si="1"/>
        <v>1611449.9296600234</v>
      </c>
      <c r="G13" s="11"/>
    </row>
    <row r="14" spans="1:14" x14ac:dyDescent="0.25">
      <c r="A14" t="s">
        <v>54</v>
      </c>
      <c r="B14" t="s">
        <v>62</v>
      </c>
      <c r="C14" s="1">
        <f t="shared" si="0"/>
        <v>748</v>
      </c>
      <c r="D14" s="1">
        <v>62.8</v>
      </c>
      <c r="E14">
        <v>144948786</v>
      </c>
      <c r="F14" s="11">
        <f t="shared" si="1"/>
        <v>2308101.6878980892</v>
      </c>
      <c r="G14" s="11"/>
    </row>
    <row r="15" spans="1:14" x14ac:dyDescent="0.25">
      <c r="A15" t="s">
        <v>54</v>
      </c>
      <c r="B15" t="s">
        <v>63</v>
      </c>
      <c r="C15" s="1">
        <f t="shared" si="0"/>
        <v>748</v>
      </c>
      <c r="D15" s="1">
        <v>62.8</v>
      </c>
      <c r="E15">
        <v>130742726</v>
      </c>
      <c r="F15" s="11">
        <f t="shared" si="1"/>
        <v>2081890.541401274</v>
      </c>
      <c r="G15" s="11"/>
    </row>
    <row r="16" spans="1:14" x14ac:dyDescent="0.25">
      <c r="A16" t="s">
        <v>54</v>
      </c>
      <c r="B16" t="s">
        <v>64</v>
      </c>
      <c r="C16" s="1">
        <f t="shared" si="0"/>
        <v>748</v>
      </c>
      <c r="D16" s="1">
        <v>62.8</v>
      </c>
      <c r="E16">
        <v>129109032</v>
      </c>
      <c r="F16" s="11">
        <f t="shared" si="1"/>
        <v>2055876.3057324842</v>
      </c>
      <c r="G16" s="11"/>
    </row>
    <row r="17" spans="1:7" x14ac:dyDescent="0.25">
      <c r="A17" t="s">
        <v>54</v>
      </c>
      <c r="B17" t="s">
        <v>65</v>
      </c>
      <c r="C17" s="1">
        <f t="shared" si="0"/>
        <v>747</v>
      </c>
      <c r="D17" s="1">
        <v>54.6</v>
      </c>
      <c r="E17">
        <v>151829635</v>
      </c>
      <c r="F17" s="11">
        <f t="shared" si="1"/>
        <v>2780762.5457875459</v>
      </c>
      <c r="G17" s="11"/>
    </row>
    <row r="18" spans="1:7" x14ac:dyDescent="0.25">
      <c r="A18" t="s">
        <v>54</v>
      </c>
      <c r="B18" t="s">
        <v>66</v>
      </c>
      <c r="C18" s="1">
        <f t="shared" ref="C18:C19" si="3">_xlfn.NUMBERVALUE(MID(B18,40,3))</f>
        <v>747</v>
      </c>
      <c r="D18" s="1">
        <v>54.6</v>
      </c>
      <c r="E18">
        <v>148879465</v>
      </c>
      <c r="F18" s="11">
        <f t="shared" si="1"/>
        <v>2726730.128205128</v>
      </c>
      <c r="G18" s="11"/>
    </row>
    <row r="19" spans="1:7" x14ac:dyDescent="0.25">
      <c r="A19" s="3" t="s">
        <v>54</v>
      </c>
      <c r="B19" s="3" t="s">
        <v>67</v>
      </c>
      <c r="C19" s="4">
        <f t="shared" si="3"/>
        <v>747</v>
      </c>
      <c r="D19" s="4">
        <v>54.6</v>
      </c>
      <c r="E19" s="3">
        <v>146342174</v>
      </c>
      <c r="F19" s="12">
        <f t="shared" si="1"/>
        <v>2680259.5970695969</v>
      </c>
      <c r="G19" s="17"/>
    </row>
    <row r="20" spans="1:7" x14ac:dyDescent="0.25">
      <c r="A20" t="s">
        <v>3</v>
      </c>
      <c r="B20" t="s">
        <v>4</v>
      </c>
      <c r="C20" s="1">
        <f t="shared" ref="C20:C49" si="4">_xlfn.NUMBERVALUE(MID(B20,40,3))</f>
        <v>739</v>
      </c>
      <c r="D20" s="1">
        <v>43.3</v>
      </c>
      <c r="E20">
        <v>104718095</v>
      </c>
      <c r="F20" s="11">
        <f>E20/D20</f>
        <v>2418431.755196305</v>
      </c>
      <c r="G20" s="11"/>
    </row>
    <row r="21" spans="1:7" x14ac:dyDescent="0.25">
      <c r="A21" t="s">
        <v>3</v>
      </c>
      <c r="B21" t="s">
        <v>5</v>
      </c>
      <c r="C21" s="1">
        <f t="shared" si="4"/>
        <v>739</v>
      </c>
      <c r="D21" s="1">
        <v>43.3</v>
      </c>
      <c r="E21">
        <v>94175323</v>
      </c>
      <c r="F21" s="11">
        <f t="shared" ref="F21:F49" si="5">E21/D21</f>
        <v>2174949.7228637417</v>
      </c>
      <c r="G21" s="11"/>
    </row>
    <row r="22" spans="1:7" x14ac:dyDescent="0.25">
      <c r="A22" t="s">
        <v>3</v>
      </c>
      <c r="B22" t="s">
        <v>6</v>
      </c>
      <c r="C22" s="1">
        <f t="shared" si="4"/>
        <v>739</v>
      </c>
      <c r="D22" s="1">
        <v>43.3</v>
      </c>
      <c r="E22">
        <v>105171663</v>
      </c>
      <c r="F22" s="11">
        <f t="shared" si="5"/>
        <v>2428906.7667436493</v>
      </c>
      <c r="G22" s="11"/>
    </row>
    <row r="23" spans="1:7" x14ac:dyDescent="0.25">
      <c r="A23" t="s">
        <v>3</v>
      </c>
      <c r="B23" t="s">
        <v>7</v>
      </c>
      <c r="C23" s="1">
        <f t="shared" si="4"/>
        <v>741</v>
      </c>
      <c r="D23" s="1">
        <v>118.4</v>
      </c>
      <c r="E23">
        <v>200855432</v>
      </c>
      <c r="F23" s="11">
        <f t="shared" si="5"/>
        <v>1696414.1216216215</v>
      </c>
      <c r="G23" s="11"/>
    </row>
    <row r="24" spans="1:7" x14ac:dyDescent="0.25">
      <c r="A24" t="s">
        <v>3</v>
      </c>
      <c r="B24" t="s">
        <v>8</v>
      </c>
      <c r="C24" s="1">
        <f t="shared" si="4"/>
        <v>741</v>
      </c>
      <c r="D24" s="1">
        <v>118.4</v>
      </c>
      <c r="E24">
        <v>179042087</v>
      </c>
      <c r="F24" s="11">
        <f t="shared" si="5"/>
        <v>1512179.7888513512</v>
      </c>
      <c r="G24" s="11"/>
    </row>
    <row r="25" spans="1:7" x14ac:dyDescent="0.25">
      <c r="A25" t="s">
        <v>3</v>
      </c>
      <c r="B25" t="s">
        <v>9</v>
      </c>
      <c r="C25" s="1">
        <f t="shared" si="4"/>
        <v>741</v>
      </c>
      <c r="D25" s="1">
        <v>118.4</v>
      </c>
      <c r="E25">
        <v>182674002</v>
      </c>
      <c r="F25" s="11">
        <f t="shared" si="5"/>
        <v>1542854.7466216215</v>
      </c>
      <c r="G25" s="11"/>
    </row>
    <row r="26" spans="1:7" x14ac:dyDescent="0.25">
      <c r="A26" t="s">
        <v>3</v>
      </c>
      <c r="B26" t="s">
        <v>10</v>
      </c>
      <c r="C26" s="1">
        <f t="shared" si="4"/>
        <v>742</v>
      </c>
      <c r="D26" s="1">
        <v>150.10000000000002</v>
      </c>
      <c r="E26">
        <v>252747051</v>
      </c>
      <c r="F26" s="11">
        <f t="shared" si="5"/>
        <v>1683857.7681545634</v>
      </c>
      <c r="G26" s="11"/>
    </row>
    <row r="27" spans="1:7" x14ac:dyDescent="0.25">
      <c r="A27" t="s">
        <v>3</v>
      </c>
      <c r="B27" t="s">
        <v>11</v>
      </c>
      <c r="C27" s="1">
        <f t="shared" si="4"/>
        <v>742</v>
      </c>
      <c r="D27" s="1">
        <v>150.10000000000002</v>
      </c>
      <c r="E27">
        <v>262966539</v>
      </c>
      <c r="F27" s="11">
        <f t="shared" si="5"/>
        <v>1751942.298467688</v>
      </c>
      <c r="G27" s="11"/>
    </row>
    <row r="28" spans="1:7" x14ac:dyDescent="0.25">
      <c r="A28" s="3" t="s">
        <v>3</v>
      </c>
      <c r="B28" s="3" t="s">
        <v>12</v>
      </c>
      <c r="C28" s="4">
        <f t="shared" si="4"/>
        <v>742</v>
      </c>
      <c r="D28" s="4">
        <v>150.10000000000002</v>
      </c>
      <c r="E28" s="3">
        <v>287456691</v>
      </c>
      <c r="F28" s="12">
        <f t="shared" si="5"/>
        <v>1915101.205862758</v>
      </c>
      <c r="G28" s="17"/>
    </row>
    <row r="29" spans="1:7" x14ac:dyDescent="0.25">
      <c r="A29" t="s">
        <v>13</v>
      </c>
      <c r="B29" t="s">
        <v>14</v>
      </c>
      <c r="C29" s="1">
        <f t="shared" si="4"/>
        <v>743</v>
      </c>
      <c r="D29" s="1">
        <v>189.6</v>
      </c>
      <c r="E29">
        <v>268997579</v>
      </c>
      <c r="F29" s="11">
        <f t="shared" si="5"/>
        <v>1418763.602320675</v>
      </c>
      <c r="G29" s="11"/>
    </row>
    <row r="30" spans="1:7" x14ac:dyDescent="0.25">
      <c r="A30" t="s">
        <v>13</v>
      </c>
      <c r="B30" t="s">
        <v>15</v>
      </c>
      <c r="C30" s="1">
        <f t="shared" si="4"/>
        <v>743</v>
      </c>
      <c r="D30" s="1">
        <v>189.6</v>
      </c>
      <c r="E30">
        <v>282306779</v>
      </c>
      <c r="F30" s="11">
        <f t="shared" si="5"/>
        <v>1488959.8048523208</v>
      </c>
      <c r="G30" s="11"/>
    </row>
    <row r="31" spans="1:7" x14ac:dyDescent="0.25">
      <c r="A31" t="s">
        <v>13</v>
      </c>
      <c r="B31" t="s">
        <v>16</v>
      </c>
      <c r="C31" s="1">
        <f t="shared" si="4"/>
        <v>743</v>
      </c>
      <c r="D31" s="1">
        <v>189.6</v>
      </c>
      <c r="E31">
        <v>291656638</v>
      </c>
      <c r="F31" s="11">
        <f t="shared" si="5"/>
        <v>1538273.4071729959</v>
      </c>
      <c r="G31" s="11"/>
    </row>
    <row r="32" spans="1:7" x14ac:dyDescent="0.25">
      <c r="A32" t="s">
        <v>13</v>
      </c>
      <c r="B32" t="s">
        <v>17</v>
      </c>
      <c r="C32" s="1">
        <f t="shared" si="4"/>
        <v>744</v>
      </c>
      <c r="D32" s="1">
        <v>210.4</v>
      </c>
      <c r="E32">
        <v>297678173</v>
      </c>
      <c r="F32" s="11">
        <f t="shared" si="5"/>
        <v>1414820.213878327</v>
      </c>
      <c r="G32" s="11"/>
    </row>
    <row r="33" spans="1:7" x14ac:dyDescent="0.25">
      <c r="A33" t="s">
        <v>13</v>
      </c>
      <c r="B33" t="s">
        <v>18</v>
      </c>
      <c r="C33" s="1">
        <f t="shared" si="4"/>
        <v>744</v>
      </c>
      <c r="D33" s="1">
        <v>210.4</v>
      </c>
      <c r="E33">
        <v>297186743</v>
      </c>
      <c r="F33" s="11">
        <f t="shared" si="5"/>
        <v>1412484.5199619771</v>
      </c>
      <c r="G33" s="11"/>
    </row>
    <row r="34" spans="1:7" x14ac:dyDescent="0.25">
      <c r="A34" t="s">
        <v>13</v>
      </c>
      <c r="B34" t="s">
        <v>19</v>
      </c>
      <c r="C34" s="1">
        <f t="shared" si="4"/>
        <v>744</v>
      </c>
      <c r="D34" s="1">
        <v>210.4</v>
      </c>
      <c r="E34">
        <v>276010674</v>
      </c>
      <c r="F34" s="11">
        <f t="shared" si="5"/>
        <v>1311837.8041825094</v>
      </c>
      <c r="G34" s="11"/>
    </row>
    <row r="35" spans="1:7" x14ac:dyDescent="0.25">
      <c r="A35" t="s">
        <v>13</v>
      </c>
      <c r="B35" t="s">
        <v>20</v>
      </c>
      <c r="C35" s="1">
        <f t="shared" si="4"/>
        <v>745</v>
      </c>
      <c r="D35" s="1">
        <v>336.6</v>
      </c>
      <c r="E35">
        <v>441312422</v>
      </c>
      <c r="F35" s="11">
        <f t="shared" si="5"/>
        <v>1311088.597742127</v>
      </c>
      <c r="G35" s="11"/>
    </row>
    <row r="36" spans="1:7" x14ac:dyDescent="0.25">
      <c r="A36" t="s">
        <v>13</v>
      </c>
      <c r="B36" t="s">
        <v>21</v>
      </c>
      <c r="C36" s="1">
        <f t="shared" si="4"/>
        <v>745</v>
      </c>
      <c r="D36" s="1">
        <v>336.6</v>
      </c>
      <c r="E36">
        <v>411140950</v>
      </c>
      <c r="F36" s="11">
        <f t="shared" si="5"/>
        <v>1221452.6143790849</v>
      </c>
      <c r="G36" s="11"/>
    </row>
    <row r="37" spans="1:7" x14ac:dyDescent="0.25">
      <c r="A37" s="3" t="s">
        <v>13</v>
      </c>
      <c r="B37" s="3" t="s">
        <v>22</v>
      </c>
      <c r="C37" s="4">
        <f t="shared" si="4"/>
        <v>745</v>
      </c>
      <c r="D37" s="4">
        <v>336.6</v>
      </c>
      <c r="E37" s="3">
        <v>467479906</v>
      </c>
      <c r="F37" s="12">
        <f t="shared" si="5"/>
        <v>1388829.1919191917</v>
      </c>
      <c r="G37" s="17"/>
    </row>
    <row r="38" spans="1:7" x14ac:dyDescent="0.25">
      <c r="A38" t="s">
        <v>23</v>
      </c>
      <c r="B38" t="s">
        <v>24</v>
      </c>
      <c r="C38" s="1">
        <f t="shared" si="4"/>
        <v>749</v>
      </c>
      <c r="D38" s="1">
        <v>78.399999999999991</v>
      </c>
      <c r="E38">
        <v>171132249</v>
      </c>
      <c r="F38" s="11">
        <f t="shared" si="5"/>
        <v>2182809.2984693879</v>
      </c>
      <c r="G38" s="11"/>
    </row>
    <row r="39" spans="1:7" x14ac:dyDescent="0.25">
      <c r="A39" t="s">
        <v>23</v>
      </c>
      <c r="B39" t="s">
        <v>25</v>
      </c>
      <c r="C39" s="1">
        <f t="shared" si="4"/>
        <v>749</v>
      </c>
      <c r="D39" s="1">
        <v>78.399999999999991</v>
      </c>
      <c r="E39">
        <v>175249737</v>
      </c>
      <c r="F39" s="11">
        <f t="shared" si="5"/>
        <v>2235328.2780612246</v>
      </c>
      <c r="G39" s="11"/>
    </row>
    <row r="40" spans="1:7" x14ac:dyDescent="0.25">
      <c r="A40" t="s">
        <v>23</v>
      </c>
      <c r="B40" t="s">
        <v>26</v>
      </c>
      <c r="C40" s="1">
        <f t="shared" si="4"/>
        <v>749</v>
      </c>
      <c r="D40" s="1">
        <v>78.399999999999991</v>
      </c>
      <c r="E40">
        <v>149926965</v>
      </c>
      <c r="F40" s="11">
        <f t="shared" si="5"/>
        <v>1912333.7372448982</v>
      </c>
      <c r="G40" s="11"/>
    </row>
    <row r="41" spans="1:7" x14ac:dyDescent="0.25">
      <c r="A41" t="s">
        <v>23</v>
      </c>
      <c r="B41" t="s">
        <v>27</v>
      </c>
      <c r="C41" s="1">
        <f t="shared" si="4"/>
        <v>750</v>
      </c>
      <c r="D41" s="1">
        <v>74.599999999999994</v>
      </c>
      <c r="E41">
        <v>178350653</v>
      </c>
      <c r="F41" s="11">
        <f t="shared" si="5"/>
        <v>2390759.4235924934</v>
      </c>
      <c r="G41" s="11"/>
    </row>
    <row r="42" spans="1:7" x14ac:dyDescent="0.25">
      <c r="A42" t="s">
        <v>23</v>
      </c>
      <c r="B42" t="s">
        <v>28</v>
      </c>
      <c r="C42" s="1">
        <f t="shared" si="4"/>
        <v>750</v>
      </c>
      <c r="D42" s="1">
        <v>74.599999999999994</v>
      </c>
      <c r="E42">
        <v>161398139</v>
      </c>
      <c r="F42" s="11">
        <f t="shared" si="5"/>
        <v>2163513.927613941</v>
      </c>
      <c r="G42" s="11"/>
    </row>
    <row r="43" spans="1:7" x14ac:dyDescent="0.25">
      <c r="A43" s="3" t="s">
        <v>23</v>
      </c>
      <c r="B43" s="3" t="s">
        <v>29</v>
      </c>
      <c r="C43" s="4">
        <f t="shared" si="4"/>
        <v>750</v>
      </c>
      <c r="D43" s="4">
        <v>74.599999999999994</v>
      </c>
      <c r="E43" s="3">
        <v>154648940</v>
      </c>
      <c r="F43" s="12">
        <f t="shared" si="5"/>
        <v>2073042.0911528151</v>
      </c>
      <c r="G43" s="17"/>
    </row>
    <row r="44" spans="1:7" x14ac:dyDescent="0.25">
      <c r="A44" t="s">
        <v>30</v>
      </c>
      <c r="B44" t="s">
        <v>31</v>
      </c>
      <c r="C44" s="1">
        <f t="shared" si="4"/>
        <v>751</v>
      </c>
      <c r="D44" s="1">
        <v>81.3</v>
      </c>
      <c r="E44">
        <v>157377259</v>
      </c>
      <c r="F44" s="11">
        <f t="shared" si="5"/>
        <v>1935759.6432964331</v>
      </c>
      <c r="G44" s="11"/>
    </row>
    <row r="45" spans="1:7" x14ac:dyDescent="0.25">
      <c r="A45" t="s">
        <v>30</v>
      </c>
      <c r="B45" t="s">
        <v>32</v>
      </c>
      <c r="C45" s="1">
        <f t="shared" si="4"/>
        <v>751</v>
      </c>
      <c r="D45" s="1">
        <v>81.3</v>
      </c>
      <c r="E45">
        <v>149856689</v>
      </c>
      <c r="F45" s="11">
        <f t="shared" si="5"/>
        <v>1843255.7072570727</v>
      </c>
      <c r="G45" s="11"/>
    </row>
    <row r="46" spans="1:7" x14ac:dyDescent="0.25">
      <c r="A46" t="s">
        <v>30</v>
      </c>
      <c r="B46" t="s">
        <v>33</v>
      </c>
      <c r="C46" s="1">
        <f t="shared" si="4"/>
        <v>751</v>
      </c>
      <c r="D46" s="1">
        <v>81.3</v>
      </c>
      <c r="E46">
        <v>174589347</v>
      </c>
      <c r="F46" s="11">
        <f t="shared" si="5"/>
        <v>2147470.4428044283</v>
      </c>
      <c r="G46" s="11"/>
    </row>
    <row r="47" spans="1:7" x14ac:dyDescent="0.25">
      <c r="A47" t="s">
        <v>30</v>
      </c>
      <c r="B47" t="s">
        <v>34</v>
      </c>
      <c r="C47" s="1">
        <f t="shared" si="4"/>
        <v>752</v>
      </c>
      <c r="D47" s="1">
        <v>31.2</v>
      </c>
      <c r="E47">
        <v>99556717</v>
      </c>
      <c r="F47" s="11">
        <f t="shared" si="5"/>
        <v>3190920.4166666665</v>
      </c>
      <c r="G47" s="11"/>
    </row>
    <row r="48" spans="1:7" x14ac:dyDescent="0.25">
      <c r="A48" t="s">
        <v>30</v>
      </c>
      <c r="B48" t="s">
        <v>35</v>
      </c>
      <c r="C48" s="1">
        <f t="shared" si="4"/>
        <v>752</v>
      </c>
      <c r="D48" s="1">
        <v>31.2</v>
      </c>
      <c r="E48">
        <v>97106719</v>
      </c>
      <c r="F48" s="11">
        <f t="shared" si="5"/>
        <v>3112394.83974359</v>
      </c>
      <c r="G48" s="11"/>
    </row>
    <row r="49" spans="1:7" x14ac:dyDescent="0.25">
      <c r="A49" t="s">
        <v>30</v>
      </c>
      <c r="B49" t="s">
        <v>36</v>
      </c>
      <c r="C49" s="1">
        <f t="shared" si="4"/>
        <v>752</v>
      </c>
      <c r="D49" s="1">
        <v>31.2</v>
      </c>
      <c r="E49">
        <v>97758750</v>
      </c>
      <c r="F49" s="11">
        <f t="shared" si="5"/>
        <v>3133293.2692307695</v>
      </c>
      <c r="G4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IMP_brain</vt:lpstr>
      <vt:lpstr>IMP_gbm</vt:lpstr>
      <vt:lpstr>AMP_brain</vt:lpstr>
      <vt:lpstr>AMP_gbm</vt:lpstr>
      <vt:lpstr>GDP_brain</vt:lpstr>
      <vt:lpstr>GDP_gbm</vt:lpstr>
      <vt:lpstr>Inosine_brain</vt:lpstr>
      <vt:lpstr>Inosine_gbm</vt:lpstr>
      <vt:lpstr>Guanosine_brain</vt:lpstr>
      <vt:lpstr>Guanosine_gbm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Mittal</dc:creator>
  <cp:lastModifiedBy>Meghdadi, Baharan</cp:lastModifiedBy>
  <dcterms:created xsi:type="dcterms:W3CDTF">2015-06-05T18:17:20Z</dcterms:created>
  <dcterms:modified xsi:type="dcterms:W3CDTF">2025-03-03T18:39:22Z</dcterms:modified>
</cp:coreProperties>
</file>