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1600" windowHeight="9516"/>
  </bookViews>
  <sheets>
    <sheet name="Daily Schedule" sheetId="4" r:id="rId1"/>
    <sheet name="Event Scheduler" sheetId="3" r:id="rId2"/>
    <sheet name="Time Intervals" sheetId="2" r:id="rId3"/>
    <sheet name="Week schedule" sheetId="5" r:id="rId4"/>
  </sheets>
  <definedNames>
    <definedName name="BigNum">9.99E+307</definedName>
    <definedName name="BigStr">REPT("z",255)</definedName>
    <definedName name="ColumnTitle2">EventScheduler[[#Headers],[DATE]]</definedName>
    <definedName name="ColumnTitle3">Time[[#Headers],[Time]]</definedName>
    <definedName name="DateVal">IFERROR('Daily Schedule'!$F$2,"")</definedName>
    <definedName name="DayVal">'Daily Schedule'!$C$17</definedName>
    <definedName name="EndTime">'Time Intervals'!$C$8</definedName>
    <definedName name="Increment">TIME(0,MinuteInterval,0)</definedName>
    <definedName name="LookUpDateAndTime">EventScheduler[DATE]&amp;EventScheduler[TIME]</definedName>
    <definedName name="MinuteInterval">--LEFT(MinuteText,2)</definedName>
    <definedName name="MinuteText">'Time Intervals'!$C$6</definedName>
    <definedName name="MonthName">'Daily Schedule'!$C$15</definedName>
    <definedName name="MonthNumber">IF(MonthName="",MONTH(TODAY()),MONTH(1&amp;LEFT(MonthName,3)))</definedName>
    <definedName name="ReportDay">IF(DayVal="",DAY(TODAY()),'Daily Schedule'!$C$17)</definedName>
    <definedName name="ReportMonth">IF(MonthName="",TEXT(MONTH(TODAY()),"mmm"),MonthName)</definedName>
    <definedName name="ReportYear">IF(Year="",YEAR(TODAY()),Year)</definedName>
    <definedName name="ScheduleHighlight">'Daily Schedule'!$B$26</definedName>
    <definedName name="Start_time">'Time Intervals'!$C$4</definedName>
    <definedName name="Startimeschedule2">'Week schedule'!$F$3</definedName>
    <definedName name="StartTime">'Week schedule'!$F$3</definedName>
    <definedName name="TimesList">Time[Time]</definedName>
    <definedName name="Title1">'Daily Schedule'!$E$2</definedName>
    <definedName name="Year">'Daily Schedule'!$C$13</definedName>
  </definedNames>
  <calcPr calcId="145621"/>
</workbook>
</file>

<file path=xl/calcChain.xml><?xml version="1.0" encoding="utf-8"?>
<calcChain xmlns="http://schemas.openxmlformats.org/spreadsheetml/2006/main">
  <c r="B5" i="5" l="1"/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E15" i="3" l="1"/>
  <c r="E14" i="3"/>
  <c r="E13" i="3"/>
  <c r="E12" i="3"/>
  <c r="E11" i="3"/>
  <c r="E10" i="3"/>
  <c r="E9" i="3"/>
  <c r="E8" i="3"/>
  <c r="E7" i="3"/>
  <c r="E6" i="3"/>
  <c r="E5" i="3"/>
  <c r="E4" i="3"/>
  <c r="E3" i="3"/>
  <c r="F2" i="4" l="1"/>
  <c r="H3" i="4" l="1"/>
  <c r="B8" i="3"/>
  <c r="B7" i="4"/>
  <c r="B2" i="4"/>
  <c r="H34" i="4"/>
  <c r="H32" i="4"/>
  <c r="H31" i="4"/>
  <c r="H29" i="4"/>
  <c r="H27" i="4"/>
  <c r="H26" i="4"/>
  <c r="H24" i="4"/>
  <c r="H22" i="4"/>
  <c r="H21" i="4"/>
  <c r="H18" i="4"/>
  <c r="H16" i="4"/>
  <c r="H15" i="4"/>
  <c r="H12" i="4"/>
  <c r="H10" i="4"/>
  <c r="H9" i="4"/>
  <c r="H6" i="4"/>
  <c r="H4" i="4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l="1"/>
  <c r="E17" i="4"/>
  <c r="E6" i="4"/>
  <c r="E10" i="4"/>
  <c r="E14" i="4"/>
  <c r="E7" i="4"/>
  <c r="E11" i="4"/>
  <c r="E15" i="4"/>
  <c r="E4" i="4"/>
  <c r="E8" i="4"/>
  <c r="E12" i="4"/>
  <c r="E16" i="4"/>
  <c r="E5" i="4"/>
  <c r="E9" i="4"/>
  <c r="E13" i="4"/>
  <c r="E19" i="2" l="1"/>
  <c r="E18" i="4"/>
  <c r="E20" i="2" l="1"/>
  <c r="E19" i="4"/>
  <c r="E21" i="2" l="1"/>
  <c r="E20" i="4"/>
  <c r="E22" i="2" l="1"/>
  <c r="E21" i="4"/>
  <c r="E23" i="2" l="1"/>
  <c r="E22" i="4"/>
  <c r="E24" i="2" l="1"/>
  <c r="E23" i="4"/>
  <c r="E25" i="2" l="1"/>
  <c r="E24" i="4"/>
  <c r="E26" i="2" l="1"/>
  <c r="E25" i="4"/>
  <c r="E26" i="4" l="1"/>
  <c r="E27" i="2"/>
  <c r="E28" i="2" l="1"/>
  <c r="E27" i="4"/>
  <c r="E29" i="2" l="1"/>
  <c r="E28" i="4"/>
  <c r="E30" i="2" l="1"/>
  <c r="E29" i="4"/>
  <c r="H14" i="3"/>
  <c r="H15" i="3"/>
  <c r="E31" i="2" l="1"/>
  <c r="E30" i="4"/>
  <c r="E3" i="4"/>
  <c r="F10" i="4" l="1"/>
  <c r="F15" i="4"/>
  <c r="F17" i="4"/>
  <c r="F4" i="4"/>
  <c r="F12" i="4"/>
  <c r="F9" i="4"/>
  <c r="F16" i="4"/>
  <c r="F14" i="4"/>
  <c r="F6" i="4"/>
  <c r="F5" i="4"/>
  <c r="F11" i="4"/>
  <c r="F8" i="4"/>
  <c r="F13" i="4"/>
  <c r="F7" i="4"/>
  <c r="F18" i="4"/>
  <c r="F19" i="4"/>
  <c r="F20" i="4"/>
  <c r="F21" i="4"/>
  <c r="F22" i="4"/>
  <c r="F23" i="4"/>
  <c r="F24" i="4"/>
  <c r="F25" i="4"/>
  <c r="F26" i="4"/>
  <c r="F27" i="4"/>
  <c r="F28" i="4"/>
  <c r="F3" i="4"/>
  <c r="F29" i="4"/>
  <c r="F30" i="4"/>
  <c r="E32" i="2"/>
  <c r="E31" i="4"/>
  <c r="F31" i="4" s="1"/>
  <c r="B2" i="3"/>
  <c r="B6" i="3"/>
  <c r="H3" i="3"/>
  <c r="H4" i="3"/>
  <c r="H5" i="3"/>
  <c r="H6" i="3"/>
  <c r="H7" i="3"/>
  <c r="H8" i="3"/>
  <c r="H9" i="3"/>
  <c r="H10" i="3"/>
  <c r="H11" i="3"/>
  <c r="H12" i="3"/>
  <c r="H13" i="3"/>
  <c r="E33" i="2" l="1"/>
  <c r="E32" i="4"/>
  <c r="F32" i="4" s="1"/>
  <c r="J9" i="4"/>
  <c r="J24" i="4"/>
  <c r="J31" i="4"/>
  <c r="J26" i="4"/>
  <c r="J21" i="4"/>
  <c r="J12" i="4"/>
  <c r="J6" i="4"/>
  <c r="J29" i="4"/>
  <c r="I13" i="4"/>
  <c r="I33" i="4"/>
  <c r="I28" i="4"/>
  <c r="I23" i="4"/>
  <c r="J18" i="4"/>
  <c r="I7" i="4"/>
  <c r="J34" i="4"/>
  <c r="I35" i="4"/>
  <c r="I25" i="4"/>
  <c r="I30" i="4"/>
  <c r="I19" i="4"/>
  <c r="I34" i="4"/>
  <c r="J32" i="4"/>
  <c r="I29" i="4"/>
  <c r="J27" i="4"/>
  <c r="I24" i="4"/>
  <c r="J22" i="4"/>
  <c r="J35" i="4"/>
  <c r="I31" i="4"/>
  <c r="J33" i="4"/>
  <c r="I32" i="4"/>
  <c r="J25" i="4"/>
  <c r="I21" i="4"/>
  <c r="J23" i="4"/>
  <c r="I22" i="4"/>
  <c r="J14" i="4"/>
  <c r="J13" i="4"/>
  <c r="I12" i="4"/>
  <c r="I11" i="4"/>
  <c r="I10" i="4"/>
  <c r="I14" i="4"/>
  <c r="J11" i="4"/>
  <c r="J10" i="4"/>
  <c r="I9" i="4"/>
  <c r="I8" i="4"/>
  <c r="J7" i="4"/>
  <c r="I6" i="4"/>
  <c r="I5" i="4"/>
  <c r="I4" i="4"/>
  <c r="J3" i="4"/>
  <c r="J8" i="4"/>
  <c r="J5" i="4"/>
  <c r="J4" i="4"/>
  <c r="I3" i="4"/>
  <c r="J30" i="4"/>
  <c r="J28" i="4"/>
  <c r="I27" i="4"/>
  <c r="I26" i="4"/>
  <c r="J20" i="4"/>
  <c r="J19" i="4"/>
  <c r="I18" i="4"/>
  <c r="I17" i="4"/>
  <c r="I16" i="4"/>
  <c r="I15" i="4"/>
  <c r="I20" i="4"/>
  <c r="J17" i="4"/>
  <c r="J16" i="4"/>
  <c r="J15" i="4"/>
  <c r="E34" i="2" l="1"/>
  <c r="E33" i="4"/>
  <c r="F33" i="4" s="1"/>
  <c r="E35" i="2" l="1"/>
  <c r="E34" i="4"/>
  <c r="F34" i="4" s="1"/>
  <c r="E35" i="4" l="1"/>
  <c r="F35" i="4" s="1"/>
  <c r="E36" i="2"/>
  <c r="E37" i="2" l="1"/>
  <c r="E36" i="4"/>
  <c r="F36" i="4" s="1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3" i="4" l="1"/>
  <c r="F43" i="4" s="1"/>
  <c r="E44" i="2"/>
  <c r="E44" i="4" l="1"/>
  <c r="F44" i="4" s="1"/>
  <c r="E45" i="2"/>
  <c r="E45" i="4" l="1"/>
  <c r="F45" i="4" s="1"/>
  <c r="E46" i="2"/>
  <c r="E46" i="4" l="1"/>
  <c r="F46" i="4" s="1"/>
  <c r="E47" i="2"/>
  <c r="E47" i="4" l="1"/>
  <c r="F47" i="4" s="1"/>
  <c r="E48" i="2"/>
  <c r="E48" i="4" l="1"/>
  <c r="F48" i="4" s="1"/>
  <c r="E49" i="2"/>
  <c r="E49" i="4" l="1"/>
  <c r="F49" i="4" s="1"/>
  <c r="E50" i="2"/>
  <c r="E51" i="2" l="1"/>
  <c r="E50" i="4"/>
  <c r="F50" i="4" s="1"/>
  <c r="E51" i="4" l="1"/>
  <c r="F51" i="4" s="1"/>
  <c r="E52" i="2"/>
  <c r="E52" i="4" l="1"/>
  <c r="F52" i="4" s="1"/>
  <c r="E53" i="2"/>
  <c r="E53" i="4" l="1"/>
  <c r="F53" i="4" s="1"/>
  <c r="E54" i="2"/>
  <c r="E54" i="4" l="1"/>
  <c r="F54" i="4" s="1"/>
  <c r="E55" i="2"/>
  <c r="E55" i="4" l="1"/>
  <c r="F55" i="4" s="1"/>
  <c r="E56" i="2"/>
  <c r="E56" i="4" l="1"/>
  <c r="F56" i="4" s="1"/>
  <c r="E57" i="2"/>
  <c r="E57" i="4" l="1"/>
  <c r="F57" i="4" s="1"/>
  <c r="E58" i="2"/>
  <c r="E58" i="4" l="1"/>
  <c r="F58" i="4" s="1"/>
  <c r="E59" i="2"/>
  <c r="E59" i="4" l="1"/>
  <c r="F59" i="4" s="1"/>
  <c r="E60" i="2"/>
  <c r="E61" i="2" l="1"/>
  <c r="E60" i="4"/>
  <c r="F60" i="4" s="1"/>
  <c r="E62" i="2" l="1"/>
  <c r="E61" i="4"/>
  <c r="F61" i="4" s="1"/>
  <c r="E62" i="4" l="1"/>
  <c r="F62" i="4" s="1"/>
  <c r="E63" i="2"/>
  <c r="E63" i="4" l="1"/>
  <c r="F63" i="4" s="1"/>
  <c r="E64" i="2"/>
  <c r="E64" i="4" l="1"/>
  <c r="F64" i="4" s="1"/>
  <c r="E65" i="2"/>
  <c r="E65" i="4" l="1"/>
  <c r="F65" i="4" s="1"/>
  <c r="E66" i="2"/>
  <c r="E66" i="4" l="1"/>
  <c r="F66" i="4" s="1"/>
  <c r="E67" i="2"/>
  <c r="E68" i="2" l="1"/>
  <c r="E67" i="4"/>
  <c r="F67" i="4" s="1"/>
  <c r="E68" i="4" l="1"/>
  <c r="F68" i="4" s="1"/>
  <c r="E69" i="2"/>
  <c r="E69" i="4" l="1"/>
  <c r="F69" i="4" s="1"/>
  <c r="E70" i="2"/>
  <c r="E71" i="2" l="1"/>
  <c r="E70" i="4"/>
  <c r="F70" i="4" s="1"/>
  <c r="E71" i="4" l="1"/>
  <c r="F71" i="4" s="1"/>
  <c r="E72" i="2"/>
  <c r="E72" i="4" l="1"/>
  <c r="F72" i="4" s="1"/>
  <c r="E73" i="2"/>
  <c r="E73" i="4" l="1"/>
  <c r="F73" i="4" s="1"/>
  <c r="E74" i="2"/>
  <c r="E74" i="4" l="1"/>
  <c r="F74" i="4" s="1"/>
  <c r="E75" i="2"/>
  <c r="E75" i="4" s="1"/>
  <c r="F75" i="4" s="1"/>
</calcChain>
</file>

<file path=xl/sharedStrings.xml><?xml version="1.0" encoding="utf-8"?>
<sst xmlns="http://schemas.openxmlformats.org/spreadsheetml/2006/main" count="58" uniqueCount="51">
  <si>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</si>
  <si>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</si>
  <si>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</si>
  <si>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</si>
  <si>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</si>
  <si>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</si>
  <si>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</si>
  <si>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</si>
  <si>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</si>
  <si>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</si>
  <si>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</si>
  <si>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</si>
  <si>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</si>
  <si>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</si>
  <si>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</si>
  <si>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</si>
  <si>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</si>
  <si>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</si>
  <si>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</si>
  <si>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</si>
  <si>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</si>
  <si>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</si>
  <si>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</si>
  <si>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</si>
  <si>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>Event Scheduler</t>
  </si>
  <si>
    <t>HIGHLIGHT IN SCHEDULE:</t>
  </si>
  <si>
    <t>Select to add a new event</t>
  </si>
  <si>
    <t>Select to edit time intervals</t>
  </si>
  <si>
    <t>Select to view Daily Schedule</t>
  </si>
  <si>
    <t>Start time</t>
  </si>
  <si>
    <t>Interval</t>
  </si>
  <si>
    <t>End time</t>
  </si>
  <si>
    <t>Time</t>
  </si>
  <si>
    <t>Daily Schedule</t>
  </si>
  <si>
    <t>EDIT TIME TABLE</t>
  </si>
  <si>
    <t>Select to View Daily Schedule</t>
  </si>
  <si>
    <t>Time Intervals</t>
  </si>
  <si>
    <t>15 MIN</t>
  </si>
  <si>
    <t>Week:</t>
  </si>
  <si>
    <t>[Date]</t>
  </si>
  <si>
    <t>Start Time:</t>
  </si>
  <si>
    <t xml:space="preserve"> </t>
  </si>
  <si>
    <t>Mon</t>
  </si>
  <si>
    <t>Tue</t>
  </si>
  <si>
    <t>Wed</t>
  </si>
  <si>
    <t>Thu</t>
  </si>
  <si>
    <t>Fri</t>
  </si>
  <si>
    <t>Sat</t>
  </si>
  <si>
    <t>Sun</t>
  </si>
  <si>
    <t>Go to gym</t>
  </si>
  <si>
    <t>Week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</si>
</sst>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[$-409]h:mm\ AM/PM;@"/>
    <numFmt numFmtId="167" formatCode="[$-409]mmmm\ d\,\ yyyy;@"/>
  </numFmts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2"/>
      <color theme="0"/>
      <name val="Aria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6">
    <xf numFmtId="0" fontId="0" fillId="0" borderId="0">
      <alignment vertical="center"/>
    </xf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7" borderId="0" applyNumberFormat="0" applyAlignment="0" applyProtection="0"/>
    <xf numFmtId="0" fontId="2" fillId="7" borderId="0" applyNumberFormat="0" applyBorder="0" applyAlignment="0" applyProtection="0"/>
    <xf numFmtId="43" fontId="14" fillId="0" borderId="0" applyFill="0" applyBorder="0" applyAlignment="0" applyProtection="0"/>
    <xf numFmtId="41" fontId="14" fillId="0" borderId="0" applyFill="0" applyBorder="0" applyAlignment="0" applyProtection="0"/>
    <xf numFmtId="165" fontId="14" fillId="0" borderId="0" applyFill="0" applyBorder="0" applyAlignment="0" applyProtection="0"/>
    <xf numFmtId="164" fontId="14" fillId="0" borderId="0" applyFill="0" applyBorder="0" applyAlignment="0" applyProtection="0"/>
    <xf numFmtId="9" fontId="14" fillId="0" borderId="0" applyFill="0" applyBorder="0" applyAlignment="0" applyProtection="0"/>
    <xf numFmtId="0" fontId="14" fillId="8" borderId="10" applyNumberFormat="0" applyAlignment="0" applyProtection="0"/>
    <xf numFmtId="166" fontId="14" fillId="0" borderId="0" applyFill="0">
      <alignment horizontal="left" indent="1"/>
    </xf>
    <xf numFmtId="0" fontId="11" fillId="0" borderId="0">
      <alignment horizontal="center" vertical="top"/>
    </xf>
    <xf numFmtId="0" fontId="8" fillId="0" borderId="0">
      <alignment horizontal="center" vertical="center"/>
    </xf>
    <xf numFmtId="14" fontId="14" fillId="0" borderId="0">
      <alignment horizontal="left" vertical="center" indent="1"/>
    </xf>
    <xf numFmtId="0" fontId="14" fillId="0" borderId="0">
      <alignment horizontal="left" vertical="center" indent="1"/>
    </xf>
    <xf numFmtId="0" fontId="15" fillId="2" borderId="0">
      <alignment vertical="center"/>
    </xf>
    <xf numFmtId="0" fontId="13" fillId="5" borderId="1" applyNumberFormat="0" applyFont="0">
      <alignment horizontal="left" vertical="center"/>
    </xf>
    <xf numFmtId="0" fontId="12" fillId="0" borderId="0">
      <alignment horizontal="left" indent="3"/>
    </xf>
    <xf numFmtId="0" fontId="12" fillId="6" borderId="11">
      <alignment horizontal="left" vertical="center" indent="1"/>
    </xf>
    <xf numFmtId="0" fontId="4" fillId="4" borderId="12">
      <alignment horizontal="center" vertical="center" wrapText="1"/>
      <protection locked="0"/>
    </xf>
    <xf numFmtId="0" fontId="13" fillId="4" borderId="13" applyNumberFormat="0" applyFont="0" applyAlignment="0">
      <alignment horizontal="right" vertical="center" wrapText="1"/>
      <protection locked="0"/>
    </xf>
    <xf numFmtId="0" fontId="2" fillId="2" borderId="7">
      <alignment horizontal="center" vertical="center"/>
    </xf>
    <xf numFmtId="0" fontId="6" fillId="2" borderId="0">
      <alignment horizontal="center" vertical="center"/>
    </xf>
    <xf numFmtId="0" fontId="8" fillId="2" borderId="0">
      <alignment horizontal="center" vertical="center"/>
    </xf>
    <xf numFmtId="0" fontId="10" fillId="0" borderId="0">
      <alignment horizontal="left" vertical="center" wrapText="1" indent="5"/>
    </xf>
    <xf numFmtId="0" fontId="16" fillId="4" borderId="14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3" fillId="5" borderId="4">
      <alignment horizontal="left" vertical="center"/>
    </xf>
    <xf numFmtId="0" fontId="13" fillId="5" borderId="15">
      <alignment horizontal="left" vertical="center"/>
    </xf>
    <xf numFmtId="0" fontId="13" fillId="5" borderId="6">
      <alignment horizontal="left" vertical="center"/>
    </xf>
    <xf numFmtId="0" fontId="4" fillId="0" borderId="16">
      <alignment horizontal="center" vertical="center" wrapText="1"/>
    </xf>
    <xf numFmtId="0" fontId="4" fillId="0" borderId="16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0" fillId="0" borderId="0" xfId="0" applyFont="1" applyFill="1" applyBorder="1" applyProtection="1">
      <alignment vertical="center"/>
    </xf>
    <xf numFmtId="0" fontId="9" fillId="7" borderId="0" xfId="3" applyAlignment="1" applyProtection="1">
      <alignment horizontal="left" vertical="center" indent="10"/>
      <protection locked="0"/>
    </xf>
    <xf numFmtId="0" fontId="9" fillId="7" borderId="0" xfId="3" applyAlignment="1" applyProtection="1">
      <alignment horizontal="left" vertical="center" indent="6"/>
      <protection locked="0"/>
    </xf>
    <xf numFmtId="0" fontId="2" fillId="7" borderId="8" xfId="4" applyBorder="1" applyAlignment="1">
      <alignment horizontal="left" vertical="center" indent="1"/>
    </xf>
    <xf numFmtId="0" fontId="2" fillId="7" borderId="9" xfId="4" applyBorder="1" applyAlignment="1">
      <alignment horizontal="left" vertical="center" indent="1"/>
    </xf>
    <xf numFmtId="0" fontId="7" fillId="0" borderId="0" xfId="1" applyFill="1" applyAlignment="1">
      <alignment horizontal="left" vertical="center"/>
    </xf>
    <xf numFmtId="166" fontId="14" fillId="0" borderId="0" xfId="11">
      <alignment horizontal="left" indent="1"/>
    </xf>
    <xf numFmtId="14" fontId="14" fillId="0" borderId="0" xfId="14">
      <alignment horizontal="left" vertical="center" indent="1"/>
    </xf>
    <xf numFmtId="0" fontId="14" fillId="0" borderId="0" xfId="15">
      <alignment horizontal="left" vertical="center" indent="1"/>
    </xf>
    <xf numFmtId="0" fontId="15" fillId="2" borderId="0" xfId="16">
      <alignment vertical="center"/>
    </xf>
    <xf numFmtId="0" fontId="13" fillId="5" borderId="1" xfId="17">
      <alignment horizontal="left" vertical="center"/>
    </xf>
    <xf numFmtId="0" fontId="12" fillId="0" borderId="0" xfId="18">
      <alignment horizontal="left" indent="3"/>
    </xf>
    <xf numFmtId="0" fontId="4" fillId="4" borderId="12" xfId="20">
      <alignment horizontal="center" vertical="center" wrapText="1"/>
      <protection locked="0"/>
    </xf>
    <xf numFmtId="0" fontId="10" fillId="0" borderId="0" xfId="25">
      <alignment horizontal="left" vertical="center" wrapText="1" indent="5"/>
    </xf>
    <xf numFmtId="0" fontId="1" fillId="3" borderId="2" xfId="27">
      <alignment horizontal="left" indent="1"/>
    </xf>
    <xf numFmtId="166" fontId="14" fillId="5" borderId="0" xfId="11" applyFill="1">
      <alignment horizontal="left" indent="1"/>
    </xf>
    <xf numFmtId="166" fontId="14" fillId="4" borderId="13" xfId="21" applyNumberFormat="1" applyFont="1" applyAlignment="1">
      <alignment horizontal="left" indent="1"/>
      <protection locked="0"/>
    </xf>
    <xf numFmtId="166" fontId="16" fillId="5" borderId="14" xfId="26" applyNumberFormat="1" applyFill="1" applyAlignment="1">
      <alignment horizontal="left" indent="1"/>
      <protection locked="0"/>
    </xf>
    <xf numFmtId="0" fontId="13" fillId="5" borderId="4" xfId="29">
      <alignment horizontal="left" vertical="center"/>
    </xf>
    <xf numFmtId="0" fontId="13" fillId="5" borderId="15" xfId="30">
      <alignment horizontal="left" vertical="center"/>
    </xf>
    <xf numFmtId="0" fontId="13" fillId="5" borderId="6" xfId="31">
      <alignment horizontal="left" vertical="center"/>
    </xf>
    <xf numFmtId="166" fontId="14" fillId="0" borderId="0" xfId="11" applyFill="1">
      <alignment horizontal="left" indent="1"/>
    </xf>
    <xf numFmtId="166" fontId="14" fillId="0" borderId="0" xfId="11" applyNumberFormat="1" applyFill="1">
      <alignment horizontal="left" indent="1"/>
    </xf>
    <xf numFmtId="0" fontId="7" fillId="0" borderId="0" xfId="1" applyAlignment="1">
      <alignment vertical="center"/>
    </xf>
    <xf numFmtId="166" fontId="14" fillId="5" borderId="1" xfId="17" applyNumberFormat="1" applyFont="1">
      <alignment horizontal="left" vertical="center"/>
    </xf>
    <xf numFmtId="167" fontId="9" fillId="7" borderId="0" xfId="3" applyNumberFormat="1" applyAlignment="1" applyProtection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6" xfId="33">
      <alignment vertical="center"/>
    </xf>
    <xf numFmtId="0" fontId="17" fillId="0" borderId="0" xfId="34">
      <alignment vertical="center"/>
    </xf>
    <xf numFmtId="0" fontId="0" fillId="0" borderId="0" xfId="0" applyAlignment="1">
      <alignment horizontal="left"/>
    </xf>
    <xf numFmtId="0" fontId="7" fillId="9" borderId="0" xfId="1" applyFill="1" applyAlignment="1">
      <alignment horizontal="left" vertical="center" indent="1"/>
    </xf>
    <xf numFmtId="0" fontId="7" fillId="9" borderId="0" xfId="1" applyFill="1" applyAlignment="1">
      <alignment horizontal="left" indent="1"/>
    </xf>
    <xf numFmtId="0" fontId="7" fillId="0" borderId="0" xfId="1" applyFill="1" applyAlignment="1">
      <alignment horizontal="left" indent="1"/>
    </xf>
    <xf numFmtId="0" fontId="9" fillId="7" borderId="0" xfId="3" applyAlignment="1">
      <alignment horizontal="right" vertical="center"/>
    </xf>
    <xf numFmtId="14" fontId="2" fillId="7" borderId="0" xfId="4" applyNumberFormat="1" applyAlignment="1">
      <alignment horizontal="left" vertical="center"/>
    </xf>
    <xf numFmtId="166" fontId="2" fillId="7" borderId="0" xfId="4" applyNumberFormat="1" applyAlignment="1">
      <alignment horizontal="left" vertical="center"/>
    </xf>
    <xf numFmtId="0" fontId="9" fillId="7" borderId="0" xfId="3" applyAlignment="1">
      <alignment horizontal="right" wrapText="1"/>
    </xf>
    <xf numFmtId="1" fontId="2" fillId="7" borderId="0" xfId="4" applyNumberFormat="1" applyAlignment="1">
      <alignment horizontal="left"/>
    </xf>
    <xf numFmtId="0" fontId="2" fillId="7" borderId="0" xfId="4" applyAlignment="1">
      <alignment horizontal="left"/>
    </xf>
    <xf numFmtId="0" fontId="18" fillId="0" borderId="0" xfId="2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indent="1"/>
    </xf>
    <xf numFmtId="0" fontId="4" fillId="0" borderId="16" xfId="32">
      <alignment horizontal="center" vertical="center" wrapText="1"/>
    </xf>
    <xf numFmtId="0" fontId="12" fillId="6" borderId="11" xfId="19">
      <alignment horizontal="left" vertical="center" indent="1"/>
    </xf>
    <xf numFmtId="0" fontId="8" fillId="0" borderId="0" xfId="13" applyNumberFormat="1">
      <alignment horizontal="center" vertical="center"/>
    </xf>
    <xf numFmtId="0" fontId="2" fillId="7" borderId="0" xfId="4" applyAlignment="1" applyProtection="1">
      <alignment horizontal="left" vertical="center" indent="5"/>
      <protection locked="0"/>
    </xf>
    <xf numFmtId="0" fontId="11" fillId="0" borderId="0" xfId="12">
      <alignment horizontal="center" vertical="top"/>
    </xf>
    <xf numFmtId="0" fontId="2" fillId="2" borderId="7" xfId="22">
      <alignment horizontal="center" vertical="center"/>
    </xf>
    <xf numFmtId="0" fontId="6" fillId="2" borderId="0" xfId="23">
      <alignment horizontal="center" vertical="center"/>
    </xf>
    <xf numFmtId="0" fontId="8" fillId="2" borderId="0" xfId="24">
      <alignment horizontal="center" vertical="center"/>
    </xf>
  </cellXfs>
  <cellStyles count="36">
    <cellStyle name="Border" xfId="17"/>
    <cellStyle name="Bottom_Border" xfId="21"/>
    <cellStyle name="Bottom_checkbox_border" xfId="33"/>
    <cellStyle name="CheckBox" xfId="20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4"/>
    <cellStyle name="Event_Day" xfId="23"/>
    <cellStyle name="Event_Full_Date" xfId="22"/>
    <cellStyle name="Event_Header" xfId="25"/>
    <cellStyle name="Fill" xfId="16"/>
    <cellStyle name="Heading 1" xfId="2" builtinId="16" customBuiltin="1"/>
    <cellStyle name="Heading 2" xfId="3" builtinId="17" customBuiltin="1"/>
    <cellStyle name="Heading 3" xfId="4" builtinId="18" customBuiltin="1"/>
    <cellStyle name="Highlight" xfId="19"/>
    <cellStyle name="Hyperlink" xfId="34" builtinId="8" customBuiltin="1"/>
    <cellStyle name="Hyperlink 2" xfId="35"/>
    <cellStyle name="Indent" xfId="18"/>
    <cellStyle name="Normal" xfId="0" builtinId="0" customBuiltin="1"/>
    <cellStyle name="Note" xfId="10" builtinId="10" customBuiltin="1"/>
    <cellStyle name="Notes" xfId="32"/>
    <cellStyle name="Percent" xfId="9" builtinId="5" customBuiltin="1"/>
    <cellStyle name="Style 1" xfId="28"/>
    <cellStyle name="Table_Date" xfId="14"/>
    <cellStyle name="Table_Details" xfId="15"/>
    <cellStyle name="Time" xfId="11"/>
    <cellStyle name="Title" xfId="1" builtinId="15" customBuiltin="1"/>
    <cellStyle name="Top_border" xfId="26"/>
    <cellStyle name="Week_Bottom_Corner" xfId="31"/>
    <cellStyle name="Week_Details" xfId="29"/>
    <cellStyle name="Week_Right_Corner" xfId="30"/>
    <cellStyle name="Weekday" xfId="27"/>
  </cellStyles>
  <dxfs count="3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numFmt numFmtId="166" formatCode="[$-409]h:mm\ AM/PM;@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3" defaultTableStyle="TableStyleMedium2" defaultPivotStyle="PivotStyleLight16">
    <tableStyle name="Daily Schedule" pivot="0" count="4">
      <tableStyleElement type="wholeTable" dxfId="33"/>
      <tableStyleElement type="headerRow" dxfId="32"/>
      <tableStyleElement type="firstRowStripe" dxfId="31"/>
      <tableStyleElement type="secondRowStripe" dxfId="30"/>
    </tableStyle>
    <tableStyle name="Schedule" pivot="0" count="4">
      <tableStyleElement type="wholeTable" dxfId="29"/>
      <tableStyleElement type="headerRow" dxfId="28"/>
      <tableStyleElement type="firstColumn" dxfId="27"/>
      <tableStyleElement type="secondColumnStripe" dxfId="26"/>
    </tableStyle>
    <tableStyle name="Time Intervals" pivot="0" count="4">
      <tableStyleElement type="wholeTable" dxfId="25"/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ily Schedule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Calendar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4309" y="231675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=""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=""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=""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564888</xdr:colOff>
      <xdr:row>23</xdr:row>
      <xdr:rowOff>8404</xdr:rowOff>
    </xdr:to>
    <xdr:grpSp>
      <xdr:nvGrpSpPr>
        <xdr:cNvPr id="111" name="Add Event" descr="Select to add a new event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80078" y="4671844"/>
          <a:ext cx="171069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=""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=""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=""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=""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568787</xdr:colOff>
      <xdr:row>21</xdr:row>
      <xdr:rowOff>7845</xdr:rowOff>
    </xdr:to>
    <xdr:grpSp>
      <xdr:nvGrpSpPr>
        <xdr:cNvPr id="117" name="Edit Times" descr="Select to edit scheduler time intervals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9579" y="4290285"/>
          <a:ext cx="1715088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Select to edit time intervals"/>
            <a:extLst>
              <a:ext uri="{FF2B5EF4-FFF2-40B4-BE49-F238E27FC236}">
                <a16:creationId xmlns=""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>
            <a:extLst>
              <a:ext uri="{FF2B5EF4-FFF2-40B4-BE49-F238E27FC236}">
                <a16:creationId xmlns=""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>
              <a:extLst>
                <a:ext uri="{FF2B5EF4-FFF2-40B4-BE49-F238E27FC236}">
                  <a16:creationId xmlns=""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>
              <a:extLst>
                <a:ext uri="{FF2B5EF4-FFF2-40B4-BE49-F238E27FC236}">
                  <a16:creationId xmlns=""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112569</xdr:rowOff>
    </xdr:from>
    <xdr:to>
      <xdr:col>1</xdr:col>
      <xdr:colOff>296115</xdr:colOff>
      <xdr:row>19</xdr:row>
      <xdr:rowOff>14518</xdr:rowOff>
    </xdr:to>
    <xdr:grpSp>
      <xdr:nvGrpSpPr>
        <xdr:cNvPr id="123" name="Toolbox Icon" descr="Briefcase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3160" y="382350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=""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=""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=""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Clock Icon" descr="Clock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738350" y="522835"/>
          <a:ext cx="317659" cy="314671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=""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=""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=""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=""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=""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=""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=""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=""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=""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=""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=""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=""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=""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=""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=""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909094" y="532360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=""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=""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=""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551670" y="522835"/>
          <a:ext cx="377978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=""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=""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=""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99793</xdr:colOff>
      <xdr:row>10</xdr:row>
      <xdr:rowOff>182654</xdr:rowOff>
    </xdr:from>
    <xdr:to>
      <xdr:col>2</xdr:col>
      <xdr:colOff>806262</xdr:colOff>
      <xdr:row>11</xdr:row>
      <xdr:rowOff>163043</xdr:rowOff>
    </xdr:to>
    <xdr:sp macro="" textlink="">
      <xdr:nvSpPr>
        <xdr:cNvPr id="2" name="Edit Dashboard" descr="Navigation button to view Daily Schedule">
          <a:hlinkClick xmlns:r="http://schemas.openxmlformats.org/officeDocument/2006/relationships" r:id="rId1" tooltip="Select to view daily schedule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385543" y="2573429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107016</xdr:colOff>
      <xdr:row>9</xdr:row>
      <xdr:rowOff>21292</xdr:rowOff>
    </xdr:from>
    <xdr:to>
      <xdr:col>2</xdr:col>
      <xdr:colOff>813485</xdr:colOff>
      <xdr:row>10</xdr:row>
      <xdr:rowOff>1681</xdr:rowOff>
    </xdr:to>
    <xdr:sp macro="" textlink="">
      <xdr:nvSpPr>
        <xdr:cNvPr id="3" name="Edit Times" descr="Navigation button to edit scheduler time intervals">
          <a:hlinkClick xmlns:r="http://schemas.openxmlformats.org/officeDocument/2006/relationships" r:id="rId2" tooltip="Select to edit time intervals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392766" y="22215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Date Icon" descr="Calendar">
          <a:extLst>
            <a:ext uri="{FF2B5EF4-FFF2-40B4-BE49-F238E27FC236}">
              <a16:creationId xmlns=""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604135" y="588645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=""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=""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Time Icon" descr="Clock">
          <a:extLst>
            <a:ext uri="{FF2B5EF4-FFF2-40B4-BE49-F238E27FC236}">
              <a16:creationId xmlns=""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238625" y="588645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=""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=""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Description Icon" descr="Description">
          <a:extLst>
            <a:ext uri="{FF2B5EF4-FFF2-40B4-BE49-F238E27FC236}">
              <a16:creationId xmlns=""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610225" y="598170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=""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=""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Time Icon" descr="Clock">
          <a:extLst>
            <a:ext uri="{FF2B5EF4-FFF2-40B4-BE49-F238E27FC236}">
              <a16:creationId xmlns=""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37485" y="589766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=""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=""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=""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Clock Icon" descr="Clock">
          <a:extLst>
            <a:ext uri="{FF2B5EF4-FFF2-40B4-BE49-F238E27FC236}">
              <a16:creationId xmlns=""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40030" y="512445"/>
          <a:ext cx="317659" cy="314671"/>
          <a:chOff x="270" y="53"/>
          <a:chExt cx="29" cy="29"/>
        </a:xfrm>
      </xdr:grpSpPr>
      <xdr:sp macro="" textlink="">
        <xdr:nvSpPr>
          <xdr:cNvPr id="11" name="Rectangle 9">
            <a:extLst>
              <a:ext uri="{FF2B5EF4-FFF2-40B4-BE49-F238E27FC236}">
                <a16:creationId xmlns=""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Freeform 10">
            <a:extLst>
              <a:ext uri="{FF2B5EF4-FFF2-40B4-BE49-F238E27FC236}">
                <a16:creationId xmlns=""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Rectangle 11">
            <a:extLst>
              <a:ext uri="{FF2B5EF4-FFF2-40B4-BE49-F238E27FC236}">
                <a16:creationId xmlns=""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Rectangle 12">
            <a:extLst>
              <a:ext uri="{FF2B5EF4-FFF2-40B4-BE49-F238E27FC236}">
                <a16:creationId xmlns=""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Rectangle 13">
            <a:extLst>
              <a:ext uri="{FF2B5EF4-FFF2-40B4-BE49-F238E27FC236}">
                <a16:creationId xmlns=""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Rectangle 14">
            <a:extLst>
              <a:ext uri="{FF2B5EF4-FFF2-40B4-BE49-F238E27FC236}">
                <a16:creationId xmlns=""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Freeform 15">
            <a:extLst>
              <a:ext uri="{FF2B5EF4-FFF2-40B4-BE49-F238E27FC236}">
                <a16:creationId xmlns=""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6">
            <a:extLst>
              <a:ext uri="{FF2B5EF4-FFF2-40B4-BE49-F238E27FC236}">
                <a16:creationId xmlns=""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7">
            <a:extLst>
              <a:ext uri="{FF2B5EF4-FFF2-40B4-BE49-F238E27FC236}">
                <a16:creationId xmlns=""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8">
            <a:extLst>
              <a:ext uri="{FF2B5EF4-FFF2-40B4-BE49-F238E27FC236}">
                <a16:creationId xmlns=""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9">
            <a:extLst>
              <a:ext uri="{FF2B5EF4-FFF2-40B4-BE49-F238E27FC236}">
                <a16:creationId xmlns=""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0">
            <a:extLst>
              <a:ext uri="{FF2B5EF4-FFF2-40B4-BE49-F238E27FC236}">
                <a16:creationId xmlns=""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1">
            <a:extLst>
              <a:ext uri="{FF2B5EF4-FFF2-40B4-BE49-F238E27FC236}">
                <a16:creationId xmlns=""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2">
            <a:extLst>
              <a:ext uri="{FF2B5EF4-FFF2-40B4-BE49-F238E27FC236}">
                <a16:creationId xmlns=""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3">
            <a:extLst>
              <a:ext uri="{FF2B5EF4-FFF2-40B4-BE49-F238E27FC236}">
                <a16:creationId xmlns=""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564888</xdr:colOff>
      <xdr:row>13</xdr:row>
      <xdr:rowOff>198904</xdr:rowOff>
    </xdr:to>
    <xdr:grpSp>
      <xdr:nvGrpSpPr>
        <xdr:cNvPr id="26" name="Add Event" descr="Select to add a new event">
          <a:extLst>
            <a:ext uri="{FF2B5EF4-FFF2-40B4-BE49-F238E27FC236}">
              <a16:creationId xmlns=""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0078" y="3460264"/>
          <a:ext cx="1710690" cy="190500"/>
          <a:chOff x="298188" y="4809004"/>
          <a:chExt cx="1381125" cy="190500"/>
        </a:xfrm>
      </xdr:grpSpPr>
      <xdr:sp macro="" textlink="">
        <xdr:nvSpPr>
          <xdr:cNvPr id="27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=""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28" name="Add Event">
            <a:extLst>
              <a:ext uri="{FF2B5EF4-FFF2-40B4-BE49-F238E27FC236}">
                <a16:creationId xmlns=""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Rectangle 15">
              <a:extLst>
                <a:ext uri="{FF2B5EF4-FFF2-40B4-BE49-F238E27FC236}">
                  <a16:creationId xmlns=""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Freeform 16">
              <a:extLst>
                <a:ext uri="{FF2B5EF4-FFF2-40B4-BE49-F238E27FC236}">
                  <a16:creationId xmlns=""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568787</xdr:colOff>
      <xdr:row>11</xdr:row>
      <xdr:rowOff>226920</xdr:rowOff>
    </xdr:to>
    <xdr:grpSp>
      <xdr:nvGrpSpPr>
        <xdr:cNvPr id="31" name="Edit Times" descr="Select to edit scheduler time intervals">
          <a:hlinkClick xmlns:r="http://schemas.openxmlformats.org/officeDocument/2006/relationships" r:id="rId2" tooltip="Select to View Schedule"/>
          <a:extLst>
            <a:ext uri="{FF2B5EF4-FFF2-40B4-BE49-F238E27FC236}">
              <a16:creationId xmlns=""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83389" y="3015840"/>
          <a:ext cx="1711278" cy="190500"/>
          <a:chOff x="303404" y="4513170"/>
          <a:chExt cx="1379808" cy="190500"/>
        </a:xfrm>
      </xdr:grpSpPr>
      <xdr:sp macro="" textlink="">
        <xdr:nvSpPr>
          <xdr:cNvPr id="32" name="Rounded Rectangle 117">
            <a:hlinkClick xmlns:r="http://schemas.openxmlformats.org/officeDocument/2006/relationships" r:id="rId2" tooltip="Select to view Schedule"/>
            <a:extLst>
              <a:ext uri="{FF2B5EF4-FFF2-40B4-BE49-F238E27FC236}">
                <a16:creationId xmlns=""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DAILY SCHEDULE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33" name="Edit Times">
            <a:extLst>
              <a:ext uri="{FF2B5EF4-FFF2-40B4-BE49-F238E27FC236}">
                <a16:creationId xmlns=""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Rectangle 20">
              <a:extLst>
                <a:ext uri="{FF2B5EF4-FFF2-40B4-BE49-F238E27FC236}">
                  <a16:creationId xmlns=""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Freeform 21">
              <a:extLst>
                <a:ext uri="{FF2B5EF4-FFF2-40B4-BE49-F238E27FC236}">
                  <a16:creationId xmlns=""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Toolbox Icon" descr="Briefcase">
          <a:extLst>
            <a:ext uri="{FF2B5EF4-FFF2-40B4-BE49-F238E27FC236}">
              <a16:creationId xmlns=""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3160" y="2469054"/>
          <a:ext cx="295835" cy="279139"/>
          <a:chOff x="32" y="131"/>
          <a:chExt cx="31" cy="402"/>
        </a:xfrm>
      </xdr:grpSpPr>
      <xdr:sp macro="" textlink="">
        <xdr:nvSpPr>
          <xdr:cNvPr id="37" name="Rectangle 25">
            <a:extLst>
              <a:ext uri="{FF2B5EF4-FFF2-40B4-BE49-F238E27FC236}">
                <a16:creationId xmlns=""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Rectangle 26">
            <a:extLst>
              <a:ext uri="{FF2B5EF4-FFF2-40B4-BE49-F238E27FC236}">
                <a16:creationId xmlns=""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Freeform 27">
            <a:extLst>
              <a:ext uri="{FF2B5EF4-FFF2-40B4-BE49-F238E27FC236}">
                <a16:creationId xmlns=""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3:F75" headerRowCount="0" totalsRowShown="0">
  <tableColumns count="2">
    <tableColumn id="1" name="Time" headerRowDxfId="18" dataCellStyle="Time">
      <calculatedColumnFormula>'Time Intervals'!E3</calculatedColumnFormula>
    </tableColumn>
    <tableColumn id="2" name="Description" headerRowDxfId="17" dataDxfId="16">
      <calculatedColumnFormula>IFERROR(INDEX(EventScheduler[],MATCH(DATEVALUE(DateVal)&amp;DailySchedule[[#This Row],[Time]],LookUpDateAndTime,0),3),"")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Summary="Daily schedule including event for specific time interval as mentioned in Event Scheduler sheet"/>
    </ext>
  </extLst>
</table>
</file>

<file path=xl/tables/table2.xml><?xml version="1.0" encoding="utf-8"?>
<table xmlns="http://schemas.openxmlformats.org/spreadsheetml/2006/main" id="3" name="EventScheduler" displayName="EventScheduler" ref="E2:H15" totalsRowShown="0" headerRowDxfId="15" dataDxfId="14">
  <autoFilter ref="E2:H15"/>
  <tableColumns count="4">
    <tableColumn id="1" name="DATE" dataCellStyle="Table_Date"/>
    <tableColumn id="2" name="TIME" dataCellStyle="Time"/>
    <tableColumn id="3" name="DESCRIPTION" dataCellStyle="Table_Details"/>
    <tableColumn id="4" name="UNIQUE VALUE (CALCULATED)" dataDxfId="13">
      <calculatedColumnFormula>EventScheduler[[#This Row],[DATE]]&amp;"|"&amp;COUNTIF($E$3:E3,E3)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This table shows date, time and description for events"/>
    </ext>
  </extLst>
</table>
</file>

<file path=xl/tables/table3.xml><?xml version="1.0" encoding="utf-8"?>
<table xmlns="http://schemas.openxmlformats.org/spreadsheetml/2006/main" id="1" name="Time" displayName="Time" ref="E2:E75" totalsRowShown="0" headerRowCellStyle="Event_Header" dataCellStyle="Time">
  <autoFilter ref="E2:E75"/>
  <tableColumns count="1">
    <tableColumn id="1" name="Time" dataDxfId="10" dataCellStyle="Time">
      <calculatedColumnFormula>IFERROR(IF($E2+Increment&gt;EndTime,"",$E2+Increment),"")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List of time intervals that appear on the Daily Schedule sheet"/>
    </ext>
  </extLst>
</table>
</file>

<file path=xl/tables/table4.xml><?xml version="1.0" encoding="utf-8"?>
<table xmlns="http://schemas.openxmlformats.org/spreadsheetml/2006/main" id="6" name="Schedule" displayName="Schedule" ref="B4:I52" totalsRowShown="0" headerRowDxfId="9" dataDxfId="8">
  <autoFilter ref="B4:I52"/>
  <tableColumns count="8">
    <tableColumn id="1" name=" " dataDxfId="7"/>
    <tableColumn id="2" name="Mon" dataDxfId="6"/>
    <tableColumn id="3" name="Tue" dataDxfId="5"/>
    <tableColumn id="4" name="Wed" dataDxfId="4"/>
    <tableColumn id="5" name="Thu" dataDxfId="3"/>
    <tableColumn id="6" name="Fri" dataDxfId="2"/>
    <tableColumn id="7" name="Sat" dataDxfId="1"/>
    <tableColumn id="8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M75"/>
  <sheetViews>
    <sheetView showGridLines="0" tabSelected="1" zoomScaleNormal="100" workbookViewId="0">
      <selection activeCell="C13" sqref="C13"/>
    </sheetView>
  </sheetViews>
  <sheetFormatPr defaultRowHeight="14.4" x14ac:dyDescent="0.3"/>
  <cols>
    <col min="1" max="1" width="2.6640625" customWidth="1"/>
    <col min="2" max="3" width="16.6640625" customWidth="1"/>
    <col min="4" max="4" width="2.6640625" customWidth="1"/>
    <col min="5" max="5" width="12.44140625" customWidth="1"/>
    <col min="6" max="6" width="31" customWidth="1"/>
    <col min="7" max="7" width="2.6640625" customWidth="1"/>
    <col min="8" max="8" width="17.6640625" customWidth="1"/>
    <col min="9" max="9" width="12.88671875" customWidth="1"/>
    <col min="10" max="10" width="20.44140625" customWidth="1"/>
    <col min="11" max="11" width="2.6640625" customWidth="1"/>
    <col min="12" max="12" width="3.33203125" customWidth="1"/>
    <col min="13" max="13" width="38.6640625" customWidth="1"/>
    <col min="14" max="14" width="2.6640625" customWidth="1"/>
  </cols>
  <sheetData>
    <row r="1" spans="2:13" ht="39.9" customHeight="1" x14ac:dyDescent="0.25">
      <c r="B1" s="33" t="s">
        <v>33</v>
      </c>
    </row>
    <row r="2" spans="2:13" ht="27.9" customHeight="1" x14ac:dyDescent="0.3">
      <c r="B2" s="58" t="str">
        <f ca="1">IFERROR(DAY(DateVal),"")</f>
        <v/>
      </c>
      <c r="C2" s="58"/>
      <c r="E2" s="19" t="s">
        <v>32</v>
      </c>
      <c r="F2" s="35" t="str">
        <f ca="1">IFERROR(UPPER(TEXT(DATE(ReportYear,MonthNumber,ReportDay),"MMMM D, YYYY")),"")</f>
        <v>FEBRUARY 26, 2017</v>
      </c>
      <c r="H2" s="11" t="s">
        <v>13</v>
      </c>
      <c r="I2" s="11"/>
      <c r="J2" s="11"/>
      <c r="L2" s="12" t="s">
        <v>14</v>
      </c>
      <c r="M2" s="12"/>
    </row>
    <row r="3" spans="2:13" ht="15" customHeight="1" x14ac:dyDescent="0.3">
      <c r="B3" s="58"/>
      <c r="C3" s="58"/>
      <c r="E3" s="16">
        <f>'Time Intervals'!E3</f>
        <v>0.25</v>
      </c>
      <c r="F3" s="10" t="str">
        <f ca="1">IFERROR(INDEX(EventScheduler[],MATCH(DATEVALUE(DateVal)&amp;DailySchedule[[#This Row],[Time]],LookUpDateAndTime,0),3),"")</f>
        <v/>
      </c>
      <c r="H3" s="24" t="str">
        <f ca="1">IFERROR(TEXT(DATEVALUE(DateVal)+1,"dddd"),"")</f>
        <v/>
      </c>
      <c r="I3" s="27" t="str">
        <f ca="1">IFERROR(INDEX(EventScheduler[],MATCH($H$6&amp;"|"&amp;ROW(A1),EventScheduler[UNIQUE VALUE (CALCULATED)],0),2),"")</f>
        <v/>
      </c>
      <c r="J3" s="29" t="str">
        <f ca="1">IFERROR(INDEX(EventScheduler[],MATCH($H$6&amp;"|"&amp;ROW(A1),EventScheduler[UNIQUE VALUE (CALCULATED)],0),3),"")</f>
        <v/>
      </c>
      <c r="L3" s="37"/>
      <c r="M3" s="56" t="s">
        <v>19</v>
      </c>
    </row>
    <row r="4" spans="2:13" ht="15" customHeight="1" x14ac:dyDescent="0.3">
      <c r="B4" s="58"/>
      <c r="C4" s="58"/>
      <c r="E4" s="16">
        <f>'Time Intervals'!E4</f>
        <v>0.26041666666666669</v>
      </c>
      <c r="F4" s="10" t="str">
        <f ca="1">IFERROR(INDEX(EventScheduler[],MATCH(DATEVALUE(DateVal)&amp;DailySchedule[[#This Row],[Time]],LookUpDateAndTime,0),3),"")</f>
        <v/>
      </c>
      <c r="H4" s="55" t="str">
        <f ca="1">IFERROR(TEXT(DATEVALUE(DateVal)+1,"d"),"")</f>
        <v/>
      </c>
      <c r="I4" s="25" t="str">
        <f ca="1">IFERROR(INDEX(EventScheduler[],MATCH($H$6&amp;"|"&amp;ROW(#REF!),EventScheduler[UNIQUE VALUE (CALCULATED)],0),2),"")</f>
        <v/>
      </c>
      <c r="J4" s="28" t="str">
        <f ca="1">IFERROR(INDEX(EventScheduler[],MATCH($H$6&amp;"|"&amp;ROW(#REF!),EventScheduler[UNIQUE VALUE (CALCULATED)],0),3),"")</f>
        <v/>
      </c>
      <c r="L4" s="22"/>
      <c r="M4" s="56"/>
    </row>
    <row r="5" spans="2:13" ht="15" customHeight="1" x14ac:dyDescent="0.3">
      <c r="B5" s="58"/>
      <c r="C5" s="58"/>
      <c r="E5" s="16">
        <f>'Time Intervals'!E5</f>
        <v>0.27083333333333337</v>
      </c>
      <c r="F5" s="10" t="str">
        <f ca="1">IFERROR(INDEX(EventScheduler[],MATCH(DATEVALUE(DateVal)&amp;DailySchedule[[#This Row],[Time]],LookUpDateAndTime,0),3),"")</f>
        <v/>
      </c>
      <c r="H5" s="55"/>
      <c r="I5" s="25" t="str">
        <f ca="1">IFERROR(INDEX(EventScheduler[],MATCH($H$6&amp;"|"&amp;ROW(A2),EventScheduler[UNIQUE VALUE (CALCULATED)],0),2),"")</f>
        <v/>
      </c>
      <c r="J5" s="28" t="str">
        <f ca="1">IFERROR(INDEX(EventScheduler[],MATCH($H$6&amp;"|"&amp;ROW(A2),EventScheduler[UNIQUE VALUE (CALCULATED)],0),3),"")</f>
        <v/>
      </c>
      <c r="L5" s="38"/>
      <c r="M5" s="56"/>
    </row>
    <row r="6" spans="2:13" ht="15" customHeight="1" x14ac:dyDescent="0.3">
      <c r="B6" s="58"/>
      <c r="C6" s="58"/>
      <c r="E6" s="16">
        <f>'Time Intervals'!E6</f>
        <v>0.28125000000000006</v>
      </c>
      <c r="F6" s="10" t="str">
        <f ca="1">IFERROR(INDEX(EventScheduler[],MATCH(DATEVALUE(DateVal)&amp;DailySchedule[[#This Row],[Time]],LookUpDateAndTime,0),3),"")</f>
        <v/>
      </c>
      <c r="H6" s="3" t="str">
        <f ca="1">IFERROR(DateVal+1,"")</f>
        <v/>
      </c>
      <c r="I6" s="25" t="str">
        <f ca="1">IFERROR(INDEX(EventScheduler[],MATCH($H$6&amp;"|"&amp;ROW(A3),EventScheduler[UNIQUE VALUE (CALCULATED)],0),2),"")</f>
        <v/>
      </c>
      <c r="J6" s="28" t="str">
        <f ca="1">IFERROR(INDEX(EventScheduler[],MATCH($H$6&amp;"|"&amp;ROW(A3),EventScheduler[UNIQUE VALUE (CALCULATED)],0),3),"")</f>
        <v/>
      </c>
      <c r="L6" s="36"/>
      <c r="M6" s="56" t="s">
        <v>20</v>
      </c>
    </row>
    <row r="7" spans="2:13" ht="15" customHeight="1" x14ac:dyDescent="0.3">
      <c r="B7" s="60" t="str">
        <f ca="1">IFERROR(TEXT(DateVal,"dddd"),"")</f>
        <v>FEBRUARY 26, 2017</v>
      </c>
      <c r="C7" s="60"/>
      <c r="E7" s="16">
        <f>'Time Intervals'!E7</f>
        <v>0.29166666666666674</v>
      </c>
      <c r="F7" s="10" t="str">
        <f ca="1">IFERROR(INDEX(EventScheduler[],MATCH(DATEVALUE(DateVal)&amp;DailySchedule[[#This Row],[Time]],LookUpDateAndTime,0),3),"")</f>
        <v/>
      </c>
      <c r="H7" s="1"/>
      <c r="I7" s="25" t="str">
        <f ca="1">IFERROR(INDEX(EventScheduler[],MATCH($H$6&amp;"|"&amp;ROW(A4),EventScheduler[UNIQUE VALUE (CALCULATED)],0),2),"")</f>
        <v/>
      </c>
      <c r="J7" s="28" t="str">
        <f ca="1">IFERROR(INDEX(EventScheduler[],MATCH($H$6&amp;"|"&amp;ROW(A4),EventScheduler[UNIQUE VALUE (CALCULATED)],0),3),"")</f>
        <v/>
      </c>
      <c r="L7" s="22"/>
      <c r="M7" s="56"/>
    </row>
    <row r="8" spans="2:13" ht="15" customHeight="1" x14ac:dyDescent="0.3">
      <c r="B8" s="60"/>
      <c r="C8" s="60"/>
      <c r="E8" s="16">
        <f>'Time Intervals'!E8</f>
        <v>0.30208333333333343</v>
      </c>
      <c r="F8" s="10" t="str">
        <f ca="1">IFERROR(INDEX(EventScheduler[],MATCH(DATEVALUE(DateVal)&amp;DailySchedule[[#This Row],[Time]],LookUpDateAndTime,0),3),"")</f>
        <v/>
      </c>
      <c r="H8" s="2"/>
      <c r="I8" s="25" t="str">
        <f ca="1">IFERROR(INDEX(EventScheduler[],MATCH($H$6&amp;"|"&amp;ROW(A5),EventScheduler[UNIQUE VALUE (CALCULATED)],0),2),"")</f>
        <v/>
      </c>
      <c r="J8" s="30" t="str">
        <f ca="1">IFERROR(INDEX(EventScheduler[],MATCH($H$6&amp;"|"&amp;ROW(A5),EventScheduler[UNIQUE VALUE (CALCULATED)],0),3),"")</f>
        <v/>
      </c>
      <c r="L8" s="38"/>
      <c r="M8" s="56"/>
    </row>
    <row r="9" spans="2:13" ht="15" customHeight="1" x14ac:dyDescent="0.3">
      <c r="B9" s="60"/>
      <c r="C9" s="60"/>
      <c r="E9" s="16">
        <f>'Time Intervals'!E9</f>
        <v>0.31250000000000011</v>
      </c>
      <c r="F9" s="10" t="str">
        <f ca="1">IFERROR(INDEX(EventScheduler[],MATCH(DATEVALUE(DateVal)&amp;DailySchedule[[#This Row],[Time]],LookUpDateAndTime,0),3),"")</f>
        <v/>
      </c>
      <c r="H9" s="24" t="str">
        <f ca="1">IFERROR(TEXT(DATEVALUE(DateVal)+2,"dddd"),"")</f>
        <v/>
      </c>
      <c r="I9" s="27" t="str">
        <f ca="1">IFERROR(INDEX(EventScheduler[],MATCH($H$12&amp;"|"&amp;ROW(A1),EventScheduler[UNIQUE VALUE (CALCULATED)],0),2),"")</f>
        <v/>
      </c>
      <c r="J9" s="29" t="str">
        <f ca="1">IFERROR(INDEX(EventScheduler[],MATCH($H$12&amp;"|"&amp;ROW(A1),EventScheduler[UNIQUE VALUE (CALCULATED)],0),3),"")</f>
        <v/>
      </c>
      <c r="L9" s="36"/>
      <c r="M9" s="56"/>
    </row>
    <row r="10" spans="2:13" ht="15" customHeight="1" x14ac:dyDescent="0.3">
      <c r="E10" s="16">
        <f>'Time Intervals'!E10</f>
        <v>0.3229166666666668</v>
      </c>
      <c r="F10" s="10" t="str">
        <f ca="1">IFERROR(INDEX(EventScheduler[],MATCH(DATEVALUE(DateVal)&amp;DailySchedule[[#This Row],[Time]],LookUpDateAndTime,0),3),"")</f>
        <v/>
      </c>
      <c r="H10" s="55" t="str">
        <f ca="1">IFERROR(TEXT(DATEVALUE(DateVal)+2,"d"),"")</f>
        <v/>
      </c>
      <c r="I10" s="25" t="str">
        <f ca="1">IFERROR(INDEX(EventScheduler[],MATCH($H$12&amp;"|"&amp;ROW(#REF!),EventScheduler[UNIQUE VALUE (CALCULATED)],0),2),"")</f>
        <v/>
      </c>
      <c r="J10" s="28" t="str">
        <f ca="1">IFERROR(INDEX(EventScheduler[],MATCH($H$12&amp;"|"&amp;ROW(#REF!),EventScheduler[UNIQUE VALUE (CALCULATED)],0),3),"")</f>
        <v/>
      </c>
      <c r="L10" s="22"/>
      <c r="M10" s="56"/>
    </row>
    <row r="11" spans="2:13" ht="15" customHeight="1" x14ac:dyDescent="0.3">
      <c r="B11" s="59" t="s">
        <v>11</v>
      </c>
      <c r="C11" s="59"/>
      <c r="E11" s="16">
        <f>'Time Intervals'!E11</f>
        <v>0.33333333333333348</v>
      </c>
      <c r="F11" s="10" t="str">
        <f ca="1">IFERROR(INDEX(EventScheduler[],MATCH(DATEVALUE(DateVal)&amp;DailySchedule[[#This Row],[Time]],LookUpDateAndTime,0),3),"")</f>
        <v/>
      </c>
      <c r="H11" s="55"/>
      <c r="I11" s="25" t="str">
        <f ca="1">IFERROR(INDEX(EventScheduler[],MATCH($H$12&amp;"|"&amp;ROW(A2),EventScheduler[UNIQUE VALUE (CALCULATED)],0),2),"")</f>
        <v/>
      </c>
      <c r="J11" s="28" t="str">
        <f ca="1">IFERROR(INDEX(EventScheduler[],MATCH($H$12&amp;"|"&amp;ROW(A2),EventScheduler[UNIQUE VALUE (CALCULATED)],0),3),"")</f>
        <v/>
      </c>
      <c r="L11" s="38"/>
      <c r="M11" s="56"/>
    </row>
    <row r="12" spans="2:13" ht="15" customHeight="1" x14ac:dyDescent="0.3">
      <c r="E12" s="16">
        <f>'Time Intervals'!E12</f>
        <v>0.34375000000000017</v>
      </c>
      <c r="F12" s="10" t="str">
        <f ca="1">IFERROR(INDEX(EventScheduler[],MATCH(DATEVALUE(DateVal)&amp;DailySchedule[[#This Row],[Time]],LookUpDateAndTime,0),3),"")</f>
        <v/>
      </c>
      <c r="H12" s="3" t="str">
        <f ca="1">IFERROR(DateVal+2,"")</f>
        <v/>
      </c>
      <c r="I12" s="25" t="str">
        <f ca="1">IFERROR(INDEX(EventScheduler[],MATCH($H$12&amp;"|"&amp;ROW(A3),EventScheduler[UNIQUE VALUE (CALCULATED)],0),2),"")</f>
        <v/>
      </c>
      <c r="J12" s="28" t="str">
        <f ca="1">IFERROR(INDEX(EventScheduler[],MATCH($H$12&amp;"|"&amp;ROW(A3),EventScheduler[UNIQUE VALUE (CALCULATED)],0),3),"")</f>
        <v/>
      </c>
      <c r="L12" s="36"/>
      <c r="M12" s="56"/>
    </row>
    <row r="13" spans="2:13" ht="15" customHeight="1" x14ac:dyDescent="0.3">
      <c r="B13" s="21" t="s">
        <v>8</v>
      </c>
      <c r="C13" s="20"/>
      <c r="E13" s="16">
        <f>'Time Intervals'!E13</f>
        <v>0.35416666666666685</v>
      </c>
      <c r="F13" s="10" t="str">
        <f ca="1">IFERROR(INDEX(EventScheduler[],MATCH(DATEVALUE(DateVal)&amp;DailySchedule[[#This Row],[Time]],LookUpDateAndTime,0),3),"")</f>
        <v/>
      </c>
      <c r="H13" s="1"/>
      <c r="I13" s="25" t="str">
        <f ca="1">IFERROR(INDEX(EventScheduler[],MATCH($H$12&amp;"|"&amp;ROW(A4),EventScheduler[UNIQUE VALUE (CALCULATED)],0),2),"")</f>
        <v/>
      </c>
      <c r="J13" s="28" t="str">
        <f ca="1">IFERROR(INDEX(EventScheduler[],MATCH($H$12&amp;"|"&amp;ROW(A4),EventScheduler[UNIQUE VALUE (CALCULATED)],0),3),"")</f>
        <v/>
      </c>
      <c r="L13" s="22"/>
      <c r="M13" s="56"/>
    </row>
    <row r="14" spans="2:13" ht="15" customHeight="1" x14ac:dyDescent="0.3">
      <c r="B14" s="5"/>
      <c r="E14" s="16">
        <f>'Time Intervals'!E14</f>
        <v>0.36458333333333354</v>
      </c>
      <c r="F14" s="10" t="str">
        <f ca="1">IFERROR(INDEX(EventScheduler[],MATCH(DATEVALUE(DateVal)&amp;DailySchedule[[#This Row],[Time]],LookUpDateAndTime,0),3),"")</f>
        <v/>
      </c>
      <c r="H14" s="2"/>
      <c r="I14" s="25" t="str">
        <f ca="1">IFERROR(INDEX(EventScheduler[],MATCH($H$12&amp;"|"&amp;ROW(A5),EventScheduler[UNIQUE VALUE (CALCULATED)],0),2),"")</f>
        <v/>
      </c>
      <c r="J14" s="30" t="str">
        <f ca="1">IFERROR(INDEX(EventScheduler[],MATCH($H$12&amp;"|"&amp;ROW(A5),EventScheduler[UNIQUE VALUE (CALCULATED)],0),3),"")</f>
        <v/>
      </c>
      <c r="L14" s="38"/>
      <c r="M14" s="56"/>
    </row>
    <row r="15" spans="2:13" ht="15" customHeight="1" x14ac:dyDescent="0.3">
      <c r="B15" s="21" t="s">
        <v>7</v>
      </c>
      <c r="C15" s="20"/>
      <c r="E15" s="16">
        <f>'Time Intervals'!E15</f>
        <v>0.37500000000000022</v>
      </c>
      <c r="F15" s="10" t="str">
        <f ca="1">IFERROR(INDEX(EventScheduler[],MATCH(DATEVALUE(DateVal)&amp;DailySchedule[[#This Row],[Time]],LookUpDateAndTime,0),3),"")</f>
        <v/>
      </c>
      <c r="H15" s="24" t="str">
        <f ca="1">IFERROR(TEXT(DATEVALUE(DateVal)+3,"dddd"),"")</f>
        <v/>
      </c>
      <c r="I15" s="27" t="str">
        <f ca="1">IFERROR(INDEX(EventScheduler[],MATCH($H$18&amp;"|"&amp;ROW(A1),EventScheduler[UNIQUE VALUE (CALCULATED)],0),2),"")</f>
        <v/>
      </c>
      <c r="J15" s="29" t="str">
        <f ca="1">IFERROR(INDEX(EventScheduler[],MATCH($H$18&amp;"|"&amp;ROW(A1),EventScheduler[UNIQUE VALUE (CALCULATED)],0),3),"")</f>
        <v/>
      </c>
      <c r="L15" s="36"/>
      <c r="M15" s="56"/>
    </row>
    <row r="16" spans="2:13" ht="15" customHeight="1" x14ac:dyDescent="0.3">
      <c r="B16" s="5"/>
      <c r="C16" s="4"/>
      <c r="E16" s="16">
        <f>'Time Intervals'!E16</f>
        <v>0.38541666666666691</v>
      </c>
      <c r="F16" s="10" t="str">
        <f ca="1">IFERROR(INDEX(EventScheduler[],MATCH(DATEVALUE(DateVal)&amp;DailySchedule[[#This Row],[Time]],LookUpDateAndTime,0),3),"")</f>
        <v/>
      </c>
      <c r="H16" s="55" t="str">
        <f ca="1">IFERROR(TEXT(DATEVALUE(DateVal)+3,"d"),"")</f>
        <v/>
      </c>
      <c r="I16" s="25" t="str">
        <f ca="1">IFERROR(INDEX(EventScheduler[],MATCH($H$18&amp;"|"&amp;ROW(#REF!),EventScheduler[UNIQUE VALUE (CALCULATED)],0),2),"")</f>
        <v/>
      </c>
      <c r="J16" s="28" t="str">
        <f ca="1">IFERROR(INDEX(EventScheduler[],MATCH($H$18&amp;"|"&amp;ROW(#REF!),EventScheduler[UNIQUE VALUE (CALCULATED)],0),3),"")</f>
        <v/>
      </c>
      <c r="L16" s="22"/>
      <c r="M16" s="56"/>
    </row>
    <row r="17" spans="2:13" ht="15" customHeight="1" x14ac:dyDescent="0.3">
      <c r="B17" s="21" t="s">
        <v>9</v>
      </c>
      <c r="C17" s="20"/>
      <c r="E17" s="16">
        <f>'Time Intervals'!E17</f>
        <v>0.39583333333333359</v>
      </c>
      <c r="F17" s="10" t="str">
        <f ca="1">IFERROR(INDEX(EventScheduler[],MATCH(DATEVALUE(DateVal)&amp;DailySchedule[[#This Row],[Time]],LookUpDateAndTime,0),3),"")</f>
        <v/>
      </c>
      <c r="H17" s="55"/>
      <c r="I17" s="25" t="str">
        <f ca="1">IFERROR(INDEX(EventScheduler[],MATCH($H$18&amp;"|"&amp;ROW(A2),EventScheduler[UNIQUE VALUE (CALCULATED)],0),2),"")</f>
        <v/>
      </c>
      <c r="J17" s="28" t="str">
        <f ca="1">IFERROR(INDEX(EventScheduler[],MATCH($H$18&amp;"|"&amp;ROW(A2),EventScheduler[UNIQUE VALUE (CALCULATED)],0),3),"")</f>
        <v/>
      </c>
      <c r="L17" s="38"/>
      <c r="M17" s="56"/>
    </row>
    <row r="18" spans="2:13" ht="15" customHeight="1" x14ac:dyDescent="0.3">
      <c r="E18" s="16">
        <f>'Time Intervals'!E18</f>
        <v>0.40625000000000028</v>
      </c>
      <c r="F18" s="10" t="str">
        <f ca="1">IFERROR(INDEX(EventScheduler[],MATCH(DATEVALUE(DateVal)&amp;DailySchedule[[#This Row],[Time]],LookUpDateAndTime,0),3),"")</f>
        <v/>
      </c>
      <c r="H18" s="3" t="str">
        <f ca="1">IFERROR(DateVal+3,"")</f>
        <v/>
      </c>
      <c r="I18" s="25" t="str">
        <f ca="1">IFERROR(INDEX(EventScheduler[],MATCH($H$18&amp;"|"&amp;ROW(A3),EventScheduler[UNIQUE VALUE (CALCULATED)],0),2),"")</f>
        <v/>
      </c>
      <c r="J18" s="28" t="str">
        <f ca="1">IFERROR(INDEX(EventScheduler[],MATCH($H$18&amp;"|"&amp;ROW(A3),EventScheduler[UNIQUE VALUE (CALCULATED)],0),3),"")</f>
        <v/>
      </c>
      <c r="L18" s="36"/>
      <c r="M18" s="56"/>
    </row>
    <row r="19" spans="2:13" ht="15" customHeight="1" x14ac:dyDescent="0.3">
      <c r="B19" s="59" t="s">
        <v>12</v>
      </c>
      <c r="C19" s="59"/>
      <c r="E19" s="16">
        <f>'Time Intervals'!E19</f>
        <v>0.41666666666666696</v>
      </c>
      <c r="F19" s="10" t="str">
        <f ca="1">IFERROR(INDEX(EventScheduler[],MATCH(DATEVALUE(DateVal)&amp;DailySchedule[[#This Row],[Time]],LookUpDateAndTime,0),3),"")</f>
        <v/>
      </c>
      <c r="H19" s="1"/>
      <c r="I19" s="25" t="str">
        <f ca="1">IFERROR(INDEX(EventScheduler[],MATCH($H$18&amp;"|"&amp;ROW(A4),EventScheduler[UNIQUE VALUE (CALCULATED)],0),2),"")</f>
        <v/>
      </c>
      <c r="J19" s="28" t="str">
        <f ca="1">IFERROR(INDEX(EventScheduler[],MATCH($H$18&amp;"|"&amp;ROW(A4),EventScheduler[UNIQUE VALUE (CALCULATED)],0),3),"")</f>
        <v/>
      </c>
      <c r="L19" s="22"/>
      <c r="M19" s="56"/>
    </row>
    <row r="20" spans="2:13" ht="15" customHeight="1" x14ac:dyDescent="0.3">
      <c r="E20" s="16">
        <f>'Time Intervals'!E20</f>
        <v>0.42708333333333365</v>
      </c>
      <c r="F20" s="10" t="str">
        <f ca="1">IFERROR(INDEX(EventScheduler[],MATCH(DATEVALUE(DateVal)&amp;DailySchedule[[#This Row],[Time]],LookUpDateAndTime,0),3),"")</f>
        <v/>
      </c>
      <c r="H20" s="2"/>
      <c r="I20" s="25" t="str">
        <f ca="1">IFERROR(INDEX(EventScheduler[],MATCH($H$18&amp;"|"&amp;ROW(A5),EventScheduler[UNIQUE VALUE (CALCULATED)],0),2),"")</f>
        <v/>
      </c>
      <c r="J20" s="30" t="str">
        <f ca="1">IFERROR(INDEX(EventScheduler[],MATCH($H$18&amp;"|"&amp;ROW(A5),EventScheduler[UNIQUE VALUE (CALCULATED)],0),3),"")</f>
        <v/>
      </c>
      <c r="L20" s="38"/>
      <c r="M20" s="56"/>
    </row>
    <row r="21" spans="2:13" ht="15" customHeight="1" x14ac:dyDescent="0.3">
      <c r="B21" s="39" t="s">
        <v>27</v>
      </c>
      <c r="E21" s="16">
        <f>'Time Intervals'!E21</f>
        <v>0.43750000000000033</v>
      </c>
      <c r="F21" s="10" t="str">
        <f ca="1">IFERROR(INDEX(EventScheduler[],MATCH(DATEVALUE(DateVal)&amp;DailySchedule[[#This Row],[Time]],LookUpDateAndTime,0),3),"")</f>
        <v/>
      </c>
      <c r="H21" s="24" t="str">
        <f ca="1">IFERROR(TEXT(DATEVALUE(DateVal)+4,"dddd"),"")</f>
        <v/>
      </c>
      <c r="I21" s="27" t="str">
        <f ca="1">IFERROR(INDEX(EventScheduler[],MATCH($H$24&amp;"|"&amp;ROW(A1),EventScheduler[UNIQUE VALUE (CALCULATED)],0),2),"")</f>
        <v/>
      </c>
      <c r="J21" s="29" t="str">
        <f ca="1">IFERROR(INDEX(EventScheduler[],MATCH($H$24&amp;"|"&amp;ROW(A1),EventScheduler[UNIQUE VALUE (CALCULATED)],0),3),"")</f>
        <v/>
      </c>
      <c r="L21" s="36"/>
      <c r="M21" s="56"/>
    </row>
    <row r="22" spans="2:13" ht="15" customHeight="1" x14ac:dyDescent="0.3">
      <c r="E22" s="16">
        <f>'Time Intervals'!E22</f>
        <v>0.44791666666666702</v>
      </c>
      <c r="F22" s="10" t="str">
        <f ca="1">IFERROR(INDEX(EventScheduler[],MATCH(DATEVALUE(DateVal)&amp;DailySchedule[[#This Row],[Time]],LookUpDateAndTime,0),3),"")</f>
        <v/>
      </c>
      <c r="H22" s="55" t="str">
        <f ca="1">IFERROR(TEXT(DATEVALUE(DateVal)+4,"d"),"")</f>
        <v/>
      </c>
      <c r="I22" s="25" t="str">
        <f ca="1">IFERROR(INDEX(EventScheduler[],MATCH($H$24&amp;"|"&amp;ROW(#REF!),EventScheduler[UNIQUE VALUE (CALCULATED)],0),2),"")</f>
        <v/>
      </c>
      <c r="J22" s="28" t="str">
        <f ca="1">IFERROR(INDEX(EventScheduler[],MATCH($H$24&amp;"|"&amp;ROW(#REF!),EventScheduler[UNIQUE VALUE (CALCULATED)],0),3),"")</f>
        <v/>
      </c>
      <c r="L22" s="22"/>
      <c r="M22" s="56"/>
    </row>
    <row r="23" spans="2:13" ht="15" customHeight="1" x14ac:dyDescent="0.3">
      <c r="B23" s="39" t="s">
        <v>26</v>
      </c>
      <c r="E23" s="16">
        <f>'Time Intervals'!E23</f>
        <v>0.4583333333333337</v>
      </c>
      <c r="F23" s="10" t="str">
        <f ca="1">IFERROR(INDEX(EventScheduler[],MATCH(DATEVALUE(DateVal)&amp;DailySchedule[[#This Row],[Time]],LookUpDateAndTime,0),3),"")</f>
        <v/>
      </c>
      <c r="H23" s="55"/>
      <c r="I23" s="25" t="str">
        <f ca="1">IFERROR(INDEX(EventScheduler[],MATCH($H$24&amp;"|"&amp;ROW(A2),EventScheduler[UNIQUE VALUE (CALCULATED)],0),2),"")</f>
        <v/>
      </c>
      <c r="J23" s="28" t="str">
        <f ca="1">IFERROR(INDEX(EventScheduler[],MATCH($H$24&amp;"|"&amp;ROW(A2),EventScheduler[UNIQUE VALUE (CALCULATED)],0),3),"")</f>
        <v/>
      </c>
      <c r="L23" s="38"/>
      <c r="M23" s="56"/>
    </row>
    <row r="24" spans="2:13" ht="15" customHeight="1" x14ac:dyDescent="0.3">
      <c r="E24" s="16">
        <f>'Time Intervals'!E24</f>
        <v>0.46875000000000039</v>
      </c>
      <c r="F24" s="10" t="str">
        <f ca="1">IFERROR(INDEX(EventScheduler[],MATCH(DATEVALUE(DateVal)&amp;DailySchedule[[#This Row],[Time]],LookUpDateAndTime,0),3),"")</f>
        <v/>
      </c>
      <c r="H24" s="3" t="str">
        <f ca="1">IFERROR(DateVal+4,"")</f>
        <v/>
      </c>
      <c r="I24" s="25" t="str">
        <f ca="1">IFERROR(INDEX(EventScheduler[],MATCH($H$24&amp;"|"&amp;ROW(A3),EventScheduler[UNIQUE VALUE (CALCULATED)],0),2),"")</f>
        <v/>
      </c>
      <c r="J24" s="28" t="str">
        <f ca="1">IFERROR(INDEX(EventScheduler[],MATCH($H$24&amp;"|"&amp;ROW(A3),EventScheduler[UNIQUE VALUE (CALCULATED)],0),3),"")</f>
        <v/>
      </c>
      <c r="L24" s="36"/>
      <c r="M24" s="56"/>
    </row>
    <row r="25" spans="2:13" ht="15" customHeight="1" x14ac:dyDescent="0.3">
      <c r="B25" s="13" t="s">
        <v>25</v>
      </c>
      <c r="C25" s="14"/>
      <c r="E25" s="16">
        <f>'Time Intervals'!E25</f>
        <v>0.47916666666666707</v>
      </c>
      <c r="F25" s="10" t="str">
        <f ca="1">IFERROR(INDEX(EventScheduler[],MATCH(DATEVALUE(DateVal)&amp;DailySchedule[[#This Row],[Time]],LookUpDateAndTime,0),3),"")</f>
        <v/>
      </c>
      <c r="H25" s="2"/>
      <c r="I25" s="25" t="str">
        <f ca="1">IFERROR(INDEX(EventScheduler[],MATCH($H$24&amp;"|"&amp;ROW(A4),EventScheduler[UNIQUE VALUE (CALCULATED)],0),2),"")</f>
        <v/>
      </c>
      <c r="J25" s="30" t="str">
        <f ca="1">IFERROR(INDEX(EventScheduler[],MATCH($H$24&amp;"|"&amp;ROW(A4),EventScheduler[UNIQUE VALUE (CALCULATED)],0),3),"")</f>
        <v/>
      </c>
      <c r="L25" s="22"/>
      <c r="M25" s="56"/>
    </row>
    <row r="26" spans="2:13" ht="15" customHeight="1" x14ac:dyDescent="0.3">
      <c r="B26" s="57" t="s">
        <v>3</v>
      </c>
      <c r="C26" s="57"/>
      <c r="E26" s="16">
        <f>'Time Intervals'!E26</f>
        <v>0.48958333333333376</v>
      </c>
      <c r="F26" s="10" t="str">
        <f ca="1">IFERROR(INDEX(EventScheduler[],MATCH(DATEVALUE(DateVal)&amp;DailySchedule[[#This Row],[Time]],LookUpDateAndTime,0),3),"")</f>
        <v/>
      </c>
      <c r="H26" s="24" t="str">
        <f ca="1">IFERROR(TEXT(DATEVALUE(DateVal)+5,"dddd"),"")</f>
        <v/>
      </c>
      <c r="I26" s="27" t="str">
        <f ca="1">IFERROR(INDEX(EventScheduler[],MATCH($H$29&amp;"|"&amp;ROW(A1),EventScheduler[UNIQUE VALUE (CALCULATED)],0),2),"")</f>
        <v/>
      </c>
      <c r="J26" s="29" t="str">
        <f ca="1">IFERROR(INDEX(EventScheduler[],MATCH($H$29&amp;"|"&amp;ROW(A1),EventScheduler[UNIQUE VALUE (CALCULATED)],0),3),"")</f>
        <v/>
      </c>
      <c r="L26" s="38"/>
      <c r="M26" s="56"/>
    </row>
    <row r="27" spans="2:13" ht="15" customHeight="1" x14ac:dyDescent="0.3">
      <c r="E27" s="16">
        <f>'Time Intervals'!E27</f>
        <v>0.50000000000000044</v>
      </c>
      <c r="F27" s="10" t="str">
        <f ca="1">IFERROR(INDEX(EventScheduler[],MATCH(DATEVALUE(DateVal)&amp;DailySchedule[[#This Row],[Time]],LookUpDateAndTime,0),3),"")</f>
        <v/>
      </c>
      <c r="H27" s="55" t="str">
        <f ca="1">IFERROR(TEXT(DATEVALUE(DateVal)+5,"d"),"")</f>
        <v/>
      </c>
      <c r="I27" s="25" t="str">
        <f ca="1">IFERROR(INDEX(EventScheduler[],MATCH($H$29&amp;"|"&amp;ROW(#REF!),EventScheduler[UNIQUE VALUE (CALCULATED)],0),2),"")</f>
        <v/>
      </c>
      <c r="J27" s="28" t="str">
        <f ca="1">IFERROR(INDEX(EventScheduler[],MATCH($H$29&amp;"|"&amp;ROW(#REF!),EventScheduler[UNIQUE VALUE (CALCULATED)],0),3),"")</f>
        <v/>
      </c>
      <c r="L27" s="36"/>
      <c r="M27" s="56"/>
    </row>
    <row r="28" spans="2:13" ht="15" customHeight="1" x14ac:dyDescent="0.3">
      <c r="E28" s="16">
        <f>'Time Intervals'!E28</f>
        <v>0.51041666666666707</v>
      </c>
      <c r="F28" s="10" t="str">
        <f ca="1">IFERROR(INDEX(EventScheduler[],MATCH(DATEVALUE(DateVal)&amp;DailySchedule[[#This Row],[Time]],LookUpDateAndTime,0),3),"")</f>
        <v/>
      </c>
      <c r="H28" s="55"/>
      <c r="I28" s="25" t="str">
        <f ca="1">IFERROR(INDEX(EventScheduler[],MATCH($H$29&amp;"|"&amp;ROW(A2),EventScheduler[UNIQUE VALUE (CALCULATED)],0),2),"")</f>
        <v/>
      </c>
      <c r="J28" s="28" t="str">
        <f ca="1">IFERROR(INDEX(EventScheduler[],MATCH($H$29&amp;"|"&amp;ROW(A2),EventScheduler[UNIQUE VALUE (CALCULATED)],0),3),"")</f>
        <v/>
      </c>
      <c r="L28" s="22"/>
      <c r="M28" s="56"/>
    </row>
    <row r="29" spans="2:13" ht="15" customHeight="1" x14ac:dyDescent="0.3">
      <c r="E29" s="16">
        <f>'Time Intervals'!E29</f>
        <v>0.5208333333333337</v>
      </c>
      <c r="F29" s="10" t="str">
        <f ca="1">IFERROR(INDEX(EventScheduler[],MATCH(DATEVALUE(DateVal)&amp;DailySchedule[[#This Row],[Time]],LookUpDateAndTime,0),3),"")</f>
        <v/>
      </c>
      <c r="H29" s="3" t="str">
        <f ca="1">IFERROR(DateVal+5,"")</f>
        <v/>
      </c>
      <c r="I29" s="25" t="str">
        <f ca="1">IFERROR(INDEX(EventScheduler[],MATCH($H$29&amp;"|"&amp;ROW(A3),EventScheduler[UNIQUE VALUE (CALCULATED)],0),2),"")</f>
        <v/>
      </c>
      <c r="J29" s="28" t="str">
        <f ca="1">IFERROR(INDEX(EventScheduler[],MATCH($H$29&amp;"|"&amp;ROW(A3),EventScheduler[UNIQUE VALUE (CALCULATED)],0),3),"")</f>
        <v/>
      </c>
      <c r="L29" s="38"/>
      <c r="M29" s="56"/>
    </row>
    <row r="30" spans="2:13" ht="15" customHeight="1" x14ac:dyDescent="0.3">
      <c r="E30" s="16">
        <f>'Time Intervals'!E30</f>
        <v>0.53125000000000033</v>
      </c>
      <c r="F30" s="10" t="str">
        <f ca="1">IFERROR(INDEX(EventScheduler[],MATCH(DATEVALUE(DateVal)&amp;DailySchedule[[#This Row],[Time]],LookUpDateAndTime,0),3),"")</f>
        <v/>
      </c>
      <c r="H30" s="2"/>
      <c r="I30" s="25" t="str">
        <f ca="1">IFERROR(INDEX(EventScheduler[],MATCH($H$29&amp;"|"&amp;ROW(A4),EventScheduler[UNIQUE VALUE (CALCULATED)],0),2),"")</f>
        <v/>
      </c>
      <c r="J30" s="30" t="str">
        <f ca="1">IFERROR(INDEX(EventScheduler[],MATCH($H$29&amp;"|"&amp;ROW(A4),EventScheduler[UNIQUE VALUE (CALCULATED)],0),3),"")</f>
        <v/>
      </c>
      <c r="L30" s="36"/>
      <c r="M30" s="56"/>
    </row>
    <row r="31" spans="2:13" ht="15" customHeight="1" x14ac:dyDescent="0.3">
      <c r="E31" s="16">
        <f>'Time Intervals'!E31</f>
        <v>0.54166666666666696</v>
      </c>
      <c r="F31" s="10" t="str">
        <f ca="1">IFERROR(INDEX(EventScheduler[],MATCH(DATEVALUE(DateVal)&amp;DailySchedule[[#This Row],[Time]],LookUpDateAndTime,0),3),"")</f>
        <v/>
      </c>
      <c r="H31" s="24" t="str">
        <f ca="1">IFERROR(TEXT(DATEVALUE(DateVal)+6,"dddd"),"")</f>
        <v/>
      </c>
      <c r="I31" s="27" t="str">
        <f ca="1">IFERROR(INDEX(EventScheduler[],MATCH($H$34&amp;"|"&amp;ROW(A1),EventScheduler[UNIQUE VALUE (CALCULATED)],0),2),"")</f>
        <v/>
      </c>
      <c r="J31" s="29" t="str">
        <f ca="1">IFERROR(INDEX(EventScheduler[],MATCH($H$34&amp;"|"&amp;ROW(A1),EventScheduler[UNIQUE VALUE (CALCULATED)],0),3),"")</f>
        <v/>
      </c>
      <c r="L31" s="22"/>
      <c r="M31" s="56"/>
    </row>
    <row r="32" spans="2:13" ht="15" customHeight="1" x14ac:dyDescent="0.3">
      <c r="E32" s="16">
        <f>'Time Intervals'!E32</f>
        <v>0.55208333333333359</v>
      </c>
      <c r="F32" s="10" t="str">
        <f ca="1">IFERROR(INDEX(EventScheduler[],MATCH(DATEVALUE(DateVal)&amp;DailySchedule[[#This Row],[Time]],LookUpDateAndTime,0),3),"")</f>
        <v/>
      </c>
      <c r="H32" s="55" t="str">
        <f ca="1">IFERROR(TEXT(DATEVALUE(DateVal)+6,"d"),"")</f>
        <v/>
      </c>
      <c r="I32" s="25" t="str">
        <f ca="1">IFERROR(INDEX(EventScheduler[],MATCH($H$34&amp;"|"&amp;ROW(#REF!),EventScheduler[UNIQUE VALUE (CALCULATED)],0),2),"")</f>
        <v/>
      </c>
      <c r="J32" s="28" t="str">
        <f ca="1">IFERROR(INDEX(EventScheduler[],MATCH($H$34&amp;"|"&amp;ROW(#REF!),EventScheduler[UNIQUE VALUE (CALCULATED)],0),3),"")</f>
        <v/>
      </c>
      <c r="L32" s="38"/>
      <c r="M32" s="56"/>
    </row>
    <row r="33" spans="5:13" ht="15" customHeight="1" x14ac:dyDescent="0.3">
      <c r="E33" s="16">
        <f>'Time Intervals'!E33</f>
        <v>0.56250000000000022</v>
      </c>
      <c r="F33" s="10" t="str">
        <f ca="1">IFERROR(INDEX(EventScheduler[],MATCH(DATEVALUE(DateVal)&amp;DailySchedule[[#This Row],[Time]],LookUpDateAndTime,0),3),"")</f>
        <v/>
      </c>
      <c r="H33" s="55"/>
      <c r="I33" s="25" t="str">
        <f ca="1">IFERROR(INDEX(EventScheduler[],MATCH($H$34&amp;"|"&amp;ROW(A2),EventScheduler[UNIQUE VALUE (CALCULATED)],0),2),"")</f>
        <v/>
      </c>
      <c r="J33" s="28" t="str">
        <f ca="1">IFERROR(INDEX(EventScheduler[],MATCH($H$34&amp;"|"&amp;ROW(A2),EventScheduler[UNIQUE VALUE (CALCULATED)],0),3),"")</f>
        <v/>
      </c>
      <c r="L33" s="36"/>
      <c r="M33" s="56"/>
    </row>
    <row r="34" spans="5:13" ht="15" customHeight="1" x14ac:dyDescent="0.3">
      <c r="E34" s="16">
        <f>'Time Intervals'!E34</f>
        <v>0.57291666666666685</v>
      </c>
      <c r="F34" s="10" t="str">
        <f ca="1">IFERROR(INDEX(EventScheduler[],MATCH(DATEVALUE(DateVal)&amp;DailySchedule[[#This Row],[Time]],LookUpDateAndTime,0),3),"")</f>
        <v/>
      </c>
      <c r="H34" s="3" t="str">
        <f ca="1">IFERROR(DateVal+6,"")</f>
        <v/>
      </c>
      <c r="I34" s="25" t="str">
        <f ca="1">IFERROR(INDEX(EventScheduler[],MATCH($H$34&amp;"|"&amp;ROW(A3),EventScheduler[UNIQUE VALUE (CALCULATED)],0),2),"")</f>
        <v/>
      </c>
      <c r="J34" s="28" t="str">
        <f ca="1">IFERROR(INDEX(EventScheduler[],MATCH($H$34&amp;"|"&amp;ROW(A3),EventScheduler[UNIQUE VALUE (CALCULATED)],0),3),"")</f>
        <v/>
      </c>
      <c r="L34" s="22"/>
      <c r="M34" s="56"/>
    </row>
    <row r="35" spans="5:13" ht="15" customHeight="1" x14ac:dyDescent="0.3">
      <c r="E35" s="16">
        <f>'Time Intervals'!E35</f>
        <v>0.58333333333333348</v>
      </c>
      <c r="F35" s="10" t="str">
        <f ca="1">IFERROR(INDEX(EventScheduler[],MATCH(DATEVALUE(DateVal)&amp;DailySchedule[[#This Row],[Time]],LookUpDateAndTime,0),3),"")</f>
        <v/>
      </c>
      <c r="H35" s="2"/>
      <c r="I35" s="26" t="str">
        <f ca="1">IFERROR(INDEX(EventScheduler[],MATCH($H$34&amp;"|"&amp;ROW(A4),EventScheduler[UNIQUE VALUE (CALCULATED)],0),2),"")</f>
        <v/>
      </c>
      <c r="J35" s="30" t="str">
        <f ca="1">IFERROR(INDEX(EventScheduler[],MATCH($H$34&amp;"|"&amp;ROW(A4),EventScheduler[UNIQUE VALUE (CALCULATED)],0),3),"")</f>
        <v/>
      </c>
      <c r="L35" s="38"/>
      <c r="M35" s="56"/>
    </row>
    <row r="36" spans="5:13" x14ac:dyDescent="0.3">
      <c r="E36" s="16">
        <f>'Time Intervals'!E36</f>
        <v>0.59375000000000011</v>
      </c>
      <c r="F36" t="str">
        <f ca="1">IFERROR(INDEX(EventScheduler[],MATCH(DATEVALUE(DateVal)&amp;DailySchedule[[#This Row],[Time]],LookUpDateAndTime,0),3),"")</f>
        <v/>
      </c>
    </row>
    <row r="37" spans="5:13" x14ac:dyDescent="0.3">
      <c r="E37" s="16">
        <f>'Time Intervals'!E37</f>
        <v>0.60416666666666674</v>
      </c>
      <c r="F37" t="str">
        <f ca="1">IFERROR(INDEX(EventScheduler[],MATCH(DATEVALUE(DateVal)&amp;DailySchedule[[#This Row],[Time]],LookUpDateAndTime,0),3),"")</f>
        <v/>
      </c>
    </row>
    <row r="38" spans="5:13" x14ac:dyDescent="0.3">
      <c r="E38" s="16">
        <f>'Time Intervals'!E38</f>
        <v>0.61458333333333337</v>
      </c>
      <c r="F38" t="str">
        <f ca="1">IFERROR(INDEX(EventScheduler[],MATCH(DATEVALUE(DateVal)&amp;DailySchedule[[#This Row],[Time]],LookUpDateAndTime,0),3),"")</f>
        <v/>
      </c>
    </row>
    <row r="39" spans="5:13" x14ac:dyDescent="0.3">
      <c r="E39" s="16">
        <f>'Time Intervals'!E39</f>
        <v>0.625</v>
      </c>
      <c r="F39" t="str">
        <f ca="1">IFERROR(INDEX(EventScheduler[],MATCH(DATEVALUE(DateVal)&amp;DailySchedule[[#This Row],[Time]],LookUpDateAndTime,0),3),"")</f>
        <v/>
      </c>
    </row>
    <row r="40" spans="5:13" x14ac:dyDescent="0.3">
      <c r="E40" s="16">
        <f>'Time Intervals'!E40</f>
        <v>0.63541666666666663</v>
      </c>
      <c r="F40" t="str">
        <f ca="1">IFERROR(INDEX(EventScheduler[],MATCH(DATEVALUE(DateVal)&amp;DailySchedule[[#This Row],[Time]],LookUpDateAndTime,0),3),"")</f>
        <v/>
      </c>
    </row>
    <row r="41" spans="5:13" x14ac:dyDescent="0.3">
      <c r="E41" s="16">
        <f>'Time Intervals'!E41</f>
        <v>0.64583333333333326</v>
      </c>
      <c r="F41" t="str">
        <f ca="1">IFERROR(INDEX(EventScheduler[],MATCH(DATEVALUE(DateVal)&amp;DailySchedule[[#This Row],[Time]],LookUpDateAndTime,0),3),"")</f>
        <v/>
      </c>
    </row>
    <row r="42" spans="5:13" x14ac:dyDescent="0.3">
      <c r="E42" s="16">
        <f>'Time Intervals'!E42</f>
        <v>0.65624999999999989</v>
      </c>
      <c r="F42" t="str">
        <f ca="1">IFERROR(INDEX(EventScheduler[],MATCH(DATEVALUE(DateVal)&amp;DailySchedule[[#This Row],[Time]],LookUpDateAndTime,0),3),"")</f>
        <v/>
      </c>
    </row>
    <row r="43" spans="5:13" x14ac:dyDescent="0.3">
      <c r="E43" s="16">
        <f>'Time Intervals'!E43</f>
        <v>0.66666666666666652</v>
      </c>
      <c r="F43" t="str">
        <f ca="1">IFERROR(INDEX(EventScheduler[],MATCH(DATEVALUE(DateVal)&amp;DailySchedule[[#This Row],[Time]],LookUpDateAndTime,0),3),"")</f>
        <v/>
      </c>
    </row>
    <row r="44" spans="5:13" x14ac:dyDescent="0.3">
      <c r="E44" s="16">
        <f>'Time Intervals'!E44</f>
        <v>0.67708333333333315</v>
      </c>
      <c r="F44" t="str">
        <f ca="1">IFERROR(INDEX(EventScheduler[],MATCH(DATEVALUE(DateVal)&amp;DailySchedule[[#This Row],[Time]],LookUpDateAndTime,0),3),"")</f>
        <v/>
      </c>
    </row>
    <row r="45" spans="5:13" x14ac:dyDescent="0.3">
      <c r="E45" s="16">
        <f>'Time Intervals'!E45</f>
        <v>0.68749999999999978</v>
      </c>
      <c r="F45" t="str">
        <f ca="1">IFERROR(INDEX(EventScheduler[],MATCH(DATEVALUE(DateVal)&amp;DailySchedule[[#This Row],[Time]],LookUpDateAndTime,0),3),"")</f>
        <v/>
      </c>
    </row>
    <row r="46" spans="5:13" x14ac:dyDescent="0.3">
      <c r="E46" s="16">
        <f>'Time Intervals'!E46</f>
        <v>0.69791666666666641</v>
      </c>
      <c r="F46" t="str">
        <f ca="1">IFERROR(INDEX(EventScheduler[],MATCH(DATEVALUE(DateVal)&amp;DailySchedule[[#This Row],[Time]],LookUpDateAndTime,0),3),"")</f>
        <v/>
      </c>
    </row>
    <row r="47" spans="5:13" x14ac:dyDescent="0.3">
      <c r="E47" s="16">
        <f>'Time Intervals'!E47</f>
        <v>0.70833333333333304</v>
      </c>
      <c r="F47" t="str">
        <f ca="1">IFERROR(INDEX(EventScheduler[],MATCH(DATEVALUE(DateVal)&amp;DailySchedule[[#This Row],[Time]],LookUpDateAndTime,0),3),"")</f>
        <v/>
      </c>
    </row>
    <row r="48" spans="5:13" x14ac:dyDescent="0.3">
      <c r="E48" s="16">
        <f>'Time Intervals'!E48</f>
        <v>0.71874999999999967</v>
      </c>
      <c r="F48" t="str">
        <f ca="1">IFERROR(INDEX(EventScheduler[],MATCH(DATEVALUE(DateVal)&amp;DailySchedule[[#This Row],[Time]],LookUpDateAndTime,0),3),"")</f>
        <v/>
      </c>
    </row>
    <row r="49" spans="5:6" x14ac:dyDescent="0.3">
      <c r="E49" s="16">
        <f>'Time Intervals'!E49</f>
        <v>0.7291666666666663</v>
      </c>
      <c r="F49" t="str">
        <f ca="1">IFERROR(INDEX(EventScheduler[],MATCH(DATEVALUE(DateVal)&amp;DailySchedule[[#This Row],[Time]],LookUpDateAndTime,0),3),"")</f>
        <v/>
      </c>
    </row>
    <row r="50" spans="5:6" x14ac:dyDescent="0.3">
      <c r="E50" s="16">
        <f>'Time Intervals'!E50</f>
        <v>0.73958333333333293</v>
      </c>
      <c r="F50" t="str">
        <f ca="1">IFERROR(INDEX(EventScheduler[],MATCH(DATEVALUE(DateVal)&amp;DailySchedule[[#This Row],[Time]],LookUpDateAndTime,0),3),"")</f>
        <v/>
      </c>
    </row>
    <row r="51" spans="5:6" x14ac:dyDescent="0.3">
      <c r="E51" s="16">
        <f>'Time Intervals'!E51</f>
        <v>0.74999999999999956</v>
      </c>
      <c r="F51" t="str">
        <f ca="1">IFERROR(INDEX(EventScheduler[],MATCH(DATEVALUE(DateVal)&amp;DailySchedule[[#This Row],[Time]],LookUpDateAndTime,0),3),"")</f>
        <v/>
      </c>
    </row>
    <row r="52" spans="5:6" x14ac:dyDescent="0.3">
      <c r="E52" s="16">
        <f>'Time Intervals'!E52</f>
        <v>0.76041666666666619</v>
      </c>
      <c r="F52" t="str">
        <f ca="1">IFERROR(INDEX(EventScheduler[],MATCH(DATEVALUE(DateVal)&amp;DailySchedule[[#This Row],[Time]],LookUpDateAndTime,0),3),"")</f>
        <v/>
      </c>
    </row>
    <row r="53" spans="5:6" x14ac:dyDescent="0.3">
      <c r="E53" s="16">
        <f>'Time Intervals'!E53</f>
        <v>0.77083333333333282</v>
      </c>
      <c r="F53" t="str">
        <f ca="1">IFERROR(INDEX(EventScheduler[],MATCH(DATEVALUE(DateVal)&amp;DailySchedule[[#This Row],[Time]],LookUpDateAndTime,0),3),"")</f>
        <v/>
      </c>
    </row>
    <row r="54" spans="5:6" x14ac:dyDescent="0.3">
      <c r="E54" s="16">
        <f>'Time Intervals'!E54</f>
        <v>0.78124999999999944</v>
      </c>
      <c r="F54" t="str">
        <f ca="1">IFERROR(INDEX(EventScheduler[],MATCH(DATEVALUE(DateVal)&amp;DailySchedule[[#This Row],[Time]],LookUpDateAndTime,0),3),"")</f>
        <v/>
      </c>
    </row>
    <row r="55" spans="5:6" x14ac:dyDescent="0.3">
      <c r="E55" s="16">
        <f>'Time Intervals'!E55</f>
        <v>0.79166666666666607</v>
      </c>
      <c r="F55" t="str">
        <f ca="1">IFERROR(INDEX(EventScheduler[],MATCH(DATEVALUE(DateVal)&amp;DailySchedule[[#This Row],[Time]],LookUpDateAndTime,0),3),"")</f>
        <v/>
      </c>
    </row>
    <row r="56" spans="5:6" x14ac:dyDescent="0.3">
      <c r="E56" s="16">
        <f>'Time Intervals'!E56</f>
        <v>0.8020833333333327</v>
      </c>
      <c r="F56" t="str">
        <f ca="1">IFERROR(INDEX(EventScheduler[],MATCH(DATEVALUE(DateVal)&amp;DailySchedule[[#This Row],[Time]],LookUpDateAndTime,0),3),"")</f>
        <v/>
      </c>
    </row>
    <row r="57" spans="5:6" x14ac:dyDescent="0.3">
      <c r="E57" s="16">
        <f>'Time Intervals'!E57</f>
        <v>0.81249999999999933</v>
      </c>
      <c r="F57" t="str">
        <f ca="1">IFERROR(INDEX(EventScheduler[],MATCH(DATEVALUE(DateVal)&amp;DailySchedule[[#This Row],[Time]],LookUpDateAndTime,0),3),"")</f>
        <v/>
      </c>
    </row>
    <row r="58" spans="5:6" x14ac:dyDescent="0.3">
      <c r="E58" s="16">
        <f>'Time Intervals'!E58</f>
        <v>0.82291666666666596</v>
      </c>
      <c r="F58" t="str">
        <f ca="1">IFERROR(INDEX(EventScheduler[],MATCH(DATEVALUE(DateVal)&amp;DailySchedule[[#This Row],[Time]],LookUpDateAndTime,0),3),"")</f>
        <v/>
      </c>
    </row>
    <row r="59" spans="5:6" x14ac:dyDescent="0.3">
      <c r="E59" s="16">
        <f>'Time Intervals'!E59</f>
        <v>0.83333333333333259</v>
      </c>
      <c r="F59" t="str">
        <f ca="1">IFERROR(INDEX(EventScheduler[],MATCH(DATEVALUE(DateVal)&amp;DailySchedule[[#This Row],[Time]],LookUpDateAndTime,0),3),"")</f>
        <v/>
      </c>
    </row>
    <row r="60" spans="5:6" x14ac:dyDescent="0.3">
      <c r="E60" s="16">
        <f>'Time Intervals'!E60</f>
        <v>0.84374999999999922</v>
      </c>
      <c r="F60" t="str">
        <f ca="1">IFERROR(INDEX(EventScheduler[],MATCH(DATEVALUE(DateVal)&amp;DailySchedule[[#This Row],[Time]],LookUpDateAndTime,0),3),"")</f>
        <v/>
      </c>
    </row>
    <row r="61" spans="5:6" x14ac:dyDescent="0.3">
      <c r="E61" s="16">
        <f>'Time Intervals'!E61</f>
        <v>0.85416666666666585</v>
      </c>
      <c r="F61" t="str">
        <f ca="1">IFERROR(INDEX(EventScheduler[],MATCH(DATEVALUE(DateVal)&amp;DailySchedule[[#This Row],[Time]],LookUpDateAndTime,0),3),"")</f>
        <v/>
      </c>
    </row>
    <row r="62" spans="5:6" x14ac:dyDescent="0.3">
      <c r="E62" s="16">
        <f>'Time Intervals'!E62</f>
        <v>0.86458333333333248</v>
      </c>
      <c r="F62" t="str">
        <f ca="1">IFERROR(INDEX(EventScheduler[],MATCH(DATEVALUE(DateVal)&amp;DailySchedule[[#This Row],[Time]],LookUpDateAndTime,0),3),"")</f>
        <v/>
      </c>
    </row>
    <row r="63" spans="5:6" x14ac:dyDescent="0.3">
      <c r="E63" s="16">
        <f>'Time Intervals'!E63</f>
        <v>0.87499999999999911</v>
      </c>
      <c r="F63" t="str">
        <f ca="1">IFERROR(INDEX(EventScheduler[],MATCH(DATEVALUE(DateVal)&amp;DailySchedule[[#This Row],[Time]],LookUpDateAndTime,0),3),"")</f>
        <v/>
      </c>
    </row>
    <row r="64" spans="5:6" x14ac:dyDescent="0.3">
      <c r="E64" s="16" t="str">
        <f>'Time Intervals'!E64</f>
        <v/>
      </c>
      <c r="F64" t="str">
        <f ca="1">IFERROR(INDEX(EventScheduler[],MATCH(DATEVALUE(DateVal)&amp;DailySchedule[[#This Row],[Time]],LookUpDateAndTime,0),3),"")</f>
        <v/>
      </c>
    </row>
    <row r="65" spans="5:6" x14ac:dyDescent="0.3">
      <c r="E65" s="16" t="str">
        <f>'Time Intervals'!E65</f>
        <v/>
      </c>
      <c r="F65" t="str">
        <f ca="1">IFERROR(INDEX(EventScheduler[],MATCH(DATEVALUE(DateVal)&amp;DailySchedule[[#This Row],[Time]],LookUpDateAndTime,0),3),"")</f>
        <v/>
      </c>
    </row>
    <row r="66" spans="5:6" x14ac:dyDescent="0.3">
      <c r="E66" s="16" t="str">
        <f>'Time Intervals'!E66</f>
        <v/>
      </c>
      <c r="F66" t="str">
        <f ca="1">IFERROR(INDEX(EventScheduler[],MATCH(DATEVALUE(DateVal)&amp;DailySchedule[[#This Row],[Time]],LookUpDateAndTime,0),3),"")</f>
        <v/>
      </c>
    </row>
    <row r="67" spans="5:6" x14ac:dyDescent="0.3">
      <c r="E67" s="16" t="str">
        <f>'Time Intervals'!E67</f>
        <v/>
      </c>
      <c r="F67" t="str">
        <f ca="1">IFERROR(INDEX(EventScheduler[],MATCH(DATEVALUE(DateVal)&amp;DailySchedule[[#This Row],[Time]],LookUpDateAndTime,0),3),"")</f>
        <v/>
      </c>
    </row>
    <row r="68" spans="5:6" x14ac:dyDescent="0.3">
      <c r="E68" s="16" t="str">
        <f>'Time Intervals'!E68</f>
        <v/>
      </c>
      <c r="F68" t="str">
        <f ca="1">IFERROR(INDEX(EventScheduler[],MATCH(DATEVALUE(DateVal)&amp;DailySchedule[[#This Row],[Time]],LookUpDateAndTime,0),3),"")</f>
        <v/>
      </c>
    </row>
    <row r="69" spans="5:6" x14ac:dyDescent="0.3">
      <c r="E69" s="16" t="str">
        <f>'Time Intervals'!E69</f>
        <v/>
      </c>
      <c r="F69" t="str">
        <f ca="1">IFERROR(INDEX(EventScheduler[],MATCH(DATEVALUE(DateVal)&amp;DailySchedule[[#This Row],[Time]],LookUpDateAndTime,0),3),"")</f>
        <v/>
      </c>
    </row>
    <row r="70" spans="5:6" x14ac:dyDescent="0.3">
      <c r="E70" s="16" t="str">
        <f>'Time Intervals'!E70</f>
        <v/>
      </c>
      <c r="F70" t="str">
        <f ca="1">IFERROR(INDEX(EventScheduler[],MATCH(DATEVALUE(DateVal)&amp;DailySchedule[[#This Row],[Time]],LookUpDateAndTime,0),3),"")</f>
        <v/>
      </c>
    </row>
    <row r="71" spans="5:6" x14ac:dyDescent="0.3">
      <c r="E71" s="16" t="str">
        <f>'Time Intervals'!E71</f>
        <v/>
      </c>
      <c r="F71" t="str">
        <f ca="1">IFERROR(INDEX(EventScheduler[],MATCH(DATEVALUE(DateVal)&amp;DailySchedule[[#This Row],[Time]],LookUpDateAndTime,0),3),"")</f>
        <v/>
      </c>
    </row>
    <row r="72" spans="5:6" x14ac:dyDescent="0.3">
      <c r="E72" s="16" t="str">
        <f>'Time Intervals'!E72</f>
        <v/>
      </c>
      <c r="F72" t="str">
        <f ca="1">IFERROR(INDEX(EventScheduler[],MATCH(DATEVALUE(DateVal)&amp;DailySchedule[[#This Row],[Time]],LookUpDateAndTime,0),3),"")</f>
        <v/>
      </c>
    </row>
    <row r="73" spans="5:6" x14ac:dyDescent="0.3">
      <c r="E73" s="16" t="str">
        <f>'Time Intervals'!E73</f>
        <v/>
      </c>
      <c r="F73" t="str">
        <f ca="1">IFERROR(INDEX(EventScheduler[],MATCH(DATEVALUE(DateVal)&amp;DailySchedule[[#This Row],[Time]],LookUpDateAndTime,0),3),"")</f>
        <v/>
      </c>
    </row>
    <row r="74" spans="5:6" x14ac:dyDescent="0.3">
      <c r="E74" s="16" t="str">
        <f>'Time Intervals'!E74</f>
        <v/>
      </c>
      <c r="F74" t="str">
        <f ca="1">IFERROR(INDEX(EventScheduler[],MATCH(DATEVALUE(DateVal)&amp;DailySchedule[[#This Row],[Time]],LookUpDateAndTime,0),3),"")</f>
        <v/>
      </c>
    </row>
    <row r="75" spans="5:6" x14ac:dyDescent="0.3">
      <c r="E75" s="16" t="str">
        <f>'Time Intervals'!E75</f>
        <v/>
      </c>
      <c r="F75" t="str">
        <f ca="1">IFERROR(INDEX(EventScheduler[],MATCH(DATEVALUE(DateVal)&amp;DailySchedule[[#This Row],[Time]],LookUpDateAndTime,0),3),"")</f>
        <v/>
      </c>
    </row>
  </sheetData>
  <mergeCells count="22"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  <mergeCell ref="H27:H28"/>
    <mergeCell ref="M12:M14"/>
    <mergeCell ref="M33:M35"/>
    <mergeCell ref="M9:M11"/>
    <mergeCell ref="M15:M17"/>
    <mergeCell ref="M21:M23"/>
  </mergeCells>
  <conditionalFormatting sqref="E3:F75">
    <cfRule type="expression" dxfId="21" priority="1">
      <formula>$E3&gt;EndTime</formula>
    </cfRule>
    <cfRule type="expression" dxfId="20" priority="2">
      <formula>$E3=EndTime</formula>
    </cfRule>
    <cfRule type="expression" dxfId="19" priority="3">
      <formula>LOWER(TRIM($F3))=ScheduleHighlight</formula>
    </cfRule>
  </conditionalFormatting>
  <dataValidations count="23">
    <dataValidation allowBlank="1" showInputMessage="1" showErrorMessage="1" prompt="Enter a year in this cell" sqref="C13"/>
    <dataValidation type="list" errorStyle="warning" allowBlank="1" showInputMessage="1" showErrorMessage="1" error="Select month from the entries in the list. Select CANCEL, then ALT+DOWN ARROW to pick from the dropdown list" prompt="Select a month from the drop-down list. Press ALT+DOWN ARROW then press ENTER to select a month" sqref="C15">
      <formula1>"January, February, March, April, May, June, July, August, September, October, November, December"</formula1>
    </dataValidation>
    <dataValidation type="whole" errorStyle="warning" allowBlank="1" showInputMessage="1" showErrorMessage="1" error="Enter day value between 1 and 31" prompt="Enter a day in this cell" sqref="C17">
      <formula1>1</formula1>
      <formula2>31</formula2>
    </dataValidation>
    <dataValidation allowBlank="1" showInputMessage="1" showErrorMessage="1" prompt="Automatically determined date in this cell. Events filled-in automatically in this column, based on Event Scheduler worksheet. The date defaults to today when no date is specified" sqref="F2"/>
    <dataValidation allowBlank="1" showInputMessage="1" showErrorMessage="1" prompt="Enter Notes or To Do list in this column" sqref="M2"/>
    <dataValidation allowBlank="1" showInputMessage="1" showErrorMessage="1" prompt="Automatically updated day based on day entered in cell C17. IF cell C17 is blank, this will default to today's day." sqref="B2:C6"/>
    <dataValidation allowBlank="1" showInputMessage="1" showErrorMessage="1" prompt="Automatically determined day based on the dates entered in cells C13 to C17" sqref="B7:C9"/>
    <dataValidation allowBlank="1" showInputMessage="1" showErrorMessage="1" prompt="Navigational link to Time Intervals worksheet to edit time" sqref="B21"/>
    <dataValidation allowBlank="1" showInputMessage="1" showErrorMessage="1" prompt="Navigational link to Event Scheduler worksheet to add event" sqref="B23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Enter the activity or item to highlight in the schedule" sqref="B26:C26"/>
    <dataValidation allowBlank="1" showInputMessage="1" showErrorMessage="1" prompt="Automatically updated Schedule of times based on Time table definitions in the Time Intervals worksheet. A clock image is in this cell" sqref="E2"/>
    <dataValidation allowBlank="1" showInputMessage="1" showErrorMessage="1" prompt="Automatically updated Time from Event Scheduler is in column I" sqref="I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H2"/>
    <dataValidation allowBlank="1" showInputMessage="1" showErrorMessage="1" prompt="Automatically updated Event details from Event Scheduler is in column J" sqref="J2"/>
    <dataValidation allowBlank="1" showInputMessage="1" showErrorMessage="1" prompt="Enter date, below: Year in cell C13, Month in cell C15 and Day in cell C17" sqref="B11:C11"/>
    <dataValidation allowBlank="1" showInputMessage="1" showErrorMessage="1" prompt="Modify time intervals and add event by selecting the cells below. " sqref="B19:C19"/>
    <dataValidation allowBlank="1" showInputMessage="1" showErrorMessage="1" prompt="Enter the activity or item to be highlighted in the schedule, below." sqref="B25"/>
    <dataValidation allowBlank="1" showInputMessage="1" showErrorMessage="1" prompt="Title of worksheet is in this cell. To view daily schedule, enter date in cells C13 to C17. Navigate to Event Scheduler in cell B23. Navigate to modify time &amp; intervals in cell B21" sqref="B1"/>
    <dataValidation allowBlank="1" showInputMessage="1" showErrorMessage="1" prompt="Checkboxes for ticking completed tasks are in this column. Every item in the Notes/To Do List has a checkbox in the 2nd row. For example, Note in M3 to M5 has a checkbox in L4" sqref="L2"/>
    <dataValidation allowBlank="1" showInputMessage="1" showErrorMessage="1" prompt="Set the year in the cell at right" sqref="B13"/>
    <dataValidation allowBlank="1" showInputMessage="1" showErrorMessage="1" prompt="Select the month in the cell at right" sqref="B15"/>
    <dataValidation allowBlank="1" showInputMessage="1" showErrorMessage="1" prompt="Set the day in the cell at right" sqref="B17"/>
  </dataValidations>
  <hyperlinks>
    <hyperlink ref="B21" location="'Time Intervals'!A1" tooltip="Select to edit time intervals" display="Select to edit time intervals"/>
    <hyperlink ref="B23" location="'Event Scheduler'!A1" tooltip="Select to add a new event" display="Select to add a new event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I9:J9 I15 I21 I26 I31 I35 I3:J3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H15"/>
  <sheetViews>
    <sheetView showGridLines="0" zoomScaleNormal="100" workbookViewId="0"/>
  </sheetViews>
  <sheetFormatPr defaultRowHeight="14.4" x14ac:dyDescent="0.3"/>
  <cols>
    <col min="1" max="1" width="2.6640625" customWidth="1"/>
    <col min="2" max="3" width="15.5546875" customWidth="1"/>
    <col min="4" max="4" width="2.6640625" customWidth="1"/>
    <col min="5" max="5" width="23.5546875" customWidth="1"/>
    <col min="6" max="6" width="20" customWidth="1"/>
    <col min="7" max="7" width="50" customWidth="1"/>
    <col min="8" max="8" width="21.6640625" hidden="1" customWidth="1"/>
    <col min="9" max="9" width="2.6640625" customWidth="1"/>
    <col min="10" max="10" width="9.109375" customWidth="1"/>
  </cols>
  <sheetData>
    <row r="1" spans="2:8" s="8" customFormat="1" ht="39.9" customHeight="1" x14ac:dyDescent="0.25">
      <c r="B1" s="15" t="s">
        <v>24</v>
      </c>
      <c r="C1"/>
      <c r="E1" s="9"/>
      <c r="F1" s="15"/>
    </row>
    <row r="2" spans="2:8" s="8" customFormat="1" ht="27.9" customHeight="1" x14ac:dyDescent="0.3">
      <c r="B2" s="63" t="e">
        <f ca="1">DAY(DateVal)</f>
        <v>#VALUE!</v>
      </c>
      <c r="C2" s="63"/>
      <c r="E2" s="23" t="s">
        <v>15</v>
      </c>
      <c r="F2" s="23" t="s">
        <v>16</v>
      </c>
      <c r="G2" s="23" t="s">
        <v>17</v>
      </c>
      <c r="H2" s="6" t="s">
        <v>18</v>
      </c>
    </row>
    <row r="3" spans="2:8" s="8" customFormat="1" ht="15" customHeight="1" x14ac:dyDescent="0.3">
      <c r="B3" s="63"/>
      <c r="C3" s="63"/>
      <c r="E3" s="17">
        <f ca="1">TODAY()</f>
        <v>42792</v>
      </c>
      <c r="F3" s="16">
        <v>0.25</v>
      </c>
      <c r="G3" s="18" t="s">
        <v>0</v>
      </c>
      <c r="H3" s="7" t="str">
        <f ca="1">EventScheduler[[#This Row],[DATE]]&amp;"|"&amp;COUNTIF($E$3:E3,E3)</f>
        <v>42792|1</v>
      </c>
    </row>
    <row r="4" spans="2:8" s="8" customFormat="1" ht="15" customHeight="1" x14ac:dyDescent="0.3">
      <c r="B4" s="63"/>
      <c r="C4" s="63"/>
      <c r="E4" s="17">
        <f t="shared" ref="E4:E13" ca="1" si="0">TODAY()</f>
        <v>42792</v>
      </c>
      <c r="F4" s="16">
        <v>0.27083333333333331</v>
      </c>
      <c r="G4" s="18" t="s">
        <v>1</v>
      </c>
      <c r="H4" s="7" t="str">
        <f ca="1">EventScheduler[[#This Row],[DATE]]&amp;"|"&amp;COUNTIF($E$3:E4,E4)</f>
        <v>42792|2</v>
      </c>
    </row>
    <row r="5" spans="2:8" s="8" customFormat="1" ht="15" customHeight="1" x14ac:dyDescent="0.3">
      <c r="B5" s="63"/>
      <c r="C5" s="63"/>
      <c r="E5" s="17">
        <f t="shared" ca="1" si="0"/>
        <v>42792</v>
      </c>
      <c r="F5" s="16">
        <v>0.3125</v>
      </c>
      <c r="G5" s="18" t="s">
        <v>22</v>
      </c>
      <c r="H5" s="7" t="str">
        <f ca="1">EventScheduler[[#This Row],[DATE]]&amp;"|"&amp;COUNTIF($E$3:E5,E5)</f>
        <v>42792|3</v>
      </c>
    </row>
    <row r="6" spans="2:8" s="8" customFormat="1" ht="15" customHeight="1" x14ac:dyDescent="0.3">
      <c r="B6" s="62" t="str">
        <f ca="1">TEXT(DateVal,"dddd")</f>
        <v>FEBRUARY 26, 2017</v>
      </c>
      <c r="C6" s="62"/>
      <c r="E6" s="17">
        <f t="shared" ca="1" si="0"/>
        <v>42792</v>
      </c>
      <c r="F6" s="16">
        <v>0.33333333333333298</v>
      </c>
      <c r="G6" s="18" t="s">
        <v>2</v>
      </c>
      <c r="H6" s="7" t="str">
        <f ca="1">EventScheduler[[#This Row],[DATE]]&amp;"|"&amp;COUNTIF($E$3:E6,E6)</f>
        <v>42792|4</v>
      </c>
    </row>
    <row r="7" spans="2:8" s="8" customFormat="1" ht="15" customHeight="1" x14ac:dyDescent="0.3">
      <c r="B7" s="62"/>
      <c r="C7" s="62"/>
      <c r="E7" s="17">
        <f t="shared" ca="1" si="0"/>
        <v>42792</v>
      </c>
      <c r="F7" s="16">
        <v>0.41666666666666669</v>
      </c>
      <c r="G7" s="18" t="s">
        <v>3</v>
      </c>
      <c r="H7" s="7" t="str">
        <f ca="1">EventScheduler[[#This Row],[DATE]]&amp;"|"&amp;COUNTIF($E$3:E7,E7)</f>
        <v>42792|5</v>
      </c>
    </row>
    <row r="8" spans="2:8" s="8" customFormat="1" ht="15.75" customHeight="1" thickBot="1" x14ac:dyDescent="0.3">
      <c r="B8" s="61" t="str">
        <f ca="1">DateVal</f>
        <v>FEBRUARY 26, 2017</v>
      </c>
      <c r="C8" s="61"/>
      <c r="E8" s="17">
        <f t="shared" ca="1" si="0"/>
        <v>42792</v>
      </c>
      <c r="F8" s="16">
        <v>0.5</v>
      </c>
      <c r="G8" s="18" t="s">
        <v>4</v>
      </c>
      <c r="H8" s="7" t="str">
        <f ca="1">EventScheduler[[#This Row],[DATE]]&amp;"|"&amp;COUNTIF($E$3:E8,E8)</f>
        <v>42792|6</v>
      </c>
    </row>
    <row r="9" spans="2:8" s="8" customFormat="1" ht="15" customHeight="1" thickTop="1" x14ac:dyDescent="0.25">
      <c r="B9" s="19"/>
      <c r="C9" s="19"/>
      <c r="E9" s="17">
        <f t="shared" ca="1" si="0"/>
        <v>42792</v>
      </c>
      <c r="F9" s="16">
        <v>0.54166666666666596</v>
      </c>
      <c r="G9" s="18" t="s">
        <v>23</v>
      </c>
      <c r="H9" s="7" t="str">
        <f ca="1">EventScheduler[[#This Row],[DATE]]&amp;"|"&amp;COUNTIF($E$3:E9,E9)</f>
        <v>42792|7</v>
      </c>
    </row>
    <row r="10" spans="2:8" s="8" customFormat="1" ht="15" customHeight="1" x14ac:dyDescent="0.25">
      <c r="B10" s="19" t="s">
        <v>27</v>
      </c>
      <c r="C10" s="19"/>
      <c r="E10" s="17">
        <f t="shared" ca="1" si="0"/>
        <v>42792</v>
      </c>
      <c r="F10" s="16">
        <v>0.5625</v>
      </c>
      <c r="G10" s="18" t="s">
        <v>5</v>
      </c>
      <c r="H10" s="7" t="str">
        <f ca="1">EventScheduler[[#This Row],[DATE]]&amp;"|"&amp;COUNTIF($E$3:E10,E10)</f>
        <v>42792|8</v>
      </c>
    </row>
    <row r="11" spans="2:8" s="8" customFormat="1" ht="15" customHeight="1" x14ac:dyDescent="0.25">
      <c r="B11" s="19"/>
      <c r="C11" s="19"/>
      <c r="E11" s="17">
        <f t="shared" ca="1" si="0"/>
        <v>42792</v>
      </c>
      <c r="F11" s="16">
        <v>0.625</v>
      </c>
      <c r="G11" s="18" t="s">
        <v>3</v>
      </c>
      <c r="H11" s="7" t="str">
        <f ca="1">EventScheduler[[#This Row],[DATE]]&amp;"|"&amp;COUNTIF($E$3:E11,E11)</f>
        <v>42792|9</v>
      </c>
    </row>
    <row r="12" spans="2:8" s="8" customFormat="1" ht="15" customHeight="1" x14ac:dyDescent="0.25">
      <c r="B12" s="19" t="s">
        <v>28</v>
      </c>
      <c r="C12" s="19"/>
      <c r="E12" s="17">
        <f t="shared" ca="1" si="0"/>
        <v>42792</v>
      </c>
      <c r="F12" s="16">
        <v>0.70833333333333304</v>
      </c>
      <c r="G12" s="18" t="s">
        <v>6</v>
      </c>
      <c r="H12" s="7" t="str">
        <f ca="1">EventScheduler[[#This Row],[DATE]]&amp;"|"&amp;COUNTIF($E$3:E12,E12)</f>
        <v>42792|10</v>
      </c>
    </row>
    <row r="13" spans="2:8" s="8" customFormat="1" ht="15.75" x14ac:dyDescent="0.25">
      <c r="B13" s="19"/>
      <c r="C13" s="19"/>
      <c r="E13" s="17">
        <f t="shared" ca="1" si="0"/>
        <v>42792</v>
      </c>
      <c r="F13" s="16">
        <v>0.75</v>
      </c>
      <c r="G13" s="18" t="s">
        <v>21</v>
      </c>
      <c r="H13" s="7" t="str">
        <f ca="1">EventScheduler[[#This Row],[DATE]]&amp;"|"&amp;COUNTIF($E$3:E13,E13)</f>
        <v>42792|11</v>
      </c>
    </row>
    <row r="14" spans="2:8" s="8" customFormat="1" ht="15" x14ac:dyDescent="0.25">
      <c r="B14"/>
      <c r="C14"/>
      <c r="E14" s="17">
        <f ca="1">TODAY()+1</f>
        <v>42793</v>
      </c>
      <c r="F14" s="16">
        <v>0.27083333333333331</v>
      </c>
      <c r="G14" s="18" t="s">
        <v>10</v>
      </c>
      <c r="H14" s="7" t="str">
        <f ca="1">EventScheduler[[#This Row],[DATE]]&amp;"|"&amp;COUNTIF($E$3:E15,E14)</f>
        <v>42793|2</v>
      </c>
    </row>
    <row r="15" spans="2:8" s="8" customFormat="1" ht="15" x14ac:dyDescent="0.25">
      <c r="B15"/>
      <c r="C15"/>
      <c r="E15" s="17">
        <f ca="1">TODAY()+1</f>
        <v>42793</v>
      </c>
      <c r="F15" s="16">
        <v>0.3125</v>
      </c>
      <c r="G15" s="18" t="s">
        <v>22</v>
      </c>
      <c r="H15" s="7" t="str">
        <f ca="1">EventScheduler[[#This Row],[DATE]]&amp;"|"&amp;COUNTIF($E$3:E15,E15)</f>
        <v>42793|2</v>
      </c>
    </row>
  </sheetData>
  <mergeCells count="3">
    <mergeCell ref="B8:C8"/>
    <mergeCell ref="B6:C7"/>
    <mergeCell ref="B2:C5"/>
  </mergeCells>
  <dataValidations count="10">
    <dataValidation type="list" allowBlank="1" showInputMessage="1" showErrorMessage="1" error="Select a valid time for this event scheduler. Select CANCEL, and then press ALT+DOWN ARROW and ENTER to pick from the list" sqref="F3:F15">
      <formula1>TimesList</formula1>
    </dataValidation>
    <dataValidation allowBlank="1" showInputMessage="1" showErrorMessage="1" prompt="Enter event date in this column" sqref="E2"/>
    <dataValidation allowBlank="1" showInputMessage="1" showErrorMessage="1" prompt="Enter event time in this column. Press ALT+DOWN ARROW to open the drop-down list, then press ENTER to select time" sqref="F2"/>
    <dataValidation allowBlank="1" showInputMessage="1" showErrorMessage="1" prompt="Enter event description in this column" sqref="G2"/>
    <dataValidation allowBlank="1" showInputMessage="1" showErrorMessage="1" prompt="Add events to the Scheduler table. Times in column F are defined in Time Intervals worksheet. " sqref="A1"/>
    <dataValidation allowBlank="1" showInputMessage="1" showErrorMessage="1" prompt="Navigational link to the Time Intervals worksheet" sqref="B10"/>
    <dataValidation allowBlank="1" showInputMessage="1" showErrorMessage="1" prompt="Navigational link to the Daily Schedule worksheet" sqref="B12"/>
    <dataValidation allowBlank="1" showInputMessage="1" showErrorMessage="1" prompt="Enter date, time and description of the event in Event Scheduler table. Navigation links to Time Intervals and Daily Schedule worksheets are in cells B10 &amp; B12" sqref="B1"/>
    <dataValidation allowBlank="1" showInputMessage="1" showErrorMessage="1" prompt="Automatically updated date as defined in Daily Schedule" sqref="B2 B8"/>
    <dataValidation allowBlank="1" showInputMessage="1" showErrorMessage="1" prompt="Automatically determined day based on the dates defined in Daily Schedule" sqref="B6"/>
  </dataValidations>
  <hyperlinks>
    <hyperlink ref="B10" location="'Time Intervals'!A1" tooltip="Select to edit time intervals" display="Select to edit time intervals"/>
    <hyperlink ref="B12" location="'Daily Schedule'!A1" tooltip="Select to view Daily Schedule" display="Select to view Daily Schedule"/>
  </hyperlinks>
  <printOptions horizontalCentered="1"/>
  <pageMargins left="0.7" right="0.7" top="0.75" bottom="0.75" header="0.3" footer="0.3"/>
  <pageSetup scale="6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E75"/>
  <sheetViews>
    <sheetView showGridLines="0" zoomScaleNormal="100" workbookViewId="0"/>
  </sheetViews>
  <sheetFormatPr defaultRowHeight="18.75" customHeight="1" x14ac:dyDescent="0.3"/>
  <cols>
    <col min="1" max="1" width="2.6640625" customWidth="1"/>
    <col min="2" max="3" width="16.6640625" customWidth="1"/>
    <col min="4" max="4" width="2.6640625" customWidth="1"/>
    <col min="5" max="5" width="16.44140625" customWidth="1"/>
  </cols>
  <sheetData>
    <row r="1" spans="2:5" ht="39.9" customHeight="1" x14ac:dyDescent="0.25">
      <c r="B1" s="33" t="s">
        <v>36</v>
      </c>
    </row>
    <row r="2" spans="2:5" ht="27.9" customHeight="1" x14ac:dyDescent="0.25">
      <c r="B2" s="59" t="s">
        <v>34</v>
      </c>
      <c r="C2" s="59"/>
      <c r="E2" s="23" t="s">
        <v>32</v>
      </c>
    </row>
    <row r="3" spans="2:5" ht="18.75" customHeight="1" x14ac:dyDescent="0.25">
      <c r="E3" s="16">
        <f>Start_time</f>
        <v>0.25</v>
      </c>
    </row>
    <row r="4" spans="2:5" ht="18.75" customHeight="1" x14ac:dyDescent="0.25">
      <c r="B4" s="21" t="s">
        <v>29</v>
      </c>
      <c r="C4" s="34">
        <v>0.25</v>
      </c>
      <c r="E4" s="31">
        <f t="shared" ref="E4:E35" si="0">IFERROR(IF($E3+Increment&gt;EndTime,"",$E3+Increment),"")</f>
        <v>0.26041666666666669</v>
      </c>
    </row>
    <row r="5" spans="2:5" ht="18.75" customHeight="1" x14ac:dyDescent="0.25">
      <c r="E5" s="31">
        <f t="shared" si="0"/>
        <v>0.27083333333333337</v>
      </c>
    </row>
    <row r="6" spans="2:5" ht="18.75" customHeight="1" x14ac:dyDescent="0.25">
      <c r="B6" s="21" t="s">
        <v>30</v>
      </c>
      <c r="C6" s="34" t="s">
        <v>37</v>
      </c>
      <c r="E6" s="31">
        <f t="shared" si="0"/>
        <v>0.28125000000000006</v>
      </c>
    </row>
    <row r="7" spans="2:5" ht="18.75" customHeight="1" x14ac:dyDescent="0.25">
      <c r="E7" s="31">
        <f t="shared" si="0"/>
        <v>0.29166666666666674</v>
      </c>
    </row>
    <row r="8" spans="2:5" ht="18.75" customHeight="1" x14ac:dyDescent="0.25">
      <c r="B8" s="21" t="s">
        <v>31</v>
      </c>
      <c r="C8" s="34">
        <v>0.875</v>
      </c>
      <c r="E8" s="31">
        <f t="shared" si="0"/>
        <v>0.30208333333333343</v>
      </c>
    </row>
    <row r="9" spans="2:5" ht="18.75" customHeight="1" x14ac:dyDescent="0.25">
      <c r="E9" s="31">
        <f t="shared" si="0"/>
        <v>0.31250000000000011</v>
      </c>
    </row>
    <row r="10" spans="2:5" ht="18.75" customHeight="1" x14ac:dyDescent="0.25">
      <c r="B10" s="59" t="s">
        <v>11</v>
      </c>
      <c r="C10" s="59"/>
      <c r="E10" s="31">
        <f t="shared" si="0"/>
        <v>0.3229166666666668</v>
      </c>
    </row>
    <row r="11" spans="2:5" ht="18.75" customHeight="1" x14ac:dyDescent="0.25">
      <c r="E11" s="31">
        <f t="shared" si="0"/>
        <v>0.33333333333333348</v>
      </c>
    </row>
    <row r="12" spans="2:5" ht="18.75" customHeight="1" x14ac:dyDescent="0.25">
      <c r="B12" s="39" t="s">
        <v>35</v>
      </c>
      <c r="E12" s="31">
        <f t="shared" si="0"/>
        <v>0.34375000000000017</v>
      </c>
    </row>
    <row r="13" spans="2:5" ht="18.75" customHeight="1" x14ac:dyDescent="0.25">
      <c r="E13" s="31">
        <f t="shared" si="0"/>
        <v>0.35416666666666685</v>
      </c>
    </row>
    <row r="14" spans="2:5" ht="18.75" customHeight="1" x14ac:dyDescent="0.25">
      <c r="B14" s="39" t="s">
        <v>26</v>
      </c>
      <c r="E14" s="31">
        <f t="shared" si="0"/>
        <v>0.36458333333333354</v>
      </c>
    </row>
    <row r="15" spans="2:5" ht="18.75" customHeight="1" x14ac:dyDescent="0.3">
      <c r="E15" s="31">
        <f t="shared" si="0"/>
        <v>0.37500000000000022</v>
      </c>
    </row>
    <row r="16" spans="2:5" ht="18.75" customHeight="1" x14ac:dyDescent="0.3">
      <c r="E16" s="31">
        <f t="shared" si="0"/>
        <v>0.38541666666666691</v>
      </c>
    </row>
    <row r="17" spans="5:5" ht="18.75" customHeight="1" x14ac:dyDescent="0.3">
      <c r="E17" s="32">
        <f t="shared" si="0"/>
        <v>0.39583333333333359</v>
      </c>
    </row>
    <row r="18" spans="5:5" ht="18.75" customHeight="1" x14ac:dyDescent="0.3">
      <c r="E18" s="32">
        <f t="shared" si="0"/>
        <v>0.40625000000000028</v>
      </c>
    </row>
    <row r="19" spans="5:5" ht="18.75" customHeight="1" x14ac:dyDescent="0.3">
      <c r="E19" s="32">
        <f t="shared" si="0"/>
        <v>0.41666666666666696</v>
      </c>
    </row>
    <row r="20" spans="5:5" ht="18.75" customHeight="1" x14ac:dyDescent="0.3">
      <c r="E20" s="32">
        <f t="shared" si="0"/>
        <v>0.42708333333333365</v>
      </c>
    </row>
    <row r="21" spans="5:5" ht="18.75" customHeight="1" x14ac:dyDescent="0.3">
      <c r="E21" s="32">
        <f t="shared" si="0"/>
        <v>0.43750000000000033</v>
      </c>
    </row>
    <row r="22" spans="5:5" ht="18.75" customHeight="1" x14ac:dyDescent="0.3">
      <c r="E22" s="32">
        <f t="shared" si="0"/>
        <v>0.44791666666666702</v>
      </c>
    </row>
    <row r="23" spans="5:5" ht="18.75" customHeight="1" x14ac:dyDescent="0.3">
      <c r="E23" s="32">
        <f t="shared" si="0"/>
        <v>0.4583333333333337</v>
      </c>
    </row>
    <row r="24" spans="5:5" ht="18.75" customHeight="1" x14ac:dyDescent="0.3">
      <c r="E24" s="32">
        <f t="shared" si="0"/>
        <v>0.46875000000000039</v>
      </c>
    </row>
    <row r="25" spans="5:5" ht="18.75" customHeight="1" x14ac:dyDescent="0.3">
      <c r="E25" s="32">
        <f t="shared" si="0"/>
        <v>0.47916666666666707</v>
      </c>
    </row>
    <row r="26" spans="5:5" ht="18.75" customHeight="1" x14ac:dyDescent="0.3">
      <c r="E26" s="32">
        <f t="shared" si="0"/>
        <v>0.48958333333333376</v>
      </c>
    </row>
    <row r="27" spans="5:5" ht="18.75" customHeight="1" x14ac:dyDescent="0.3">
      <c r="E27" s="32">
        <f t="shared" si="0"/>
        <v>0.50000000000000044</v>
      </c>
    </row>
    <row r="28" spans="5:5" ht="18.75" customHeight="1" x14ac:dyDescent="0.3">
      <c r="E28" s="32">
        <f t="shared" si="0"/>
        <v>0.51041666666666707</v>
      </c>
    </row>
    <row r="29" spans="5:5" ht="18.75" customHeight="1" x14ac:dyDescent="0.3">
      <c r="E29" s="32">
        <f t="shared" si="0"/>
        <v>0.5208333333333337</v>
      </c>
    </row>
    <row r="30" spans="5:5" ht="18.75" customHeight="1" x14ac:dyDescent="0.3">
      <c r="E30" s="32">
        <f t="shared" si="0"/>
        <v>0.53125000000000033</v>
      </c>
    </row>
    <row r="31" spans="5:5" ht="18.75" customHeight="1" x14ac:dyDescent="0.3">
      <c r="E31" s="32">
        <f t="shared" si="0"/>
        <v>0.54166666666666696</v>
      </c>
    </row>
    <row r="32" spans="5:5" ht="18.75" customHeight="1" x14ac:dyDescent="0.3">
      <c r="E32" s="32">
        <f t="shared" si="0"/>
        <v>0.55208333333333359</v>
      </c>
    </row>
    <row r="33" spans="5:5" ht="18.75" customHeight="1" x14ac:dyDescent="0.3">
      <c r="E33" s="32">
        <f t="shared" si="0"/>
        <v>0.56250000000000022</v>
      </c>
    </row>
    <row r="34" spans="5:5" ht="18.75" customHeight="1" x14ac:dyDescent="0.3">
      <c r="E34" s="32">
        <f t="shared" si="0"/>
        <v>0.57291666666666685</v>
      </c>
    </row>
    <row r="35" spans="5:5" ht="18.75" customHeight="1" x14ac:dyDescent="0.3">
      <c r="E35" s="32">
        <f t="shared" si="0"/>
        <v>0.58333333333333348</v>
      </c>
    </row>
    <row r="36" spans="5:5" ht="18.75" customHeight="1" x14ac:dyDescent="0.3">
      <c r="E36" s="32">
        <f t="shared" ref="E36:E67" si="1">IFERROR(IF($E35+Increment&gt;EndTime,"",$E35+Increment),"")</f>
        <v>0.59375000000000011</v>
      </c>
    </row>
    <row r="37" spans="5:5" ht="18.75" customHeight="1" x14ac:dyDescent="0.3">
      <c r="E37" s="32">
        <f t="shared" si="1"/>
        <v>0.60416666666666674</v>
      </c>
    </row>
    <row r="38" spans="5:5" ht="18.75" customHeight="1" x14ac:dyDescent="0.3">
      <c r="E38" s="32">
        <f t="shared" si="1"/>
        <v>0.61458333333333337</v>
      </c>
    </row>
    <row r="39" spans="5:5" ht="18.75" customHeight="1" x14ac:dyDescent="0.3">
      <c r="E39" s="32">
        <f t="shared" si="1"/>
        <v>0.625</v>
      </c>
    </row>
    <row r="40" spans="5:5" ht="18.75" customHeight="1" x14ac:dyDescent="0.3">
      <c r="E40" s="32">
        <f t="shared" si="1"/>
        <v>0.63541666666666663</v>
      </c>
    </row>
    <row r="41" spans="5:5" ht="18.75" customHeight="1" x14ac:dyDescent="0.3">
      <c r="E41" s="32">
        <f t="shared" si="1"/>
        <v>0.64583333333333326</v>
      </c>
    </row>
    <row r="42" spans="5:5" ht="18.75" customHeight="1" x14ac:dyDescent="0.3">
      <c r="E42" s="32">
        <f t="shared" si="1"/>
        <v>0.65624999999999989</v>
      </c>
    </row>
    <row r="43" spans="5:5" ht="18.75" customHeight="1" x14ac:dyDescent="0.3">
      <c r="E43" s="32">
        <f t="shared" si="1"/>
        <v>0.66666666666666652</v>
      </c>
    </row>
    <row r="44" spans="5:5" ht="18.75" customHeight="1" x14ac:dyDescent="0.3">
      <c r="E44" s="32">
        <f t="shared" si="1"/>
        <v>0.67708333333333315</v>
      </c>
    </row>
    <row r="45" spans="5:5" ht="18.75" customHeight="1" x14ac:dyDescent="0.3">
      <c r="E45" s="32">
        <f t="shared" si="1"/>
        <v>0.68749999999999978</v>
      </c>
    </row>
    <row r="46" spans="5:5" ht="18.75" customHeight="1" x14ac:dyDescent="0.3">
      <c r="E46" s="32">
        <f t="shared" si="1"/>
        <v>0.69791666666666641</v>
      </c>
    </row>
    <row r="47" spans="5:5" ht="18.75" customHeight="1" x14ac:dyDescent="0.3">
      <c r="E47" s="32">
        <f t="shared" si="1"/>
        <v>0.70833333333333304</v>
      </c>
    </row>
    <row r="48" spans="5:5" ht="18.75" customHeight="1" x14ac:dyDescent="0.3">
      <c r="E48" s="32">
        <f t="shared" si="1"/>
        <v>0.71874999999999967</v>
      </c>
    </row>
    <row r="49" spans="5:5" ht="18.75" customHeight="1" x14ac:dyDescent="0.3">
      <c r="E49" s="32">
        <f t="shared" si="1"/>
        <v>0.7291666666666663</v>
      </c>
    </row>
    <row r="50" spans="5:5" ht="18.75" customHeight="1" x14ac:dyDescent="0.3">
      <c r="E50" s="32">
        <f t="shared" si="1"/>
        <v>0.73958333333333293</v>
      </c>
    </row>
    <row r="51" spans="5:5" ht="18.75" customHeight="1" x14ac:dyDescent="0.3">
      <c r="E51" s="32">
        <f t="shared" si="1"/>
        <v>0.74999999999999956</v>
      </c>
    </row>
    <row r="52" spans="5:5" ht="18.75" customHeight="1" x14ac:dyDescent="0.3">
      <c r="E52" s="32">
        <f t="shared" si="1"/>
        <v>0.76041666666666619</v>
      </c>
    </row>
    <row r="53" spans="5:5" ht="18.75" customHeight="1" x14ac:dyDescent="0.3">
      <c r="E53" s="32">
        <f t="shared" si="1"/>
        <v>0.77083333333333282</v>
      </c>
    </row>
    <row r="54" spans="5:5" ht="18.75" customHeight="1" x14ac:dyDescent="0.3">
      <c r="E54" s="32">
        <f t="shared" si="1"/>
        <v>0.78124999999999944</v>
      </c>
    </row>
    <row r="55" spans="5:5" ht="18.75" customHeight="1" x14ac:dyDescent="0.3">
      <c r="E55" s="32">
        <f t="shared" si="1"/>
        <v>0.79166666666666607</v>
      </c>
    </row>
    <row r="56" spans="5:5" ht="18.75" customHeight="1" x14ac:dyDescent="0.3">
      <c r="E56" s="32">
        <f t="shared" si="1"/>
        <v>0.8020833333333327</v>
      </c>
    </row>
    <row r="57" spans="5:5" ht="18.75" customHeight="1" x14ac:dyDescent="0.3">
      <c r="E57" s="32">
        <f t="shared" si="1"/>
        <v>0.81249999999999933</v>
      </c>
    </row>
    <row r="58" spans="5:5" ht="18.75" customHeight="1" x14ac:dyDescent="0.3">
      <c r="E58" s="32">
        <f t="shared" si="1"/>
        <v>0.82291666666666596</v>
      </c>
    </row>
    <row r="59" spans="5:5" ht="18.75" customHeight="1" x14ac:dyDescent="0.3">
      <c r="E59" s="32">
        <f t="shared" si="1"/>
        <v>0.83333333333333259</v>
      </c>
    </row>
    <row r="60" spans="5:5" ht="18.75" customHeight="1" x14ac:dyDescent="0.3">
      <c r="E60" s="32">
        <f t="shared" si="1"/>
        <v>0.84374999999999922</v>
      </c>
    </row>
    <row r="61" spans="5:5" ht="18.75" customHeight="1" x14ac:dyDescent="0.3">
      <c r="E61" s="32">
        <f t="shared" si="1"/>
        <v>0.85416666666666585</v>
      </c>
    </row>
    <row r="62" spans="5:5" ht="18.75" customHeight="1" x14ac:dyDescent="0.3">
      <c r="E62" s="32">
        <f t="shared" si="1"/>
        <v>0.86458333333333248</v>
      </c>
    </row>
    <row r="63" spans="5:5" ht="18.75" customHeight="1" x14ac:dyDescent="0.3">
      <c r="E63" s="32">
        <f t="shared" si="1"/>
        <v>0.87499999999999911</v>
      </c>
    </row>
    <row r="64" spans="5:5" ht="18.75" customHeight="1" x14ac:dyDescent="0.3">
      <c r="E64" s="32" t="str">
        <f t="shared" si="1"/>
        <v/>
      </c>
    </row>
    <row r="65" spans="5:5" ht="18.75" customHeight="1" x14ac:dyDescent="0.3">
      <c r="E65" s="32" t="str">
        <f t="shared" si="1"/>
        <v/>
      </c>
    </row>
    <row r="66" spans="5:5" ht="18.75" customHeight="1" x14ac:dyDescent="0.3">
      <c r="E66" s="32" t="str">
        <f t="shared" si="1"/>
        <v/>
      </c>
    </row>
    <row r="67" spans="5:5" ht="18.75" customHeight="1" x14ac:dyDescent="0.3">
      <c r="E67" s="32" t="str">
        <f t="shared" si="1"/>
        <v/>
      </c>
    </row>
    <row r="68" spans="5:5" ht="18.75" customHeight="1" x14ac:dyDescent="0.3">
      <c r="E68" s="32" t="str">
        <f t="shared" ref="E68:E75" si="2">IFERROR(IF($E67+Increment&gt;EndTime,"",$E67+Increment),"")</f>
        <v/>
      </c>
    </row>
    <row r="69" spans="5:5" ht="18.75" customHeight="1" x14ac:dyDescent="0.3">
      <c r="E69" s="32" t="str">
        <f t="shared" si="2"/>
        <v/>
      </c>
    </row>
    <row r="70" spans="5:5" ht="18.75" customHeight="1" x14ac:dyDescent="0.3">
      <c r="E70" s="32" t="str">
        <f t="shared" si="2"/>
        <v/>
      </c>
    </row>
    <row r="71" spans="5:5" ht="18.75" customHeight="1" x14ac:dyDescent="0.3">
      <c r="E71" s="32" t="str">
        <f t="shared" si="2"/>
        <v/>
      </c>
    </row>
    <row r="72" spans="5:5" ht="18.75" customHeight="1" x14ac:dyDescent="0.3">
      <c r="E72" s="32" t="str">
        <f t="shared" si="2"/>
        <v/>
      </c>
    </row>
    <row r="73" spans="5:5" ht="18.75" customHeight="1" x14ac:dyDescent="0.3">
      <c r="E73" s="32" t="str">
        <f t="shared" si="2"/>
        <v/>
      </c>
    </row>
    <row r="74" spans="5:5" ht="18.75" customHeight="1" x14ac:dyDescent="0.3">
      <c r="E74" s="32" t="str">
        <f t="shared" si="2"/>
        <v/>
      </c>
    </row>
    <row r="75" spans="5:5" ht="18.75" customHeight="1" x14ac:dyDescent="0.3">
      <c r="E75" s="32" t="str">
        <f t="shared" si="2"/>
        <v/>
      </c>
    </row>
  </sheetData>
  <mergeCells count="2">
    <mergeCell ref="B2:C2"/>
    <mergeCell ref="B10:C10"/>
  </mergeCells>
  <conditionalFormatting sqref="E3:E75">
    <cfRule type="expression" dxfId="12" priority="1">
      <formula>$E3&gt;EndTime</formula>
    </cfRule>
    <cfRule type="expression" dxfId="11" priority="2">
      <formula>$E3=EndTime</formula>
    </cfRule>
  </conditionalFormatting>
  <dataValidations count="13">
    <dataValidation allowBlank="1" showInputMessage="1" showErrorMessage="1" prompt="Define time intervals in this worksheet. Times in column E will update the schedule Column E in Daily Schedule worksheet and time options in Column F in Event Scheduler worksheet" sqref="A1"/>
    <dataValidation allowBlank="1" showInputMessage="1" showErrorMessage="1" prompt="Enter a start time in this cell" sqref="C4"/>
    <dataValidation type="list" errorStyle="warning" allowBlank="1" showInputMessage="1" showErrorMessage="1" error="Select  interval from the list in this cell. Select CANCEL, then press ALT+DOWN ARROW followed by ENTER to make a selection" prompt="Select an interval from the list. Press ALT+DOWN ARROW to open the drop-down list, then press ENTER to select interval" sqref="C6">
      <formula1>"15 MIN, 30 MIN, 45 MIN, 60 MIN"</formula1>
    </dataValidation>
    <dataValidation errorStyle="warning" allowBlank="1" showInputMessage="1" showErrorMessage="1" prompt="Enter an end time for the schedule in this cell" sqref="C8"/>
    <dataValidation allowBlank="1" showInputMessage="1" showErrorMessage="1" prompt="To configure your schedule, update the start time, set an increment interval and an end time. The Time table in column E will update automatically" sqref="C2:C3 B2"/>
    <dataValidation allowBlank="1" showInputMessage="1" showErrorMessage="1" prompt="Update schedule on Daily Schedule worksheet by modifying the Time table in this worksheet. Enter start time in C4, time interval in C6 and end time in C8" sqref="B1"/>
    <dataValidation allowBlank="1" showInputMessage="1" showErrorMessage="1" prompt="Time table is automatically updated based on the start time, interval and end time entered in cells C3 to C7 in this worksheet" sqref="E2"/>
    <dataValidation allowBlank="1" showInputMessage="1" showErrorMessage="1" prompt="Set the start time in the cell at right" sqref="B4"/>
    <dataValidation allowBlank="1" showInputMessage="1" showErrorMessage="1" prompt="Set the time interval in the cell at right" sqref="B6"/>
    <dataValidation allowBlank="1" showInputMessage="1" showErrorMessage="1" prompt="Set the end time in the cell at right" sqref="B8"/>
    <dataValidation allowBlank="1" showInputMessage="1" showErrorMessage="1" prompt="View Daily Schedule and add Event by selecting the cells below." sqref="B10:C10"/>
    <dataValidation allowBlank="1" showInputMessage="1" showErrorMessage="1" prompt="Navigational link to Event Scheduler worksheet to add event" sqref="B14"/>
    <dataValidation allowBlank="1" showInputMessage="1" showErrorMessage="1" prompt="Navigational link to Time Intervals worksheet to edit time" sqref="B12"/>
  </dataValidations>
  <hyperlinks>
    <hyperlink ref="B12" location="'Daily Schedule'!A1" tooltip="Select to View Daily Schedule" display="Select to View Daily Schedule"/>
    <hyperlink ref="B14" location="'Event Scheduler'!A1" tooltip="Select to add a new event" display="Select to add a new event"/>
  </hyperlinks>
  <printOptions horizontalCentered="1"/>
  <pageMargins left="0.7" right="0.7" top="0.75" bottom="0.75" header="0.3" footer="0.3"/>
  <pageSetup scale="49" orientation="portrait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workbookViewId="0">
      <selection activeCell="O3" sqref="O3"/>
    </sheetView>
  </sheetViews>
  <sheetFormatPr defaultColWidth="10.6640625" defaultRowHeight="14.4" x14ac:dyDescent="0.3"/>
  <cols>
    <col min="1" max="1" width="1.77734375" style="40" customWidth="1"/>
    <col min="2" max="2" width="13.5546875" style="40" customWidth="1"/>
    <col min="3" max="9" width="13" style="40" customWidth="1"/>
    <col min="10" max="10" width="2.44140625" style="40" customWidth="1"/>
    <col min="11" max="16384" width="10.6640625" style="40"/>
  </cols>
  <sheetData>
    <row r="1" spans="2:10" ht="9" customHeight="1" x14ac:dyDescent="0.3"/>
    <row r="2" spans="2:10" ht="33" customHeight="1" x14ac:dyDescent="0.4">
      <c r="B2" s="41" t="s">
        <v>50</v>
      </c>
      <c r="C2" s="42"/>
      <c r="D2" s="42"/>
      <c r="E2" s="42"/>
      <c r="F2" s="42"/>
      <c r="G2" s="42"/>
      <c r="H2" s="42"/>
      <c r="I2" s="42"/>
      <c r="J2" s="43"/>
    </row>
    <row r="3" spans="2:10" ht="27.75" customHeight="1" x14ac:dyDescent="0.4">
      <c r="B3" s="44" t="s">
        <v>38</v>
      </c>
      <c r="C3" s="45" t="s">
        <v>39</v>
      </c>
      <c r="D3" s="47"/>
      <c r="E3" s="44" t="s">
        <v>40</v>
      </c>
      <c r="F3" s="46">
        <v>0.20833333333333334</v>
      </c>
      <c r="G3" s="47"/>
      <c r="H3" s="48"/>
      <c r="I3" s="49"/>
    </row>
    <row r="4" spans="2:10" ht="27" customHeight="1" x14ac:dyDescent="0.3">
      <c r="B4" s="50" t="s">
        <v>41</v>
      </c>
      <c r="C4" s="50" t="s">
        <v>42</v>
      </c>
      <c r="D4" s="50" t="s">
        <v>43</v>
      </c>
      <c r="E4" s="50" t="s">
        <v>44</v>
      </c>
      <c r="F4" s="50" t="s">
        <v>45</v>
      </c>
      <c r="G4" s="50" t="s">
        <v>46</v>
      </c>
      <c r="H4" s="50" t="s">
        <v>47</v>
      </c>
      <c r="I4" s="50" t="s">
        <v>48</v>
      </c>
    </row>
    <row r="5" spans="2:10" ht="19.95" customHeight="1" x14ac:dyDescent="0.3">
      <c r="B5" s="51">
        <f>Startimeschedule2</f>
        <v>0.20833333333333334</v>
      </c>
      <c r="C5" s="52"/>
      <c r="D5" s="53" t="s">
        <v>49</v>
      </c>
      <c r="E5" s="52"/>
      <c r="F5" s="52"/>
      <c r="G5" s="52"/>
      <c r="H5" s="52"/>
      <c r="I5" s="52"/>
    </row>
    <row r="6" spans="2:10" ht="19.95" customHeight="1" x14ac:dyDescent="0.3">
      <c r="B6" s="51">
        <f t="shared" ref="B6:B52" si="0">B5+TIME(0,30,0)</f>
        <v>0.22916666666666669</v>
      </c>
      <c r="C6" s="52"/>
      <c r="D6" s="52"/>
      <c r="E6" s="52"/>
      <c r="F6" s="52"/>
      <c r="G6" s="52"/>
      <c r="H6" s="52"/>
      <c r="I6" s="52"/>
    </row>
    <row r="7" spans="2:10" ht="19.95" customHeight="1" x14ac:dyDescent="0.3">
      <c r="B7" s="51">
        <f t="shared" si="0"/>
        <v>0.25</v>
      </c>
      <c r="C7" s="52"/>
      <c r="D7" s="52"/>
      <c r="E7" s="52"/>
      <c r="F7" s="52"/>
      <c r="G7" s="52"/>
      <c r="H7" s="52"/>
      <c r="I7" s="52"/>
    </row>
    <row r="8" spans="2:10" ht="19.95" customHeight="1" x14ac:dyDescent="0.3">
      <c r="B8" s="51">
        <f t="shared" si="0"/>
        <v>0.27083333333333331</v>
      </c>
      <c r="C8" s="52"/>
      <c r="D8" s="52"/>
      <c r="E8" s="52"/>
      <c r="F8" s="52"/>
      <c r="G8" s="52"/>
      <c r="H8" s="52"/>
      <c r="I8" s="52"/>
    </row>
    <row r="9" spans="2:10" ht="19.95" customHeight="1" x14ac:dyDescent="0.3">
      <c r="B9" s="51">
        <f t="shared" si="0"/>
        <v>0.29166666666666663</v>
      </c>
      <c r="C9" s="52"/>
      <c r="D9" s="52"/>
      <c r="E9" s="52"/>
      <c r="F9" s="52"/>
      <c r="G9" s="52"/>
      <c r="H9" s="52"/>
      <c r="I9" s="52"/>
    </row>
    <row r="10" spans="2:10" ht="19.95" customHeight="1" x14ac:dyDescent="0.3">
      <c r="B10" s="51">
        <f t="shared" si="0"/>
        <v>0.31249999999999994</v>
      </c>
      <c r="C10" s="52"/>
      <c r="D10" s="52"/>
      <c r="E10" s="52"/>
      <c r="F10" s="52"/>
      <c r="G10" s="52"/>
      <c r="H10" s="52"/>
      <c r="I10" s="52"/>
    </row>
    <row r="11" spans="2:10" ht="19.95" customHeight="1" x14ac:dyDescent="0.3">
      <c r="B11" s="51">
        <f t="shared" si="0"/>
        <v>0.33333333333333326</v>
      </c>
      <c r="C11" s="52"/>
      <c r="D11" s="52"/>
      <c r="E11" s="52"/>
      <c r="F11" s="52"/>
      <c r="G11" s="52"/>
      <c r="H11" s="52"/>
      <c r="I11" s="52"/>
    </row>
    <row r="12" spans="2:10" ht="19.95" customHeight="1" x14ac:dyDescent="0.3">
      <c r="B12" s="51">
        <f t="shared" si="0"/>
        <v>0.35416666666666657</v>
      </c>
      <c r="C12" s="52"/>
      <c r="D12" s="52"/>
      <c r="E12" s="52"/>
      <c r="F12" s="52"/>
      <c r="G12" s="52"/>
      <c r="H12" s="52"/>
      <c r="I12" s="52"/>
    </row>
    <row r="13" spans="2:10" ht="19.95" customHeight="1" x14ac:dyDescent="0.3">
      <c r="B13" s="51">
        <f t="shared" si="0"/>
        <v>0.37499999999999989</v>
      </c>
      <c r="C13" s="52"/>
      <c r="D13" s="52"/>
      <c r="E13" s="52"/>
      <c r="F13" s="52"/>
      <c r="G13" s="52"/>
      <c r="H13" s="52"/>
      <c r="I13" s="52"/>
    </row>
    <row r="14" spans="2:10" ht="19.95" customHeight="1" x14ac:dyDescent="0.3">
      <c r="B14" s="51">
        <f t="shared" si="0"/>
        <v>0.3958333333333332</v>
      </c>
      <c r="C14" s="52"/>
      <c r="D14" s="52"/>
      <c r="E14" s="52"/>
      <c r="F14" s="52"/>
      <c r="G14" s="52"/>
      <c r="H14" s="52"/>
      <c r="I14" s="52"/>
    </row>
    <row r="15" spans="2:10" ht="19.95" customHeight="1" x14ac:dyDescent="0.3">
      <c r="B15" s="51">
        <f t="shared" si="0"/>
        <v>0.41666666666666652</v>
      </c>
      <c r="C15" s="52"/>
      <c r="D15" s="52"/>
      <c r="E15" s="52"/>
      <c r="F15" s="52"/>
      <c r="G15" s="52"/>
      <c r="H15" s="52"/>
      <c r="I15" s="52"/>
    </row>
    <row r="16" spans="2:10" ht="19.95" customHeight="1" x14ac:dyDescent="0.3">
      <c r="B16" s="51">
        <f t="shared" si="0"/>
        <v>0.43749999999999983</v>
      </c>
      <c r="C16" s="52"/>
      <c r="D16" s="52"/>
      <c r="E16" s="52"/>
      <c r="F16" s="52"/>
      <c r="G16" s="52"/>
      <c r="H16" s="52"/>
      <c r="I16" s="52"/>
    </row>
    <row r="17" spans="2:9" ht="19.95" customHeight="1" x14ac:dyDescent="0.3">
      <c r="B17" s="51">
        <f t="shared" si="0"/>
        <v>0.45833333333333315</v>
      </c>
      <c r="C17" s="52"/>
      <c r="D17" s="52"/>
      <c r="E17" s="52"/>
      <c r="F17" s="52"/>
      <c r="G17" s="52"/>
      <c r="H17" s="52"/>
      <c r="I17" s="52"/>
    </row>
    <row r="18" spans="2:9" ht="19.95" customHeight="1" x14ac:dyDescent="0.3">
      <c r="B18" s="51">
        <f t="shared" si="0"/>
        <v>0.47916666666666646</v>
      </c>
      <c r="C18" s="52"/>
      <c r="D18" s="52"/>
      <c r="E18" s="52"/>
      <c r="F18" s="52"/>
      <c r="G18" s="52"/>
      <c r="H18" s="52"/>
      <c r="I18" s="52"/>
    </row>
    <row r="19" spans="2:9" ht="19.95" customHeight="1" x14ac:dyDescent="0.3">
      <c r="B19" s="51">
        <f t="shared" si="0"/>
        <v>0.49999999999999978</v>
      </c>
      <c r="C19" s="52"/>
      <c r="D19" s="52"/>
      <c r="E19" s="52"/>
      <c r="F19" s="52"/>
      <c r="G19" s="52"/>
      <c r="H19" s="52"/>
      <c r="I19" s="52"/>
    </row>
    <row r="20" spans="2:9" ht="19.95" customHeight="1" x14ac:dyDescent="0.3">
      <c r="B20" s="51">
        <f t="shared" si="0"/>
        <v>0.52083333333333315</v>
      </c>
      <c r="C20" s="52"/>
      <c r="D20" s="52"/>
      <c r="E20" s="52"/>
      <c r="F20" s="52"/>
      <c r="G20" s="52"/>
      <c r="H20" s="52"/>
      <c r="I20" s="52"/>
    </row>
    <row r="21" spans="2:9" ht="19.95" customHeight="1" x14ac:dyDescent="0.3">
      <c r="B21" s="51">
        <f t="shared" si="0"/>
        <v>0.54166666666666652</v>
      </c>
      <c r="C21" s="52"/>
      <c r="D21" s="52"/>
      <c r="E21" s="52"/>
      <c r="F21" s="52"/>
      <c r="G21" s="52"/>
      <c r="H21" s="52"/>
      <c r="I21" s="52"/>
    </row>
    <row r="22" spans="2:9" ht="19.95" customHeight="1" x14ac:dyDescent="0.3">
      <c r="B22" s="51">
        <f t="shared" si="0"/>
        <v>0.56249999999999989</v>
      </c>
      <c r="C22" s="52"/>
      <c r="D22" s="52"/>
      <c r="E22" s="52"/>
      <c r="F22" s="52"/>
      <c r="G22" s="52"/>
      <c r="H22" s="52"/>
      <c r="I22" s="52"/>
    </row>
    <row r="23" spans="2:9" ht="19.95" customHeight="1" x14ac:dyDescent="0.3">
      <c r="B23" s="51">
        <f t="shared" si="0"/>
        <v>0.58333333333333326</v>
      </c>
      <c r="C23" s="52"/>
      <c r="D23" s="52"/>
      <c r="E23" s="52"/>
      <c r="F23" s="52"/>
      <c r="G23" s="52"/>
      <c r="H23" s="52"/>
      <c r="I23" s="52"/>
    </row>
    <row r="24" spans="2:9" ht="19.95" customHeight="1" x14ac:dyDescent="0.3">
      <c r="B24" s="51">
        <f t="shared" si="0"/>
        <v>0.60416666666666663</v>
      </c>
      <c r="C24" s="52"/>
      <c r="D24" s="52"/>
      <c r="E24" s="52"/>
      <c r="F24" s="52"/>
      <c r="G24" s="52"/>
      <c r="H24" s="52"/>
      <c r="I24" s="52"/>
    </row>
    <row r="25" spans="2:9" ht="19.95" customHeight="1" x14ac:dyDescent="0.3">
      <c r="B25" s="51">
        <f t="shared" si="0"/>
        <v>0.625</v>
      </c>
      <c r="C25" s="54"/>
      <c r="D25" s="54"/>
      <c r="E25" s="54"/>
      <c r="F25" s="54"/>
      <c r="G25" s="54"/>
      <c r="H25" s="54"/>
      <c r="I25" s="54"/>
    </row>
    <row r="26" spans="2:9" ht="19.95" customHeight="1" x14ac:dyDescent="0.3">
      <c r="B26" s="51">
        <f t="shared" si="0"/>
        <v>0.64583333333333337</v>
      </c>
      <c r="C26" s="54"/>
      <c r="D26" s="54"/>
      <c r="E26" s="54"/>
      <c r="F26" s="54"/>
      <c r="G26" s="54"/>
      <c r="H26" s="54"/>
      <c r="I26" s="54"/>
    </row>
    <row r="27" spans="2:9" ht="19.95" customHeight="1" x14ac:dyDescent="0.3">
      <c r="B27" s="51">
        <f t="shared" si="0"/>
        <v>0.66666666666666674</v>
      </c>
      <c r="C27" s="54"/>
      <c r="D27" s="54"/>
      <c r="E27" s="54"/>
      <c r="F27" s="54"/>
      <c r="G27" s="54"/>
      <c r="H27" s="54"/>
      <c r="I27" s="54"/>
    </row>
    <row r="28" spans="2:9" ht="19.95" customHeight="1" x14ac:dyDescent="0.3">
      <c r="B28" s="51">
        <f t="shared" si="0"/>
        <v>0.68750000000000011</v>
      </c>
      <c r="C28" s="54"/>
      <c r="D28" s="54"/>
      <c r="E28" s="54"/>
      <c r="F28" s="54"/>
      <c r="G28" s="54"/>
      <c r="H28" s="54"/>
      <c r="I28" s="54"/>
    </row>
    <row r="29" spans="2:9" ht="19.95" customHeight="1" x14ac:dyDescent="0.3">
      <c r="B29" s="51">
        <f t="shared" si="0"/>
        <v>0.70833333333333348</v>
      </c>
      <c r="C29" s="54"/>
      <c r="D29" s="54"/>
      <c r="E29" s="54"/>
      <c r="F29" s="54"/>
      <c r="G29" s="54"/>
      <c r="H29" s="54"/>
      <c r="I29" s="54"/>
    </row>
    <row r="30" spans="2:9" ht="19.95" customHeight="1" x14ac:dyDescent="0.3">
      <c r="B30" s="51">
        <f t="shared" si="0"/>
        <v>0.72916666666666685</v>
      </c>
      <c r="C30" s="54"/>
      <c r="D30" s="54"/>
      <c r="E30" s="54"/>
      <c r="F30" s="54"/>
      <c r="G30" s="54"/>
      <c r="H30" s="54"/>
      <c r="I30" s="54"/>
    </row>
    <row r="31" spans="2:9" ht="19.95" customHeight="1" x14ac:dyDescent="0.3">
      <c r="B31" s="51">
        <f t="shared" si="0"/>
        <v>0.75000000000000022</v>
      </c>
      <c r="C31" s="54"/>
      <c r="D31" s="54"/>
      <c r="E31" s="54"/>
      <c r="F31" s="54"/>
      <c r="G31" s="54"/>
      <c r="H31" s="54"/>
      <c r="I31" s="54"/>
    </row>
    <row r="32" spans="2:9" ht="19.95" customHeight="1" x14ac:dyDescent="0.3">
      <c r="B32" s="51">
        <f t="shared" si="0"/>
        <v>0.77083333333333359</v>
      </c>
      <c r="C32" s="54"/>
      <c r="D32" s="54"/>
      <c r="E32" s="54"/>
      <c r="F32" s="54"/>
      <c r="G32" s="54"/>
      <c r="H32" s="54"/>
      <c r="I32" s="54"/>
    </row>
    <row r="33" spans="2:9" ht="19.95" customHeight="1" x14ac:dyDescent="0.3">
      <c r="B33" s="51">
        <f t="shared" si="0"/>
        <v>0.79166666666666696</v>
      </c>
      <c r="C33" s="54"/>
      <c r="D33" s="54"/>
      <c r="E33" s="54"/>
      <c r="F33" s="54"/>
      <c r="G33" s="54"/>
      <c r="H33" s="54"/>
      <c r="I33" s="54"/>
    </row>
    <row r="34" spans="2:9" ht="19.95" customHeight="1" x14ac:dyDescent="0.3">
      <c r="B34" s="51">
        <f t="shared" si="0"/>
        <v>0.81250000000000033</v>
      </c>
      <c r="C34" s="54"/>
      <c r="D34" s="54"/>
      <c r="E34" s="54"/>
      <c r="F34" s="54"/>
      <c r="G34" s="54"/>
      <c r="H34" s="54"/>
      <c r="I34" s="54"/>
    </row>
    <row r="35" spans="2:9" ht="19.95" customHeight="1" x14ac:dyDescent="0.3">
      <c r="B35" s="51">
        <f t="shared" si="0"/>
        <v>0.8333333333333337</v>
      </c>
      <c r="C35" s="54"/>
      <c r="D35" s="54"/>
      <c r="E35" s="54"/>
      <c r="F35" s="54"/>
      <c r="G35" s="54"/>
      <c r="H35" s="54"/>
      <c r="I35" s="54"/>
    </row>
    <row r="36" spans="2:9" ht="19.95" customHeight="1" x14ac:dyDescent="0.3">
      <c r="B36" s="51">
        <f t="shared" si="0"/>
        <v>0.85416666666666707</v>
      </c>
      <c r="C36" s="54"/>
      <c r="D36" s="54"/>
      <c r="E36" s="54"/>
      <c r="F36" s="54"/>
      <c r="G36" s="54"/>
      <c r="H36" s="54"/>
      <c r="I36" s="54"/>
    </row>
    <row r="37" spans="2:9" ht="19.95" customHeight="1" x14ac:dyDescent="0.3">
      <c r="B37" s="51">
        <f t="shared" si="0"/>
        <v>0.87500000000000044</v>
      </c>
      <c r="C37" s="54"/>
      <c r="D37" s="54"/>
      <c r="E37" s="54"/>
      <c r="F37" s="54"/>
      <c r="G37" s="54"/>
      <c r="H37" s="54"/>
      <c r="I37" s="54"/>
    </row>
    <row r="38" spans="2:9" ht="19.95" customHeight="1" x14ac:dyDescent="0.3">
      <c r="B38" s="51">
        <f t="shared" si="0"/>
        <v>0.89583333333333381</v>
      </c>
      <c r="C38" s="54"/>
      <c r="D38" s="54"/>
      <c r="E38" s="54"/>
      <c r="F38" s="54"/>
      <c r="G38" s="54"/>
      <c r="H38" s="54"/>
      <c r="I38" s="54"/>
    </row>
    <row r="39" spans="2:9" ht="19.95" customHeight="1" x14ac:dyDescent="0.3">
      <c r="B39" s="51">
        <f t="shared" si="0"/>
        <v>0.91666666666666718</v>
      </c>
      <c r="C39" s="54"/>
      <c r="D39" s="54"/>
      <c r="E39" s="54"/>
      <c r="F39" s="54"/>
      <c r="G39" s="54"/>
      <c r="H39" s="54"/>
      <c r="I39" s="54"/>
    </row>
    <row r="40" spans="2:9" ht="19.95" customHeight="1" x14ac:dyDescent="0.3">
      <c r="B40" s="51">
        <f t="shared" si="0"/>
        <v>0.93750000000000056</v>
      </c>
      <c r="C40" s="54"/>
      <c r="D40" s="54"/>
      <c r="E40" s="54"/>
      <c r="F40" s="54"/>
      <c r="G40" s="54"/>
      <c r="H40" s="54"/>
      <c r="I40" s="54"/>
    </row>
    <row r="41" spans="2:9" ht="19.95" customHeight="1" x14ac:dyDescent="0.3">
      <c r="B41" s="51">
        <f t="shared" si="0"/>
        <v>0.95833333333333393</v>
      </c>
      <c r="C41" s="54"/>
      <c r="D41" s="54"/>
      <c r="E41" s="54"/>
      <c r="F41" s="54"/>
      <c r="G41" s="54"/>
      <c r="H41" s="54"/>
      <c r="I41" s="54"/>
    </row>
    <row r="42" spans="2:9" ht="19.95" customHeight="1" x14ac:dyDescent="0.3">
      <c r="B42" s="51">
        <f t="shared" si="0"/>
        <v>0.9791666666666673</v>
      </c>
      <c r="C42" s="54"/>
      <c r="D42" s="54"/>
      <c r="E42" s="54"/>
      <c r="F42" s="54"/>
      <c r="G42" s="54"/>
      <c r="H42" s="54"/>
      <c r="I42" s="54"/>
    </row>
    <row r="43" spans="2:9" ht="19.95" customHeight="1" x14ac:dyDescent="0.3">
      <c r="B43" s="51">
        <f t="shared" si="0"/>
        <v>1.0000000000000007</v>
      </c>
      <c r="C43" s="54"/>
      <c r="D43" s="54"/>
      <c r="E43" s="54"/>
      <c r="F43" s="54"/>
      <c r="G43" s="54"/>
      <c r="H43" s="54"/>
      <c r="I43" s="54"/>
    </row>
    <row r="44" spans="2:9" ht="19.95" customHeight="1" x14ac:dyDescent="0.3">
      <c r="B44" s="51">
        <f t="shared" si="0"/>
        <v>1.0208333333333339</v>
      </c>
      <c r="C44" s="54"/>
      <c r="D44" s="54"/>
      <c r="E44" s="54"/>
      <c r="F44" s="54"/>
      <c r="G44" s="54"/>
      <c r="H44" s="54"/>
      <c r="I44" s="54"/>
    </row>
    <row r="45" spans="2:9" ht="19.95" customHeight="1" x14ac:dyDescent="0.3">
      <c r="B45" s="51">
        <f t="shared" si="0"/>
        <v>1.0416666666666672</v>
      </c>
      <c r="C45" s="54"/>
      <c r="D45" s="54"/>
      <c r="E45" s="54"/>
      <c r="F45" s="54"/>
      <c r="G45" s="54"/>
      <c r="H45" s="54"/>
      <c r="I45" s="54"/>
    </row>
    <row r="46" spans="2:9" ht="19.95" customHeight="1" x14ac:dyDescent="0.3">
      <c r="B46" s="51">
        <f t="shared" si="0"/>
        <v>1.0625000000000004</v>
      </c>
      <c r="C46" s="54"/>
      <c r="D46" s="54"/>
      <c r="E46" s="54"/>
      <c r="F46" s="54"/>
      <c r="G46" s="54"/>
      <c r="H46" s="54"/>
      <c r="I46" s="54"/>
    </row>
    <row r="47" spans="2:9" ht="19.95" customHeight="1" x14ac:dyDescent="0.3">
      <c r="B47" s="51">
        <f t="shared" si="0"/>
        <v>1.0833333333333337</v>
      </c>
      <c r="C47" s="54"/>
      <c r="D47" s="54"/>
      <c r="E47" s="54"/>
      <c r="F47" s="54"/>
      <c r="G47" s="54"/>
      <c r="H47" s="54"/>
      <c r="I47" s="54"/>
    </row>
    <row r="48" spans="2:9" ht="19.95" customHeight="1" x14ac:dyDescent="0.3">
      <c r="B48" s="51">
        <f t="shared" si="0"/>
        <v>1.104166666666667</v>
      </c>
      <c r="C48" s="54"/>
      <c r="D48" s="54"/>
      <c r="E48" s="54"/>
      <c r="F48" s="54"/>
      <c r="G48" s="54"/>
      <c r="H48" s="54"/>
      <c r="I48" s="54"/>
    </row>
    <row r="49" spans="2:9" ht="19.95" customHeight="1" x14ac:dyDescent="0.3">
      <c r="B49" s="51">
        <f t="shared" si="0"/>
        <v>1.1250000000000002</v>
      </c>
      <c r="C49" s="54"/>
      <c r="D49" s="54"/>
      <c r="E49" s="54"/>
      <c r="F49" s="54"/>
      <c r="G49" s="54"/>
      <c r="H49" s="54"/>
      <c r="I49" s="54"/>
    </row>
    <row r="50" spans="2:9" ht="19.95" customHeight="1" x14ac:dyDescent="0.3">
      <c r="B50" s="51">
        <f t="shared" si="0"/>
        <v>1.1458333333333335</v>
      </c>
      <c r="C50" s="54"/>
      <c r="D50" s="54"/>
      <c r="E50" s="54"/>
      <c r="F50" s="54"/>
      <c r="G50" s="54"/>
      <c r="H50" s="54"/>
      <c r="I50" s="54"/>
    </row>
    <row r="51" spans="2:9" ht="19.95" customHeight="1" x14ac:dyDescent="0.3">
      <c r="B51" s="51">
        <f t="shared" si="0"/>
        <v>1.1666666666666667</v>
      </c>
      <c r="C51" s="54"/>
      <c r="D51" s="54"/>
      <c r="E51" s="54"/>
      <c r="F51" s="54"/>
      <c r="G51" s="54"/>
      <c r="H51" s="54"/>
      <c r="I51" s="54"/>
    </row>
    <row r="52" spans="2:9" ht="19.95" customHeight="1" x14ac:dyDescent="0.3">
      <c r="B52" s="51">
        <f t="shared" si="0"/>
        <v>1.1875</v>
      </c>
      <c r="C52" s="54"/>
      <c r="D52" s="54"/>
      <c r="E52" s="54"/>
      <c r="F52" s="54"/>
      <c r="G52" s="54"/>
      <c r="H52" s="54"/>
      <c r="I52" s="5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Daily Schedule</vt:lpstr>
      <vt:lpstr>Event Scheduler</vt:lpstr>
      <vt:lpstr>Time Intervals</vt:lpstr>
      <vt:lpstr>Week schedule</vt:lpstr>
      <vt:lpstr>ColumnTitle2</vt:lpstr>
      <vt:lpstr>ColumnTitle3</vt:lpstr>
      <vt:lpstr>DayVal</vt:lpstr>
      <vt:lpstr>EndTime</vt:lpstr>
      <vt:lpstr>MinuteText</vt:lpstr>
      <vt:lpstr>MonthName</vt:lpstr>
      <vt:lpstr>ScheduleHighlight</vt:lpstr>
      <vt:lpstr>Start_time</vt:lpstr>
      <vt:lpstr>Startimeschedule2</vt:lpstr>
      <vt:lpstr>StartTime</vt:lpstr>
      <vt:lpstr>TimesList</vt:lpstr>
      <vt:lpstr>Title1</vt:lpstr>
      <vt:lpstr>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2016-12-06T05:05:01Z</dcterms:created>
  <dcterms:modified xsi:type="dcterms:W3CDTF">2017-02-26T05:12:43Z</dcterms:modified>
</cp:coreProperties>
</file>