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kard/Documents/Research/repeats/disease_repeats/"/>
    </mc:Choice>
  </mc:AlternateContent>
  <bookViews>
    <workbookView xWindow="8400" yWindow="460" windowWidth="25600" windowHeight="14500" tabRatio="500"/>
  </bookViews>
  <sheets>
    <sheet name="Sheet1" sheetId="1" r:id="rId1"/>
    <sheet name="Positions" sheetId="3" r:id="rId2"/>
    <sheet name="For thesis" sheetId="2" r:id="rId3"/>
    <sheet name="exSTRa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  <c r="F22" i="3"/>
  <c r="H22" i="3"/>
  <c r="E3" i="3"/>
  <c r="F3" i="3"/>
  <c r="H3" i="3"/>
  <c r="E4" i="3"/>
  <c r="F4" i="3"/>
  <c r="H4" i="3"/>
  <c r="E5" i="3"/>
  <c r="F5" i="3"/>
  <c r="H5" i="3"/>
  <c r="E6" i="3"/>
  <c r="F6" i="3"/>
  <c r="H6" i="3"/>
  <c r="E7" i="3"/>
  <c r="F7" i="3"/>
  <c r="H7" i="3"/>
  <c r="E8" i="3"/>
  <c r="F8" i="3"/>
  <c r="H8" i="3"/>
  <c r="E9" i="3"/>
  <c r="F9" i="3"/>
  <c r="H9" i="3"/>
  <c r="E10" i="3"/>
  <c r="F10" i="3"/>
  <c r="H10" i="3"/>
  <c r="E11" i="3"/>
  <c r="F11" i="3"/>
  <c r="H11" i="3"/>
  <c r="E12" i="3"/>
  <c r="F12" i="3"/>
  <c r="H12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E19" i="3"/>
  <c r="F19" i="3"/>
  <c r="H19" i="3"/>
  <c r="E20" i="3"/>
  <c r="F20" i="3"/>
  <c r="H20" i="3"/>
  <c r="E21" i="3"/>
  <c r="F21" i="3"/>
  <c r="H21" i="3"/>
  <c r="E2" i="3"/>
  <c r="F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" i="1"/>
</calcChain>
</file>

<file path=xl/sharedStrings.xml><?xml version="1.0" encoding="utf-8"?>
<sst xmlns="http://schemas.openxmlformats.org/spreadsheetml/2006/main" count="969" uniqueCount="365">
  <si>
    <t>Xq28</t>
    <phoneticPr fontId="1" type="noConversion"/>
  </si>
  <si>
    <t>9q13</t>
    <phoneticPr fontId="1" type="noConversion"/>
  </si>
  <si>
    <t>19q13</t>
    <phoneticPr fontId="1" type="noConversion"/>
  </si>
  <si>
    <t>hg19 start 0</t>
    <phoneticPr fontId="1" type="noConversion"/>
  </si>
  <si>
    <t>chr9</t>
    <phoneticPr fontId="1" type="noConversion"/>
  </si>
  <si>
    <t>+</t>
    <phoneticPr fontId="1" type="noConversion"/>
  </si>
  <si>
    <t>-</t>
    <phoneticPr fontId="1" type="noConversion"/>
  </si>
  <si>
    <t>ZNF9/CNBP</t>
    <phoneticPr fontId="1" type="noConversion"/>
  </si>
  <si>
    <t>-</t>
    <phoneticPr fontId="1" type="noConversion"/>
  </si>
  <si>
    <t>chr3</t>
  </si>
  <si>
    <t>+</t>
    <phoneticPr fontId="1" type="noConversion"/>
  </si>
  <si>
    <t>chr22</t>
  </si>
  <si>
    <t>-</t>
    <phoneticPr fontId="1" type="noConversion"/>
  </si>
  <si>
    <t>chr21</t>
  </si>
  <si>
    <t>Spinocerebellar ataxia 31 (SCA31)</t>
    <phoneticPr fontId="1" type="noConversion"/>
  </si>
  <si>
    <t>TGGAA</t>
    <phoneticPr fontId="1" type="noConversion"/>
  </si>
  <si>
    <t>CGG</t>
    <phoneticPr fontId="1" type="noConversion"/>
  </si>
  <si>
    <t>CCG</t>
    <phoneticPr fontId="1" type="noConversion"/>
  </si>
  <si>
    <t>GAA</t>
    <phoneticPr fontId="1" type="noConversion"/>
  </si>
  <si>
    <t>CTG</t>
    <phoneticPr fontId="1" type="noConversion"/>
  </si>
  <si>
    <t>CCTG</t>
    <phoneticPr fontId="1" type="noConversion"/>
  </si>
  <si>
    <t>ATTCT</t>
    <phoneticPr fontId="1" type="noConversion"/>
  </si>
  <si>
    <t>CCCCGCCCCGCG</t>
    <phoneticPr fontId="1" type="noConversion"/>
  </si>
  <si>
    <t>CAG</t>
    <phoneticPr fontId="1" type="noConversion"/>
  </si>
  <si>
    <t>CAG</t>
    <phoneticPr fontId="1" type="noConversion"/>
  </si>
  <si>
    <t>6-54</t>
    <phoneticPr fontId="1" type="noConversion"/>
  </si>
  <si>
    <t>4-39</t>
    <phoneticPr fontId="1" type="noConversion"/>
  </si>
  <si>
    <t>6-32</t>
    <phoneticPr fontId="1" type="noConversion"/>
  </si>
  <si>
    <t>5-37</t>
    <phoneticPr fontId="1" type="noConversion"/>
  </si>
  <si>
    <t>Yes</t>
    <phoneticPr fontId="1" type="noConversion"/>
  </si>
  <si>
    <t>low</t>
    <phoneticPr fontId="1" type="noConversion"/>
  </si>
  <si>
    <t>NA</t>
    <phoneticPr fontId="1" type="noConversion"/>
  </si>
  <si>
    <t>low</t>
    <phoneticPr fontId="1" type="noConversion"/>
  </si>
  <si>
    <t>No</t>
    <phoneticPr fontId="1" type="noConversion"/>
  </si>
  <si>
    <t>Fragile-X site A (FRAXA)</t>
    <phoneticPr fontId="1" type="noConversion"/>
  </si>
  <si>
    <t>No</t>
    <phoneticPr fontId="1" type="noConversion"/>
  </si>
  <si>
    <t>No</t>
    <phoneticPr fontId="1" type="noConversion"/>
  </si>
  <si>
    <t>NA</t>
    <phoneticPr fontId="1" type="noConversion"/>
  </si>
  <si>
    <t>Novoalign Captured by Agilent WES?</t>
    <phoneticPr fontId="1" type="noConversion"/>
  </si>
  <si>
    <t>Novoalign Captured by TruSeq WES?</t>
    <phoneticPr fontId="1" type="noConversion"/>
  </si>
  <si>
    <t>lobSTR Captured by Agilent WES?</t>
    <phoneticPr fontId="1" type="noConversion"/>
  </si>
  <si>
    <t>lobSTR Captured by TruSeq WES?</t>
    <phoneticPr fontId="1" type="noConversion"/>
  </si>
  <si>
    <t>Yes</t>
    <phoneticPr fontId="1" type="noConversion"/>
  </si>
  <si>
    <t>low</t>
    <phoneticPr fontId="1" type="noConversion"/>
  </si>
  <si>
    <t>Yes</t>
    <phoneticPr fontId="1" type="noConversion"/>
  </si>
  <si>
    <t>No</t>
    <phoneticPr fontId="1" type="noConversion"/>
  </si>
  <si>
    <t>low</t>
    <phoneticPr fontId="1" type="noConversion"/>
  </si>
  <si>
    <t>4-35</t>
    <phoneticPr fontId="1" type="noConversion"/>
  </si>
  <si>
    <t>25-42</t>
    <phoneticPr fontId="1" type="noConversion"/>
  </si>
  <si>
    <t>7-34</t>
    <phoneticPr fontId="1" type="noConversion"/>
  </si>
  <si>
    <t>16-34</t>
    <phoneticPr fontId="1" type="noConversion"/>
  </si>
  <si>
    <t>7-45</t>
    <phoneticPr fontId="1" type="noConversion"/>
  </si>
  <si>
    <t>7-28</t>
    <phoneticPr fontId="1" type="noConversion"/>
  </si>
  <si>
    <t>200-1000+</t>
    <phoneticPr fontId="1" type="noConversion"/>
  </si>
  <si>
    <t>200-900</t>
    <phoneticPr fontId="1" type="noConversion"/>
  </si>
  <si>
    <t>200-1700</t>
    <phoneticPr fontId="1" type="noConversion"/>
  </si>
  <si>
    <t>50-10000</t>
    <phoneticPr fontId="1" type="noConversion"/>
  </si>
  <si>
    <t>75-11000</t>
    <phoneticPr fontId="1" type="noConversion"/>
  </si>
  <si>
    <t>500-4500</t>
    <phoneticPr fontId="1" type="noConversion"/>
  </si>
  <si>
    <t>40-80</t>
    <phoneticPr fontId="1" type="noConversion"/>
  </si>
  <si>
    <t>36-100+</t>
    <phoneticPr fontId="1" type="noConversion"/>
  </si>
  <si>
    <t>38-62</t>
    <phoneticPr fontId="1" type="noConversion"/>
  </si>
  <si>
    <t>39-82</t>
    <phoneticPr fontId="1" type="noConversion"/>
  </si>
  <si>
    <t>32-200</t>
    <phoneticPr fontId="1" type="noConversion"/>
  </si>
  <si>
    <t>61-84</t>
    <phoneticPr fontId="1" type="noConversion"/>
  </si>
  <si>
    <t>21-33</t>
    <phoneticPr fontId="1" type="noConversion"/>
  </si>
  <si>
    <t>37-306</t>
    <phoneticPr fontId="1" type="noConversion"/>
  </si>
  <si>
    <t>47-63</t>
    <phoneticPr fontId="1" type="noConversion"/>
  </si>
  <si>
    <t>49-88</t>
    <phoneticPr fontId="1" type="noConversion"/>
  </si>
  <si>
    <t>74+</t>
    <phoneticPr fontId="1" type="noConversion"/>
  </si>
  <si>
    <t>55-78</t>
    <phoneticPr fontId="1" type="noConversion"/>
  </si>
  <si>
    <t>66-78</t>
    <phoneticPr fontId="1" type="noConversion"/>
  </si>
  <si>
    <t>chr12</t>
  </si>
  <si>
    <t>hg19 end</t>
    <phoneticPr fontId="1" type="noConversion"/>
  </si>
  <si>
    <t>-</t>
    <phoneticPr fontId="1" type="noConversion"/>
  </si>
  <si>
    <t>chr14</t>
  </si>
  <si>
    <t>Comments</t>
    <phoneticPr fontId="1" type="noConversion"/>
  </si>
  <si>
    <t>PolyQ only in some transcripts</t>
    <phoneticPr fontId="1" type="noConversion"/>
  </si>
  <si>
    <t>Unpathogenic size range</t>
    <phoneticPr fontId="1" type="noConversion"/>
  </si>
  <si>
    <t>Spinocerebellar ataxia 8 (SCA8)</t>
    <phoneticPr fontId="1" type="noConversion"/>
  </si>
  <si>
    <t>Spinocerebellar ataxia 12 (SCA12)</t>
    <phoneticPr fontId="1" type="noConversion"/>
  </si>
  <si>
    <t>strand</t>
    <phoneticPr fontId="1" type="noConversion"/>
  </si>
  <si>
    <t>Machado-Joseph disease (SCA3)</t>
    <phoneticPr fontId="1" type="noConversion"/>
  </si>
  <si>
    <t>Dentatorubral-pallidoluysian atrophy (DRPLA)</t>
    <phoneticPr fontId="1" type="noConversion"/>
  </si>
  <si>
    <t>X</t>
    <phoneticPr fontId="1" type="noConversion"/>
  </si>
  <si>
    <t>X</t>
    <phoneticPr fontId="1" type="noConversion"/>
  </si>
  <si>
    <t>AR</t>
    <phoneticPr fontId="1" type="noConversion"/>
  </si>
  <si>
    <t>AD</t>
    <phoneticPr fontId="1" type="noConversion"/>
  </si>
  <si>
    <t>AR</t>
    <phoneticPr fontId="1" type="noConversion"/>
  </si>
  <si>
    <t>X</t>
    <phoneticPr fontId="1" type="noConversion"/>
  </si>
  <si>
    <t>AD</t>
    <phoneticPr fontId="1" type="noConversion"/>
  </si>
  <si>
    <t>FMR1</t>
    <phoneticPr fontId="1" type="noConversion"/>
  </si>
  <si>
    <t>FMR2</t>
    <phoneticPr fontId="1" type="noConversion"/>
  </si>
  <si>
    <t>FXN</t>
    <phoneticPr fontId="1" type="noConversion"/>
  </si>
  <si>
    <t>DMPK</t>
    <phoneticPr fontId="1" type="noConversion"/>
  </si>
  <si>
    <t>ATXN10</t>
    <phoneticPr fontId="1" type="noConversion"/>
  </si>
  <si>
    <t>CSTB</t>
    <phoneticPr fontId="1" type="noConversion"/>
  </si>
  <si>
    <t>ATXN1</t>
    <phoneticPr fontId="1" type="noConversion"/>
  </si>
  <si>
    <t>ATXN2</t>
    <phoneticPr fontId="1" type="noConversion"/>
  </si>
  <si>
    <t>ATXN3</t>
    <phoneticPr fontId="1" type="noConversion"/>
  </si>
  <si>
    <t>CACNA1A</t>
    <phoneticPr fontId="1" type="noConversion"/>
  </si>
  <si>
    <t>ATXN7</t>
    <phoneticPr fontId="1" type="noConversion"/>
  </si>
  <si>
    <t>TBP</t>
    <phoneticPr fontId="1" type="noConversion"/>
  </si>
  <si>
    <t>PPP2R2B</t>
    <phoneticPr fontId="1" type="noConversion"/>
  </si>
  <si>
    <t>JPH3</t>
    <phoneticPr fontId="1" type="noConversion"/>
  </si>
  <si>
    <t>Xq27.3</t>
    <phoneticPr fontId="1" type="noConversion"/>
  </si>
  <si>
    <t>10-26</t>
    <phoneticPr fontId="1" type="noConversion"/>
  </si>
  <si>
    <t>10-20</t>
    <phoneticPr fontId="1" type="noConversion"/>
  </si>
  <si>
    <t>2-3</t>
    <phoneticPr fontId="1" type="noConversion"/>
  </si>
  <si>
    <t>DRPLA/ATN1</t>
    <phoneticPr fontId="1" type="noConversion"/>
  </si>
  <si>
    <t>+</t>
    <phoneticPr fontId="1" type="noConversion"/>
  </si>
  <si>
    <t>+</t>
    <phoneticPr fontId="1" type="noConversion"/>
  </si>
  <si>
    <t>chr13</t>
  </si>
  <si>
    <t>6-34</t>
    <phoneticPr fontId="1" type="noConversion"/>
  </si>
  <si>
    <t>9-35</t>
    <phoneticPr fontId="1" type="noConversion"/>
  </si>
  <si>
    <t>6-38</t>
    <phoneticPr fontId="1" type="noConversion"/>
  </si>
  <si>
    <t>15-24</t>
    <phoneticPr fontId="1" type="noConversion"/>
  </si>
  <si>
    <t>13-36</t>
    <phoneticPr fontId="1" type="noConversion"/>
  </si>
  <si>
    <t>4-17</t>
    <phoneticPr fontId="1" type="noConversion"/>
  </si>
  <si>
    <t>HTT</t>
    <phoneticPr fontId="1" type="noConversion"/>
  </si>
  <si>
    <t>chr4</t>
  </si>
  <si>
    <t>+</t>
    <phoneticPr fontId="1" type="noConversion"/>
  </si>
  <si>
    <t>+</t>
    <phoneticPr fontId="1" type="noConversion"/>
  </si>
  <si>
    <t>3q21.3</t>
    <phoneticPr fontId="1" type="noConversion"/>
  </si>
  <si>
    <t>22q13.31</t>
    <phoneticPr fontId="1" type="noConversion"/>
  </si>
  <si>
    <t>21q22.3</t>
    <phoneticPr fontId="1" type="noConversion"/>
  </si>
  <si>
    <t>4p16.3</t>
    <phoneticPr fontId="1" type="noConversion"/>
  </si>
  <si>
    <t>Xq12</t>
    <phoneticPr fontId="1" type="noConversion"/>
  </si>
  <si>
    <t>6p23</t>
    <phoneticPr fontId="1" type="noConversion"/>
  </si>
  <si>
    <t>12q24</t>
    <phoneticPr fontId="1" type="noConversion"/>
  </si>
  <si>
    <t>14q32.1</t>
    <phoneticPr fontId="1" type="noConversion"/>
  </si>
  <si>
    <t>19p13</t>
    <phoneticPr fontId="1" type="noConversion"/>
  </si>
  <si>
    <t>chr5</t>
  </si>
  <si>
    <t>-</t>
    <phoneticPr fontId="1" type="noConversion"/>
  </si>
  <si>
    <t>ATXN8OS</t>
  </si>
  <si>
    <t>+</t>
    <phoneticPr fontId="1" type="noConversion"/>
  </si>
  <si>
    <t>chr16</t>
  </si>
  <si>
    <t>3p14.1</t>
    <phoneticPr fontId="1" type="noConversion"/>
  </si>
  <si>
    <t>6q27</t>
    <phoneticPr fontId="1" type="noConversion"/>
  </si>
  <si>
    <t>12p13.31</t>
    <phoneticPr fontId="1" type="noConversion"/>
  </si>
  <si>
    <t>13q21</t>
    <phoneticPr fontId="1" type="noConversion"/>
  </si>
  <si>
    <t>5q32</t>
    <phoneticPr fontId="1" type="noConversion"/>
  </si>
  <si>
    <t>16q24.3</t>
    <phoneticPr fontId="1" type="noConversion"/>
  </si>
  <si>
    <t>5'UTR</t>
    <phoneticPr fontId="1" type="noConversion"/>
  </si>
  <si>
    <t>5'UTR</t>
    <phoneticPr fontId="1" type="noConversion"/>
  </si>
  <si>
    <t>intron_1</t>
    <phoneticPr fontId="1" type="noConversion"/>
  </si>
  <si>
    <t>3'UTR</t>
    <phoneticPr fontId="1" type="noConversion"/>
  </si>
  <si>
    <t>intron_1</t>
    <phoneticPr fontId="1" type="noConversion"/>
  </si>
  <si>
    <t>intron_9</t>
    <phoneticPr fontId="1" type="noConversion"/>
  </si>
  <si>
    <t>promotor</t>
    <phoneticPr fontId="1" type="noConversion"/>
  </si>
  <si>
    <t>Disease</t>
    <phoneticPr fontId="1" type="noConversion"/>
  </si>
  <si>
    <t>OMIM number</t>
    <phoneticPr fontId="1" type="noConversion"/>
  </si>
  <si>
    <t>Mode of inheritance</t>
    <phoneticPr fontId="1" type="noConversion"/>
  </si>
  <si>
    <t>Gene</t>
    <phoneticPr fontId="1" type="noConversion"/>
  </si>
  <si>
    <t>Gene location</t>
    <phoneticPr fontId="1" type="noConversion"/>
  </si>
  <si>
    <t>hg19 chrom</t>
    <phoneticPr fontId="1" type="noConversion"/>
  </si>
  <si>
    <t>Location of repeat within gene</t>
    <phoneticPr fontId="1" type="noConversion"/>
  </si>
  <si>
    <t>Repeat sequence</t>
    <phoneticPr fontId="1" type="noConversion"/>
  </si>
  <si>
    <t>Unstable repeat number</t>
    <phoneticPr fontId="1" type="noConversion"/>
  </si>
  <si>
    <t>Stable repeat number</t>
    <phoneticPr fontId="1" type="noConversion"/>
  </si>
  <si>
    <t>Fragile-X site E (FRAXE)</t>
    <phoneticPr fontId="1" type="noConversion"/>
  </si>
  <si>
    <t>Friedreich ataxia (FRDA)</t>
    <phoneticPr fontId="1" type="noConversion"/>
  </si>
  <si>
    <t>Myotonic dystrophy 1 (DM1)</t>
    <phoneticPr fontId="1" type="noConversion"/>
  </si>
  <si>
    <t>Myotonic dystrophy 2 (DM2)</t>
    <phoneticPr fontId="1" type="noConversion"/>
  </si>
  <si>
    <t>Spinocerebellar ataxia 10 (SCA10)</t>
    <phoneticPr fontId="1" type="noConversion"/>
  </si>
  <si>
    <t>Huntington disease (HD)</t>
    <phoneticPr fontId="1" type="noConversion"/>
  </si>
  <si>
    <t>Kennedy disease (SBMA)</t>
    <phoneticPr fontId="1" type="noConversion"/>
  </si>
  <si>
    <t>Spinocerebellar ataxia 1 (SCA1)</t>
    <phoneticPr fontId="1" type="noConversion"/>
  </si>
  <si>
    <t>Huntington disease-like 2 (HDL2)</t>
    <phoneticPr fontId="1" type="noConversion"/>
  </si>
  <si>
    <t>Spinocerebellar ataxia 2 (SCA2)</t>
    <phoneticPr fontId="1" type="noConversion"/>
  </si>
  <si>
    <t>Spinocerebellar ataxia 6 (SCA6)</t>
    <phoneticPr fontId="1" type="noConversion"/>
  </si>
  <si>
    <t>Spinocerebellar ataxia 7 (SCA7)</t>
    <phoneticPr fontId="1" type="noConversion"/>
  </si>
  <si>
    <t>Spinocerebellar ataxia 17 (SCA17)</t>
    <phoneticPr fontId="1" type="noConversion"/>
  </si>
  <si>
    <t>chr19</t>
  </si>
  <si>
    <t>-</t>
    <phoneticPr fontId="1" type="noConversion"/>
  </si>
  <si>
    <t>-</t>
    <phoneticPr fontId="1" type="noConversion"/>
  </si>
  <si>
    <t>copyNum</t>
    <phoneticPr fontId="1" type="noConversion"/>
  </si>
  <si>
    <t>perMatch</t>
    <phoneticPr fontId="1" type="noConversion"/>
  </si>
  <si>
    <t>chr6</t>
  </si>
  <si>
    <t>perIndel</t>
    <phoneticPr fontId="1" type="noConversion"/>
  </si>
  <si>
    <t>+</t>
    <phoneticPr fontId="1" type="noConversion"/>
  </si>
  <si>
    <t>chrX</t>
  </si>
  <si>
    <t>+</t>
    <phoneticPr fontId="1" type="noConversion"/>
  </si>
  <si>
    <t>coding</t>
    <phoneticPr fontId="1" type="noConversion"/>
  </si>
  <si>
    <t>coding</t>
    <phoneticPr fontId="1" type="noConversion"/>
  </si>
  <si>
    <t>utRNA</t>
    <phoneticPr fontId="1" type="noConversion"/>
  </si>
  <si>
    <t>exon_variably_spliced</t>
    <phoneticPr fontId="1" type="noConversion"/>
  </si>
  <si>
    <t>GGGGCC</t>
  </si>
  <si>
    <t>Amyotrophic lateral sclerosis-frontotemporal dementia (FTDALS)</t>
  </si>
  <si>
    <t>C9orf72</t>
  </si>
  <si>
    <t>chr9</t>
  </si>
  <si>
    <t>-</t>
  </si>
  <si>
    <t>9p21</t>
  </si>
  <si>
    <t>AD</t>
  </si>
  <si>
    <t>BEAN</t>
  </si>
  <si>
    <t>16q21</t>
  </si>
  <si>
    <t>Myoclonic epilepsy of Unverricht and Lundborg (EPM1)</t>
  </si>
  <si>
    <t>chr20</t>
  </si>
  <si>
    <t>+</t>
  </si>
  <si>
    <t>20p13</t>
  </si>
  <si>
    <t>NOP56</t>
  </si>
  <si>
    <t>GGCCTG</t>
  </si>
  <si>
    <t>3-8</t>
  </si>
  <si>
    <t>1500-2500</t>
  </si>
  <si>
    <t>NA</t>
  </si>
  <si>
    <t>insertion</t>
  </si>
  <si>
    <t>2-19</t>
  </si>
  <si>
    <t>250-1600</t>
  </si>
  <si>
    <t>http://strcat.teamerlich.org/chart/chr6/16327865/16327955</t>
  </si>
  <si>
    <t>http://strcat.teamerlich.org/chart/chr14/92537355/92537396</t>
  </si>
  <si>
    <t>strcat_all</t>
  </si>
  <si>
    <t>http://strcat.teamerlich.org/chart/chrX/146993555/146993629</t>
  </si>
  <si>
    <t>http://strcat.teamerlich.org/chart/chrX/147582125/147582273</t>
  </si>
  <si>
    <t>http://strcat.teamerlich.org/chart/chr9/71652201/71652220</t>
  </si>
  <si>
    <t>http://strcat.teamerlich.org/chart/chr19/46273463/46273524</t>
  </si>
  <si>
    <t>http://strcat.teamerlich.org/chart/chr3/128891420/128891502</t>
  </si>
  <si>
    <t>http://strcat.teamerlich.org/chart/chr22/46191235/46191304</t>
  </si>
  <si>
    <t>http://strcat.teamerlich.org/chart/chr21/45196324/45196360</t>
  </si>
  <si>
    <t>http://strcat.teamerlich.org/chart/chr4/3076604/3076667</t>
  </si>
  <si>
    <t>http://strcat.teamerlich.org/chart/chrX/66765159/66765261</t>
  </si>
  <si>
    <t>http://strcat.teamerlich.org/chart/chr12/112036754/112036823</t>
  </si>
  <si>
    <t>http://strcat.teamerlich.org/chart/chr19/13318673/13318712</t>
  </si>
  <si>
    <t>http://strcat.teamerlich.org/chart/chr3/63898361/63898392</t>
  </si>
  <si>
    <t>http://strcat.teamerlich.org/chart/chr6/170870995/170871105</t>
  </si>
  <si>
    <t>http://strcat.teamerlich.org/chart/chr12/7045880/7045938</t>
  </si>
  <si>
    <t>http://strcat.teamerlich.org/chart/chr13/70713516/70713561</t>
  </si>
  <si>
    <t>http://strcat.teamerlich.org/chart/chr5/146258291/146258322</t>
  </si>
  <si>
    <t>http://strcat.teamerlich.org/chart/chr16/87637889/87637935</t>
  </si>
  <si>
    <t>http://strcat.teamerlich.org/chart/chr9/27573483/27573544</t>
  </si>
  <si>
    <t>http://strcat.teamerlich.org/chart/chr20/2633379/2633421</t>
  </si>
  <si>
    <t>hg19 start 0 TRF</t>
  </si>
  <si>
    <t>hg19 end TRF</t>
  </si>
  <si>
    <t>copyNum TRF</t>
  </si>
  <si>
    <t>perMatch TRF</t>
  </si>
  <si>
    <t>perIndel TRF</t>
  </si>
  <si>
    <t>STR_size</t>
  </si>
  <si>
    <t>read_detect_size</t>
  </si>
  <si>
    <t>Anticipation is rare</t>
  </si>
  <si>
    <t>exon*</t>
  </si>
  <si>
    <t>.</t>
  </si>
  <si>
    <t>hg19 start</t>
  </si>
  <si>
    <t>64 bp</t>
  </si>
  <si>
    <t>103 bp</t>
  </si>
  <si>
    <t>91 bp</t>
  </si>
  <si>
    <t>70 bp</t>
  </si>
  <si>
    <t>42 bp</t>
  </si>
  <si>
    <t>40 bp</t>
  </si>
  <si>
    <t>32 bp</t>
  </si>
  <si>
    <t>111 bp</t>
  </si>
  <si>
    <t>59 bp</t>
  </si>
  <si>
    <t>47 bp</t>
  </si>
  <si>
    <t>75 bp</t>
  </si>
  <si>
    <t>46 bp</t>
  </si>
  <si>
    <t>62 bp</t>
  </si>
  <si>
    <t>20 bp</t>
  </si>
  <si>
    <t>83 bp</t>
  </si>
  <si>
    <t>43 bp</t>
  </si>
  <si>
    <t>37 bp</t>
  </si>
  <si>
    <t>intron 1</t>
  </si>
  <si>
    <t>intron 9</t>
  </si>
  <si>
    <t>Spinocerebellar ataxia 36 (SCA36)</t>
  </si>
  <si>
    <t>minus100</t>
  </si>
  <si>
    <t>plus100</t>
  </si>
  <si>
    <t>chrom</t>
  </si>
  <si>
    <t>Regions</t>
  </si>
  <si>
    <t>BAM extract +-2100</t>
  </si>
  <si>
    <t>locus</t>
  </si>
  <si>
    <t>Fragile-X site A</t>
  </si>
  <si>
    <t>Fragile-X site E</t>
  </si>
  <si>
    <t>Friedreich ataxia</t>
  </si>
  <si>
    <t>Myotonic dystrophy 1</t>
  </si>
  <si>
    <t>Myotonic dystrophy 2</t>
  </si>
  <si>
    <t>Spinocerebellar ataxia 10</t>
  </si>
  <si>
    <t>Myoclonic epilepsy of Unverricht and Lundborg</t>
  </si>
  <si>
    <t>Huntington disease</t>
  </si>
  <si>
    <t>Kennedy disease</t>
  </si>
  <si>
    <t>Spinocerebellar ataxia 1</t>
  </si>
  <si>
    <t>Spinocerebellar ataxia 2</t>
  </si>
  <si>
    <t>Machado-Joseph disease</t>
  </si>
  <si>
    <t>Spinocerebellar ataxia 6</t>
  </si>
  <si>
    <t>Spinocerebellar ataxia 7</t>
  </si>
  <si>
    <t>Spinocerebellar ataxia 17</t>
  </si>
  <si>
    <t>Dentatorubral-pallidoluysian atrophy</t>
  </si>
  <si>
    <t>Spinocerebellar ataxia 8</t>
  </si>
  <si>
    <t>Spinocerebellar ataxia 12</t>
  </si>
  <si>
    <t>Huntington disease-like 2</t>
  </si>
  <si>
    <t>Amyotrophic lateral sclerosis-frontotemporal dementia</t>
  </si>
  <si>
    <t>long_name</t>
  </si>
  <si>
    <t>Spinocerebellar ataxia 36</t>
  </si>
  <si>
    <t>HD</t>
  </si>
  <si>
    <t>SBMA</t>
  </si>
  <si>
    <t>SCA1</t>
  </si>
  <si>
    <t>SCA2</t>
  </si>
  <si>
    <t>SCA3</t>
  </si>
  <si>
    <t>SCA6</t>
  </si>
  <si>
    <t>SCA7</t>
  </si>
  <si>
    <t>SCA17</t>
  </si>
  <si>
    <t>DRPLA</t>
  </si>
  <si>
    <t>HDL2</t>
  </si>
  <si>
    <t>FRAXA</t>
  </si>
  <si>
    <t>FRAXE</t>
  </si>
  <si>
    <t>DM1</t>
  </si>
  <si>
    <t>FRDA</t>
  </si>
  <si>
    <t>DM2</t>
  </si>
  <si>
    <t>SCA36</t>
  </si>
  <si>
    <t>SCA10</t>
  </si>
  <si>
    <t>SCA12</t>
  </si>
  <si>
    <t>SCA8</t>
  </si>
  <si>
    <t>OMIM</t>
  </si>
  <si>
    <t>inheritance</t>
  </si>
  <si>
    <t>gene</t>
  </si>
  <si>
    <t>exon</t>
  </si>
  <si>
    <t>intron</t>
  </si>
  <si>
    <t>location</t>
  </si>
  <si>
    <t>gene_region</t>
  </si>
  <si>
    <t>motif</t>
  </si>
  <si>
    <t>34</t>
  </si>
  <si>
    <t>35</t>
  </si>
  <si>
    <t>38</t>
  </si>
  <si>
    <t>24</t>
  </si>
  <si>
    <t>36</t>
  </si>
  <si>
    <t>17</t>
  </si>
  <si>
    <t>42</t>
  </si>
  <si>
    <t>28</t>
  </si>
  <si>
    <t>54</t>
  </si>
  <si>
    <t>39</t>
  </si>
  <si>
    <t>37</t>
  </si>
  <si>
    <t>32</t>
  </si>
  <si>
    <t>26</t>
  </si>
  <si>
    <t>19</t>
  </si>
  <si>
    <t>8</t>
  </si>
  <si>
    <t>20</t>
  </si>
  <si>
    <t>3</t>
  </si>
  <si>
    <t>45</t>
  </si>
  <si>
    <t>6</t>
  </si>
  <si>
    <t>9</t>
  </si>
  <si>
    <t>15</t>
  </si>
  <si>
    <t>13</t>
  </si>
  <si>
    <t>4</t>
  </si>
  <si>
    <t>25</t>
  </si>
  <si>
    <t>7</t>
  </si>
  <si>
    <t>5</t>
  </si>
  <si>
    <t>10</t>
  </si>
  <si>
    <t>2</t>
  </si>
  <si>
    <t>16</t>
  </si>
  <si>
    <t>aff_up</t>
  </si>
  <si>
    <t>norm_low</t>
  </si>
  <si>
    <t>norm_up</t>
  </si>
  <si>
    <t>aff_low</t>
  </si>
  <si>
    <t>aff_more</t>
  </si>
  <si>
    <t>hg19_start</t>
  </si>
  <si>
    <t>hg19_end</t>
  </si>
  <si>
    <t>strcat</t>
  </si>
  <si>
    <t>score_size</t>
  </si>
  <si>
    <t>STR_size_bp</t>
  </si>
  <si>
    <r>
      <t>ATXN8OS</t>
    </r>
    <r>
      <rPr>
        <sz val="10"/>
        <rFont val="Verdana"/>
      </rPr>
      <t>/</t>
    </r>
    <r>
      <rPr>
        <i/>
        <sz val="10"/>
        <rFont val="Verdana"/>
      </rPr>
      <t>ATXN8</t>
    </r>
  </si>
  <si>
    <r>
      <t>ZNF9</t>
    </r>
    <r>
      <rPr>
        <sz val="10"/>
        <rFont val="Verdana"/>
      </rPr>
      <t>/</t>
    </r>
    <r>
      <rPr>
        <i/>
        <sz val="10"/>
        <rFont val="Verdana"/>
      </rPr>
      <t>CNBP</t>
    </r>
  </si>
  <si>
    <t>FTDALS1</t>
  </si>
  <si>
    <t>EPM1A</t>
  </si>
  <si>
    <t>Agilent SS V5+UTR</t>
  </si>
  <si>
    <t>Yes</t>
  </si>
  <si>
    <t>FMR2</t>
  </si>
  <si>
    <t>No</t>
  </si>
  <si>
    <t>Yes (but far)</t>
  </si>
  <si>
    <t>Single 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</si>
</sst>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i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2" fillId="0" borderId="0" xfId="82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NumberFormat="1"/>
    <xf numFmtId="0" fontId="4" fillId="0" borderId="0" xfId="0" applyNumberFormat="1" applyFont="1"/>
    <xf numFmtId="0" fontId="0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rcat.teamerlich.org/chart/chrX/66765159/66765261" TargetMode="External"/><Relationship Id="rId20" Type="http://schemas.openxmlformats.org/officeDocument/2006/relationships/hyperlink" Target="http://strcat.teamerlich.org/chart/chr9/27573483/27573544" TargetMode="External"/><Relationship Id="rId21" Type="http://schemas.openxmlformats.org/officeDocument/2006/relationships/hyperlink" Target="http://strcat.teamerlich.org/chart/chr20/2633379/2633421" TargetMode="External"/><Relationship Id="rId10" Type="http://schemas.openxmlformats.org/officeDocument/2006/relationships/hyperlink" Target="http://strcat.teamerlich.org/chart/chr6/16327865/16327955" TargetMode="External"/><Relationship Id="rId11" Type="http://schemas.openxmlformats.org/officeDocument/2006/relationships/hyperlink" Target="http://strcat.teamerlich.org/chart/chr12/112036754/112036823" TargetMode="External"/><Relationship Id="rId12" Type="http://schemas.openxmlformats.org/officeDocument/2006/relationships/hyperlink" Target="http://strcat.teamerlich.org/chart/chr14/92537355/92537396" TargetMode="External"/><Relationship Id="rId13" Type="http://schemas.openxmlformats.org/officeDocument/2006/relationships/hyperlink" Target="http://strcat.teamerlich.org/chart/chr19/13318673/13318712" TargetMode="External"/><Relationship Id="rId14" Type="http://schemas.openxmlformats.org/officeDocument/2006/relationships/hyperlink" Target="http://strcat.teamerlich.org/chart/chr3/63898361/63898392" TargetMode="External"/><Relationship Id="rId15" Type="http://schemas.openxmlformats.org/officeDocument/2006/relationships/hyperlink" Target="http://strcat.teamerlich.org/chart/chr6/170870995/170871105" TargetMode="External"/><Relationship Id="rId16" Type="http://schemas.openxmlformats.org/officeDocument/2006/relationships/hyperlink" Target="http://strcat.teamerlich.org/chart/chr12/7045880/7045938" TargetMode="External"/><Relationship Id="rId17" Type="http://schemas.openxmlformats.org/officeDocument/2006/relationships/hyperlink" Target="http://strcat.teamerlich.org/chart/chr13/70713516/70713561" TargetMode="External"/><Relationship Id="rId18" Type="http://schemas.openxmlformats.org/officeDocument/2006/relationships/hyperlink" Target="http://strcat.teamerlich.org/chart/chr5/146258291/146258322" TargetMode="External"/><Relationship Id="rId19" Type="http://schemas.openxmlformats.org/officeDocument/2006/relationships/hyperlink" Target="http://strcat.teamerlich.org/chart/chr16/87637889/87637935" TargetMode="External"/><Relationship Id="rId1" Type="http://schemas.openxmlformats.org/officeDocument/2006/relationships/hyperlink" Target="http://strcat.teamerlich.org/chart/chrX/146993555/146993629" TargetMode="External"/><Relationship Id="rId2" Type="http://schemas.openxmlformats.org/officeDocument/2006/relationships/hyperlink" Target="http://strcat.teamerlich.org/chart/chrX/147582125/147582273" TargetMode="External"/><Relationship Id="rId3" Type="http://schemas.openxmlformats.org/officeDocument/2006/relationships/hyperlink" Target="http://strcat.teamerlich.org/chart/chr9/71652201/71652220" TargetMode="External"/><Relationship Id="rId4" Type="http://schemas.openxmlformats.org/officeDocument/2006/relationships/hyperlink" Target="http://strcat.teamerlich.org/chart/chr19/46273463/46273524" TargetMode="External"/><Relationship Id="rId5" Type="http://schemas.openxmlformats.org/officeDocument/2006/relationships/hyperlink" Target="http://strcat.teamerlich.org/chart/chr3/128891420/128891502" TargetMode="External"/><Relationship Id="rId6" Type="http://schemas.openxmlformats.org/officeDocument/2006/relationships/hyperlink" Target="http://strcat.teamerlich.org/chart/chr22/46191235/46191304" TargetMode="External"/><Relationship Id="rId7" Type="http://schemas.openxmlformats.org/officeDocument/2006/relationships/hyperlink" Target="http://strcat.teamerlich.org/chart/chr21/45196324/45196360" TargetMode="External"/><Relationship Id="rId8" Type="http://schemas.openxmlformats.org/officeDocument/2006/relationships/hyperlink" Target="http://strcat.teamerlich.org/chart/chr4/3076604/3076667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strcat.teamerlich.org/chart/chr6/16327865/16327955" TargetMode="External"/><Relationship Id="rId20" Type="http://schemas.openxmlformats.org/officeDocument/2006/relationships/hyperlink" Target="http://strcat.teamerlich.org/chart/chr20/2633379/2633421" TargetMode="External"/><Relationship Id="rId10" Type="http://schemas.openxmlformats.org/officeDocument/2006/relationships/hyperlink" Target="http://strcat.teamerlich.org/chart/chr12/112036754/112036823" TargetMode="External"/><Relationship Id="rId11" Type="http://schemas.openxmlformats.org/officeDocument/2006/relationships/hyperlink" Target="http://strcat.teamerlich.org/chart/chr14/92537355/92537396" TargetMode="External"/><Relationship Id="rId12" Type="http://schemas.openxmlformats.org/officeDocument/2006/relationships/hyperlink" Target="http://strcat.teamerlich.org/chart/chr19/13318673/13318712" TargetMode="External"/><Relationship Id="rId13" Type="http://schemas.openxmlformats.org/officeDocument/2006/relationships/hyperlink" Target="http://strcat.teamerlich.org/chart/chr3/63898361/63898392" TargetMode="External"/><Relationship Id="rId14" Type="http://schemas.openxmlformats.org/officeDocument/2006/relationships/hyperlink" Target="http://strcat.teamerlich.org/chart/chr6/170870995/170871105" TargetMode="External"/><Relationship Id="rId15" Type="http://schemas.openxmlformats.org/officeDocument/2006/relationships/hyperlink" Target="http://strcat.teamerlich.org/chart/chr12/7045880/7045938" TargetMode="External"/><Relationship Id="rId16" Type="http://schemas.openxmlformats.org/officeDocument/2006/relationships/hyperlink" Target="http://strcat.teamerlich.org/chart/chr13/70713516/70713561" TargetMode="External"/><Relationship Id="rId17" Type="http://schemas.openxmlformats.org/officeDocument/2006/relationships/hyperlink" Target="http://strcat.teamerlich.org/chart/chr5/146258291/146258322" TargetMode="External"/><Relationship Id="rId18" Type="http://schemas.openxmlformats.org/officeDocument/2006/relationships/hyperlink" Target="http://strcat.teamerlich.org/chart/chr16/87637889/87637935" TargetMode="External"/><Relationship Id="rId19" Type="http://schemas.openxmlformats.org/officeDocument/2006/relationships/hyperlink" Target="http://strcat.teamerlich.org/chart/chr9/27573483/27573544" TargetMode="External"/><Relationship Id="rId1" Type="http://schemas.openxmlformats.org/officeDocument/2006/relationships/hyperlink" Target="http://strcat.teamerlich.org/chart/chrX/146993555/146993629" TargetMode="External"/><Relationship Id="rId2" Type="http://schemas.openxmlformats.org/officeDocument/2006/relationships/hyperlink" Target="http://strcat.teamerlich.org/chart/chrX/147582125/147582273" TargetMode="External"/><Relationship Id="rId3" Type="http://schemas.openxmlformats.org/officeDocument/2006/relationships/hyperlink" Target="http://strcat.teamerlich.org/chart/chr9/71652201/71652220" TargetMode="External"/><Relationship Id="rId4" Type="http://schemas.openxmlformats.org/officeDocument/2006/relationships/hyperlink" Target="http://strcat.teamerlich.org/chart/chr3/128891420/128891502" TargetMode="External"/><Relationship Id="rId5" Type="http://schemas.openxmlformats.org/officeDocument/2006/relationships/hyperlink" Target="http://strcat.teamerlich.org/chart/chr22/46191235/46191304" TargetMode="External"/><Relationship Id="rId6" Type="http://schemas.openxmlformats.org/officeDocument/2006/relationships/hyperlink" Target="http://strcat.teamerlich.org/chart/chr21/45196324/45196360" TargetMode="External"/><Relationship Id="rId7" Type="http://schemas.openxmlformats.org/officeDocument/2006/relationships/hyperlink" Target="http://strcat.teamerlich.org/chart/chr4/3076604/3076667" TargetMode="External"/><Relationship Id="rId8" Type="http://schemas.openxmlformats.org/officeDocument/2006/relationships/hyperlink" Target="http://strcat.teamerlich.org/chart/chrX/66765159/667652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strcat.teamerlich.org/chart/chr6/16327865/16327955" TargetMode="External"/><Relationship Id="rId20" Type="http://schemas.openxmlformats.org/officeDocument/2006/relationships/hyperlink" Target="http://strcat.teamerlich.org/chart/chr20/2633379/2633421" TargetMode="External"/><Relationship Id="rId10" Type="http://schemas.openxmlformats.org/officeDocument/2006/relationships/hyperlink" Target="http://strcat.teamerlich.org/chart/chr12/112036754/112036823" TargetMode="External"/><Relationship Id="rId11" Type="http://schemas.openxmlformats.org/officeDocument/2006/relationships/hyperlink" Target="http://strcat.teamerlich.org/chart/chr14/92537355/92537396" TargetMode="External"/><Relationship Id="rId12" Type="http://schemas.openxmlformats.org/officeDocument/2006/relationships/hyperlink" Target="http://strcat.teamerlich.org/chart/chr19/13318673/13318712" TargetMode="External"/><Relationship Id="rId13" Type="http://schemas.openxmlformats.org/officeDocument/2006/relationships/hyperlink" Target="http://strcat.teamerlich.org/chart/chr3/63898361/63898392" TargetMode="External"/><Relationship Id="rId14" Type="http://schemas.openxmlformats.org/officeDocument/2006/relationships/hyperlink" Target="http://strcat.teamerlich.org/chart/chr6/170870995/170871105" TargetMode="External"/><Relationship Id="rId15" Type="http://schemas.openxmlformats.org/officeDocument/2006/relationships/hyperlink" Target="http://strcat.teamerlich.org/chart/chr12/7045880/7045938" TargetMode="External"/><Relationship Id="rId16" Type="http://schemas.openxmlformats.org/officeDocument/2006/relationships/hyperlink" Target="http://strcat.teamerlich.org/chart/chr13/70713516/70713561" TargetMode="External"/><Relationship Id="rId17" Type="http://schemas.openxmlformats.org/officeDocument/2006/relationships/hyperlink" Target="http://strcat.teamerlich.org/chart/chr5/146258291/146258322" TargetMode="External"/><Relationship Id="rId18" Type="http://schemas.openxmlformats.org/officeDocument/2006/relationships/hyperlink" Target="http://strcat.teamerlich.org/chart/chr16/87637889/87637935" TargetMode="External"/><Relationship Id="rId19" Type="http://schemas.openxmlformats.org/officeDocument/2006/relationships/hyperlink" Target="http://strcat.teamerlich.org/chart/chr9/27573483/27573544" TargetMode="External"/><Relationship Id="rId1" Type="http://schemas.openxmlformats.org/officeDocument/2006/relationships/hyperlink" Target="http://strcat.teamerlich.org/chart/chrX/146993555/146993629" TargetMode="External"/><Relationship Id="rId2" Type="http://schemas.openxmlformats.org/officeDocument/2006/relationships/hyperlink" Target="http://strcat.teamerlich.org/chart/chrX/147582125/147582273" TargetMode="External"/><Relationship Id="rId3" Type="http://schemas.openxmlformats.org/officeDocument/2006/relationships/hyperlink" Target="http://strcat.teamerlich.org/chart/chr9/71652201/71652220" TargetMode="External"/><Relationship Id="rId4" Type="http://schemas.openxmlformats.org/officeDocument/2006/relationships/hyperlink" Target="http://strcat.teamerlich.org/chart/chr3/128891420/128891502" TargetMode="External"/><Relationship Id="rId5" Type="http://schemas.openxmlformats.org/officeDocument/2006/relationships/hyperlink" Target="http://strcat.teamerlich.org/chart/chr22/46191235/46191304" TargetMode="External"/><Relationship Id="rId6" Type="http://schemas.openxmlformats.org/officeDocument/2006/relationships/hyperlink" Target="http://strcat.teamerlich.org/chart/chr21/45196324/45196360" TargetMode="External"/><Relationship Id="rId7" Type="http://schemas.openxmlformats.org/officeDocument/2006/relationships/hyperlink" Target="http://strcat.teamerlich.org/chart/chr4/3076604/3076667" TargetMode="External"/><Relationship Id="rId8" Type="http://schemas.openxmlformats.org/officeDocument/2006/relationships/hyperlink" Target="http://strcat.teamerlich.org/chart/chrX/66765159/66765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showRuler="0" workbookViewId="0">
      <selection activeCell="E1" sqref="E1"/>
    </sheetView>
  </sheetViews>
  <sheetFormatPr baseColWidth="10" defaultRowHeight="13" x14ac:dyDescent="0.15"/>
  <cols>
    <col min="1" max="1" width="49.5" customWidth="1"/>
    <col min="3" max="3" width="8.5" bestFit="1" customWidth="1"/>
    <col min="7" max="7" width="9.1640625" customWidth="1"/>
    <col min="9" max="9" width="11.83203125" style="5" bestFit="1" customWidth="1"/>
    <col min="10" max="10" width="10.5" style="5" customWidth="1"/>
    <col min="11" max="16" width="10" customWidth="1"/>
    <col min="17" max="17" width="16.1640625" customWidth="1"/>
    <col min="18" max="18" width="26.33203125" customWidth="1"/>
    <col min="19" max="19" width="10.83203125" style="3"/>
    <col min="20" max="20" width="9.5" customWidth="1"/>
    <col min="26" max="26" width="23.1640625" bestFit="1" customWidth="1"/>
    <col min="27" max="27" width="10.83203125" style="5"/>
    <col min="28" max="28" width="10.5" style="5" customWidth="1"/>
    <col min="29" max="31" width="10" customWidth="1"/>
  </cols>
  <sheetData>
    <row r="1" spans="1:31" s="1" customFormat="1" ht="52" x14ac:dyDescent="0.15">
      <c r="A1" s="1" t="s">
        <v>150</v>
      </c>
      <c r="B1" s="1" t="s">
        <v>151</v>
      </c>
      <c r="C1" s="1" t="s">
        <v>152</v>
      </c>
      <c r="D1" s="1" t="s">
        <v>153</v>
      </c>
      <c r="E1" s="1" t="s">
        <v>359</v>
      </c>
      <c r="F1" s="1" t="s">
        <v>154</v>
      </c>
      <c r="G1" s="1" t="s">
        <v>210</v>
      </c>
      <c r="H1" s="1" t="s">
        <v>155</v>
      </c>
      <c r="I1" s="4" t="s">
        <v>3</v>
      </c>
      <c r="J1" s="4" t="s">
        <v>73</v>
      </c>
      <c r="K1" s="1" t="s">
        <v>81</v>
      </c>
      <c r="L1" s="1" t="s">
        <v>176</v>
      </c>
      <c r="M1" s="1" t="s">
        <v>177</v>
      </c>
      <c r="N1" s="1" t="s">
        <v>179</v>
      </c>
      <c r="O1" s="1" t="s">
        <v>235</v>
      </c>
      <c r="P1" s="1" t="s">
        <v>236</v>
      </c>
      <c r="Q1" s="1" t="s">
        <v>156</v>
      </c>
      <c r="R1" s="1" t="s">
        <v>157</v>
      </c>
      <c r="S1" s="2" t="s">
        <v>159</v>
      </c>
      <c r="T1" s="1" t="s">
        <v>158</v>
      </c>
      <c r="U1" s="1" t="s">
        <v>78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76</v>
      </c>
      <c r="AA1" s="4" t="s">
        <v>230</v>
      </c>
      <c r="AB1" s="4" t="s">
        <v>231</v>
      </c>
      <c r="AC1" s="1" t="s">
        <v>232</v>
      </c>
      <c r="AD1" s="1" t="s">
        <v>233</v>
      </c>
      <c r="AE1" s="1" t="s">
        <v>234</v>
      </c>
    </row>
    <row r="2" spans="1:31" x14ac:dyDescent="0.15">
      <c r="A2" t="s">
        <v>34</v>
      </c>
      <c r="B2">
        <v>309550</v>
      </c>
      <c r="C2" t="s">
        <v>84</v>
      </c>
      <c r="D2" s="9" t="s">
        <v>91</v>
      </c>
      <c r="E2" s="14" t="s">
        <v>360</v>
      </c>
      <c r="F2" t="s">
        <v>105</v>
      </c>
      <c r="G2" s="6" t="s">
        <v>211</v>
      </c>
      <c r="H2" s="7" t="s">
        <v>181</v>
      </c>
      <c r="I2" s="8">
        <v>146993554</v>
      </c>
      <c r="J2" s="8">
        <v>146993629</v>
      </c>
      <c r="K2" t="s">
        <v>180</v>
      </c>
      <c r="L2">
        <v>25</v>
      </c>
      <c r="M2">
        <v>90</v>
      </c>
      <c r="N2">
        <v>5</v>
      </c>
      <c r="O2" s="5">
        <f>J2-I2</f>
        <v>75</v>
      </c>
      <c r="P2">
        <v>62</v>
      </c>
      <c r="Q2" t="s">
        <v>143</v>
      </c>
      <c r="R2" t="s">
        <v>16</v>
      </c>
      <c r="S2" s="3" t="s">
        <v>25</v>
      </c>
      <c r="T2" t="s">
        <v>53</v>
      </c>
      <c r="V2" t="s">
        <v>32</v>
      </c>
      <c r="W2" t="s">
        <v>33</v>
      </c>
      <c r="X2" t="s">
        <v>36</v>
      </c>
      <c r="AA2" s="5">
        <v>146993554</v>
      </c>
      <c r="AB2" s="5">
        <v>146993629</v>
      </c>
      <c r="AC2">
        <v>25</v>
      </c>
      <c r="AD2">
        <v>90</v>
      </c>
      <c r="AE2">
        <v>5</v>
      </c>
    </row>
    <row r="3" spans="1:31" x14ac:dyDescent="0.15">
      <c r="A3" t="s">
        <v>160</v>
      </c>
      <c r="B3">
        <v>309548</v>
      </c>
      <c r="C3" t="s">
        <v>85</v>
      </c>
      <c r="D3" s="9" t="s">
        <v>361</v>
      </c>
      <c r="E3" s="14" t="s">
        <v>360</v>
      </c>
      <c r="F3" t="s">
        <v>0</v>
      </c>
      <c r="G3" s="6" t="s">
        <v>212</v>
      </c>
      <c r="H3" t="s">
        <v>181</v>
      </c>
      <c r="I3" s="5">
        <v>147582158</v>
      </c>
      <c r="J3" s="5">
        <v>147582204</v>
      </c>
      <c r="K3" t="s">
        <v>182</v>
      </c>
      <c r="L3">
        <v>15.3</v>
      </c>
      <c r="M3">
        <v>100</v>
      </c>
      <c r="N3">
        <v>0</v>
      </c>
      <c r="O3" s="5">
        <f t="shared" ref="O3:O20" si="0">J3-I3</f>
        <v>46</v>
      </c>
      <c r="P3">
        <v>46</v>
      </c>
      <c r="Q3" t="s">
        <v>144</v>
      </c>
      <c r="R3" t="s">
        <v>17</v>
      </c>
      <c r="S3" s="3" t="s">
        <v>26</v>
      </c>
      <c r="T3" t="s">
        <v>54</v>
      </c>
      <c r="V3" t="s">
        <v>35</v>
      </c>
      <c r="W3" t="s">
        <v>36</v>
      </c>
      <c r="X3" t="s">
        <v>45</v>
      </c>
      <c r="AA3" s="5">
        <v>147582124</v>
      </c>
      <c r="AB3" s="5">
        <v>147582273</v>
      </c>
      <c r="AC3">
        <v>50.3</v>
      </c>
      <c r="AD3">
        <v>75</v>
      </c>
      <c r="AE3">
        <v>10</v>
      </c>
    </row>
    <row r="4" spans="1:31" x14ac:dyDescent="0.15">
      <c r="A4" t="s">
        <v>161</v>
      </c>
      <c r="B4">
        <v>229300</v>
      </c>
      <c r="C4" t="s">
        <v>86</v>
      </c>
      <c r="D4" s="9" t="s">
        <v>93</v>
      </c>
      <c r="E4" s="14" t="s">
        <v>362</v>
      </c>
      <c r="F4" t="s">
        <v>1</v>
      </c>
      <c r="G4" s="6" t="s">
        <v>213</v>
      </c>
      <c r="H4" t="s">
        <v>4</v>
      </c>
      <c r="I4" s="5">
        <v>71652200</v>
      </c>
      <c r="J4" s="5">
        <v>71652220</v>
      </c>
      <c r="K4" t="s">
        <v>5</v>
      </c>
      <c r="L4">
        <v>6.7</v>
      </c>
      <c r="M4">
        <v>100</v>
      </c>
      <c r="N4">
        <v>0</v>
      </c>
      <c r="O4" s="5">
        <f t="shared" si="0"/>
        <v>20</v>
      </c>
      <c r="P4">
        <v>20</v>
      </c>
      <c r="Q4" t="s">
        <v>145</v>
      </c>
      <c r="R4" t="s">
        <v>18</v>
      </c>
      <c r="S4" s="3" t="s">
        <v>27</v>
      </c>
      <c r="T4" t="s">
        <v>55</v>
      </c>
      <c r="V4" t="s">
        <v>37</v>
      </c>
      <c r="W4" t="s">
        <v>31</v>
      </c>
      <c r="X4" t="s">
        <v>31</v>
      </c>
      <c r="Y4" t="s">
        <v>31</v>
      </c>
      <c r="AA4" s="5">
        <v>71652200</v>
      </c>
      <c r="AB4" s="5">
        <v>71652220</v>
      </c>
      <c r="AC4">
        <v>6.7</v>
      </c>
      <c r="AD4">
        <v>100</v>
      </c>
      <c r="AE4">
        <v>0</v>
      </c>
    </row>
    <row r="5" spans="1:31" x14ac:dyDescent="0.15">
      <c r="A5" t="s">
        <v>162</v>
      </c>
      <c r="B5">
        <v>160900</v>
      </c>
      <c r="C5" t="s">
        <v>87</v>
      </c>
      <c r="D5" s="9" t="s">
        <v>94</v>
      </c>
      <c r="E5" s="14" t="s">
        <v>362</v>
      </c>
      <c r="F5" t="s">
        <v>2</v>
      </c>
      <c r="G5" s="6" t="s">
        <v>214</v>
      </c>
      <c r="H5" t="s">
        <v>173</v>
      </c>
      <c r="I5">
        <v>46273462</v>
      </c>
      <c r="J5">
        <v>46273524</v>
      </c>
      <c r="K5" t="s">
        <v>6</v>
      </c>
      <c r="L5">
        <v>20.7</v>
      </c>
      <c r="M5">
        <v>100</v>
      </c>
      <c r="N5">
        <v>0</v>
      </c>
      <c r="O5" s="5">
        <f t="shared" si="0"/>
        <v>62</v>
      </c>
      <c r="P5">
        <v>62</v>
      </c>
      <c r="Q5" t="s">
        <v>146</v>
      </c>
      <c r="R5" t="s">
        <v>19</v>
      </c>
      <c r="S5" s="3" t="s">
        <v>28</v>
      </c>
      <c r="T5" t="s">
        <v>56</v>
      </c>
      <c r="V5" t="s">
        <v>42</v>
      </c>
      <c r="W5" t="s">
        <v>43</v>
      </c>
      <c r="X5" t="s">
        <v>44</v>
      </c>
      <c r="AA5">
        <v>46273462</v>
      </c>
      <c r="AB5">
        <v>46273524</v>
      </c>
      <c r="AC5">
        <v>20.7</v>
      </c>
      <c r="AD5">
        <v>100</v>
      </c>
      <c r="AE5">
        <v>0</v>
      </c>
    </row>
    <row r="6" spans="1:31" x14ac:dyDescent="0.15">
      <c r="A6" t="s">
        <v>163</v>
      </c>
      <c r="B6">
        <v>602668</v>
      </c>
      <c r="C6" t="s">
        <v>87</v>
      </c>
      <c r="D6" s="9" t="s">
        <v>7</v>
      </c>
      <c r="E6" s="14" t="s">
        <v>362</v>
      </c>
      <c r="F6" t="s">
        <v>123</v>
      </c>
      <c r="G6" s="6" t="s">
        <v>215</v>
      </c>
      <c r="H6" t="s">
        <v>9</v>
      </c>
      <c r="I6">
        <v>128891419</v>
      </c>
      <c r="J6">
        <v>128891502</v>
      </c>
      <c r="K6" t="s">
        <v>8</v>
      </c>
      <c r="L6">
        <v>20.8</v>
      </c>
      <c r="M6">
        <v>92</v>
      </c>
      <c r="N6">
        <v>0</v>
      </c>
      <c r="O6" s="5">
        <f t="shared" si="0"/>
        <v>83</v>
      </c>
      <c r="P6">
        <v>83</v>
      </c>
      <c r="Q6" t="s">
        <v>147</v>
      </c>
      <c r="R6" t="s">
        <v>20</v>
      </c>
      <c r="S6" s="3" t="s">
        <v>106</v>
      </c>
      <c r="T6" t="s">
        <v>57</v>
      </c>
      <c r="AA6">
        <v>128891419</v>
      </c>
      <c r="AB6">
        <v>128891502</v>
      </c>
      <c r="AC6">
        <v>20.8</v>
      </c>
      <c r="AD6">
        <v>92</v>
      </c>
      <c r="AE6">
        <v>0</v>
      </c>
    </row>
    <row r="7" spans="1:31" x14ac:dyDescent="0.15">
      <c r="A7" t="s">
        <v>164</v>
      </c>
      <c r="B7">
        <v>603516</v>
      </c>
      <c r="C7" t="s">
        <v>87</v>
      </c>
      <c r="D7" s="9" t="s">
        <v>95</v>
      </c>
      <c r="E7" s="14" t="s">
        <v>362</v>
      </c>
      <c r="F7" t="s">
        <v>124</v>
      </c>
      <c r="G7" s="6" t="s">
        <v>216</v>
      </c>
      <c r="H7" t="s">
        <v>11</v>
      </c>
      <c r="I7">
        <v>46191234</v>
      </c>
      <c r="J7">
        <v>46191304</v>
      </c>
      <c r="K7" t="s">
        <v>10</v>
      </c>
      <c r="L7">
        <v>14</v>
      </c>
      <c r="M7">
        <v>100</v>
      </c>
      <c r="N7">
        <v>0</v>
      </c>
      <c r="O7" s="5">
        <f t="shared" si="0"/>
        <v>70</v>
      </c>
      <c r="P7">
        <v>70</v>
      </c>
      <c r="Q7" t="s">
        <v>148</v>
      </c>
      <c r="R7" t="s">
        <v>21</v>
      </c>
      <c r="S7" s="3" t="s">
        <v>107</v>
      </c>
      <c r="T7" t="s">
        <v>58</v>
      </c>
      <c r="AA7">
        <v>46191234</v>
      </c>
      <c r="AB7">
        <v>46191304</v>
      </c>
      <c r="AC7">
        <v>14</v>
      </c>
      <c r="AD7">
        <v>100</v>
      </c>
      <c r="AE7">
        <v>0</v>
      </c>
    </row>
    <row r="8" spans="1:31" x14ac:dyDescent="0.15">
      <c r="A8" t="s">
        <v>196</v>
      </c>
      <c r="B8">
        <v>254800</v>
      </c>
      <c r="C8" t="s">
        <v>88</v>
      </c>
      <c r="D8" s="9" t="s">
        <v>96</v>
      </c>
      <c r="E8" s="14" t="s">
        <v>364</v>
      </c>
      <c r="F8" t="s">
        <v>125</v>
      </c>
      <c r="G8" s="6" t="s">
        <v>217</v>
      </c>
      <c r="H8" t="s">
        <v>13</v>
      </c>
      <c r="I8">
        <v>45196323</v>
      </c>
      <c r="J8">
        <v>45196360</v>
      </c>
      <c r="K8" t="s">
        <v>12</v>
      </c>
      <c r="L8">
        <v>3.1</v>
      </c>
      <c r="M8">
        <v>100</v>
      </c>
      <c r="N8">
        <v>0</v>
      </c>
      <c r="O8" s="5">
        <f t="shared" si="0"/>
        <v>37</v>
      </c>
      <c r="P8">
        <v>37</v>
      </c>
      <c r="Q8" t="s">
        <v>149</v>
      </c>
      <c r="R8" t="s">
        <v>22</v>
      </c>
      <c r="S8" s="3" t="s">
        <v>108</v>
      </c>
      <c r="T8" t="s">
        <v>59</v>
      </c>
      <c r="AA8">
        <v>45196323</v>
      </c>
      <c r="AB8">
        <v>45196360</v>
      </c>
      <c r="AC8">
        <v>3.1</v>
      </c>
      <c r="AD8">
        <v>100</v>
      </c>
      <c r="AE8">
        <v>0</v>
      </c>
    </row>
    <row r="9" spans="1:31" x14ac:dyDescent="0.15">
      <c r="A9" t="s">
        <v>165</v>
      </c>
      <c r="B9">
        <v>143100</v>
      </c>
      <c r="C9" t="s">
        <v>87</v>
      </c>
      <c r="D9" s="9" t="s">
        <v>119</v>
      </c>
      <c r="E9" s="14" t="s">
        <v>360</v>
      </c>
      <c r="F9" t="s">
        <v>126</v>
      </c>
      <c r="G9" s="6" t="s">
        <v>218</v>
      </c>
      <c r="H9" t="s">
        <v>120</v>
      </c>
      <c r="I9">
        <v>3076603</v>
      </c>
      <c r="J9">
        <v>3076667</v>
      </c>
      <c r="K9" t="s">
        <v>121</v>
      </c>
      <c r="L9">
        <v>21.3</v>
      </c>
      <c r="M9">
        <v>96</v>
      </c>
      <c r="N9">
        <v>0</v>
      </c>
      <c r="O9" s="5">
        <f t="shared" si="0"/>
        <v>64</v>
      </c>
      <c r="P9">
        <v>59</v>
      </c>
      <c r="Q9" t="s">
        <v>183</v>
      </c>
      <c r="R9" t="s">
        <v>23</v>
      </c>
      <c r="S9" s="3" t="s">
        <v>113</v>
      </c>
      <c r="T9" t="s">
        <v>60</v>
      </c>
      <c r="V9" t="s">
        <v>31</v>
      </c>
      <c r="W9" t="s">
        <v>31</v>
      </c>
      <c r="X9" t="s">
        <v>31</v>
      </c>
      <c r="Y9" t="s">
        <v>31</v>
      </c>
      <c r="AA9">
        <v>3076603</v>
      </c>
      <c r="AB9">
        <v>3076667</v>
      </c>
      <c r="AC9">
        <v>21.3</v>
      </c>
      <c r="AD9">
        <v>96</v>
      </c>
      <c r="AE9">
        <v>0</v>
      </c>
    </row>
    <row r="10" spans="1:31" x14ac:dyDescent="0.15">
      <c r="A10" t="s">
        <v>166</v>
      </c>
      <c r="B10">
        <v>313200</v>
      </c>
      <c r="C10" t="s">
        <v>89</v>
      </c>
      <c r="D10" s="9" t="s">
        <v>88</v>
      </c>
      <c r="E10" s="14" t="s">
        <v>360</v>
      </c>
      <c r="F10" t="s">
        <v>127</v>
      </c>
      <c r="G10" s="6" t="s">
        <v>219</v>
      </c>
      <c r="H10" t="s">
        <v>181</v>
      </c>
      <c r="I10">
        <v>66765158</v>
      </c>
      <c r="J10">
        <v>66765261</v>
      </c>
      <c r="K10" t="s">
        <v>122</v>
      </c>
      <c r="L10">
        <v>33.299999999999997</v>
      </c>
      <c r="M10">
        <v>86</v>
      </c>
      <c r="N10">
        <v>9</v>
      </c>
      <c r="O10" s="5">
        <f t="shared" si="0"/>
        <v>103</v>
      </c>
      <c r="P10">
        <v>103</v>
      </c>
      <c r="Q10" t="s">
        <v>184</v>
      </c>
      <c r="R10" t="s">
        <v>23</v>
      </c>
      <c r="S10" s="3" t="s">
        <v>114</v>
      </c>
      <c r="T10" t="s">
        <v>61</v>
      </c>
      <c r="V10" t="s">
        <v>44</v>
      </c>
      <c r="W10" t="s">
        <v>36</v>
      </c>
      <c r="X10" t="s">
        <v>36</v>
      </c>
      <c r="AA10">
        <v>66765158</v>
      </c>
      <c r="AB10">
        <v>66765261</v>
      </c>
      <c r="AC10">
        <v>33.299999999999997</v>
      </c>
      <c r="AD10">
        <v>86</v>
      </c>
      <c r="AE10">
        <v>9</v>
      </c>
    </row>
    <row r="11" spans="1:31" x14ac:dyDescent="0.15">
      <c r="A11" t="s">
        <v>167</v>
      </c>
      <c r="B11">
        <v>164400</v>
      </c>
      <c r="C11" t="s">
        <v>90</v>
      </c>
      <c r="D11" s="9" t="s">
        <v>97</v>
      </c>
      <c r="E11" s="14" t="s">
        <v>360</v>
      </c>
      <c r="F11" t="s">
        <v>128</v>
      </c>
      <c r="G11" s="6" t="s">
        <v>208</v>
      </c>
      <c r="H11" t="s">
        <v>178</v>
      </c>
      <c r="I11">
        <v>16327864</v>
      </c>
      <c r="J11">
        <v>16327955</v>
      </c>
      <c r="K11" t="s">
        <v>175</v>
      </c>
      <c r="L11">
        <v>30.3</v>
      </c>
      <c r="M11">
        <v>95</v>
      </c>
      <c r="N11">
        <v>0</v>
      </c>
      <c r="O11" s="5">
        <f t="shared" si="0"/>
        <v>91</v>
      </c>
      <c r="P11">
        <v>91</v>
      </c>
      <c r="Q11" t="s">
        <v>184</v>
      </c>
      <c r="R11" t="s">
        <v>23</v>
      </c>
      <c r="S11" s="3" t="s">
        <v>115</v>
      </c>
      <c r="T11" t="s">
        <v>62</v>
      </c>
      <c r="V11" t="s">
        <v>29</v>
      </c>
      <c r="W11" t="s">
        <v>30</v>
      </c>
      <c r="X11" t="s">
        <v>36</v>
      </c>
      <c r="AA11">
        <v>16327864</v>
      </c>
      <c r="AB11">
        <v>16327955</v>
      </c>
      <c r="AC11">
        <v>30.3</v>
      </c>
      <c r="AD11">
        <v>95</v>
      </c>
      <c r="AE11">
        <v>0</v>
      </c>
    </row>
    <row r="12" spans="1:31" x14ac:dyDescent="0.15">
      <c r="A12" t="s">
        <v>169</v>
      </c>
      <c r="B12">
        <v>183090</v>
      </c>
      <c r="C12" t="s">
        <v>87</v>
      </c>
      <c r="D12" s="9" t="s">
        <v>98</v>
      </c>
      <c r="E12" s="14" t="s">
        <v>360</v>
      </c>
      <c r="F12" t="s">
        <v>129</v>
      </c>
      <c r="G12" s="6" t="s">
        <v>220</v>
      </c>
      <c r="H12" t="s">
        <v>72</v>
      </c>
      <c r="I12" s="5">
        <v>112036753</v>
      </c>
      <c r="J12" s="5">
        <v>112036823</v>
      </c>
      <c r="K12" t="s">
        <v>74</v>
      </c>
      <c r="L12">
        <v>23.3</v>
      </c>
      <c r="M12">
        <v>97</v>
      </c>
      <c r="N12">
        <v>0</v>
      </c>
      <c r="O12" s="5">
        <f t="shared" si="0"/>
        <v>70</v>
      </c>
      <c r="P12">
        <v>70</v>
      </c>
      <c r="Q12" t="s">
        <v>184</v>
      </c>
      <c r="R12" t="s">
        <v>23</v>
      </c>
      <c r="S12" s="3" t="s">
        <v>116</v>
      </c>
      <c r="T12" t="s">
        <v>63</v>
      </c>
      <c r="V12" t="s">
        <v>44</v>
      </c>
      <c r="W12" t="s">
        <v>36</v>
      </c>
      <c r="X12" t="s">
        <v>46</v>
      </c>
      <c r="AA12" s="5">
        <v>112036753</v>
      </c>
      <c r="AB12" s="5">
        <v>112036823</v>
      </c>
      <c r="AC12">
        <v>23.3</v>
      </c>
      <c r="AD12">
        <v>97</v>
      </c>
      <c r="AE12">
        <v>0</v>
      </c>
    </row>
    <row r="13" spans="1:31" x14ac:dyDescent="0.15">
      <c r="A13" t="s">
        <v>82</v>
      </c>
      <c r="B13">
        <v>109150</v>
      </c>
      <c r="C13" t="s">
        <v>87</v>
      </c>
      <c r="D13" s="9" t="s">
        <v>99</v>
      </c>
      <c r="E13" s="14" t="s">
        <v>360</v>
      </c>
      <c r="F13" t="s">
        <v>130</v>
      </c>
      <c r="G13" s="6" t="s">
        <v>209</v>
      </c>
      <c r="H13" t="s">
        <v>75</v>
      </c>
      <c r="I13">
        <v>92537354</v>
      </c>
      <c r="J13">
        <v>92537396</v>
      </c>
      <c r="K13" t="s">
        <v>74</v>
      </c>
      <c r="L13">
        <v>14</v>
      </c>
      <c r="M13">
        <v>84</v>
      </c>
      <c r="N13">
        <v>0</v>
      </c>
      <c r="O13" s="5">
        <f t="shared" si="0"/>
        <v>42</v>
      </c>
      <c r="P13">
        <v>24</v>
      </c>
      <c r="Q13" t="s">
        <v>184</v>
      </c>
      <c r="R13" t="s">
        <v>23</v>
      </c>
      <c r="S13" s="3" t="s">
        <v>117</v>
      </c>
      <c r="T13" t="s">
        <v>64</v>
      </c>
      <c r="V13" t="s">
        <v>44</v>
      </c>
      <c r="W13" t="s">
        <v>44</v>
      </c>
      <c r="X13" t="s">
        <v>44</v>
      </c>
      <c r="Z13" t="s">
        <v>77</v>
      </c>
      <c r="AA13">
        <v>92537354</v>
      </c>
      <c r="AB13">
        <v>92537396</v>
      </c>
      <c r="AC13">
        <v>14</v>
      </c>
      <c r="AD13">
        <v>84</v>
      </c>
      <c r="AE13">
        <v>0</v>
      </c>
    </row>
    <row r="14" spans="1:31" x14ac:dyDescent="0.15">
      <c r="A14" t="s">
        <v>170</v>
      </c>
      <c r="B14">
        <v>183086</v>
      </c>
      <c r="C14" t="s">
        <v>87</v>
      </c>
      <c r="D14" s="9" t="s">
        <v>100</v>
      </c>
      <c r="E14" s="14" t="s">
        <v>360</v>
      </c>
      <c r="F14" t="s">
        <v>131</v>
      </c>
      <c r="G14" s="6" t="s">
        <v>221</v>
      </c>
      <c r="H14" t="s">
        <v>173</v>
      </c>
      <c r="I14">
        <v>13318672</v>
      </c>
      <c r="J14">
        <v>13318712</v>
      </c>
      <c r="K14" t="s">
        <v>174</v>
      </c>
      <c r="L14">
        <v>13.3</v>
      </c>
      <c r="M14">
        <v>100</v>
      </c>
      <c r="N14">
        <v>0</v>
      </c>
      <c r="O14" s="5">
        <f t="shared" si="0"/>
        <v>40</v>
      </c>
      <c r="P14">
        <v>40</v>
      </c>
      <c r="Q14" t="s">
        <v>184</v>
      </c>
      <c r="R14" t="s">
        <v>23</v>
      </c>
      <c r="S14" s="3" t="s">
        <v>118</v>
      </c>
      <c r="T14" t="s">
        <v>65</v>
      </c>
      <c r="AA14">
        <v>13318672</v>
      </c>
      <c r="AB14">
        <v>13318712</v>
      </c>
      <c r="AC14">
        <v>13.3</v>
      </c>
      <c r="AD14">
        <v>100</v>
      </c>
      <c r="AE14">
        <v>0</v>
      </c>
    </row>
    <row r="15" spans="1:31" x14ac:dyDescent="0.15">
      <c r="A15" t="s">
        <v>171</v>
      </c>
      <c r="B15">
        <v>164500</v>
      </c>
      <c r="C15" t="s">
        <v>87</v>
      </c>
      <c r="D15" s="9" t="s">
        <v>101</v>
      </c>
      <c r="E15" s="14" t="s">
        <v>363</v>
      </c>
      <c r="F15" t="s">
        <v>137</v>
      </c>
      <c r="G15" s="6" t="s">
        <v>222</v>
      </c>
      <c r="H15" t="s">
        <v>9</v>
      </c>
      <c r="I15">
        <v>63898360</v>
      </c>
      <c r="J15">
        <v>63898392</v>
      </c>
      <c r="K15" t="s">
        <v>10</v>
      </c>
      <c r="L15">
        <v>10.7</v>
      </c>
      <c r="M15">
        <v>100</v>
      </c>
      <c r="N15">
        <v>0</v>
      </c>
      <c r="O15" s="5">
        <f t="shared" si="0"/>
        <v>32</v>
      </c>
      <c r="P15">
        <v>32</v>
      </c>
      <c r="Q15" t="s">
        <v>184</v>
      </c>
      <c r="R15" t="s">
        <v>23</v>
      </c>
      <c r="S15" s="3" t="s">
        <v>47</v>
      </c>
      <c r="T15" t="s">
        <v>66</v>
      </c>
      <c r="AA15">
        <v>63898360</v>
      </c>
      <c r="AB15">
        <v>63898392</v>
      </c>
      <c r="AC15">
        <v>10.7</v>
      </c>
      <c r="AD15">
        <v>100</v>
      </c>
      <c r="AE15">
        <v>0</v>
      </c>
    </row>
    <row r="16" spans="1:31" x14ac:dyDescent="0.15">
      <c r="A16" t="s">
        <v>172</v>
      </c>
      <c r="B16">
        <v>607136</v>
      </c>
      <c r="C16" t="s">
        <v>87</v>
      </c>
      <c r="D16" s="9" t="s">
        <v>102</v>
      </c>
      <c r="E16" s="14" t="s">
        <v>360</v>
      </c>
      <c r="F16" t="s">
        <v>138</v>
      </c>
      <c r="G16" s="6" t="s">
        <v>223</v>
      </c>
      <c r="H16" t="s">
        <v>178</v>
      </c>
      <c r="I16">
        <v>170870994</v>
      </c>
      <c r="J16">
        <v>170871105</v>
      </c>
      <c r="K16" t="s">
        <v>111</v>
      </c>
      <c r="L16">
        <v>37</v>
      </c>
      <c r="M16">
        <v>94</v>
      </c>
      <c r="N16">
        <v>0</v>
      </c>
      <c r="O16" s="5">
        <f t="shared" si="0"/>
        <v>111</v>
      </c>
      <c r="P16">
        <v>111</v>
      </c>
      <c r="Q16" t="s">
        <v>184</v>
      </c>
      <c r="R16" t="s">
        <v>23</v>
      </c>
      <c r="S16" s="3" t="s">
        <v>48</v>
      </c>
      <c r="T16" t="s">
        <v>67</v>
      </c>
      <c r="Z16" t="s">
        <v>237</v>
      </c>
      <c r="AA16">
        <v>170870994</v>
      </c>
      <c r="AB16">
        <v>170871105</v>
      </c>
      <c r="AC16">
        <v>37</v>
      </c>
      <c r="AD16">
        <v>94</v>
      </c>
      <c r="AE16">
        <v>0</v>
      </c>
    </row>
    <row r="17" spans="1:31" x14ac:dyDescent="0.15">
      <c r="A17" t="s">
        <v>83</v>
      </c>
      <c r="B17">
        <v>125370</v>
      </c>
      <c r="C17" t="s">
        <v>87</v>
      </c>
      <c r="D17" s="9" t="s">
        <v>109</v>
      </c>
      <c r="E17" s="14" t="s">
        <v>360</v>
      </c>
      <c r="F17" t="s">
        <v>139</v>
      </c>
      <c r="G17" s="6" t="s">
        <v>224</v>
      </c>
      <c r="H17" t="s">
        <v>72</v>
      </c>
      <c r="I17">
        <v>7045879</v>
      </c>
      <c r="J17">
        <v>7045938</v>
      </c>
      <c r="K17" t="s">
        <v>110</v>
      </c>
      <c r="L17">
        <v>19.7</v>
      </c>
      <c r="M17">
        <v>92</v>
      </c>
      <c r="N17">
        <v>0</v>
      </c>
      <c r="O17" s="5">
        <f t="shared" si="0"/>
        <v>59</v>
      </c>
      <c r="P17">
        <v>47</v>
      </c>
      <c r="Q17" t="s">
        <v>184</v>
      </c>
      <c r="R17" t="s">
        <v>23</v>
      </c>
      <c r="S17" s="3" t="s">
        <v>49</v>
      </c>
      <c r="T17" t="s">
        <v>68</v>
      </c>
      <c r="AA17">
        <v>7045879</v>
      </c>
      <c r="AB17">
        <v>7045938</v>
      </c>
      <c r="AC17">
        <v>19.7</v>
      </c>
      <c r="AD17">
        <v>92</v>
      </c>
      <c r="AE17">
        <v>0</v>
      </c>
    </row>
    <row r="18" spans="1:31" x14ac:dyDescent="0.15">
      <c r="A18" t="s">
        <v>79</v>
      </c>
      <c r="B18">
        <v>608768</v>
      </c>
      <c r="C18" t="s">
        <v>87</v>
      </c>
      <c r="D18" s="9" t="s">
        <v>134</v>
      </c>
      <c r="E18" s="14" t="s">
        <v>362</v>
      </c>
      <c r="F18" t="s">
        <v>140</v>
      </c>
      <c r="G18" s="6" t="s">
        <v>225</v>
      </c>
      <c r="H18" t="s">
        <v>112</v>
      </c>
      <c r="I18">
        <v>70713515</v>
      </c>
      <c r="J18">
        <v>70713561</v>
      </c>
      <c r="K18" t="s">
        <v>10</v>
      </c>
      <c r="L18">
        <v>15.3</v>
      </c>
      <c r="M18">
        <v>100</v>
      </c>
      <c r="N18">
        <v>0</v>
      </c>
      <c r="O18" s="5">
        <f t="shared" si="0"/>
        <v>46</v>
      </c>
      <c r="P18">
        <v>46</v>
      </c>
      <c r="Q18" t="s">
        <v>185</v>
      </c>
      <c r="R18" t="s">
        <v>19</v>
      </c>
      <c r="S18" s="3" t="s">
        <v>50</v>
      </c>
      <c r="T18" t="s">
        <v>69</v>
      </c>
      <c r="AA18">
        <v>70713515</v>
      </c>
      <c r="AB18">
        <v>70713561</v>
      </c>
      <c r="AC18">
        <v>15.3</v>
      </c>
      <c r="AD18">
        <v>100</v>
      </c>
      <c r="AE18">
        <v>0</v>
      </c>
    </row>
    <row r="19" spans="1:31" x14ac:dyDescent="0.15">
      <c r="A19" t="s">
        <v>80</v>
      </c>
      <c r="B19">
        <v>604326</v>
      </c>
      <c r="C19" t="s">
        <v>87</v>
      </c>
      <c r="D19" s="9" t="s">
        <v>103</v>
      </c>
      <c r="E19" s="14" t="s">
        <v>362</v>
      </c>
      <c r="F19" t="s">
        <v>141</v>
      </c>
      <c r="G19" s="6" t="s">
        <v>226</v>
      </c>
      <c r="H19" t="s">
        <v>132</v>
      </c>
      <c r="I19">
        <v>146258290</v>
      </c>
      <c r="J19">
        <v>146258322</v>
      </c>
      <c r="K19" t="s">
        <v>133</v>
      </c>
      <c r="L19">
        <v>10.7</v>
      </c>
      <c r="M19">
        <v>100</v>
      </c>
      <c r="N19">
        <v>0</v>
      </c>
      <c r="O19" s="5">
        <f t="shared" si="0"/>
        <v>32</v>
      </c>
      <c r="P19">
        <v>32</v>
      </c>
      <c r="Q19" t="s">
        <v>149</v>
      </c>
      <c r="R19" t="s">
        <v>24</v>
      </c>
      <c r="S19" s="3" t="s">
        <v>51</v>
      </c>
      <c r="T19" t="s">
        <v>70</v>
      </c>
      <c r="AA19">
        <v>146258290</v>
      </c>
      <c r="AB19">
        <v>146258322</v>
      </c>
      <c r="AC19">
        <v>10.7</v>
      </c>
      <c r="AD19">
        <v>100</v>
      </c>
      <c r="AE19">
        <v>0</v>
      </c>
    </row>
    <row r="20" spans="1:31" x14ac:dyDescent="0.15">
      <c r="A20" t="s">
        <v>168</v>
      </c>
      <c r="B20">
        <v>606438</v>
      </c>
      <c r="C20" t="s">
        <v>87</v>
      </c>
      <c r="D20" s="9" t="s">
        <v>104</v>
      </c>
      <c r="E20" s="14" t="s">
        <v>364</v>
      </c>
      <c r="F20" t="s">
        <v>142</v>
      </c>
      <c r="G20" s="6" t="s">
        <v>227</v>
      </c>
      <c r="H20" t="s">
        <v>136</v>
      </c>
      <c r="I20">
        <v>87637888</v>
      </c>
      <c r="J20">
        <v>87637935</v>
      </c>
      <c r="K20" t="s">
        <v>135</v>
      </c>
      <c r="L20">
        <v>15.3</v>
      </c>
      <c r="M20">
        <v>95</v>
      </c>
      <c r="N20">
        <v>4</v>
      </c>
      <c r="O20" s="5">
        <f t="shared" si="0"/>
        <v>47</v>
      </c>
      <c r="P20">
        <v>42</v>
      </c>
      <c r="Q20" t="s">
        <v>186</v>
      </c>
      <c r="R20" t="s">
        <v>19</v>
      </c>
      <c r="S20" s="3" t="s">
        <v>52</v>
      </c>
      <c r="T20" t="s">
        <v>71</v>
      </c>
      <c r="AA20">
        <v>87637888</v>
      </c>
      <c r="AB20">
        <v>87637935</v>
      </c>
      <c r="AC20">
        <v>15.3</v>
      </c>
      <c r="AD20">
        <v>95</v>
      </c>
      <c r="AE20">
        <v>4</v>
      </c>
    </row>
    <row r="21" spans="1:31" x14ac:dyDescent="0.15">
      <c r="A21" t="s">
        <v>14</v>
      </c>
      <c r="B21">
        <v>117210</v>
      </c>
      <c r="C21" t="s">
        <v>193</v>
      </c>
      <c r="D21" s="9" t="s">
        <v>194</v>
      </c>
      <c r="E21" s="14"/>
      <c r="F21" t="s">
        <v>195</v>
      </c>
      <c r="G21" t="s">
        <v>204</v>
      </c>
      <c r="H21" t="s">
        <v>136</v>
      </c>
      <c r="I21" s="5" t="s">
        <v>204</v>
      </c>
      <c r="J21" s="5" t="s">
        <v>204</v>
      </c>
      <c r="K21" t="s">
        <v>198</v>
      </c>
      <c r="O21" s="5" t="s">
        <v>204</v>
      </c>
      <c r="Q21" t="s">
        <v>205</v>
      </c>
      <c r="R21" t="s">
        <v>15</v>
      </c>
      <c r="S21" s="3" t="s">
        <v>204</v>
      </c>
      <c r="AA21" s="5" t="s">
        <v>204</v>
      </c>
      <c r="AB21" s="5" t="s">
        <v>204</v>
      </c>
    </row>
    <row r="22" spans="1:31" x14ac:dyDescent="0.15">
      <c r="A22" t="s">
        <v>188</v>
      </c>
      <c r="B22">
        <v>105550</v>
      </c>
      <c r="C22" t="s">
        <v>193</v>
      </c>
      <c r="D22" s="9" t="s">
        <v>189</v>
      </c>
      <c r="E22" s="14" t="s">
        <v>362</v>
      </c>
      <c r="F22" t="s">
        <v>192</v>
      </c>
      <c r="G22" s="6" t="s">
        <v>228</v>
      </c>
      <c r="H22" t="s">
        <v>190</v>
      </c>
      <c r="I22" s="5">
        <v>27573482</v>
      </c>
      <c r="J22" s="5">
        <v>27573544</v>
      </c>
      <c r="K22" t="s">
        <v>191</v>
      </c>
      <c r="L22">
        <v>10.8</v>
      </c>
      <c r="M22">
        <v>74</v>
      </c>
      <c r="N22">
        <v>8</v>
      </c>
      <c r="O22" s="5">
        <f>J22-I22</f>
        <v>62</v>
      </c>
      <c r="P22">
        <v>23</v>
      </c>
      <c r="Q22" t="s">
        <v>145</v>
      </c>
      <c r="R22" t="s">
        <v>187</v>
      </c>
      <c r="S22" s="3" t="s">
        <v>206</v>
      </c>
      <c r="T22" t="s">
        <v>207</v>
      </c>
      <c r="AA22" s="5">
        <v>27573482</v>
      </c>
      <c r="AB22" s="5">
        <v>27573544</v>
      </c>
      <c r="AC22">
        <v>10.8</v>
      </c>
      <c r="AD22">
        <v>74</v>
      </c>
      <c r="AE22">
        <v>8</v>
      </c>
    </row>
    <row r="23" spans="1:31" x14ac:dyDescent="0.15">
      <c r="A23" t="s">
        <v>260</v>
      </c>
      <c r="B23">
        <v>614153</v>
      </c>
      <c r="C23" t="s">
        <v>193</v>
      </c>
      <c r="D23" s="9" t="s">
        <v>200</v>
      </c>
      <c r="E23" s="14" t="s">
        <v>360</v>
      </c>
      <c r="F23" t="s">
        <v>199</v>
      </c>
      <c r="G23" s="6" t="s">
        <v>229</v>
      </c>
      <c r="H23" s="7" t="s">
        <v>197</v>
      </c>
      <c r="I23" s="8">
        <v>2633378</v>
      </c>
      <c r="J23" s="8">
        <v>2633421</v>
      </c>
      <c r="K23" t="s">
        <v>198</v>
      </c>
      <c r="L23">
        <v>7.2</v>
      </c>
      <c r="M23">
        <v>97</v>
      </c>
      <c r="N23">
        <v>0</v>
      </c>
      <c r="O23" s="5">
        <f>J23-I23</f>
        <v>43</v>
      </c>
      <c r="P23">
        <v>25</v>
      </c>
      <c r="Q23" t="s">
        <v>145</v>
      </c>
      <c r="R23" t="s">
        <v>201</v>
      </c>
      <c r="S23" s="3" t="s">
        <v>202</v>
      </c>
      <c r="T23" t="s">
        <v>203</v>
      </c>
      <c r="AA23" s="5">
        <v>2633378</v>
      </c>
      <c r="AB23" s="5">
        <v>2633421</v>
      </c>
      <c r="AC23">
        <v>7.2</v>
      </c>
      <c r="AD23">
        <v>97</v>
      </c>
      <c r="AE23">
        <v>0</v>
      </c>
    </row>
  </sheetData>
  <phoneticPr fontId="1" type="noConversion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2" r:id="rId20"/>
    <hyperlink ref="G23" r:id="rId21"/>
  </hyperlinks>
  <pageMargins left="0.75" right="0.75" top="1" bottom="1" header="0.5" footer="0.5"/>
  <pageSetup paperSize="1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Ruler="0" workbookViewId="0">
      <selection activeCell="C20" sqref="C20"/>
    </sheetView>
  </sheetViews>
  <sheetFormatPr baseColWidth="10" defaultRowHeight="13" x14ac:dyDescent="0.15"/>
  <cols>
    <col min="2" max="2" width="11.83203125" bestFit="1" customWidth="1"/>
    <col min="3" max="3" width="11.83203125" style="5" bestFit="1" customWidth="1"/>
    <col min="5" max="5" width="11.83203125" bestFit="1" customWidth="1"/>
    <col min="6" max="6" width="13" customWidth="1"/>
    <col min="7" max="7" width="35.5" customWidth="1"/>
    <col min="8" max="8" width="21.1640625" bestFit="1" customWidth="1"/>
  </cols>
  <sheetData>
    <row r="1" spans="1:8" ht="26" x14ac:dyDescent="0.15">
      <c r="A1" s="1" t="s">
        <v>154</v>
      </c>
      <c r="B1" s="1" t="s">
        <v>240</v>
      </c>
      <c r="C1" s="4" t="s">
        <v>73</v>
      </c>
      <c r="D1" t="s">
        <v>263</v>
      </c>
      <c r="E1" t="s">
        <v>261</v>
      </c>
      <c r="F1" t="s">
        <v>262</v>
      </c>
      <c r="G1" t="s">
        <v>264</v>
      </c>
      <c r="H1" t="s">
        <v>265</v>
      </c>
    </row>
    <row r="2" spans="1:8" x14ac:dyDescent="0.15">
      <c r="A2" t="s">
        <v>126</v>
      </c>
      <c r="B2" s="5">
        <v>3076604</v>
      </c>
      <c r="C2">
        <v>3076667</v>
      </c>
      <c r="D2" t="s">
        <v>120</v>
      </c>
      <c r="E2" s="5">
        <f>B2-100</f>
        <v>3076504</v>
      </c>
      <c r="F2" s="5">
        <f>C2+100</f>
        <v>3076767</v>
      </c>
      <c r="G2" t="str">
        <f>CONCATENATE(D2,":",E2,"-",F2)</f>
        <v>chr4:3076504-3076767</v>
      </c>
      <c r="H2" t="str">
        <f>CONCATENATE(D2,":",E2-2000,"-",F2+2000)</f>
        <v>chr4:3074504-3078767</v>
      </c>
    </row>
    <row r="3" spans="1:8" x14ac:dyDescent="0.15">
      <c r="A3" t="s">
        <v>127</v>
      </c>
      <c r="B3" s="5">
        <v>66765159</v>
      </c>
      <c r="C3">
        <v>66765261</v>
      </c>
      <c r="D3" t="s">
        <v>181</v>
      </c>
      <c r="E3" s="5">
        <f t="shared" ref="E3:E22" si="0">B3-100</f>
        <v>66765059</v>
      </c>
      <c r="F3" s="5">
        <f t="shared" ref="F3:F22" si="1">C3+100</f>
        <v>66765361</v>
      </c>
      <c r="G3" t="str">
        <f t="shared" ref="G3:G22" si="2">CONCATENATE(D3,":",E3,"-",F3)</f>
        <v>chrX:66765059-66765361</v>
      </c>
      <c r="H3" t="str">
        <f t="shared" ref="H3:H21" si="3">CONCATENATE(D3,":",E3-2000,"-",F3+2000)</f>
        <v>chrX:66763059-66767361</v>
      </c>
    </row>
    <row r="4" spans="1:8" x14ac:dyDescent="0.15">
      <c r="A4" t="s">
        <v>128</v>
      </c>
      <c r="B4" s="5">
        <v>16327865</v>
      </c>
      <c r="C4">
        <v>16327955</v>
      </c>
      <c r="D4" t="s">
        <v>178</v>
      </c>
      <c r="E4" s="5">
        <f t="shared" si="0"/>
        <v>16327765</v>
      </c>
      <c r="F4" s="5">
        <f t="shared" si="1"/>
        <v>16328055</v>
      </c>
      <c r="G4" t="str">
        <f t="shared" si="2"/>
        <v>chr6:16327765-16328055</v>
      </c>
      <c r="H4" t="str">
        <f t="shared" si="3"/>
        <v>chr6:16325765-16330055</v>
      </c>
    </row>
    <row r="5" spans="1:8" x14ac:dyDescent="0.15">
      <c r="A5" t="s">
        <v>129</v>
      </c>
      <c r="B5" s="5">
        <v>112036754</v>
      </c>
      <c r="C5" s="5">
        <v>112036823</v>
      </c>
      <c r="D5" t="s">
        <v>72</v>
      </c>
      <c r="E5" s="5">
        <f t="shared" si="0"/>
        <v>112036654</v>
      </c>
      <c r="F5" s="5">
        <f t="shared" si="1"/>
        <v>112036923</v>
      </c>
      <c r="G5" t="str">
        <f t="shared" si="2"/>
        <v>chr12:112036654-112036923</v>
      </c>
      <c r="H5" t="str">
        <f t="shared" si="3"/>
        <v>chr12:112034654-112038923</v>
      </c>
    </row>
    <row r="6" spans="1:8" x14ac:dyDescent="0.15">
      <c r="A6" t="s">
        <v>130</v>
      </c>
      <c r="B6" s="5">
        <v>92537355</v>
      </c>
      <c r="C6">
        <v>92537396</v>
      </c>
      <c r="D6" t="s">
        <v>75</v>
      </c>
      <c r="E6" s="5">
        <f t="shared" si="0"/>
        <v>92537255</v>
      </c>
      <c r="F6" s="5">
        <f t="shared" si="1"/>
        <v>92537496</v>
      </c>
      <c r="G6" t="str">
        <f t="shared" si="2"/>
        <v>chr14:92537255-92537496</v>
      </c>
      <c r="H6" t="str">
        <f t="shared" si="3"/>
        <v>chr14:92535255-92539496</v>
      </c>
    </row>
    <row r="7" spans="1:8" x14ac:dyDescent="0.15">
      <c r="A7" t="s">
        <v>131</v>
      </c>
      <c r="B7" s="5">
        <v>13318673</v>
      </c>
      <c r="C7">
        <v>13318712</v>
      </c>
      <c r="D7" t="s">
        <v>173</v>
      </c>
      <c r="E7" s="5">
        <f t="shared" si="0"/>
        <v>13318573</v>
      </c>
      <c r="F7" s="5">
        <f t="shared" si="1"/>
        <v>13318812</v>
      </c>
      <c r="G7" t="str">
        <f t="shared" si="2"/>
        <v>chr19:13318573-13318812</v>
      </c>
      <c r="H7" t="str">
        <f t="shared" si="3"/>
        <v>chr19:13316573-13320812</v>
      </c>
    </row>
    <row r="8" spans="1:8" x14ac:dyDescent="0.15">
      <c r="A8" t="s">
        <v>137</v>
      </c>
      <c r="B8" s="5">
        <v>63898361</v>
      </c>
      <c r="C8">
        <v>63898392</v>
      </c>
      <c r="D8" t="s">
        <v>9</v>
      </c>
      <c r="E8" s="5">
        <f t="shared" si="0"/>
        <v>63898261</v>
      </c>
      <c r="F8" s="5">
        <f t="shared" si="1"/>
        <v>63898492</v>
      </c>
      <c r="G8" t="str">
        <f t="shared" si="2"/>
        <v>chr3:63898261-63898492</v>
      </c>
      <c r="H8" t="str">
        <f t="shared" si="3"/>
        <v>chr3:63896261-63900492</v>
      </c>
    </row>
    <row r="9" spans="1:8" x14ac:dyDescent="0.15">
      <c r="A9" t="s">
        <v>138</v>
      </c>
      <c r="B9" s="5">
        <v>170870995</v>
      </c>
      <c r="C9">
        <v>170871105</v>
      </c>
      <c r="D9" t="s">
        <v>178</v>
      </c>
      <c r="E9" s="5">
        <f t="shared" si="0"/>
        <v>170870895</v>
      </c>
      <c r="F9" s="5">
        <f t="shared" si="1"/>
        <v>170871205</v>
      </c>
      <c r="G9" t="str">
        <f t="shared" si="2"/>
        <v>chr6:170870895-170871205</v>
      </c>
      <c r="H9" t="str">
        <f t="shared" si="3"/>
        <v>chr6:170868895-170873205</v>
      </c>
    </row>
    <row r="10" spans="1:8" x14ac:dyDescent="0.15">
      <c r="A10" t="s">
        <v>139</v>
      </c>
      <c r="B10" s="5">
        <v>7045880</v>
      </c>
      <c r="C10">
        <v>7045938</v>
      </c>
      <c r="D10" t="s">
        <v>72</v>
      </c>
      <c r="E10" s="5">
        <f t="shared" si="0"/>
        <v>7045780</v>
      </c>
      <c r="F10" s="5">
        <f t="shared" si="1"/>
        <v>7046038</v>
      </c>
      <c r="G10" t="str">
        <f t="shared" si="2"/>
        <v>chr12:7045780-7046038</v>
      </c>
      <c r="H10" t="str">
        <f t="shared" si="3"/>
        <v>chr12:7043780-7048038</v>
      </c>
    </row>
    <row r="11" spans="1:8" x14ac:dyDescent="0.15">
      <c r="A11" t="s">
        <v>142</v>
      </c>
      <c r="B11" s="5">
        <v>87637889</v>
      </c>
      <c r="C11">
        <v>87637935</v>
      </c>
      <c r="D11" t="s">
        <v>136</v>
      </c>
      <c r="E11" s="5">
        <f t="shared" si="0"/>
        <v>87637789</v>
      </c>
      <c r="F11" s="5">
        <f t="shared" si="1"/>
        <v>87638035</v>
      </c>
      <c r="G11" t="str">
        <f t="shared" si="2"/>
        <v>chr16:87637789-87638035</v>
      </c>
      <c r="H11" t="str">
        <f t="shared" si="3"/>
        <v>chr16:87635789-87640035</v>
      </c>
    </row>
    <row r="12" spans="1:8" x14ac:dyDescent="0.15">
      <c r="A12" t="s">
        <v>105</v>
      </c>
      <c r="B12" s="5">
        <v>146993555</v>
      </c>
      <c r="C12" s="8">
        <v>146993629</v>
      </c>
      <c r="D12" t="s">
        <v>181</v>
      </c>
      <c r="E12" s="5">
        <f t="shared" si="0"/>
        <v>146993455</v>
      </c>
      <c r="F12" s="5">
        <f t="shared" si="1"/>
        <v>146993729</v>
      </c>
      <c r="G12" t="str">
        <f t="shared" si="2"/>
        <v>chrX:146993455-146993729</v>
      </c>
      <c r="H12" t="str">
        <f t="shared" si="3"/>
        <v>chrX:146991455-146995729</v>
      </c>
    </row>
    <row r="13" spans="1:8" x14ac:dyDescent="0.15">
      <c r="A13" t="s">
        <v>0</v>
      </c>
      <c r="B13" s="5">
        <v>147582159</v>
      </c>
      <c r="C13" s="5">
        <v>147582204</v>
      </c>
      <c r="D13" t="s">
        <v>181</v>
      </c>
      <c r="E13" s="5">
        <f t="shared" si="0"/>
        <v>147582059</v>
      </c>
      <c r="F13" s="5">
        <f t="shared" si="1"/>
        <v>147582304</v>
      </c>
      <c r="G13" t="str">
        <f t="shared" si="2"/>
        <v>chrX:147582059-147582304</v>
      </c>
      <c r="H13" t="str">
        <f t="shared" si="3"/>
        <v>chrX:147580059-147584304</v>
      </c>
    </row>
    <row r="14" spans="1:8" x14ac:dyDescent="0.15">
      <c r="A14" t="s">
        <v>2</v>
      </c>
      <c r="B14" s="5">
        <v>46273463</v>
      </c>
      <c r="C14">
        <v>46273524</v>
      </c>
      <c r="D14" t="s">
        <v>173</v>
      </c>
      <c r="E14" s="5">
        <f t="shared" si="0"/>
        <v>46273363</v>
      </c>
      <c r="F14" s="5">
        <f t="shared" si="1"/>
        <v>46273624</v>
      </c>
      <c r="G14" t="str">
        <f t="shared" si="2"/>
        <v>chr19:46273363-46273624</v>
      </c>
      <c r="H14" t="str">
        <f t="shared" si="3"/>
        <v>chr19:46271363-46275624</v>
      </c>
    </row>
    <row r="15" spans="1:8" x14ac:dyDescent="0.15">
      <c r="A15" t="s">
        <v>1</v>
      </c>
      <c r="B15" s="5">
        <v>71652201</v>
      </c>
      <c r="C15" s="5">
        <v>71652220</v>
      </c>
      <c r="D15" t="s">
        <v>190</v>
      </c>
      <c r="E15" s="5">
        <f t="shared" si="0"/>
        <v>71652101</v>
      </c>
      <c r="F15" s="5">
        <f t="shared" si="1"/>
        <v>71652320</v>
      </c>
      <c r="G15" t="str">
        <f t="shared" si="2"/>
        <v>chr9:71652101-71652320</v>
      </c>
      <c r="H15" t="str">
        <f t="shared" si="3"/>
        <v>chr9:71650101-71654320</v>
      </c>
    </row>
    <row r="16" spans="1:8" x14ac:dyDescent="0.15">
      <c r="A16" t="s">
        <v>123</v>
      </c>
      <c r="B16" s="5">
        <v>128891420</v>
      </c>
      <c r="C16">
        <v>128891502</v>
      </c>
      <c r="D16" t="s">
        <v>9</v>
      </c>
      <c r="E16" s="5">
        <f t="shared" si="0"/>
        <v>128891320</v>
      </c>
      <c r="F16" s="5">
        <f t="shared" si="1"/>
        <v>128891602</v>
      </c>
      <c r="G16" t="str">
        <f t="shared" si="2"/>
        <v>chr3:128891320-128891602</v>
      </c>
      <c r="H16" t="str">
        <f t="shared" si="3"/>
        <v>chr3:128889320-128893602</v>
      </c>
    </row>
    <row r="17" spans="1:8" x14ac:dyDescent="0.15">
      <c r="A17" t="s">
        <v>192</v>
      </c>
      <c r="B17" s="5">
        <v>27573483</v>
      </c>
      <c r="C17" s="5">
        <v>27573544</v>
      </c>
      <c r="D17" t="s">
        <v>190</v>
      </c>
      <c r="E17" s="5">
        <f t="shared" si="0"/>
        <v>27573383</v>
      </c>
      <c r="F17" s="5">
        <f t="shared" si="1"/>
        <v>27573644</v>
      </c>
      <c r="G17" t="str">
        <f t="shared" si="2"/>
        <v>chr9:27573383-27573644</v>
      </c>
      <c r="H17" t="str">
        <f t="shared" si="3"/>
        <v>chr9:27571383-27575644</v>
      </c>
    </row>
    <row r="18" spans="1:8" x14ac:dyDescent="0.15">
      <c r="A18" t="s">
        <v>199</v>
      </c>
      <c r="B18" s="5">
        <v>2633379</v>
      </c>
      <c r="C18" s="8">
        <v>2633421</v>
      </c>
      <c r="D18" t="s">
        <v>197</v>
      </c>
      <c r="E18" s="5">
        <f t="shared" si="0"/>
        <v>2633279</v>
      </c>
      <c r="F18" s="5">
        <f t="shared" si="1"/>
        <v>2633521</v>
      </c>
      <c r="G18" t="str">
        <f t="shared" si="2"/>
        <v>chr20:2633279-2633521</v>
      </c>
      <c r="H18" t="str">
        <f t="shared" si="3"/>
        <v>chr20:2631279-2635521</v>
      </c>
    </row>
    <row r="19" spans="1:8" x14ac:dyDescent="0.15">
      <c r="A19" t="s">
        <v>124</v>
      </c>
      <c r="B19" s="5">
        <v>46191235</v>
      </c>
      <c r="C19">
        <v>46191304</v>
      </c>
      <c r="D19" t="s">
        <v>11</v>
      </c>
      <c r="E19" s="5">
        <f t="shared" si="0"/>
        <v>46191135</v>
      </c>
      <c r="F19" s="5">
        <f t="shared" si="1"/>
        <v>46191404</v>
      </c>
      <c r="G19" t="str">
        <f t="shared" si="2"/>
        <v>chr22:46191135-46191404</v>
      </c>
      <c r="H19" t="str">
        <f t="shared" si="3"/>
        <v>chr22:46189135-46193404</v>
      </c>
    </row>
    <row r="20" spans="1:8" x14ac:dyDescent="0.15">
      <c r="A20" t="s">
        <v>125</v>
      </c>
      <c r="B20" s="5">
        <v>45196324</v>
      </c>
      <c r="C20">
        <v>45196360</v>
      </c>
      <c r="D20" t="s">
        <v>13</v>
      </c>
      <c r="E20" s="5">
        <f t="shared" si="0"/>
        <v>45196224</v>
      </c>
      <c r="F20" s="5">
        <f t="shared" si="1"/>
        <v>45196460</v>
      </c>
      <c r="G20" t="str">
        <f t="shared" si="2"/>
        <v>chr21:45196224-45196460</v>
      </c>
      <c r="H20" t="str">
        <f t="shared" si="3"/>
        <v>chr21:45194224-45198460</v>
      </c>
    </row>
    <row r="21" spans="1:8" x14ac:dyDescent="0.15">
      <c r="A21" t="s">
        <v>141</v>
      </c>
      <c r="B21" s="5">
        <v>146258291</v>
      </c>
      <c r="C21">
        <v>146258322</v>
      </c>
      <c r="D21" t="s">
        <v>132</v>
      </c>
      <c r="E21" s="5">
        <f t="shared" si="0"/>
        <v>146258191</v>
      </c>
      <c r="F21" s="5">
        <f t="shared" si="1"/>
        <v>146258422</v>
      </c>
      <c r="G21" t="str">
        <f t="shared" si="2"/>
        <v>chr5:146258191-146258422</v>
      </c>
      <c r="H21" t="str">
        <f t="shared" si="3"/>
        <v>chr5:146256191-146260422</v>
      </c>
    </row>
    <row r="22" spans="1:8" x14ac:dyDescent="0.15">
      <c r="A22" t="s">
        <v>140</v>
      </c>
      <c r="B22" s="5">
        <v>70713516</v>
      </c>
      <c r="C22">
        <v>70713561</v>
      </c>
      <c r="D22" t="s">
        <v>112</v>
      </c>
      <c r="E22" s="5">
        <f t="shared" si="0"/>
        <v>70713416</v>
      </c>
      <c r="F22" s="5">
        <f t="shared" si="1"/>
        <v>70713661</v>
      </c>
      <c r="G22" t="str">
        <f t="shared" si="2"/>
        <v>chr13:70713416-70713661</v>
      </c>
      <c r="H22" t="str">
        <f>CONCATENATE(D22,":",E22-2000,"-",F22+2000)</f>
        <v>chr13:70711416-70715661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showRuler="0" zoomScale="97" zoomScaleNormal="97" zoomScalePageLayoutView="97" workbookViewId="0">
      <selection activeCell="A19" sqref="A19"/>
    </sheetView>
  </sheetViews>
  <sheetFormatPr baseColWidth="10" defaultRowHeight="13" x14ac:dyDescent="0.15"/>
  <cols>
    <col min="1" max="1" width="55.5" bestFit="1" customWidth="1"/>
    <col min="2" max="2" width="10.83203125" customWidth="1"/>
    <col min="3" max="3" width="8.5" customWidth="1"/>
    <col min="4" max="4" width="10.83203125" customWidth="1"/>
    <col min="6" max="6" width="16.1640625" hidden="1" customWidth="1"/>
    <col min="7" max="7" width="15.5" bestFit="1" customWidth="1"/>
    <col min="8" max="8" width="0" style="3" hidden="1" customWidth="1"/>
    <col min="9" max="9" width="9.5" hidden="1" customWidth="1"/>
    <col min="10" max="10" width="10" hidden="1" customWidth="1"/>
    <col min="11" max="11" width="11.83203125" bestFit="1" customWidth="1"/>
    <col min="12" max="15" width="10" customWidth="1"/>
    <col min="16" max="16" width="10.6640625" customWidth="1"/>
    <col min="17" max="19" width="10" customWidth="1"/>
    <col min="20" max="21" width="11.83203125" style="5" bestFit="1" customWidth="1"/>
    <col min="27" max="27" width="23.1640625" bestFit="1" customWidth="1"/>
    <col min="28" max="28" width="11.83203125" style="5" bestFit="1" customWidth="1"/>
    <col min="29" max="29" width="14.83203125" style="5" customWidth="1"/>
    <col min="30" max="32" width="10" customWidth="1"/>
  </cols>
  <sheetData>
    <row r="1" spans="1:33" s="1" customFormat="1" ht="52" x14ac:dyDescent="0.15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156</v>
      </c>
      <c r="G1" s="1" t="s">
        <v>157</v>
      </c>
      <c r="H1" s="2" t="s">
        <v>159</v>
      </c>
      <c r="I1" s="1" t="s">
        <v>158</v>
      </c>
      <c r="J1" s="1" t="s">
        <v>81</v>
      </c>
      <c r="K1" s="1" t="s">
        <v>240</v>
      </c>
      <c r="L1" s="1" t="s">
        <v>176</v>
      </c>
      <c r="M1" s="1" t="s">
        <v>177</v>
      </c>
      <c r="N1" s="1" t="s">
        <v>179</v>
      </c>
      <c r="O1" s="1" t="s">
        <v>235</v>
      </c>
      <c r="P1" s="1" t="s">
        <v>210</v>
      </c>
      <c r="Q1" s="1" t="s">
        <v>177</v>
      </c>
      <c r="R1" s="1" t="s">
        <v>179</v>
      </c>
      <c r="S1" s="1" t="s">
        <v>236</v>
      </c>
      <c r="T1" s="4" t="s">
        <v>3</v>
      </c>
      <c r="U1" s="4" t="s">
        <v>73</v>
      </c>
      <c r="V1" s="1" t="s">
        <v>78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76</v>
      </c>
      <c r="AB1" s="4" t="s">
        <v>230</v>
      </c>
      <c r="AC1" s="4" t="s">
        <v>231</v>
      </c>
      <c r="AD1" s="1" t="s">
        <v>232</v>
      </c>
      <c r="AE1" s="1" t="s">
        <v>233</v>
      </c>
      <c r="AF1" s="1" t="s">
        <v>234</v>
      </c>
    </row>
    <row r="2" spans="1:33" x14ac:dyDescent="0.15">
      <c r="A2" t="s">
        <v>165</v>
      </c>
      <c r="B2">
        <v>143100</v>
      </c>
      <c r="C2" t="s">
        <v>87</v>
      </c>
      <c r="D2" s="9" t="s">
        <v>119</v>
      </c>
      <c r="E2" t="s">
        <v>126</v>
      </c>
      <c r="F2" t="s">
        <v>183</v>
      </c>
      <c r="G2" t="s">
        <v>23</v>
      </c>
      <c r="H2" s="3" t="s">
        <v>113</v>
      </c>
      <c r="I2" t="s">
        <v>60</v>
      </c>
      <c r="J2" t="s">
        <v>5</v>
      </c>
      <c r="K2" s="5">
        <f t="shared" ref="K2:K22" si="0">T2+1</f>
        <v>3076604</v>
      </c>
      <c r="L2">
        <v>21.3</v>
      </c>
      <c r="M2" s="10">
        <f>Q2/100</f>
        <v>0.96</v>
      </c>
      <c r="N2" s="10">
        <f>R2/100</f>
        <v>0</v>
      </c>
      <c r="O2" s="5" t="s">
        <v>241</v>
      </c>
      <c r="P2" s="6" t="s">
        <v>218</v>
      </c>
      <c r="Q2">
        <v>96</v>
      </c>
      <c r="R2">
        <v>0</v>
      </c>
      <c r="S2">
        <v>59</v>
      </c>
      <c r="T2" s="5">
        <v>3076603</v>
      </c>
      <c r="U2">
        <v>3076667</v>
      </c>
      <c r="W2" t="s">
        <v>31</v>
      </c>
      <c r="X2" t="s">
        <v>31</v>
      </c>
      <c r="Y2" t="s">
        <v>31</v>
      </c>
      <c r="Z2" t="s">
        <v>31</v>
      </c>
      <c r="AB2">
        <v>3076603</v>
      </c>
      <c r="AC2">
        <v>3076667</v>
      </c>
      <c r="AD2">
        <v>21.3</v>
      </c>
      <c r="AE2">
        <v>96</v>
      </c>
      <c r="AF2">
        <v>0</v>
      </c>
      <c r="AG2" t="b">
        <f>AD2=L2</f>
        <v>1</v>
      </c>
    </row>
    <row r="3" spans="1:33" x14ac:dyDescent="0.15">
      <c r="A3" t="s">
        <v>166</v>
      </c>
      <c r="B3">
        <v>313200</v>
      </c>
      <c r="C3" t="s">
        <v>89</v>
      </c>
      <c r="D3" s="9" t="s">
        <v>86</v>
      </c>
      <c r="E3" t="s">
        <v>127</v>
      </c>
      <c r="F3" t="s">
        <v>184</v>
      </c>
      <c r="G3" t="s">
        <v>23</v>
      </c>
      <c r="H3" s="3" t="s">
        <v>114</v>
      </c>
      <c r="I3" t="s">
        <v>61</v>
      </c>
      <c r="J3" t="s">
        <v>5</v>
      </c>
      <c r="K3" s="5">
        <f t="shared" si="0"/>
        <v>66765159</v>
      </c>
      <c r="L3">
        <v>33.299999999999997</v>
      </c>
      <c r="M3" s="10">
        <f t="shared" ref="M3:N22" si="1">Q3/100</f>
        <v>0.86</v>
      </c>
      <c r="N3" s="10">
        <f t="shared" si="1"/>
        <v>0.09</v>
      </c>
      <c r="O3" s="5" t="s">
        <v>242</v>
      </c>
      <c r="P3" s="6" t="s">
        <v>219</v>
      </c>
      <c r="Q3">
        <v>86</v>
      </c>
      <c r="R3">
        <v>9</v>
      </c>
      <c r="S3">
        <v>103</v>
      </c>
      <c r="T3" s="5">
        <v>66765158</v>
      </c>
      <c r="U3">
        <v>66765261</v>
      </c>
      <c r="W3" t="s">
        <v>42</v>
      </c>
      <c r="X3" t="s">
        <v>33</v>
      </c>
      <c r="Y3" t="s">
        <v>33</v>
      </c>
      <c r="AB3">
        <v>66765158</v>
      </c>
      <c r="AC3">
        <v>66765261</v>
      </c>
      <c r="AD3">
        <v>33.299999999999997</v>
      </c>
      <c r="AE3">
        <v>86</v>
      </c>
      <c r="AF3">
        <v>9</v>
      </c>
      <c r="AG3" t="b">
        <f t="shared" ref="AG3:AG23" si="2">AD3=L3</f>
        <v>1</v>
      </c>
    </row>
    <row r="4" spans="1:33" x14ac:dyDescent="0.15">
      <c r="A4" t="s">
        <v>167</v>
      </c>
      <c r="B4">
        <v>164400</v>
      </c>
      <c r="C4" t="s">
        <v>90</v>
      </c>
      <c r="D4" s="9" t="s">
        <v>97</v>
      </c>
      <c r="E4" t="s">
        <v>128</v>
      </c>
      <c r="F4" t="s">
        <v>184</v>
      </c>
      <c r="G4" t="s">
        <v>23</v>
      </c>
      <c r="H4" s="3" t="s">
        <v>115</v>
      </c>
      <c r="I4" t="s">
        <v>62</v>
      </c>
      <c r="J4" t="s">
        <v>6</v>
      </c>
      <c r="K4" s="5">
        <f t="shared" si="0"/>
        <v>16327865</v>
      </c>
      <c r="L4">
        <v>30.3</v>
      </c>
      <c r="M4" s="10">
        <f t="shared" si="1"/>
        <v>0.95</v>
      </c>
      <c r="N4" s="10">
        <f t="shared" si="1"/>
        <v>0</v>
      </c>
      <c r="O4" s="5" t="s">
        <v>243</v>
      </c>
      <c r="P4" s="6" t="s">
        <v>208</v>
      </c>
      <c r="Q4">
        <v>95</v>
      </c>
      <c r="R4">
        <v>0</v>
      </c>
      <c r="S4">
        <v>91</v>
      </c>
      <c r="T4" s="5">
        <v>16327864</v>
      </c>
      <c r="U4">
        <v>16327955</v>
      </c>
      <c r="W4" t="s">
        <v>29</v>
      </c>
      <c r="X4" t="s">
        <v>30</v>
      </c>
      <c r="Y4" t="s">
        <v>33</v>
      </c>
      <c r="AB4">
        <v>16327864</v>
      </c>
      <c r="AC4">
        <v>16327955</v>
      </c>
      <c r="AD4">
        <v>30.3</v>
      </c>
      <c r="AE4">
        <v>95</v>
      </c>
      <c r="AF4">
        <v>0</v>
      </c>
      <c r="AG4" t="b">
        <f t="shared" si="2"/>
        <v>1</v>
      </c>
    </row>
    <row r="5" spans="1:33" x14ac:dyDescent="0.15">
      <c r="A5" t="s">
        <v>169</v>
      </c>
      <c r="B5">
        <v>183090</v>
      </c>
      <c r="C5" t="s">
        <v>87</v>
      </c>
      <c r="D5" s="9" t="s">
        <v>98</v>
      </c>
      <c r="E5" t="s">
        <v>129</v>
      </c>
      <c r="F5" t="s">
        <v>184</v>
      </c>
      <c r="G5" t="s">
        <v>23</v>
      </c>
      <c r="H5" s="3" t="s">
        <v>116</v>
      </c>
      <c r="I5" t="s">
        <v>63</v>
      </c>
      <c r="J5" t="s">
        <v>74</v>
      </c>
      <c r="K5" s="5">
        <f t="shared" si="0"/>
        <v>112036754</v>
      </c>
      <c r="L5">
        <v>23.3</v>
      </c>
      <c r="M5" s="10">
        <f t="shared" si="1"/>
        <v>0.97</v>
      </c>
      <c r="N5" s="10">
        <f t="shared" si="1"/>
        <v>0</v>
      </c>
      <c r="O5" s="5" t="s">
        <v>244</v>
      </c>
      <c r="P5" s="6" t="s">
        <v>220</v>
      </c>
      <c r="Q5">
        <v>97</v>
      </c>
      <c r="R5">
        <v>0</v>
      </c>
      <c r="S5">
        <v>70</v>
      </c>
      <c r="T5" s="5">
        <v>112036753</v>
      </c>
      <c r="U5" s="5">
        <v>112036823</v>
      </c>
      <c r="W5" t="s">
        <v>42</v>
      </c>
      <c r="X5" t="s">
        <v>33</v>
      </c>
      <c r="Y5" t="s">
        <v>30</v>
      </c>
      <c r="AB5" s="5">
        <v>112036753</v>
      </c>
      <c r="AC5" s="5">
        <v>112036823</v>
      </c>
      <c r="AD5">
        <v>23.3</v>
      </c>
      <c r="AE5">
        <v>97</v>
      </c>
      <c r="AF5">
        <v>0</v>
      </c>
      <c r="AG5" t="b">
        <f t="shared" si="2"/>
        <v>1</v>
      </c>
    </row>
    <row r="6" spans="1:33" x14ac:dyDescent="0.15">
      <c r="A6" t="s">
        <v>82</v>
      </c>
      <c r="B6">
        <v>109150</v>
      </c>
      <c r="C6" t="s">
        <v>87</v>
      </c>
      <c r="D6" s="9" t="s">
        <v>99</v>
      </c>
      <c r="E6" t="s">
        <v>130</v>
      </c>
      <c r="F6" t="s">
        <v>184</v>
      </c>
      <c r="G6" t="s">
        <v>23</v>
      </c>
      <c r="H6" s="3" t="s">
        <v>117</v>
      </c>
      <c r="I6" t="s">
        <v>64</v>
      </c>
      <c r="J6" t="s">
        <v>74</v>
      </c>
      <c r="K6" s="5">
        <f t="shared" si="0"/>
        <v>92537355</v>
      </c>
      <c r="L6">
        <v>14</v>
      </c>
      <c r="M6" s="10">
        <f t="shared" si="1"/>
        <v>0.84</v>
      </c>
      <c r="N6" s="10">
        <f t="shared" si="1"/>
        <v>0</v>
      </c>
      <c r="O6" s="5" t="s">
        <v>245</v>
      </c>
      <c r="P6" s="6" t="s">
        <v>209</v>
      </c>
      <c r="Q6">
        <v>84</v>
      </c>
      <c r="R6">
        <v>0</v>
      </c>
      <c r="S6">
        <v>24</v>
      </c>
      <c r="T6" s="5">
        <v>92537354</v>
      </c>
      <c r="U6">
        <v>92537396</v>
      </c>
      <c r="W6" t="s">
        <v>42</v>
      </c>
      <c r="X6" t="s">
        <v>42</v>
      </c>
      <c r="Y6" t="s">
        <v>42</v>
      </c>
      <c r="AA6" t="s">
        <v>77</v>
      </c>
      <c r="AB6">
        <v>92537354</v>
      </c>
      <c r="AC6">
        <v>92537396</v>
      </c>
      <c r="AD6">
        <v>14</v>
      </c>
      <c r="AE6">
        <v>84</v>
      </c>
      <c r="AF6">
        <v>0</v>
      </c>
      <c r="AG6" t="b">
        <f t="shared" si="2"/>
        <v>1</v>
      </c>
    </row>
    <row r="7" spans="1:33" x14ac:dyDescent="0.15">
      <c r="A7" t="s">
        <v>170</v>
      </c>
      <c r="B7">
        <v>183086</v>
      </c>
      <c r="C7" t="s">
        <v>87</v>
      </c>
      <c r="D7" s="9" t="s">
        <v>100</v>
      </c>
      <c r="E7" t="s">
        <v>131</v>
      </c>
      <c r="F7" t="s">
        <v>184</v>
      </c>
      <c r="G7" t="s">
        <v>23</v>
      </c>
      <c r="H7" s="3" t="s">
        <v>118</v>
      </c>
      <c r="I7" t="s">
        <v>65</v>
      </c>
      <c r="J7" t="s">
        <v>6</v>
      </c>
      <c r="K7" s="5">
        <f t="shared" si="0"/>
        <v>13318673</v>
      </c>
      <c r="L7">
        <v>13.3</v>
      </c>
      <c r="M7" s="10">
        <f t="shared" si="1"/>
        <v>1</v>
      </c>
      <c r="N7" s="10">
        <f t="shared" si="1"/>
        <v>0</v>
      </c>
      <c r="O7" s="5" t="s">
        <v>246</v>
      </c>
      <c r="P7" s="6" t="s">
        <v>221</v>
      </c>
      <c r="Q7">
        <v>100</v>
      </c>
      <c r="R7">
        <v>0</v>
      </c>
      <c r="S7">
        <v>40</v>
      </c>
      <c r="T7" s="5">
        <v>13318672</v>
      </c>
      <c r="U7">
        <v>13318712</v>
      </c>
      <c r="AB7">
        <v>13318672</v>
      </c>
      <c r="AC7">
        <v>13318712</v>
      </c>
      <c r="AD7">
        <v>13.3</v>
      </c>
      <c r="AE7">
        <v>100</v>
      </c>
      <c r="AF7">
        <v>0</v>
      </c>
      <c r="AG7" t="b">
        <f t="shared" si="2"/>
        <v>1</v>
      </c>
    </row>
    <row r="8" spans="1:33" x14ac:dyDescent="0.15">
      <c r="A8" t="s">
        <v>171</v>
      </c>
      <c r="B8">
        <v>164500</v>
      </c>
      <c r="C8" t="s">
        <v>87</v>
      </c>
      <c r="D8" s="9" t="s">
        <v>101</v>
      </c>
      <c r="E8" t="s">
        <v>137</v>
      </c>
      <c r="F8" t="s">
        <v>184</v>
      </c>
      <c r="G8" t="s">
        <v>23</v>
      </c>
      <c r="H8" s="3" t="s">
        <v>47</v>
      </c>
      <c r="I8" t="s">
        <v>66</v>
      </c>
      <c r="J8" t="s">
        <v>5</v>
      </c>
      <c r="K8" s="5">
        <f t="shared" si="0"/>
        <v>63898361</v>
      </c>
      <c r="L8">
        <v>10.7</v>
      </c>
      <c r="M8" s="10">
        <f t="shared" si="1"/>
        <v>1</v>
      </c>
      <c r="N8" s="10">
        <f t="shared" si="1"/>
        <v>0</v>
      </c>
      <c r="O8" s="5" t="s">
        <v>247</v>
      </c>
      <c r="P8" s="6" t="s">
        <v>222</v>
      </c>
      <c r="Q8">
        <v>100</v>
      </c>
      <c r="R8">
        <v>0</v>
      </c>
      <c r="S8">
        <v>32</v>
      </c>
      <c r="T8" s="5">
        <v>63898360</v>
      </c>
      <c r="U8">
        <v>63898392</v>
      </c>
      <c r="AB8">
        <v>63898360</v>
      </c>
      <c r="AC8">
        <v>63898392</v>
      </c>
      <c r="AD8">
        <v>10.7</v>
      </c>
      <c r="AE8">
        <v>100</v>
      </c>
      <c r="AF8">
        <v>0</v>
      </c>
      <c r="AG8" t="b">
        <f t="shared" si="2"/>
        <v>1</v>
      </c>
    </row>
    <row r="9" spans="1:33" x14ac:dyDescent="0.15">
      <c r="A9" t="s">
        <v>172</v>
      </c>
      <c r="B9">
        <v>607136</v>
      </c>
      <c r="C9" t="s">
        <v>87</v>
      </c>
      <c r="D9" s="9" t="s">
        <v>102</v>
      </c>
      <c r="E9" t="s">
        <v>138</v>
      </c>
      <c r="F9" t="s">
        <v>184</v>
      </c>
      <c r="G9" t="s">
        <v>23</v>
      </c>
      <c r="H9" s="3" t="s">
        <v>48</v>
      </c>
      <c r="I9" t="s">
        <v>67</v>
      </c>
      <c r="J9" t="s">
        <v>5</v>
      </c>
      <c r="K9" s="5">
        <f t="shared" si="0"/>
        <v>170870995</v>
      </c>
      <c r="L9">
        <v>37</v>
      </c>
      <c r="M9" s="10">
        <f t="shared" si="1"/>
        <v>0.94</v>
      </c>
      <c r="N9" s="10">
        <f t="shared" si="1"/>
        <v>0</v>
      </c>
      <c r="O9" s="5" t="s">
        <v>248</v>
      </c>
      <c r="P9" s="6" t="s">
        <v>223</v>
      </c>
      <c r="Q9">
        <v>94</v>
      </c>
      <c r="R9">
        <v>0</v>
      </c>
      <c r="S9">
        <v>111</v>
      </c>
      <c r="T9" s="5">
        <v>170870994</v>
      </c>
      <c r="U9">
        <v>170871105</v>
      </c>
      <c r="AA9" t="s">
        <v>237</v>
      </c>
      <c r="AB9">
        <v>170870994</v>
      </c>
      <c r="AC9">
        <v>170871105</v>
      </c>
      <c r="AD9">
        <v>37</v>
      </c>
      <c r="AE9">
        <v>94</v>
      </c>
      <c r="AF9">
        <v>0</v>
      </c>
      <c r="AG9" t="b">
        <f t="shared" si="2"/>
        <v>1</v>
      </c>
    </row>
    <row r="10" spans="1:33" x14ac:dyDescent="0.15">
      <c r="A10" t="s">
        <v>83</v>
      </c>
      <c r="B10">
        <v>125370</v>
      </c>
      <c r="C10" t="s">
        <v>87</v>
      </c>
      <c r="D10" s="9" t="s">
        <v>109</v>
      </c>
      <c r="E10" t="s">
        <v>139</v>
      </c>
      <c r="F10" t="s">
        <v>184</v>
      </c>
      <c r="G10" t="s">
        <v>23</v>
      </c>
      <c r="H10" s="3" t="s">
        <v>49</v>
      </c>
      <c r="I10" t="s">
        <v>68</v>
      </c>
      <c r="J10" t="s">
        <v>5</v>
      </c>
      <c r="K10" s="5">
        <f t="shared" si="0"/>
        <v>7045880</v>
      </c>
      <c r="L10">
        <v>19.7</v>
      </c>
      <c r="M10" s="10">
        <f t="shared" si="1"/>
        <v>0.92</v>
      </c>
      <c r="N10" s="10">
        <f t="shared" si="1"/>
        <v>0</v>
      </c>
      <c r="O10" s="5" t="s">
        <v>249</v>
      </c>
      <c r="P10" s="6" t="s">
        <v>224</v>
      </c>
      <c r="Q10">
        <v>92</v>
      </c>
      <c r="R10">
        <v>0</v>
      </c>
      <c r="S10">
        <v>47</v>
      </c>
      <c r="T10" s="5">
        <v>7045879</v>
      </c>
      <c r="U10">
        <v>7045938</v>
      </c>
      <c r="AB10">
        <v>7045879</v>
      </c>
      <c r="AC10">
        <v>7045938</v>
      </c>
      <c r="AD10">
        <v>19.7</v>
      </c>
      <c r="AE10">
        <v>92</v>
      </c>
      <c r="AF10">
        <v>0</v>
      </c>
      <c r="AG10" t="b">
        <f t="shared" si="2"/>
        <v>1</v>
      </c>
    </row>
    <row r="11" spans="1:33" x14ac:dyDescent="0.15">
      <c r="A11" t="s">
        <v>168</v>
      </c>
      <c r="B11">
        <v>606438</v>
      </c>
      <c r="C11" t="s">
        <v>87</v>
      </c>
      <c r="D11" s="9" t="s">
        <v>104</v>
      </c>
      <c r="E11" t="s">
        <v>142</v>
      </c>
      <c r="F11" t="s">
        <v>238</v>
      </c>
      <c r="G11" t="s">
        <v>19</v>
      </c>
      <c r="H11" s="3" t="s">
        <v>52</v>
      </c>
      <c r="I11" t="s">
        <v>71</v>
      </c>
      <c r="J11" t="s">
        <v>5</v>
      </c>
      <c r="K11" s="5">
        <f t="shared" si="0"/>
        <v>87637889</v>
      </c>
      <c r="L11">
        <v>15.3</v>
      </c>
      <c r="M11" s="10">
        <f t="shared" si="1"/>
        <v>0.95</v>
      </c>
      <c r="N11" s="10">
        <f t="shared" si="1"/>
        <v>0.04</v>
      </c>
      <c r="O11" s="5" t="s">
        <v>250</v>
      </c>
      <c r="P11" s="6" t="s">
        <v>227</v>
      </c>
      <c r="Q11">
        <v>95</v>
      </c>
      <c r="R11">
        <v>4</v>
      </c>
      <c r="S11">
        <v>42</v>
      </c>
      <c r="T11" s="5">
        <v>87637888</v>
      </c>
      <c r="U11">
        <v>87637935</v>
      </c>
      <c r="AB11">
        <v>87637888</v>
      </c>
      <c r="AC11">
        <v>87637935</v>
      </c>
      <c r="AD11">
        <v>15.3</v>
      </c>
      <c r="AE11">
        <v>95</v>
      </c>
      <c r="AF11">
        <v>4</v>
      </c>
      <c r="AG11" t="b">
        <f t="shared" si="2"/>
        <v>1</v>
      </c>
    </row>
    <row r="12" spans="1:33" x14ac:dyDescent="0.15">
      <c r="A12" t="s">
        <v>34</v>
      </c>
      <c r="B12">
        <v>309550</v>
      </c>
      <c r="C12" t="s">
        <v>84</v>
      </c>
      <c r="D12" s="9" t="s">
        <v>91</v>
      </c>
      <c r="E12" t="s">
        <v>105</v>
      </c>
      <c r="F12" t="s">
        <v>143</v>
      </c>
      <c r="G12" t="s">
        <v>16</v>
      </c>
      <c r="H12" s="3" t="s">
        <v>25</v>
      </c>
      <c r="I12" t="s">
        <v>53</v>
      </c>
      <c r="J12" t="s">
        <v>180</v>
      </c>
      <c r="K12" s="5">
        <f t="shared" si="0"/>
        <v>146993555</v>
      </c>
      <c r="L12">
        <v>25</v>
      </c>
      <c r="M12" s="10">
        <f t="shared" si="1"/>
        <v>0.9</v>
      </c>
      <c r="N12" s="10">
        <f t="shared" si="1"/>
        <v>0.05</v>
      </c>
      <c r="O12" s="5" t="s">
        <v>251</v>
      </c>
      <c r="P12" s="6" t="s">
        <v>211</v>
      </c>
      <c r="Q12">
        <v>90</v>
      </c>
      <c r="R12">
        <v>5</v>
      </c>
      <c r="S12">
        <v>62</v>
      </c>
      <c r="T12" s="8">
        <v>146993554</v>
      </c>
      <c r="U12" s="8">
        <v>146993629</v>
      </c>
      <c r="W12" t="s">
        <v>30</v>
      </c>
      <c r="X12" t="s">
        <v>33</v>
      </c>
      <c r="Y12" t="s">
        <v>33</v>
      </c>
      <c r="AB12" s="5">
        <v>146993554</v>
      </c>
      <c r="AC12" s="5">
        <v>146993629</v>
      </c>
      <c r="AD12">
        <v>25</v>
      </c>
      <c r="AE12">
        <v>90</v>
      </c>
      <c r="AF12">
        <v>5</v>
      </c>
      <c r="AG12" t="b">
        <f t="shared" si="2"/>
        <v>1</v>
      </c>
    </row>
    <row r="13" spans="1:33" x14ac:dyDescent="0.15">
      <c r="A13" t="s">
        <v>160</v>
      </c>
      <c r="B13">
        <v>309548</v>
      </c>
      <c r="C13" t="s">
        <v>85</v>
      </c>
      <c r="D13" s="9" t="s">
        <v>92</v>
      </c>
      <c r="E13" t="s">
        <v>0</v>
      </c>
      <c r="F13" t="s">
        <v>143</v>
      </c>
      <c r="G13" t="s">
        <v>17</v>
      </c>
      <c r="H13" s="3" t="s">
        <v>26</v>
      </c>
      <c r="I13" t="s">
        <v>54</v>
      </c>
      <c r="J13" t="s">
        <v>182</v>
      </c>
      <c r="K13" s="5">
        <f t="shared" si="0"/>
        <v>147582159</v>
      </c>
      <c r="L13">
        <v>15.3</v>
      </c>
      <c r="M13" s="10">
        <f t="shared" si="1"/>
        <v>1</v>
      </c>
      <c r="N13" s="10">
        <f t="shared" si="1"/>
        <v>0</v>
      </c>
      <c r="O13" s="5" t="s">
        <v>252</v>
      </c>
      <c r="P13" s="6" t="s">
        <v>212</v>
      </c>
      <c r="Q13">
        <v>100</v>
      </c>
      <c r="R13">
        <v>0</v>
      </c>
      <c r="S13">
        <v>46</v>
      </c>
      <c r="T13" s="5">
        <v>147582158</v>
      </c>
      <c r="U13" s="5">
        <v>147582204</v>
      </c>
      <c r="W13" t="s">
        <v>33</v>
      </c>
      <c r="X13" t="s">
        <v>33</v>
      </c>
      <c r="Y13" t="s">
        <v>33</v>
      </c>
      <c r="AB13" s="5">
        <v>147582124</v>
      </c>
      <c r="AC13" s="5">
        <v>147582273</v>
      </c>
      <c r="AD13">
        <v>50.3</v>
      </c>
      <c r="AE13">
        <v>75</v>
      </c>
      <c r="AF13">
        <v>10</v>
      </c>
      <c r="AG13" t="b">
        <f t="shared" si="2"/>
        <v>0</v>
      </c>
    </row>
    <row r="14" spans="1:33" x14ac:dyDescent="0.15">
      <c r="A14" t="s">
        <v>162</v>
      </c>
      <c r="B14">
        <v>160900</v>
      </c>
      <c r="C14" t="s">
        <v>87</v>
      </c>
      <c r="D14" s="9" t="s">
        <v>94</v>
      </c>
      <c r="E14" t="s">
        <v>2</v>
      </c>
      <c r="F14" t="s">
        <v>146</v>
      </c>
      <c r="G14" t="s">
        <v>19</v>
      </c>
      <c r="H14" s="3" t="s">
        <v>28</v>
      </c>
      <c r="I14" t="s">
        <v>56</v>
      </c>
      <c r="J14" t="s">
        <v>6</v>
      </c>
      <c r="K14" s="5">
        <f t="shared" si="0"/>
        <v>46273463</v>
      </c>
      <c r="L14">
        <v>20.7</v>
      </c>
      <c r="M14" s="10">
        <f t="shared" si="1"/>
        <v>1</v>
      </c>
      <c r="N14" s="10">
        <f t="shared" si="1"/>
        <v>0</v>
      </c>
      <c r="O14" s="5" t="s">
        <v>253</v>
      </c>
      <c r="P14" s="6" t="s">
        <v>214</v>
      </c>
      <c r="Q14">
        <v>100</v>
      </c>
      <c r="R14">
        <v>0</v>
      </c>
      <c r="S14">
        <v>62</v>
      </c>
      <c r="T14" s="5">
        <v>46273462</v>
      </c>
      <c r="U14">
        <v>46273524</v>
      </c>
      <c r="W14" t="s">
        <v>42</v>
      </c>
      <c r="X14" t="s">
        <v>30</v>
      </c>
      <c r="Y14" t="s">
        <v>42</v>
      </c>
      <c r="AB14">
        <v>46273462</v>
      </c>
      <c r="AC14">
        <v>46273524</v>
      </c>
      <c r="AD14">
        <v>20.7</v>
      </c>
      <c r="AE14">
        <v>100</v>
      </c>
      <c r="AF14">
        <v>0</v>
      </c>
      <c r="AG14" t="b">
        <f t="shared" si="2"/>
        <v>1</v>
      </c>
    </row>
    <row r="15" spans="1:33" x14ac:dyDescent="0.15">
      <c r="A15" t="s">
        <v>161</v>
      </c>
      <c r="B15">
        <v>229300</v>
      </c>
      <c r="C15" t="s">
        <v>86</v>
      </c>
      <c r="D15" s="9" t="s">
        <v>93</v>
      </c>
      <c r="E15" t="s">
        <v>1</v>
      </c>
      <c r="F15" t="s">
        <v>258</v>
      </c>
      <c r="G15" t="s">
        <v>18</v>
      </c>
      <c r="H15" s="3" t="s">
        <v>27</v>
      </c>
      <c r="I15" t="s">
        <v>55</v>
      </c>
      <c r="J15" t="s">
        <v>5</v>
      </c>
      <c r="K15" s="5">
        <f t="shared" si="0"/>
        <v>71652201</v>
      </c>
      <c r="L15">
        <v>6.7</v>
      </c>
      <c r="M15" s="10">
        <f t="shared" si="1"/>
        <v>1</v>
      </c>
      <c r="N15" s="10">
        <f t="shared" si="1"/>
        <v>0</v>
      </c>
      <c r="O15" s="5" t="s">
        <v>254</v>
      </c>
      <c r="P15" s="6" t="s">
        <v>213</v>
      </c>
      <c r="Q15">
        <v>100</v>
      </c>
      <c r="R15">
        <v>0</v>
      </c>
      <c r="S15">
        <v>20</v>
      </c>
      <c r="T15" s="5">
        <v>71652200</v>
      </c>
      <c r="U15" s="5">
        <v>71652220</v>
      </c>
      <c r="W15" t="s">
        <v>31</v>
      </c>
      <c r="X15" t="s">
        <v>31</v>
      </c>
      <c r="Y15" t="s">
        <v>31</v>
      </c>
      <c r="Z15" t="s">
        <v>31</v>
      </c>
      <c r="AB15" s="5">
        <v>71652200</v>
      </c>
      <c r="AC15" s="5">
        <v>71652220</v>
      </c>
      <c r="AD15">
        <v>6.7</v>
      </c>
      <c r="AE15">
        <v>100</v>
      </c>
      <c r="AF15">
        <v>0</v>
      </c>
      <c r="AG15" t="b">
        <f t="shared" si="2"/>
        <v>1</v>
      </c>
    </row>
    <row r="16" spans="1:33" x14ac:dyDescent="0.15">
      <c r="A16" t="s">
        <v>163</v>
      </c>
      <c r="B16">
        <v>602668</v>
      </c>
      <c r="C16" t="s">
        <v>87</v>
      </c>
      <c r="D16" s="9" t="s">
        <v>7</v>
      </c>
      <c r="E16" t="s">
        <v>123</v>
      </c>
      <c r="F16" t="s">
        <v>258</v>
      </c>
      <c r="G16" t="s">
        <v>20</v>
      </c>
      <c r="H16" s="3" t="s">
        <v>106</v>
      </c>
      <c r="I16" t="s">
        <v>57</v>
      </c>
      <c r="J16" t="s">
        <v>6</v>
      </c>
      <c r="K16" s="5">
        <f t="shared" si="0"/>
        <v>128891420</v>
      </c>
      <c r="L16">
        <v>20.8</v>
      </c>
      <c r="M16" s="10">
        <f t="shared" si="1"/>
        <v>0.92</v>
      </c>
      <c r="N16" s="10">
        <f t="shared" si="1"/>
        <v>0</v>
      </c>
      <c r="O16" s="5" t="s">
        <v>255</v>
      </c>
      <c r="P16" s="6" t="s">
        <v>215</v>
      </c>
      <c r="Q16">
        <v>92</v>
      </c>
      <c r="R16">
        <v>0</v>
      </c>
      <c r="S16">
        <v>83</v>
      </c>
      <c r="T16" s="5">
        <v>128891419</v>
      </c>
      <c r="U16">
        <v>128891502</v>
      </c>
      <c r="AB16">
        <v>128891419</v>
      </c>
      <c r="AC16">
        <v>128891502</v>
      </c>
      <c r="AD16">
        <v>20.8</v>
      </c>
      <c r="AE16">
        <v>92</v>
      </c>
      <c r="AF16">
        <v>0</v>
      </c>
      <c r="AG16" t="b">
        <f t="shared" si="2"/>
        <v>1</v>
      </c>
    </row>
    <row r="17" spans="1:33" x14ac:dyDescent="0.15">
      <c r="A17" t="s">
        <v>188</v>
      </c>
      <c r="B17">
        <v>105550</v>
      </c>
      <c r="C17" t="s">
        <v>193</v>
      </c>
      <c r="D17" s="9" t="s">
        <v>189</v>
      </c>
      <c r="E17" t="s">
        <v>192</v>
      </c>
      <c r="F17" t="s">
        <v>258</v>
      </c>
      <c r="G17" t="s">
        <v>187</v>
      </c>
      <c r="H17" s="3" t="s">
        <v>206</v>
      </c>
      <c r="I17" t="s">
        <v>207</v>
      </c>
      <c r="J17" t="s">
        <v>191</v>
      </c>
      <c r="K17" s="5">
        <f t="shared" si="0"/>
        <v>27573483</v>
      </c>
      <c r="L17">
        <v>10.8</v>
      </c>
      <c r="M17" s="10">
        <f t="shared" si="1"/>
        <v>0.74</v>
      </c>
      <c r="N17" s="10">
        <f t="shared" si="1"/>
        <v>0.08</v>
      </c>
      <c r="O17" s="5" t="s">
        <v>253</v>
      </c>
      <c r="P17" s="6" t="s">
        <v>228</v>
      </c>
      <c r="Q17">
        <v>74</v>
      </c>
      <c r="R17">
        <v>8</v>
      </c>
      <c r="S17">
        <v>23</v>
      </c>
      <c r="T17" s="5">
        <v>27573482</v>
      </c>
      <c r="U17" s="5">
        <v>27573544</v>
      </c>
      <c r="AB17" s="5">
        <v>27573482</v>
      </c>
      <c r="AC17" s="5">
        <v>27573544</v>
      </c>
      <c r="AD17">
        <v>10.8</v>
      </c>
      <c r="AE17">
        <v>74</v>
      </c>
      <c r="AF17">
        <v>8</v>
      </c>
      <c r="AG17" t="b">
        <f t="shared" si="2"/>
        <v>1</v>
      </c>
    </row>
    <row r="18" spans="1:33" x14ac:dyDescent="0.15">
      <c r="A18" t="s">
        <v>260</v>
      </c>
      <c r="B18">
        <v>614153</v>
      </c>
      <c r="C18" t="s">
        <v>193</v>
      </c>
      <c r="D18" s="9" t="s">
        <v>200</v>
      </c>
      <c r="E18" t="s">
        <v>199</v>
      </c>
      <c r="F18" t="s">
        <v>258</v>
      </c>
      <c r="G18" t="s">
        <v>201</v>
      </c>
      <c r="H18" s="3" t="s">
        <v>202</v>
      </c>
      <c r="I18" t="s">
        <v>203</v>
      </c>
      <c r="J18" t="s">
        <v>198</v>
      </c>
      <c r="K18" s="5">
        <f t="shared" si="0"/>
        <v>2633379</v>
      </c>
      <c r="L18">
        <v>7.2</v>
      </c>
      <c r="M18" s="10">
        <f t="shared" si="1"/>
        <v>0.97</v>
      </c>
      <c r="N18" s="10">
        <f t="shared" si="1"/>
        <v>0</v>
      </c>
      <c r="O18" s="5" t="s">
        <v>256</v>
      </c>
      <c r="P18" s="6" t="s">
        <v>229</v>
      </c>
      <c r="Q18">
        <v>97</v>
      </c>
      <c r="R18">
        <v>0</v>
      </c>
      <c r="S18">
        <v>25</v>
      </c>
      <c r="T18" s="8">
        <v>2633378</v>
      </c>
      <c r="U18" s="8">
        <v>2633421</v>
      </c>
      <c r="AB18" s="5">
        <v>2633378</v>
      </c>
      <c r="AC18" s="5">
        <v>2633421</v>
      </c>
      <c r="AD18">
        <v>7.2</v>
      </c>
      <c r="AE18">
        <v>97</v>
      </c>
      <c r="AF18">
        <v>0</v>
      </c>
      <c r="AG18" t="b">
        <f t="shared" si="2"/>
        <v>1</v>
      </c>
    </row>
    <row r="19" spans="1:33" x14ac:dyDescent="0.15">
      <c r="A19" t="s">
        <v>164</v>
      </c>
      <c r="B19">
        <v>603516</v>
      </c>
      <c r="C19" t="s">
        <v>87</v>
      </c>
      <c r="D19" s="9" t="s">
        <v>95</v>
      </c>
      <c r="E19" t="s">
        <v>124</v>
      </c>
      <c r="F19" t="s">
        <v>259</v>
      </c>
      <c r="G19" t="s">
        <v>21</v>
      </c>
      <c r="H19" s="3" t="s">
        <v>107</v>
      </c>
      <c r="I19" t="s">
        <v>58</v>
      </c>
      <c r="J19" t="s">
        <v>5</v>
      </c>
      <c r="K19" s="5">
        <f t="shared" si="0"/>
        <v>46191235</v>
      </c>
      <c r="L19">
        <v>14</v>
      </c>
      <c r="M19" s="10">
        <f t="shared" si="1"/>
        <v>1</v>
      </c>
      <c r="N19" s="10">
        <f t="shared" si="1"/>
        <v>0</v>
      </c>
      <c r="O19" s="5" t="s">
        <v>244</v>
      </c>
      <c r="P19" s="6" t="s">
        <v>216</v>
      </c>
      <c r="Q19">
        <v>100</v>
      </c>
      <c r="R19">
        <v>0</v>
      </c>
      <c r="S19">
        <v>70</v>
      </c>
      <c r="T19" s="5">
        <v>46191234</v>
      </c>
      <c r="U19">
        <v>46191304</v>
      </c>
      <c r="AB19">
        <v>46191234</v>
      </c>
      <c r="AC19">
        <v>46191304</v>
      </c>
      <c r="AD19">
        <v>14</v>
      </c>
      <c r="AE19">
        <v>100</v>
      </c>
      <c r="AF19">
        <v>0</v>
      </c>
      <c r="AG19" t="b">
        <f t="shared" si="2"/>
        <v>1</v>
      </c>
    </row>
    <row r="20" spans="1:33" x14ac:dyDescent="0.15">
      <c r="A20" t="s">
        <v>196</v>
      </c>
      <c r="B20">
        <v>254800</v>
      </c>
      <c r="C20" t="s">
        <v>86</v>
      </c>
      <c r="D20" s="9" t="s">
        <v>96</v>
      </c>
      <c r="E20" t="s">
        <v>125</v>
      </c>
      <c r="F20" t="s">
        <v>149</v>
      </c>
      <c r="G20" t="s">
        <v>22</v>
      </c>
      <c r="H20" s="3" t="s">
        <v>108</v>
      </c>
      <c r="I20" t="s">
        <v>59</v>
      </c>
      <c r="J20" t="s">
        <v>6</v>
      </c>
      <c r="K20" s="5">
        <f t="shared" si="0"/>
        <v>45196324</v>
      </c>
      <c r="L20">
        <v>3.1</v>
      </c>
      <c r="M20" s="10">
        <f t="shared" si="1"/>
        <v>1</v>
      </c>
      <c r="N20" s="10">
        <f t="shared" si="1"/>
        <v>0</v>
      </c>
      <c r="O20" s="5" t="s">
        <v>257</v>
      </c>
      <c r="P20" s="6" t="s">
        <v>217</v>
      </c>
      <c r="Q20">
        <v>100</v>
      </c>
      <c r="R20">
        <v>0</v>
      </c>
      <c r="S20">
        <v>37</v>
      </c>
      <c r="T20" s="5">
        <v>45196323</v>
      </c>
      <c r="U20">
        <v>45196360</v>
      </c>
      <c r="AB20">
        <v>45196323</v>
      </c>
      <c r="AC20">
        <v>45196360</v>
      </c>
      <c r="AD20">
        <v>3.1</v>
      </c>
      <c r="AE20">
        <v>100</v>
      </c>
      <c r="AF20">
        <v>0</v>
      </c>
      <c r="AG20" t="b">
        <f t="shared" si="2"/>
        <v>1</v>
      </c>
    </row>
    <row r="21" spans="1:33" x14ac:dyDescent="0.15">
      <c r="A21" t="s">
        <v>80</v>
      </c>
      <c r="B21">
        <v>604326</v>
      </c>
      <c r="C21" t="s">
        <v>87</v>
      </c>
      <c r="D21" s="9" t="s">
        <v>103</v>
      </c>
      <c r="E21" t="s">
        <v>141</v>
      </c>
      <c r="F21" t="s">
        <v>149</v>
      </c>
      <c r="G21" t="s">
        <v>23</v>
      </c>
      <c r="H21" s="3" t="s">
        <v>51</v>
      </c>
      <c r="I21" t="s">
        <v>70</v>
      </c>
      <c r="J21" t="s">
        <v>6</v>
      </c>
      <c r="K21" s="5">
        <f t="shared" si="0"/>
        <v>146258291</v>
      </c>
      <c r="L21">
        <v>10.7</v>
      </c>
      <c r="M21" s="10">
        <f t="shared" si="1"/>
        <v>1</v>
      </c>
      <c r="N21" s="10">
        <f t="shared" si="1"/>
        <v>0</v>
      </c>
      <c r="O21" s="5" t="s">
        <v>247</v>
      </c>
      <c r="P21" s="6" t="s">
        <v>226</v>
      </c>
      <c r="Q21">
        <v>100</v>
      </c>
      <c r="R21">
        <v>0</v>
      </c>
      <c r="S21">
        <v>32</v>
      </c>
      <c r="T21" s="5">
        <v>146258290</v>
      </c>
      <c r="U21">
        <v>146258322</v>
      </c>
      <c r="AB21">
        <v>146258290</v>
      </c>
      <c r="AC21">
        <v>146258322</v>
      </c>
      <c r="AD21">
        <v>10.7</v>
      </c>
      <c r="AE21">
        <v>100</v>
      </c>
      <c r="AF21">
        <v>0</v>
      </c>
      <c r="AG21" t="b">
        <f t="shared" si="2"/>
        <v>1</v>
      </c>
    </row>
    <row r="22" spans="1:33" x14ac:dyDescent="0.15">
      <c r="A22" t="s">
        <v>79</v>
      </c>
      <c r="B22">
        <v>608768</v>
      </c>
      <c r="C22" t="s">
        <v>87</v>
      </c>
      <c r="D22" s="9" t="s">
        <v>134</v>
      </c>
      <c r="E22" t="s">
        <v>140</v>
      </c>
      <c r="F22" t="s">
        <v>185</v>
      </c>
      <c r="G22" t="s">
        <v>19</v>
      </c>
      <c r="H22" s="3" t="s">
        <v>50</v>
      </c>
      <c r="I22" t="s">
        <v>69</v>
      </c>
      <c r="J22" t="s">
        <v>5</v>
      </c>
      <c r="K22" s="5">
        <f t="shared" si="0"/>
        <v>70713516</v>
      </c>
      <c r="L22">
        <v>15.3</v>
      </c>
      <c r="M22" s="10">
        <f t="shared" si="1"/>
        <v>1</v>
      </c>
      <c r="N22" s="10">
        <f t="shared" si="1"/>
        <v>0</v>
      </c>
      <c r="O22" s="5" t="s">
        <v>252</v>
      </c>
      <c r="P22" s="6" t="s">
        <v>225</v>
      </c>
      <c r="Q22">
        <v>100</v>
      </c>
      <c r="R22">
        <v>0</v>
      </c>
      <c r="S22">
        <v>46</v>
      </c>
      <c r="T22" s="5">
        <v>70713515</v>
      </c>
      <c r="U22">
        <v>70713561</v>
      </c>
      <c r="AB22">
        <v>70713515</v>
      </c>
      <c r="AC22">
        <v>70713561</v>
      </c>
      <c r="AD22">
        <v>15.3</v>
      </c>
      <c r="AE22">
        <v>100</v>
      </c>
      <c r="AF22">
        <v>0</v>
      </c>
      <c r="AG22" t="b">
        <f t="shared" si="2"/>
        <v>1</v>
      </c>
    </row>
    <row r="23" spans="1:33" x14ac:dyDescent="0.15">
      <c r="A23" t="s">
        <v>14</v>
      </c>
      <c r="B23">
        <v>117210</v>
      </c>
      <c r="C23" t="s">
        <v>193</v>
      </c>
      <c r="D23" s="9" t="s">
        <v>194</v>
      </c>
      <c r="E23" t="s">
        <v>195</v>
      </c>
      <c r="F23" t="s">
        <v>205</v>
      </c>
      <c r="G23" t="s">
        <v>15</v>
      </c>
      <c r="H23" s="3" t="s">
        <v>239</v>
      </c>
      <c r="I23" t="s">
        <v>239</v>
      </c>
      <c r="J23" t="s">
        <v>198</v>
      </c>
      <c r="K23" s="5" t="s">
        <v>239</v>
      </c>
      <c r="L23" s="5" t="s">
        <v>239</v>
      </c>
      <c r="M23" s="5" t="s">
        <v>239</v>
      </c>
      <c r="N23" s="5" t="s">
        <v>239</v>
      </c>
      <c r="O23" s="5" t="s">
        <v>239</v>
      </c>
      <c r="P23" t="s">
        <v>239</v>
      </c>
      <c r="Q23" s="5" t="s">
        <v>239</v>
      </c>
      <c r="R23" s="5" t="s">
        <v>239</v>
      </c>
      <c r="T23" s="5" t="s">
        <v>239</v>
      </c>
      <c r="U23" s="5" t="s">
        <v>204</v>
      </c>
      <c r="AB23" s="5" t="s">
        <v>204</v>
      </c>
      <c r="AC23" s="5" t="s">
        <v>204</v>
      </c>
      <c r="AG23" t="b">
        <f t="shared" si="2"/>
        <v>0</v>
      </c>
    </row>
  </sheetData>
  <hyperlinks>
    <hyperlink ref="P12" r:id="rId1"/>
    <hyperlink ref="P13" r:id="rId2"/>
    <hyperlink ref="P15" r:id="rId3"/>
    <hyperlink ref="P16" r:id="rId4"/>
    <hyperlink ref="P19" r:id="rId5"/>
    <hyperlink ref="P20" r:id="rId6"/>
    <hyperlink ref="P2" r:id="rId7"/>
    <hyperlink ref="P3" r:id="rId8"/>
    <hyperlink ref="P4" r:id="rId9"/>
    <hyperlink ref="P5" r:id="rId10"/>
    <hyperlink ref="P6" r:id="rId11"/>
    <hyperlink ref="P7" r:id="rId12"/>
    <hyperlink ref="P8" r:id="rId13"/>
    <hyperlink ref="P9" r:id="rId14"/>
    <hyperlink ref="P10" r:id="rId15"/>
    <hyperlink ref="P22" r:id="rId16"/>
    <hyperlink ref="P21" r:id="rId17"/>
    <hyperlink ref="P11" r:id="rId18"/>
    <hyperlink ref="P17" r:id="rId19"/>
    <hyperlink ref="P18" r:id="rId20"/>
  </hyperlinks>
  <pageMargins left="0.75" right="0.75" top="1" bottom="1" header="0.5" footer="0.5"/>
  <pageSetup paperSize="1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Ruler="0" topLeftCell="R1" zoomScale="135" zoomScaleNormal="135" zoomScalePageLayoutView="135" workbookViewId="0">
      <selection activeCell="U5" sqref="U5"/>
    </sheetView>
  </sheetViews>
  <sheetFormatPr baseColWidth="10" defaultRowHeight="13" x14ac:dyDescent="0.15"/>
  <cols>
    <col min="2" max="2" width="55.5" bestFit="1" customWidth="1"/>
    <col min="3" max="3" width="10.83203125" customWidth="1"/>
    <col min="4" max="4" width="10.83203125" bestFit="1" customWidth="1"/>
    <col min="5" max="5" width="12.83203125" bestFit="1" customWidth="1"/>
    <col min="7" max="7" width="16.1640625" customWidth="1"/>
    <col min="8" max="8" width="15.5" bestFit="1" customWidth="1"/>
    <col min="9" max="9" width="9.6640625" style="3" bestFit="1" customWidth="1"/>
    <col min="10" max="10" width="9" style="3" bestFit="1" customWidth="1"/>
    <col min="11" max="13" width="9.5" customWidth="1"/>
    <col min="14" max="15" width="10" customWidth="1"/>
    <col min="16" max="16" width="12.33203125" bestFit="1" customWidth="1"/>
    <col min="17" max="17" width="12.33203125" style="5" bestFit="1" customWidth="1"/>
    <col min="18" max="22" width="10" customWidth="1"/>
    <col min="23" max="23" width="57.1640625" bestFit="1" customWidth="1"/>
  </cols>
  <sheetData>
    <row r="1" spans="1:23" s="1" customFormat="1" ht="26" x14ac:dyDescent="0.15">
      <c r="A1" s="1" t="s">
        <v>266</v>
      </c>
      <c r="B1" s="1" t="s">
        <v>287</v>
      </c>
      <c r="C1" s="1" t="s">
        <v>308</v>
      </c>
      <c r="D1" s="1" t="s">
        <v>309</v>
      </c>
      <c r="E1" s="1" t="s">
        <v>310</v>
      </c>
      <c r="F1" s="1" t="s">
        <v>313</v>
      </c>
      <c r="G1" s="1" t="s">
        <v>314</v>
      </c>
      <c r="H1" s="1" t="s">
        <v>315</v>
      </c>
      <c r="I1" s="2" t="s">
        <v>346</v>
      </c>
      <c r="J1" s="2" t="s">
        <v>347</v>
      </c>
      <c r="K1" s="1" t="s">
        <v>348</v>
      </c>
      <c r="L1" s="1" t="s">
        <v>345</v>
      </c>
      <c r="M1" s="1" t="s">
        <v>349</v>
      </c>
      <c r="N1" s="1" t="s">
        <v>81</v>
      </c>
      <c r="O1" s="1" t="s">
        <v>263</v>
      </c>
      <c r="P1" s="1" t="s">
        <v>350</v>
      </c>
      <c r="Q1" s="4" t="s">
        <v>351</v>
      </c>
      <c r="R1" s="1" t="s">
        <v>176</v>
      </c>
      <c r="S1" s="1" t="s">
        <v>177</v>
      </c>
      <c r="T1" s="1" t="s">
        <v>179</v>
      </c>
      <c r="U1" s="1" t="s">
        <v>354</v>
      </c>
      <c r="V1" s="1" t="s">
        <v>353</v>
      </c>
      <c r="W1" s="1" t="s">
        <v>352</v>
      </c>
    </row>
    <row r="2" spans="1:23" x14ac:dyDescent="0.15">
      <c r="A2" t="s">
        <v>289</v>
      </c>
      <c r="B2" t="s">
        <v>274</v>
      </c>
      <c r="C2">
        <v>143100</v>
      </c>
      <c r="D2" t="s">
        <v>87</v>
      </c>
      <c r="E2" s="9" t="s">
        <v>119</v>
      </c>
      <c r="F2" t="s">
        <v>126</v>
      </c>
      <c r="G2" t="s">
        <v>183</v>
      </c>
      <c r="H2" t="s">
        <v>23</v>
      </c>
      <c r="I2" s="3" t="s">
        <v>334</v>
      </c>
      <c r="J2" s="3" t="s">
        <v>316</v>
      </c>
      <c r="K2">
        <v>36</v>
      </c>
      <c r="L2">
        <v>100</v>
      </c>
      <c r="M2" t="b">
        <v>1</v>
      </c>
      <c r="N2" t="s">
        <v>5</v>
      </c>
      <c r="O2" t="s">
        <v>120</v>
      </c>
      <c r="P2" s="11">
        <v>3076604</v>
      </c>
      <c r="Q2" s="12">
        <v>3076667</v>
      </c>
      <c r="R2">
        <v>21.3</v>
      </c>
      <c r="S2">
        <v>96</v>
      </c>
      <c r="T2">
        <v>0</v>
      </c>
      <c r="U2" s="5">
        <v>64</v>
      </c>
      <c r="V2" s="5"/>
      <c r="W2" s="6" t="s">
        <v>218</v>
      </c>
    </row>
    <row r="3" spans="1:23" x14ac:dyDescent="0.15">
      <c r="A3" t="s">
        <v>290</v>
      </c>
      <c r="B3" t="s">
        <v>275</v>
      </c>
      <c r="C3">
        <v>313200</v>
      </c>
      <c r="D3" t="s">
        <v>84</v>
      </c>
      <c r="E3" s="9" t="s">
        <v>86</v>
      </c>
      <c r="F3" t="s">
        <v>127</v>
      </c>
      <c r="G3" t="s">
        <v>183</v>
      </c>
      <c r="H3" t="s">
        <v>23</v>
      </c>
      <c r="I3" s="3" t="s">
        <v>335</v>
      </c>
      <c r="J3" s="3" t="s">
        <v>317</v>
      </c>
      <c r="K3">
        <v>38</v>
      </c>
      <c r="L3">
        <v>62</v>
      </c>
      <c r="M3" t="b">
        <v>0</v>
      </c>
      <c r="N3" t="s">
        <v>5</v>
      </c>
      <c r="O3" t="s">
        <v>181</v>
      </c>
      <c r="P3" s="11">
        <v>66765159</v>
      </c>
      <c r="Q3" s="12">
        <v>66765261</v>
      </c>
      <c r="R3">
        <v>33.299999999999997</v>
      </c>
      <c r="S3">
        <v>86</v>
      </c>
      <c r="T3">
        <v>9</v>
      </c>
      <c r="U3" s="5">
        <v>103</v>
      </c>
      <c r="V3" s="5"/>
      <c r="W3" s="6" t="s">
        <v>219</v>
      </c>
    </row>
    <row r="4" spans="1:23" x14ac:dyDescent="0.15">
      <c r="A4" t="s">
        <v>291</v>
      </c>
      <c r="B4" t="s">
        <v>276</v>
      </c>
      <c r="C4">
        <v>164400</v>
      </c>
      <c r="D4" t="s">
        <v>90</v>
      </c>
      <c r="E4" s="9" t="s">
        <v>97</v>
      </c>
      <c r="F4" t="s">
        <v>128</v>
      </c>
      <c r="G4" t="s">
        <v>183</v>
      </c>
      <c r="H4" t="s">
        <v>23</v>
      </c>
      <c r="I4" s="3" t="s">
        <v>334</v>
      </c>
      <c r="J4" s="3" t="s">
        <v>318</v>
      </c>
      <c r="K4">
        <v>39</v>
      </c>
      <c r="L4">
        <v>82</v>
      </c>
      <c r="M4" t="b">
        <v>0</v>
      </c>
      <c r="N4" t="s">
        <v>6</v>
      </c>
      <c r="O4" t="s">
        <v>178</v>
      </c>
      <c r="P4" s="11">
        <v>16327865</v>
      </c>
      <c r="Q4" s="12">
        <v>16327955</v>
      </c>
      <c r="R4">
        <v>30.3</v>
      </c>
      <c r="S4">
        <v>95</v>
      </c>
      <c r="T4">
        <v>0</v>
      </c>
      <c r="U4" s="5">
        <v>91</v>
      </c>
      <c r="V4" s="5"/>
      <c r="W4" s="6" t="s">
        <v>208</v>
      </c>
    </row>
    <row r="5" spans="1:23" x14ac:dyDescent="0.15">
      <c r="A5" t="s">
        <v>292</v>
      </c>
      <c r="B5" t="s">
        <v>277</v>
      </c>
      <c r="C5">
        <v>183090</v>
      </c>
      <c r="D5" t="s">
        <v>87</v>
      </c>
      <c r="E5" s="9" t="s">
        <v>98</v>
      </c>
      <c r="F5" t="s">
        <v>129</v>
      </c>
      <c r="G5" t="s">
        <v>183</v>
      </c>
      <c r="H5" t="s">
        <v>23</v>
      </c>
      <c r="I5" s="3" t="s">
        <v>336</v>
      </c>
      <c r="J5" s="3" t="s">
        <v>319</v>
      </c>
      <c r="K5">
        <v>32</v>
      </c>
      <c r="L5">
        <v>200</v>
      </c>
      <c r="M5" t="b">
        <v>0</v>
      </c>
      <c r="N5" t="s">
        <v>8</v>
      </c>
      <c r="O5" t="s">
        <v>72</v>
      </c>
      <c r="P5" s="11">
        <v>112036754</v>
      </c>
      <c r="Q5" s="12">
        <v>112036823</v>
      </c>
      <c r="R5">
        <v>23.3</v>
      </c>
      <c r="S5">
        <v>97</v>
      </c>
      <c r="T5">
        <v>0</v>
      </c>
      <c r="U5" s="5">
        <v>70</v>
      </c>
      <c r="V5" s="5"/>
      <c r="W5" s="6" t="s">
        <v>220</v>
      </c>
    </row>
    <row r="6" spans="1:23" x14ac:dyDescent="0.15">
      <c r="A6" t="s">
        <v>293</v>
      </c>
      <c r="B6" t="s">
        <v>278</v>
      </c>
      <c r="C6">
        <v>109150</v>
      </c>
      <c r="D6" t="s">
        <v>87</v>
      </c>
      <c r="E6" s="9" t="s">
        <v>99</v>
      </c>
      <c r="F6" t="s">
        <v>130</v>
      </c>
      <c r="G6" t="s">
        <v>183</v>
      </c>
      <c r="H6" t="s">
        <v>23</v>
      </c>
      <c r="I6" s="3" t="s">
        <v>337</v>
      </c>
      <c r="J6" s="3" t="s">
        <v>320</v>
      </c>
      <c r="K6">
        <v>61</v>
      </c>
      <c r="L6">
        <v>84</v>
      </c>
      <c r="M6" t="b">
        <v>0</v>
      </c>
      <c r="N6" t="s">
        <v>8</v>
      </c>
      <c r="O6" t="s">
        <v>75</v>
      </c>
      <c r="P6" s="11">
        <v>92537355</v>
      </c>
      <c r="Q6" s="12">
        <v>92537396</v>
      </c>
      <c r="R6">
        <v>14</v>
      </c>
      <c r="S6">
        <v>84</v>
      </c>
      <c r="T6">
        <v>0</v>
      </c>
      <c r="U6" s="5">
        <v>42</v>
      </c>
      <c r="V6" s="5"/>
      <c r="W6" s="6" t="s">
        <v>209</v>
      </c>
    </row>
    <row r="7" spans="1:23" x14ac:dyDescent="0.15">
      <c r="A7" t="s">
        <v>294</v>
      </c>
      <c r="B7" t="s">
        <v>279</v>
      </c>
      <c r="C7">
        <v>183086</v>
      </c>
      <c r="D7" t="s">
        <v>87</v>
      </c>
      <c r="E7" s="9" t="s">
        <v>100</v>
      </c>
      <c r="F7" t="s">
        <v>131</v>
      </c>
      <c r="G7" t="s">
        <v>183</v>
      </c>
      <c r="H7" t="s">
        <v>23</v>
      </c>
      <c r="I7" s="3" t="s">
        <v>338</v>
      </c>
      <c r="J7" s="3" t="s">
        <v>321</v>
      </c>
      <c r="K7">
        <v>21</v>
      </c>
      <c r="L7">
        <v>33</v>
      </c>
      <c r="M7" t="b">
        <v>0</v>
      </c>
      <c r="N7" t="s">
        <v>6</v>
      </c>
      <c r="O7" t="s">
        <v>173</v>
      </c>
      <c r="P7" s="11">
        <v>13318673</v>
      </c>
      <c r="Q7" s="12">
        <v>13318712</v>
      </c>
      <c r="R7">
        <v>13.3</v>
      </c>
      <c r="S7">
        <v>100</v>
      </c>
      <c r="T7">
        <v>0</v>
      </c>
      <c r="U7" s="5">
        <v>40</v>
      </c>
      <c r="V7" s="5"/>
      <c r="W7" s="6" t="s">
        <v>221</v>
      </c>
    </row>
    <row r="8" spans="1:23" x14ac:dyDescent="0.15">
      <c r="A8" t="s">
        <v>295</v>
      </c>
      <c r="B8" t="s">
        <v>280</v>
      </c>
      <c r="C8">
        <v>164500</v>
      </c>
      <c r="D8" t="s">
        <v>87</v>
      </c>
      <c r="E8" s="9" t="s">
        <v>101</v>
      </c>
      <c r="F8" t="s">
        <v>137</v>
      </c>
      <c r="G8" t="s">
        <v>183</v>
      </c>
      <c r="H8" t="s">
        <v>23</v>
      </c>
      <c r="I8" s="3" t="s">
        <v>338</v>
      </c>
      <c r="J8" s="3" t="s">
        <v>317</v>
      </c>
      <c r="K8">
        <v>37</v>
      </c>
      <c r="L8">
        <v>306</v>
      </c>
      <c r="M8" t="b">
        <v>0</v>
      </c>
      <c r="N8" t="s">
        <v>5</v>
      </c>
      <c r="O8" t="s">
        <v>9</v>
      </c>
      <c r="P8" s="11">
        <v>63898361</v>
      </c>
      <c r="Q8" s="12">
        <v>63898392</v>
      </c>
      <c r="R8">
        <v>10.7</v>
      </c>
      <c r="S8">
        <v>100</v>
      </c>
      <c r="T8">
        <v>0</v>
      </c>
      <c r="U8" s="5">
        <v>32</v>
      </c>
      <c r="V8" s="5"/>
      <c r="W8" s="6" t="s">
        <v>222</v>
      </c>
    </row>
    <row r="9" spans="1:23" x14ac:dyDescent="0.15">
      <c r="A9" t="s">
        <v>296</v>
      </c>
      <c r="B9" t="s">
        <v>281</v>
      </c>
      <c r="C9">
        <v>607136</v>
      </c>
      <c r="D9" t="s">
        <v>87</v>
      </c>
      <c r="E9" s="9" t="s">
        <v>102</v>
      </c>
      <c r="F9" t="s">
        <v>138</v>
      </c>
      <c r="G9" t="s">
        <v>183</v>
      </c>
      <c r="H9" t="s">
        <v>23</v>
      </c>
      <c r="I9" s="3" t="s">
        <v>339</v>
      </c>
      <c r="J9" s="3" t="s">
        <v>322</v>
      </c>
      <c r="K9">
        <v>47</v>
      </c>
      <c r="L9">
        <v>63</v>
      </c>
      <c r="M9" t="b">
        <v>0</v>
      </c>
      <c r="N9" t="s">
        <v>5</v>
      </c>
      <c r="O9" t="s">
        <v>178</v>
      </c>
      <c r="P9" s="11">
        <v>170870995</v>
      </c>
      <c r="Q9" s="12">
        <v>170871105</v>
      </c>
      <c r="R9">
        <v>37</v>
      </c>
      <c r="S9">
        <v>94</v>
      </c>
      <c r="T9">
        <v>0</v>
      </c>
      <c r="U9" s="5">
        <v>111</v>
      </c>
      <c r="V9" s="5"/>
      <c r="W9" s="6" t="s">
        <v>223</v>
      </c>
    </row>
    <row r="10" spans="1:23" x14ac:dyDescent="0.15">
      <c r="A10" t="s">
        <v>297</v>
      </c>
      <c r="B10" t="s">
        <v>282</v>
      </c>
      <c r="C10">
        <v>125370</v>
      </c>
      <c r="D10" t="s">
        <v>87</v>
      </c>
      <c r="E10" s="9" t="s">
        <v>109</v>
      </c>
      <c r="F10" t="s">
        <v>139</v>
      </c>
      <c r="G10" t="s">
        <v>183</v>
      </c>
      <c r="H10" t="s">
        <v>23</v>
      </c>
      <c r="I10" s="3" t="s">
        <v>340</v>
      </c>
      <c r="J10" s="3" t="s">
        <v>316</v>
      </c>
      <c r="K10">
        <v>49</v>
      </c>
      <c r="L10">
        <v>88</v>
      </c>
      <c r="M10" t="b">
        <v>0</v>
      </c>
      <c r="N10" t="s">
        <v>5</v>
      </c>
      <c r="O10" t="s">
        <v>72</v>
      </c>
      <c r="P10" s="11">
        <v>7045880</v>
      </c>
      <c r="Q10" s="12">
        <v>7045938</v>
      </c>
      <c r="R10">
        <v>19.7</v>
      </c>
      <c r="S10">
        <v>92</v>
      </c>
      <c r="T10">
        <v>0</v>
      </c>
      <c r="U10" s="5">
        <v>59</v>
      </c>
      <c r="V10" s="5"/>
      <c r="W10" s="6" t="s">
        <v>224</v>
      </c>
    </row>
    <row r="11" spans="1:23" x14ac:dyDescent="0.15">
      <c r="A11" t="s">
        <v>298</v>
      </c>
      <c r="B11" t="s">
        <v>285</v>
      </c>
      <c r="C11">
        <v>606438</v>
      </c>
      <c r="D11" t="s">
        <v>87</v>
      </c>
      <c r="E11" s="9" t="s">
        <v>104</v>
      </c>
      <c r="F11" t="s">
        <v>142</v>
      </c>
      <c r="G11" t="s">
        <v>311</v>
      </c>
      <c r="H11" t="s">
        <v>19</v>
      </c>
      <c r="I11" s="3" t="s">
        <v>340</v>
      </c>
      <c r="J11" s="3" t="s">
        <v>323</v>
      </c>
      <c r="K11">
        <v>66</v>
      </c>
      <c r="L11">
        <v>78</v>
      </c>
      <c r="M11" t="b">
        <v>0</v>
      </c>
      <c r="N11" t="s">
        <v>5</v>
      </c>
      <c r="O11" t="s">
        <v>136</v>
      </c>
      <c r="P11" s="11">
        <v>87637889</v>
      </c>
      <c r="Q11" s="12">
        <v>87637935</v>
      </c>
      <c r="R11">
        <v>15.3</v>
      </c>
      <c r="S11">
        <v>95</v>
      </c>
      <c r="T11">
        <v>4</v>
      </c>
      <c r="U11" s="5">
        <v>47</v>
      </c>
      <c r="V11" s="5"/>
      <c r="W11" s="6" t="s">
        <v>227</v>
      </c>
    </row>
    <row r="12" spans="1:23" x14ac:dyDescent="0.15">
      <c r="A12" t="s">
        <v>299</v>
      </c>
      <c r="B12" t="s">
        <v>267</v>
      </c>
      <c r="C12">
        <v>309550</v>
      </c>
      <c r="D12" t="s">
        <v>84</v>
      </c>
      <c r="E12" s="9" t="s">
        <v>91</v>
      </c>
      <c r="F12" t="s">
        <v>105</v>
      </c>
      <c r="G12" t="s">
        <v>143</v>
      </c>
      <c r="H12" t="s">
        <v>16</v>
      </c>
      <c r="I12" s="3" t="s">
        <v>334</v>
      </c>
      <c r="J12" s="3" t="s">
        <v>324</v>
      </c>
      <c r="K12">
        <v>200</v>
      </c>
      <c r="L12">
        <v>1000</v>
      </c>
      <c r="M12" t="b">
        <v>1</v>
      </c>
      <c r="N12" t="s">
        <v>110</v>
      </c>
      <c r="O12" t="s">
        <v>181</v>
      </c>
      <c r="P12" s="11">
        <v>146993555</v>
      </c>
      <c r="Q12" s="13">
        <v>146993629</v>
      </c>
      <c r="R12">
        <v>25</v>
      </c>
      <c r="S12">
        <v>90</v>
      </c>
      <c r="T12">
        <v>5</v>
      </c>
      <c r="U12" s="5">
        <v>75</v>
      </c>
      <c r="V12" s="5"/>
      <c r="W12" s="6" t="s">
        <v>211</v>
      </c>
    </row>
    <row r="13" spans="1:23" x14ac:dyDescent="0.15">
      <c r="A13" t="s">
        <v>300</v>
      </c>
      <c r="B13" t="s">
        <v>268</v>
      </c>
      <c r="C13">
        <v>309548</v>
      </c>
      <c r="D13" t="s">
        <v>85</v>
      </c>
      <c r="E13" s="9" t="s">
        <v>92</v>
      </c>
      <c r="F13" t="s">
        <v>0</v>
      </c>
      <c r="G13" t="s">
        <v>143</v>
      </c>
      <c r="H13" t="s">
        <v>17</v>
      </c>
      <c r="I13" s="3" t="s">
        <v>338</v>
      </c>
      <c r="J13" s="3" t="s">
        <v>325</v>
      </c>
      <c r="K13">
        <v>200</v>
      </c>
      <c r="L13">
        <v>900</v>
      </c>
      <c r="M13" t="b">
        <v>0</v>
      </c>
      <c r="N13" t="s">
        <v>110</v>
      </c>
      <c r="O13" t="s">
        <v>181</v>
      </c>
      <c r="P13" s="11">
        <v>147582159</v>
      </c>
      <c r="Q13" s="12">
        <v>147582204</v>
      </c>
      <c r="R13">
        <v>15.3</v>
      </c>
      <c r="S13">
        <v>100</v>
      </c>
      <c r="T13">
        <v>0</v>
      </c>
      <c r="U13" s="5">
        <v>46</v>
      </c>
      <c r="V13" s="5"/>
      <c r="W13" s="6" t="s">
        <v>212</v>
      </c>
    </row>
    <row r="14" spans="1:23" x14ac:dyDescent="0.15">
      <c r="A14" t="s">
        <v>301</v>
      </c>
      <c r="B14" t="s">
        <v>270</v>
      </c>
      <c r="C14">
        <v>160900</v>
      </c>
      <c r="D14" t="s">
        <v>87</v>
      </c>
      <c r="E14" s="9" t="s">
        <v>94</v>
      </c>
      <c r="F14" t="s">
        <v>2</v>
      </c>
      <c r="G14" t="s">
        <v>146</v>
      </c>
      <c r="H14" t="s">
        <v>19</v>
      </c>
      <c r="I14" s="3" t="s">
        <v>341</v>
      </c>
      <c r="J14" s="3" t="s">
        <v>326</v>
      </c>
      <c r="K14">
        <v>50</v>
      </c>
      <c r="L14">
        <v>10000</v>
      </c>
      <c r="M14" t="b">
        <v>0</v>
      </c>
      <c r="N14" t="s">
        <v>6</v>
      </c>
      <c r="O14" t="s">
        <v>173</v>
      </c>
      <c r="P14" s="11">
        <v>46273463</v>
      </c>
      <c r="Q14" s="12">
        <v>46273524</v>
      </c>
      <c r="R14">
        <v>20.7</v>
      </c>
      <c r="S14">
        <v>100</v>
      </c>
      <c r="T14">
        <v>0</v>
      </c>
      <c r="U14" s="5">
        <v>62</v>
      </c>
      <c r="V14" s="5"/>
      <c r="W14" s="6" t="s">
        <v>214</v>
      </c>
    </row>
    <row r="15" spans="1:23" x14ac:dyDescent="0.15">
      <c r="A15" t="s">
        <v>302</v>
      </c>
      <c r="B15" t="s">
        <v>269</v>
      </c>
      <c r="C15">
        <v>229300</v>
      </c>
      <c r="D15" t="s">
        <v>86</v>
      </c>
      <c r="E15" s="9" t="s">
        <v>93</v>
      </c>
      <c r="F15" t="s">
        <v>1</v>
      </c>
      <c r="G15" t="s">
        <v>312</v>
      </c>
      <c r="H15" t="s">
        <v>18</v>
      </c>
      <c r="I15" s="3" t="s">
        <v>334</v>
      </c>
      <c r="J15" s="3" t="s">
        <v>327</v>
      </c>
      <c r="K15">
        <v>200</v>
      </c>
      <c r="L15">
        <v>1700</v>
      </c>
      <c r="M15" t="b">
        <v>0</v>
      </c>
      <c r="N15" t="s">
        <v>5</v>
      </c>
      <c r="O15" t="s">
        <v>190</v>
      </c>
      <c r="P15" s="11">
        <v>71652201</v>
      </c>
      <c r="Q15" s="12">
        <v>71652220</v>
      </c>
      <c r="R15">
        <v>6.7</v>
      </c>
      <c r="S15">
        <v>100</v>
      </c>
      <c r="T15">
        <v>0</v>
      </c>
      <c r="U15" s="5">
        <v>20</v>
      </c>
      <c r="V15" s="5"/>
      <c r="W15" s="6" t="s">
        <v>213</v>
      </c>
    </row>
    <row r="16" spans="1:23" x14ac:dyDescent="0.15">
      <c r="A16" t="s">
        <v>303</v>
      </c>
      <c r="B16" t="s">
        <v>271</v>
      </c>
      <c r="C16">
        <v>602668</v>
      </c>
      <c r="D16" t="s">
        <v>87</v>
      </c>
      <c r="E16" s="9" t="s">
        <v>356</v>
      </c>
      <c r="F16" t="s">
        <v>123</v>
      </c>
      <c r="G16" t="s">
        <v>312</v>
      </c>
      <c r="H16" t="s">
        <v>20</v>
      </c>
      <c r="I16" s="3" t="s">
        <v>342</v>
      </c>
      <c r="J16" s="3" t="s">
        <v>328</v>
      </c>
      <c r="K16">
        <v>75</v>
      </c>
      <c r="L16">
        <v>11000</v>
      </c>
      <c r="M16" t="b">
        <v>0</v>
      </c>
      <c r="N16" t="s">
        <v>6</v>
      </c>
      <c r="O16" t="s">
        <v>9</v>
      </c>
      <c r="P16" s="11">
        <v>128891420</v>
      </c>
      <c r="Q16" s="12">
        <v>128891502</v>
      </c>
      <c r="R16">
        <v>20.8</v>
      </c>
      <c r="S16">
        <v>92</v>
      </c>
      <c r="T16">
        <v>0</v>
      </c>
      <c r="U16" s="5">
        <v>83</v>
      </c>
      <c r="V16" s="5"/>
      <c r="W16" s="6" t="s">
        <v>215</v>
      </c>
    </row>
    <row r="17" spans="1:23" x14ac:dyDescent="0.15">
      <c r="A17" t="s">
        <v>357</v>
      </c>
      <c r="B17" t="s">
        <v>286</v>
      </c>
      <c r="C17">
        <v>105550</v>
      </c>
      <c r="D17" t="s">
        <v>193</v>
      </c>
      <c r="E17" s="9" t="s">
        <v>189</v>
      </c>
      <c r="F17" t="s">
        <v>192</v>
      </c>
      <c r="G17" t="s">
        <v>312</v>
      </c>
      <c r="H17" t="s">
        <v>187</v>
      </c>
      <c r="I17" s="3" t="s">
        <v>343</v>
      </c>
      <c r="J17" s="3" t="s">
        <v>329</v>
      </c>
      <c r="K17">
        <v>250</v>
      </c>
      <c r="L17">
        <v>1600</v>
      </c>
      <c r="M17" t="b">
        <v>0</v>
      </c>
      <c r="N17" t="s">
        <v>191</v>
      </c>
      <c r="O17" t="s">
        <v>190</v>
      </c>
      <c r="P17" s="11">
        <v>27573483</v>
      </c>
      <c r="Q17" s="12">
        <v>27573544</v>
      </c>
      <c r="R17">
        <v>10.8</v>
      </c>
      <c r="S17">
        <v>74</v>
      </c>
      <c r="T17">
        <v>8</v>
      </c>
      <c r="U17" s="5">
        <v>62</v>
      </c>
      <c r="V17" s="5"/>
      <c r="W17" s="6" t="s">
        <v>228</v>
      </c>
    </row>
    <row r="18" spans="1:23" x14ac:dyDescent="0.15">
      <c r="A18" t="s">
        <v>304</v>
      </c>
      <c r="B18" t="s">
        <v>288</v>
      </c>
      <c r="C18">
        <v>614153</v>
      </c>
      <c r="D18" t="s">
        <v>193</v>
      </c>
      <c r="E18" s="9" t="s">
        <v>200</v>
      </c>
      <c r="F18" t="s">
        <v>199</v>
      </c>
      <c r="G18" t="s">
        <v>312</v>
      </c>
      <c r="H18" t="s">
        <v>201</v>
      </c>
      <c r="I18" s="3" t="s">
        <v>332</v>
      </c>
      <c r="J18" s="3" t="s">
        <v>330</v>
      </c>
      <c r="K18">
        <v>1500</v>
      </c>
      <c r="L18">
        <v>2500</v>
      </c>
      <c r="M18" t="b">
        <v>0</v>
      </c>
      <c r="N18" t="s">
        <v>198</v>
      </c>
      <c r="O18" t="s">
        <v>197</v>
      </c>
      <c r="P18" s="11">
        <v>2633379</v>
      </c>
      <c r="Q18" s="13">
        <v>2633421</v>
      </c>
      <c r="R18">
        <v>7.2</v>
      </c>
      <c r="S18">
        <v>97</v>
      </c>
      <c r="T18">
        <v>0</v>
      </c>
      <c r="U18" s="5">
        <v>43</v>
      </c>
      <c r="V18" s="5"/>
      <c r="W18" s="6" t="s">
        <v>229</v>
      </c>
    </row>
    <row r="19" spans="1:23" x14ac:dyDescent="0.15">
      <c r="A19" t="s">
        <v>305</v>
      </c>
      <c r="B19" t="s">
        <v>272</v>
      </c>
      <c r="C19">
        <v>603516</v>
      </c>
      <c r="D19" t="s">
        <v>87</v>
      </c>
      <c r="E19" s="9" t="s">
        <v>95</v>
      </c>
      <c r="F19" t="s">
        <v>124</v>
      </c>
      <c r="G19" t="s">
        <v>312</v>
      </c>
      <c r="H19" t="s">
        <v>21</v>
      </c>
      <c r="I19" s="3" t="s">
        <v>342</v>
      </c>
      <c r="J19" s="3" t="s">
        <v>331</v>
      </c>
      <c r="K19">
        <v>500</v>
      </c>
      <c r="L19">
        <v>4500</v>
      </c>
      <c r="M19" t="b">
        <v>0</v>
      </c>
      <c r="N19" t="s">
        <v>5</v>
      </c>
      <c r="O19" t="s">
        <v>11</v>
      </c>
      <c r="P19" s="11">
        <v>46191235</v>
      </c>
      <c r="Q19" s="12">
        <v>46191304</v>
      </c>
      <c r="R19">
        <v>14</v>
      </c>
      <c r="S19">
        <v>100</v>
      </c>
      <c r="T19">
        <v>0</v>
      </c>
      <c r="U19" s="5">
        <v>70</v>
      </c>
      <c r="V19" s="5"/>
      <c r="W19" s="6" t="s">
        <v>216</v>
      </c>
    </row>
    <row r="20" spans="1:23" x14ac:dyDescent="0.15">
      <c r="A20" t="s">
        <v>358</v>
      </c>
      <c r="B20" t="s">
        <v>273</v>
      </c>
      <c r="C20">
        <v>254800</v>
      </c>
      <c r="D20" t="s">
        <v>86</v>
      </c>
      <c r="E20" s="9" t="s">
        <v>96</v>
      </c>
      <c r="F20" t="s">
        <v>125</v>
      </c>
      <c r="G20" t="s">
        <v>149</v>
      </c>
      <c r="H20" t="s">
        <v>22</v>
      </c>
      <c r="I20" s="3" t="s">
        <v>343</v>
      </c>
      <c r="J20" s="3" t="s">
        <v>332</v>
      </c>
      <c r="K20">
        <v>40</v>
      </c>
      <c r="L20">
        <v>80</v>
      </c>
      <c r="M20" t="b">
        <v>0</v>
      </c>
      <c r="N20" t="s">
        <v>6</v>
      </c>
      <c r="O20" t="s">
        <v>13</v>
      </c>
      <c r="P20" s="11">
        <v>45196324</v>
      </c>
      <c r="Q20" s="12">
        <v>45196360</v>
      </c>
      <c r="R20">
        <v>3.1</v>
      </c>
      <c r="S20">
        <v>100</v>
      </c>
      <c r="T20">
        <v>0</v>
      </c>
      <c r="U20" s="5">
        <v>37</v>
      </c>
      <c r="V20" s="5"/>
      <c r="W20" s="6" t="s">
        <v>217</v>
      </c>
    </row>
    <row r="21" spans="1:23" x14ac:dyDescent="0.15">
      <c r="A21" t="s">
        <v>306</v>
      </c>
      <c r="B21" t="s">
        <v>284</v>
      </c>
      <c r="C21">
        <v>604326</v>
      </c>
      <c r="D21" t="s">
        <v>87</v>
      </c>
      <c r="E21" s="9" t="s">
        <v>103</v>
      </c>
      <c r="F21" t="s">
        <v>141</v>
      </c>
      <c r="G21" t="s">
        <v>149</v>
      </c>
      <c r="H21" t="s">
        <v>23</v>
      </c>
      <c r="I21" s="3" t="s">
        <v>340</v>
      </c>
      <c r="J21" s="3" t="s">
        <v>333</v>
      </c>
      <c r="K21">
        <v>55</v>
      </c>
      <c r="L21">
        <v>78</v>
      </c>
      <c r="M21" t="b">
        <v>0</v>
      </c>
      <c r="N21" t="s">
        <v>6</v>
      </c>
      <c r="O21" t="s">
        <v>132</v>
      </c>
      <c r="P21" s="11">
        <v>146258291</v>
      </c>
      <c r="Q21" s="12">
        <v>146258322</v>
      </c>
      <c r="R21">
        <v>10.7</v>
      </c>
      <c r="S21">
        <v>100</v>
      </c>
      <c r="T21">
        <v>0</v>
      </c>
      <c r="U21" s="5">
        <v>32</v>
      </c>
      <c r="V21" s="5"/>
      <c r="W21" s="6" t="s">
        <v>226</v>
      </c>
    </row>
    <row r="22" spans="1:23" x14ac:dyDescent="0.15">
      <c r="A22" t="s">
        <v>307</v>
      </c>
      <c r="B22" t="s">
        <v>283</v>
      </c>
      <c r="C22">
        <v>608768</v>
      </c>
      <c r="D22" t="s">
        <v>87</v>
      </c>
      <c r="E22" s="9" t="s">
        <v>355</v>
      </c>
      <c r="F22" t="s">
        <v>140</v>
      </c>
      <c r="G22" t="s">
        <v>185</v>
      </c>
      <c r="H22" t="s">
        <v>19</v>
      </c>
      <c r="I22" s="3" t="s">
        <v>344</v>
      </c>
      <c r="J22" s="3" t="s">
        <v>316</v>
      </c>
      <c r="K22">
        <v>74</v>
      </c>
      <c r="L22">
        <v>74</v>
      </c>
      <c r="M22" t="b">
        <v>1</v>
      </c>
      <c r="N22" t="s">
        <v>5</v>
      </c>
      <c r="O22" t="s">
        <v>112</v>
      </c>
      <c r="P22" s="11">
        <v>70713516</v>
      </c>
      <c r="Q22" s="12">
        <v>70713561</v>
      </c>
      <c r="R22">
        <v>15.3</v>
      </c>
      <c r="S22">
        <v>100</v>
      </c>
      <c r="T22">
        <v>0</v>
      </c>
      <c r="U22" s="5">
        <v>46</v>
      </c>
      <c r="V22" s="5"/>
      <c r="W22" s="6" t="s">
        <v>225</v>
      </c>
    </row>
  </sheetData>
  <hyperlinks>
    <hyperlink ref="W12" r:id="rId1"/>
    <hyperlink ref="W13" r:id="rId2"/>
    <hyperlink ref="W15" r:id="rId3"/>
    <hyperlink ref="W16" r:id="rId4"/>
    <hyperlink ref="W19" r:id="rId5"/>
    <hyperlink ref="W20" r:id="rId6"/>
    <hyperlink ref="W2" r:id="rId7"/>
    <hyperlink ref="W3" r:id="rId8"/>
    <hyperlink ref="W4" r:id="rId9"/>
    <hyperlink ref="W5" r:id="rId10"/>
    <hyperlink ref="W6" r:id="rId11"/>
    <hyperlink ref="W7" r:id="rId12"/>
    <hyperlink ref="W8" r:id="rId13"/>
    <hyperlink ref="W9" r:id="rId14"/>
    <hyperlink ref="W10" r:id="rId15"/>
    <hyperlink ref="W22" r:id="rId16"/>
    <hyperlink ref="W21" r:id="rId17"/>
    <hyperlink ref="W11" r:id="rId18"/>
    <hyperlink ref="W17" r:id="rId19"/>
    <hyperlink ref="W18" r:id="rId20"/>
  </hyperlinks>
  <pageMargins left="0.75" right="0.75" top="1" bottom="1" header="0.5" footer="0.5"/>
  <pageSetup paperSize="1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Positions</vt:lpstr>
      <vt:lpstr>For thesis</vt:lpstr>
      <vt:lpstr>exSTRa</vt:lpstr>
    </vt:vector>
  </TitlesOfParts>
  <Manager/>
  <Company>Walter &amp; Eliza Hall Institute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Tankard</dc:creator>
  <cp:keywords/>
  <dc:description>Table started with:_x000d_Strachan, Tom. Read, Andrew. Human Molecular Genetics. Garland Science, Taylor &amp; Francis Group, LLC. 2011. p. 424. </dc:description>
  <cp:lastModifiedBy>Microsoft Office User</cp:lastModifiedBy>
  <dcterms:created xsi:type="dcterms:W3CDTF">2013-03-17T05:28:09Z</dcterms:created>
  <dcterms:modified xsi:type="dcterms:W3CDTF">2017-06-10T10:43:43Z</dcterms:modified>
  <cp:category/>
</cp:coreProperties>
</file>