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5 05-08-203 (W-5601HP)\"/>
    </mc:Choice>
  </mc:AlternateContent>
  <xr:revisionPtr revIDLastSave="0" documentId="13_ncr:1_{E70BAD20-CFBD-4B6B-BF3B-9BDDB20C8AA0}" xr6:coauthVersionLast="47" xr6:coauthVersionMax="47" xr10:uidLastSave="{00000000-0000-0000-0000-000000000000}"/>
  <bookViews>
    <workbookView xWindow="-96" yWindow="-96" windowWidth="23232" windowHeight="13872" tabRatio="880" firstSheet="2"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5" i="26" l="1"/>
  <c r="F44" i="26"/>
  <c r="F43" i="26"/>
  <c r="F41" i="26"/>
  <c r="G32" i="26"/>
  <c r="F32" i="26"/>
  <c r="AJ23" i="26"/>
  <c r="AG23" i="26"/>
  <c r="AI16" i="26"/>
  <c r="AH16" i="26"/>
  <c r="AJ16" i="26" s="1"/>
  <c r="AI15" i="26"/>
  <c r="AJ15" i="26" s="1"/>
  <c r="AH15" i="26"/>
  <c r="AJ14" i="26"/>
  <c r="AI14" i="26"/>
  <c r="AH14" i="26"/>
  <c r="E14" i="26"/>
  <c r="AI13" i="26"/>
  <c r="AJ13" i="26" s="1"/>
  <c r="AH13" i="26"/>
  <c r="AI12" i="26"/>
  <c r="AJ12" i="26" s="1"/>
  <c r="AH12" i="26"/>
  <c r="AI11" i="26"/>
  <c r="AJ11" i="26" s="1"/>
  <c r="AH11" i="26"/>
  <c r="AI10" i="26"/>
  <c r="AH10" i="26"/>
  <c r="AJ10" i="26" s="1"/>
  <c r="E10" i="26"/>
  <c r="E7" i="26"/>
  <c r="O6" i="26"/>
  <c r="E6" i="26"/>
  <c r="E5" i="26"/>
  <c r="O7" i="26" s="1" a="1"/>
  <c r="O7" i="26" s="1"/>
  <c r="U3" i="26"/>
  <c r="T3" i="26"/>
  <c r="S3" i="26"/>
  <c r="L3" i="26"/>
  <c r="J5" i="16"/>
  <c r="I5" i="16"/>
  <c r="H5" i="16"/>
  <c r="E5" i="16"/>
  <c r="L31" i="22"/>
  <c r="L30" i="22"/>
  <c r="M24" i="22"/>
  <c r="AZ22" i="22"/>
  <c r="K20" i="22"/>
  <c r="I20" i="22"/>
  <c r="K19" i="22"/>
  <c r="I19" i="22"/>
  <c r="AK18" i="22"/>
  <c r="K18" i="22"/>
  <c r="I18" i="22"/>
  <c r="K17" i="22"/>
  <c r="K16" i="22"/>
  <c r="I16" i="22"/>
  <c r="K15" i="22"/>
  <c r="BE14" i="22"/>
  <c r="AU14" i="22"/>
  <c r="I14" i="22"/>
  <c r="I13" i="22"/>
  <c r="F5" i="16" s="1"/>
  <c r="AP12" i="22"/>
  <c r="AF12" i="22"/>
  <c r="I12" i="22"/>
  <c r="G5" i="16" s="1"/>
  <c r="N10" i="22"/>
  <c r="N9" i="22"/>
  <c r="I9" i="22"/>
  <c r="N8" i="22"/>
  <c r="I8" i="22"/>
  <c r="D5" i="16" s="1"/>
  <c r="N7" i="22"/>
  <c r="I7" i="22"/>
  <c r="N6" i="22"/>
  <c r="I6" i="22"/>
  <c r="C5" i="16" s="1"/>
  <c r="N5" i="22"/>
  <c r="I5" i="22"/>
  <c r="I4" i="22"/>
  <c r="B5" i="16" s="1"/>
  <c r="I3" i="22"/>
  <c r="D49" i="21"/>
  <c r="E49" i="21" s="1"/>
  <c r="C49" i="21"/>
  <c r="D48" i="21"/>
  <c r="C48" i="21"/>
  <c r="E48" i="21" s="1"/>
  <c r="D47" i="21"/>
  <c r="E47" i="21" s="1"/>
  <c r="C47" i="21"/>
  <c r="D46" i="21"/>
  <c r="D50" i="21" s="1"/>
  <c r="C46" i="21"/>
  <c r="C50" i="21" s="1"/>
  <c r="E42" i="21"/>
  <c r="D42" i="21"/>
  <c r="C42" i="21"/>
  <c r="E41" i="21"/>
  <c r="D41" i="21"/>
  <c r="C41" i="21"/>
  <c r="D40" i="21"/>
  <c r="C40" i="21"/>
  <c r="E40" i="21" s="1"/>
  <c r="D39" i="21"/>
  <c r="E39" i="21" s="1"/>
  <c r="C39" i="21"/>
  <c r="C43" i="21" s="1"/>
  <c r="J38" i="21"/>
  <c r="I38" i="21"/>
  <c r="H38" i="21"/>
  <c r="I35" i="21"/>
  <c r="H35" i="21"/>
  <c r="J35" i="21" s="1"/>
  <c r="D35" i="21"/>
  <c r="E35" i="21" s="1"/>
  <c r="C35" i="21"/>
  <c r="I34" i="21"/>
  <c r="J34" i="21" s="1"/>
  <c r="H34" i="21"/>
  <c r="D34" i="21"/>
  <c r="E34" i="21" s="1"/>
  <c r="C34" i="21"/>
  <c r="C36" i="21" s="1"/>
  <c r="I33" i="21"/>
  <c r="H33" i="21"/>
  <c r="J33" i="21" s="1"/>
  <c r="D33" i="21"/>
  <c r="E33" i="21" s="1"/>
  <c r="C33" i="21"/>
  <c r="I32" i="21"/>
  <c r="J32" i="21" s="1"/>
  <c r="H32" i="21"/>
  <c r="D32" i="21"/>
  <c r="E32" i="21" s="1"/>
  <c r="C32" i="21"/>
  <c r="I31" i="21"/>
  <c r="J31" i="21" s="1"/>
  <c r="H31" i="21"/>
  <c r="H36" i="21" s="1"/>
  <c r="D28" i="21"/>
  <c r="E28" i="21" s="1"/>
  <c r="C28" i="21"/>
  <c r="J27" i="21"/>
  <c r="I27" i="21"/>
  <c r="H27" i="21"/>
  <c r="H28" i="21" s="1"/>
  <c r="D27" i="21"/>
  <c r="E27" i="21" s="1"/>
  <c r="C27" i="21"/>
  <c r="I26" i="21"/>
  <c r="H26" i="21"/>
  <c r="J26" i="21" s="1"/>
  <c r="D26" i="21"/>
  <c r="E26" i="21" s="1"/>
  <c r="C26" i="21"/>
  <c r="I25" i="21"/>
  <c r="J25" i="21" s="1"/>
  <c r="H25" i="21"/>
  <c r="D25" i="21"/>
  <c r="D29" i="21" s="1"/>
  <c r="E29" i="21" s="1"/>
  <c r="C25" i="21"/>
  <c r="C29" i="21" s="1"/>
  <c r="J24" i="21"/>
  <c r="I24" i="21"/>
  <c r="I28" i="21" s="1"/>
  <c r="H24" i="21"/>
  <c r="AD23" i="21" a="1"/>
  <c r="AD23" i="21" s="1"/>
  <c r="AC23" i="21" a="1"/>
  <c r="AC23" i="21" s="1"/>
  <c r="Y23" i="21" a="1"/>
  <c r="Y23" i="21" s="1"/>
  <c r="X23" i="21" a="1"/>
  <c r="X23" i="21" s="1"/>
  <c r="AD22" i="21" a="1"/>
  <c r="AD22" i="21" s="1"/>
  <c r="AC22" i="21" a="1"/>
  <c r="AC22" i="21" s="1"/>
  <c r="Y22" i="21" a="1"/>
  <c r="Y22" i="21" s="1"/>
  <c r="Z22" i="21" s="1"/>
  <c r="X22" i="21" a="1"/>
  <c r="X22" i="21" s="1"/>
  <c r="AD21" i="21" a="1"/>
  <c r="AD21" i="21" s="1"/>
  <c r="AC21" i="21" a="1"/>
  <c r="AC21" i="21" s="1"/>
  <c r="Y21" i="21" a="1"/>
  <c r="Y21" i="21" s="1"/>
  <c r="Z21" i="21" s="1"/>
  <c r="X21" i="21" a="1"/>
  <c r="X21" i="21" s="1"/>
  <c r="U21" i="21"/>
  <c r="T21" i="21"/>
  <c r="S21" i="21"/>
  <c r="D21" i="21"/>
  <c r="C21" i="21"/>
  <c r="E21" i="21" s="1"/>
  <c r="AD20" i="21" a="1"/>
  <c r="AD20" i="21" s="1"/>
  <c r="AE20" i="21" s="1"/>
  <c r="AC20" i="21" a="1"/>
  <c r="AC20" i="21"/>
  <c r="Y20" i="21" a="1"/>
  <c r="Y20" i="21" s="1"/>
  <c r="Z20" i="21" s="1"/>
  <c r="X20" i="21" a="1"/>
  <c r="X20" i="21"/>
  <c r="I20" i="21"/>
  <c r="J20" i="21" s="1"/>
  <c r="H20" i="21"/>
  <c r="D20" i="21"/>
  <c r="E20" i="21" s="1"/>
  <c r="C20" i="21"/>
  <c r="AD19" i="21" a="1"/>
  <c r="AD19" i="21" s="1"/>
  <c r="AC19" i="21" a="1"/>
  <c r="AC19" i="21" s="1"/>
  <c r="Y19" i="21" a="1"/>
  <c r="Y19" i="21" s="1"/>
  <c r="X19" i="21" a="1"/>
  <c r="X19" i="21" s="1"/>
  <c r="X24" i="21" s="1"/>
  <c r="T19" i="21"/>
  <c r="S19" i="21"/>
  <c r="U19" i="21" s="1"/>
  <c r="I19" i="21"/>
  <c r="H19" i="21"/>
  <c r="J19" i="21" s="1"/>
  <c r="D19" i="21"/>
  <c r="E19" i="21" s="1"/>
  <c r="C19" i="21"/>
  <c r="T18" i="21"/>
  <c r="S18" i="21"/>
  <c r="I18" i="21"/>
  <c r="H18" i="21"/>
  <c r="D18" i="21"/>
  <c r="E18" i="21" s="1"/>
  <c r="C18" i="21"/>
  <c r="I17" i="21"/>
  <c r="H17" i="21"/>
  <c r="AD15" i="21" a="1"/>
  <c r="AD15" i="21" s="1"/>
  <c r="AE15" i="21" s="1"/>
  <c r="AC15" i="21" a="1"/>
  <c r="AC15" i="21" s="1"/>
  <c r="Y15" i="21" a="1"/>
  <c r="Y15" i="21" s="1"/>
  <c r="Z15" i="21" s="1"/>
  <c r="X15" i="21" a="1"/>
  <c r="X15" i="21" s="1"/>
  <c r="AD14" i="21" a="1"/>
  <c r="AD14" i="21"/>
  <c r="AE14" i="21" s="1"/>
  <c r="AC14" i="21" a="1"/>
  <c r="AC14" i="21"/>
  <c r="Z14" i="21"/>
  <c r="Y14" i="21" a="1"/>
  <c r="Y14" i="21"/>
  <c r="X14" i="21" a="1"/>
  <c r="X14" i="21"/>
  <c r="E14" i="21"/>
  <c r="D14" i="21"/>
  <c r="C14" i="21"/>
  <c r="AD13" i="21" a="1"/>
  <c r="AD13" i="21" s="1"/>
  <c r="AC13" i="21" a="1"/>
  <c r="AC13" i="21" s="1"/>
  <c r="Y13" i="21" a="1"/>
  <c r="Y13" i="21"/>
  <c r="X13" i="21" a="1"/>
  <c r="X13" i="21" s="1"/>
  <c r="I13" i="21"/>
  <c r="J13" i="21" s="1"/>
  <c r="H13" i="21"/>
  <c r="D13" i="21"/>
  <c r="E13" i="21" s="1"/>
  <c r="C13" i="21"/>
  <c r="AD12" i="21" a="1"/>
  <c r="AD12" i="21" s="1"/>
  <c r="AC12" i="21" a="1"/>
  <c r="AC12" i="21"/>
  <c r="Y12" i="21" a="1"/>
  <c r="Y12" i="21" s="1"/>
  <c r="X12" i="21" a="1"/>
  <c r="X12" i="21" s="1"/>
  <c r="Z12" i="21" s="1"/>
  <c r="N12" i="21"/>
  <c r="M12" i="21"/>
  <c r="O12" i="21" s="1"/>
  <c r="I12" i="21"/>
  <c r="H12" i="21"/>
  <c r="J12" i="21" s="1"/>
  <c r="D12" i="21"/>
  <c r="C12" i="21"/>
  <c r="AD11" i="21" a="1"/>
  <c r="AD11" i="21" s="1"/>
  <c r="AC11" i="21" a="1"/>
  <c r="AC11" i="21"/>
  <c r="Y11" i="21" a="1"/>
  <c r="Y11" i="21"/>
  <c r="X11" i="21" a="1"/>
  <c r="X11" i="21" s="1"/>
  <c r="N11" i="21"/>
  <c r="O11" i="21" s="1"/>
  <c r="M11" i="21"/>
  <c r="J11" i="21"/>
  <c r="I11" i="21"/>
  <c r="H11" i="21"/>
  <c r="E11" i="21"/>
  <c r="D11" i="21"/>
  <c r="D15" i="21" s="1"/>
  <c r="C11" i="21"/>
  <c r="N10" i="21"/>
  <c r="O10" i="21" s="1"/>
  <c r="M10" i="21"/>
  <c r="I10" i="21"/>
  <c r="H10" i="21"/>
  <c r="H14" i="21" s="1"/>
  <c r="N9" i="21"/>
  <c r="O9" i="21" s="1"/>
  <c r="M9" i="21"/>
  <c r="AD7" i="21" a="1"/>
  <c r="AD7" i="21" s="1"/>
  <c r="AE7" i="21" s="1"/>
  <c r="AC7" i="21" a="1"/>
  <c r="AC7" i="21" s="1"/>
  <c r="Y7" i="21" a="1"/>
  <c r="Y7" i="21" s="1"/>
  <c r="X7" i="21" a="1"/>
  <c r="X7" i="21" s="1"/>
  <c r="X31" i="21" s="1"/>
  <c r="T7" i="21"/>
  <c r="U7" i="21" s="1"/>
  <c r="S7" i="21"/>
  <c r="E7" i="21"/>
  <c r="D7" i="21"/>
  <c r="C7" i="21"/>
  <c r="AD6" i="21" a="1"/>
  <c r="AD6" i="21" s="1"/>
  <c r="AC6" i="21" a="1"/>
  <c r="AC6" i="21" s="1"/>
  <c r="Y6" i="21" a="1"/>
  <c r="Y6" i="21" s="1"/>
  <c r="X6" i="21" a="1"/>
  <c r="X6" i="21" s="1"/>
  <c r="X30" i="21" s="1"/>
  <c r="T6" i="21"/>
  <c r="U6" i="21" s="1"/>
  <c r="S6" i="21"/>
  <c r="N6" i="21"/>
  <c r="O6" i="21" s="1"/>
  <c r="M6" i="21"/>
  <c r="J6" i="21"/>
  <c r="I6" i="21"/>
  <c r="T14" i="21" s="1"/>
  <c r="H6" i="21"/>
  <c r="S14" i="21" s="1"/>
  <c r="D6" i="21"/>
  <c r="C6" i="21"/>
  <c r="E6" i="21" s="1"/>
  <c r="AD5" i="21" a="1"/>
  <c r="AD5" i="21" s="1"/>
  <c r="AE5" i="21" s="1"/>
  <c r="AC5" i="21" a="1"/>
  <c r="AC5" i="21"/>
  <c r="Y5" i="21" a="1"/>
  <c r="Y5" i="21" s="1"/>
  <c r="X5" i="21" a="1"/>
  <c r="X5" i="21"/>
  <c r="T5" i="21"/>
  <c r="U5" i="21" s="1"/>
  <c r="S5" i="21"/>
  <c r="N5" i="21"/>
  <c r="O5" i="21" s="1"/>
  <c r="M5" i="21"/>
  <c r="I5" i="21"/>
  <c r="H5" i="21"/>
  <c r="E5" i="21"/>
  <c r="D5" i="21"/>
  <c r="C5" i="21"/>
  <c r="AD4" i="21" a="1"/>
  <c r="AD4" i="21"/>
  <c r="AC4" i="21" a="1"/>
  <c r="AC4" i="21"/>
  <c r="Z4" i="21"/>
  <c r="Y4" i="21" a="1"/>
  <c r="Y4" i="21"/>
  <c r="X4" i="21" a="1"/>
  <c r="X4" i="21"/>
  <c r="T4" i="21"/>
  <c r="U4" i="21" s="1"/>
  <c r="S4" i="21"/>
  <c r="N4" i="21"/>
  <c r="O4" i="21" s="1"/>
  <c r="M4" i="21"/>
  <c r="I4" i="21"/>
  <c r="H4" i="21"/>
  <c r="S12" i="21" s="1"/>
  <c r="D4" i="21"/>
  <c r="E4" i="21" s="1"/>
  <c r="C4" i="21"/>
  <c r="AD3" i="21" a="1"/>
  <c r="AD3" i="21" s="1"/>
  <c r="AC3" i="21" a="1"/>
  <c r="AC3" i="21" s="1"/>
  <c r="Y3" i="21" a="1"/>
  <c r="Y3" i="21" s="1"/>
  <c r="X3" i="21" a="1"/>
  <c r="X3" i="21"/>
  <c r="U3" i="21"/>
  <c r="T3" i="21"/>
  <c r="S3" i="21"/>
  <c r="O3" i="21"/>
  <c r="N3" i="21"/>
  <c r="N7" i="21" s="1"/>
  <c r="M3" i="21"/>
  <c r="I3" i="21"/>
  <c r="H3" i="21"/>
  <c r="D3" i="21"/>
  <c r="C3" i="21"/>
  <c r="AS1003" i="5"/>
  <c r="X1003" i="5"/>
  <c r="W1003" i="5"/>
  <c r="V1003" i="5"/>
  <c r="U1003" i="5"/>
  <c r="T1003" i="5"/>
  <c r="S1003" i="5"/>
  <c r="R1003" i="5"/>
  <c r="Q1003" i="5"/>
  <c r="P1003" i="5"/>
  <c r="AR1003" i="5" s="1"/>
  <c r="AS1002" i="5"/>
  <c r="X1002" i="5"/>
  <c r="W1002" i="5"/>
  <c r="V1002" i="5"/>
  <c r="U1002" i="5"/>
  <c r="T1002" i="5"/>
  <c r="S1002" i="5"/>
  <c r="R1002" i="5"/>
  <c r="P1002" i="5" s="1"/>
  <c r="AR1002" i="5" s="1"/>
  <c r="Q1002" i="5"/>
  <c r="AS1001" i="5"/>
  <c r="AR1001" i="5"/>
  <c r="X1001" i="5"/>
  <c r="W1001" i="5"/>
  <c r="V1001" i="5"/>
  <c r="U1001" i="5"/>
  <c r="T1001" i="5"/>
  <c r="S1001" i="5"/>
  <c r="R1001" i="5"/>
  <c r="P1001" i="5" s="1"/>
  <c r="Q1001" i="5"/>
  <c r="AS1000" i="5"/>
  <c r="AR1000" i="5"/>
  <c r="X1000" i="5"/>
  <c r="W1000" i="5"/>
  <c r="V1000" i="5"/>
  <c r="U1000" i="5"/>
  <c r="T1000" i="5"/>
  <c r="S1000" i="5"/>
  <c r="R1000" i="5"/>
  <c r="P1000" i="5" s="1"/>
  <c r="Q1000" i="5"/>
  <c r="AS999" i="5"/>
  <c r="X999" i="5"/>
  <c r="W999" i="5"/>
  <c r="V999" i="5"/>
  <c r="U999" i="5"/>
  <c r="T999" i="5"/>
  <c r="S999" i="5"/>
  <c r="R999" i="5"/>
  <c r="Q999" i="5"/>
  <c r="P999" i="5"/>
  <c r="AR999" i="5" s="1"/>
  <c r="AS998" i="5"/>
  <c r="X998" i="5"/>
  <c r="W998" i="5"/>
  <c r="V998" i="5"/>
  <c r="U998" i="5"/>
  <c r="T998" i="5"/>
  <c r="S998" i="5"/>
  <c r="R998" i="5"/>
  <c r="Q998" i="5"/>
  <c r="P998" i="5"/>
  <c r="AR998" i="5" s="1"/>
  <c r="AS997" i="5"/>
  <c r="AR997" i="5"/>
  <c r="X997" i="5"/>
  <c r="W997" i="5"/>
  <c r="V997" i="5"/>
  <c r="U997" i="5"/>
  <c r="T997" i="5"/>
  <c r="S997" i="5"/>
  <c r="R997" i="5"/>
  <c r="P997" i="5" s="1"/>
  <c r="Q997" i="5"/>
  <c r="AS996" i="5"/>
  <c r="X996" i="5"/>
  <c r="W996" i="5"/>
  <c r="V996" i="5"/>
  <c r="U996" i="5"/>
  <c r="T996" i="5"/>
  <c r="S996" i="5"/>
  <c r="R996" i="5"/>
  <c r="P996" i="5" s="1"/>
  <c r="AR996" i="5" s="1"/>
  <c r="Q996" i="5"/>
  <c r="AS995" i="5"/>
  <c r="X995" i="5"/>
  <c r="W995" i="5"/>
  <c r="V995" i="5"/>
  <c r="U995" i="5"/>
  <c r="T995" i="5"/>
  <c r="S995" i="5"/>
  <c r="R995" i="5"/>
  <c r="P995" i="5" s="1"/>
  <c r="AR995" i="5" s="1"/>
  <c r="Q995" i="5"/>
  <c r="AS994" i="5"/>
  <c r="X994" i="5"/>
  <c r="W994" i="5"/>
  <c r="V994" i="5"/>
  <c r="U994" i="5"/>
  <c r="T994" i="5"/>
  <c r="S994" i="5"/>
  <c r="R994" i="5"/>
  <c r="P994" i="5" s="1"/>
  <c r="AR994" i="5" s="1"/>
  <c r="Q994" i="5"/>
  <c r="AS993" i="5"/>
  <c r="AR993" i="5"/>
  <c r="X993" i="5"/>
  <c r="W993" i="5"/>
  <c r="V993" i="5"/>
  <c r="U993" i="5"/>
  <c r="T993" i="5"/>
  <c r="S993" i="5"/>
  <c r="R993" i="5"/>
  <c r="Q993" i="5"/>
  <c r="P993" i="5"/>
  <c r="AS992" i="5"/>
  <c r="X992" i="5"/>
  <c r="W992" i="5"/>
  <c r="V992" i="5"/>
  <c r="U992" i="5"/>
  <c r="T992" i="5"/>
  <c r="S992" i="5"/>
  <c r="R992" i="5"/>
  <c r="P992" i="5" s="1"/>
  <c r="AR992" i="5" s="1"/>
  <c r="Q992" i="5"/>
  <c r="AS991" i="5"/>
  <c r="X991" i="5"/>
  <c r="W991" i="5"/>
  <c r="V991" i="5"/>
  <c r="U991" i="5"/>
  <c r="T991" i="5"/>
  <c r="S991" i="5"/>
  <c r="R991" i="5"/>
  <c r="P991" i="5" s="1"/>
  <c r="AR991" i="5" s="1"/>
  <c r="Q991" i="5"/>
  <c r="AS990" i="5"/>
  <c r="X990" i="5"/>
  <c r="W990" i="5"/>
  <c r="V990" i="5"/>
  <c r="U990" i="5"/>
  <c r="T990" i="5"/>
  <c r="S990" i="5"/>
  <c r="R990" i="5"/>
  <c r="P990" i="5" s="1"/>
  <c r="AR990" i="5" s="1"/>
  <c r="Q990" i="5"/>
  <c r="AS989" i="5"/>
  <c r="AR989" i="5"/>
  <c r="X989" i="5"/>
  <c r="W989" i="5"/>
  <c r="V989" i="5"/>
  <c r="U989" i="5"/>
  <c r="T989" i="5"/>
  <c r="S989" i="5"/>
  <c r="R989" i="5"/>
  <c r="Q989" i="5"/>
  <c r="P989" i="5"/>
  <c r="AS988" i="5"/>
  <c r="AR988" i="5"/>
  <c r="X988" i="5"/>
  <c r="W988" i="5"/>
  <c r="V988" i="5"/>
  <c r="U988" i="5"/>
  <c r="T988" i="5"/>
  <c r="S988" i="5"/>
  <c r="R988" i="5"/>
  <c r="P988" i="5" s="1"/>
  <c r="Q988" i="5"/>
  <c r="AS987" i="5"/>
  <c r="X987" i="5"/>
  <c r="W987" i="5"/>
  <c r="V987" i="5"/>
  <c r="U987" i="5"/>
  <c r="T987" i="5"/>
  <c r="S987" i="5"/>
  <c r="R987" i="5"/>
  <c r="P987" i="5" s="1"/>
  <c r="AR987" i="5" s="1"/>
  <c r="Q987" i="5"/>
  <c r="AS986" i="5"/>
  <c r="X986" i="5"/>
  <c r="W986" i="5"/>
  <c r="V986" i="5"/>
  <c r="U986" i="5"/>
  <c r="T986" i="5"/>
  <c r="S986" i="5"/>
  <c r="R986" i="5"/>
  <c r="P986" i="5" s="1"/>
  <c r="AR986" i="5" s="1"/>
  <c r="Q986" i="5"/>
  <c r="AS985" i="5"/>
  <c r="X985" i="5"/>
  <c r="W985" i="5"/>
  <c r="V985" i="5"/>
  <c r="U985" i="5"/>
  <c r="T985" i="5"/>
  <c r="S985" i="5"/>
  <c r="R985" i="5"/>
  <c r="P985" i="5" s="1"/>
  <c r="AR985" i="5" s="1"/>
  <c r="Q985" i="5"/>
  <c r="AS984" i="5"/>
  <c r="AR984" i="5"/>
  <c r="X984" i="5"/>
  <c r="W984" i="5"/>
  <c r="V984" i="5"/>
  <c r="U984" i="5"/>
  <c r="T984" i="5"/>
  <c r="S984" i="5"/>
  <c r="R984" i="5"/>
  <c r="Q984" i="5"/>
  <c r="P984" i="5"/>
  <c r="AS983" i="5"/>
  <c r="AR983" i="5"/>
  <c r="X983" i="5"/>
  <c r="W983" i="5"/>
  <c r="V983" i="5"/>
  <c r="U983" i="5"/>
  <c r="T983" i="5"/>
  <c r="S983" i="5"/>
  <c r="R983" i="5"/>
  <c r="Q983" i="5"/>
  <c r="P983" i="5"/>
  <c r="AS982" i="5"/>
  <c r="X982" i="5"/>
  <c r="W982" i="5"/>
  <c r="V982" i="5"/>
  <c r="U982" i="5"/>
  <c r="T982" i="5"/>
  <c r="S982" i="5"/>
  <c r="R982" i="5"/>
  <c r="P982" i="5" s="1"/>
  <c r="AR982" i="5" s="1"/>
  <c r="Q982" i="5"/>
  <c r="AS981" i="5"/>
  <c r="X981" i="5"/>
  <c r="W981" i="5"/>
  <c r="V981" i="5"/>
  <c r="U981" i="5"/>
  <c r="T981" i="5"/>
  <c r="S981" i="5"/>
  <c r="R981" i="5"/>
  <c r="Q981" i="5"/>
  <c r="P981" i="5"/>
  <c r="AR981" i="5" s="1"/>
  <c r="AS980" i="5"/>
  <c r="AR980" i="5"/>
  <c r="X980" i="5"/>
  <c r="W980" i="5"/>
  <c r="V980" i="5"/>
  <c r="U980" i="5"/>
  <c r="T980" i="5"/>
  <c r="S980" i="5"/>
  <c r="R980" i="5"/>
  <c r="P980" i="5" s="1"/>
  <c r="Q980" i="5"/>
  <c r="AS979" i="5"/>
  <c r="X979" i="5"/>
  <c r="W979" i="5"/>
  <c r="V979" i="5"/>
  <c r="U979" i="5"/>
  <c r="T979" i="5"/>
  <c r="S979" i="5"/>
  <c r="R979" i="5"/>
  <c r="Q979" i="5"/>
  <c r="P979" i="5"/>
  <c r="AR979" i="5" s="1"/>
  <c r="AS978" i="5"/>
  <c r="AR978" i="5"/>
  <c r="X978" i="5"/>
  <c r="W978" i="5"/>
  <c r="V978" i="5"/>
  <c r="U978" i="5"/>
  <c r="T978" i="5"/>
  <c r="S978" i="5"/>
  <c r="R978" i="5"/>
  <c r="Q978" i="5"/>
  <c r="P978" i="5"/>
  <c r="AS977" i="5"/>
  <c r="X977" i="5"/>
  <c r="W977" i="5"/>
  <c r="V977" i="5"/>
  <c r="U977" i="5"/>
  <c r="T977" i="5"/>
  <c r="S977" i="5"/>
  <c r="R977" i="5"/>
  <c r="P977" i="5" s="1"/>
  <c r="AR977" i="5" s="1"/>
  <c r="Q977" i="5"/>
  <c r="AS976" i="5"/>
  <c r="X976" i="5"/>
  <c r="W976" i="5"/>
  <c r="V976" i="5"/>
  <c r="U976" i="5"/>
  <c r="T976" i="5"/>
  <c r="S976" i="5"/>
  <c r="R976" i="5"/>
  <c r="P976" i="5" s="1"/>
  <c r="AR976" i="5" s="1"/>
  <c r="Q976" i="5"/>
  <c r="AS975" i="5"/>
  <c r="X975" i="5"/>
  <c r="W975" i="5"/>
  <c r="V975" i="5"/>
  <c r="U975" i="5"/>
  <c r="T975" i="5"/>
  <c r="S975" i="5"/>
  <c r="R975" i="5"/>
  <c r="P975" i="5" s="1"/>
  <c r="AR975" i="5" s="1"/>
  <c r="Q975" i="5"/>
  <c r="AS974" i="5"/>
  <c r="X974" i="5"/>
  <c r="W974" i="5"/>
  <c r="V974" i="5"/>
  <c r="U974" i="5"/>
  <c r="T974" i="5"/>
  <c r="S974" i="5"/>
  <c r="R974" i="5"/>
  <c r="P974" i="5" s="1"/>
  <c r="AR974" i="5" s="1"/>
  <c r="Q974" i="5"/>
  <c r="AS973" i="5"/>
  <c r="AR973" i="5"/>
  <c r="X973" i="5"/>
  <c r="W973" i="5"/>
  <c r="V973" i="5"/>
  <c r="U973" i="5"/>
  <c r="T973" i="5"/>
  <c r="S973" i="5"/>
  <c r="R973" i="5"/>
  <c r="Q973" i="5"/>
  <c r="P973" i="5"/>
  <c r="AS972" i="5"/>
  <c r="AR972" i="5"/>
  <c r="X972" i="5"/>
  <c r="W972" i="5"/>
  <c r="V972" i="5"/>
  <c r="U972" i="5"/>
  <c r="T972" i="5"/>
  <c r="S972" i="5"/>
  <c r="R972" i="5"/>
  <c r="Q972" i="5"/>
  <c r="P972" i="5"/>
  <c r="AS971" i="5"/>
  <c r="X971" i="5"/>
  <c r="W971" i="5"/>
  <c r="V971" i="5"/>
  <c r="U971" i="5"/>
  <c r="T971" i="5"/>
  <c r="S971" i="5"/>
  <c r="R971" i="5"/>
  <c r="Q971" i="5"/>
  <c r="P971" i="5"/>
  <c r="AR971" i="5" s="1"/>
  <c r="AS970" i="5"/>
  <c r="X970" i="5"/>
  <c r="W970" i="5"/>
  <c r="V970" i="5"/>
  <c r="U970" i="5"/>
  <c r="T970" i="5"/>
  <c r="S970" i="5"/>
  <c r="R970" i="5"/>
  <c r="P970" i="5" s="1"/>
  <c r="AR970" i="5" s="1"/>
  <c r="Q970" i="5"/>
  <c r="AS969" i="5"/>
  <c r="X969" i="5"/>
  <c r="W969" i="5"/>
  <c r="V969" i="5"/>
  <c r="U969" i="5"/>
  <c r="T969" i="5"/>
  <c r="S969" i="5"/>
  <c r="R969" i="5"/>
  <c r="P969" i="5" s="1"/>
  <c r="AR969" i="5" s="1"/>
  <c r="Q969" i="5"/>
  <c r="AS968" i="5"/>
  <c r="AR968" i="5"/>
  <c r="X968" i="5"/>
  <c r="W968" i="5"/>
  <c r="V968" i="5"/>
  <c r="U968" i="5"/>
  <c r="T968" i="5"/>
  <c r="S968" i="5"/>
  <c r="R968" i="5"/>
  <c r="Q968" i="5"/>
  <c r="P968" i="5"/>
  <c r="AS967" i="5"/>
  <c r="X967" i="5"/>
  <c r="W967" i="5"/>
  <c r="V967" i="5"/>
  <c r="U967" i="5"/>
  <c r="T967" i="5"/>
  <c r="S967" i="5"/>
  <c r="R967" i="5"/>
  <c r="Q967" i="5"/>
  <c r="P967" i="5"/>
  <c r="AR967" i="5" s="1"/>
  <c r="AS966" i="5"/>
  <c r="X966" i="5"/>
  <c r="W966" i="5"/>
  <c r="V966" i="5"/>
  <c r="U966" i="5"/>
  <c r="T966" i="5"/>
  <c r="S966" i="5"/>
  <c r="R966" i="5"/>
  <c r="Q966" i="5"/>
  <c r="P966" i="5"/>
  <c r="AR966" i="5" s="1"/>
  <c r="AS965" i="5"/>
  <c r="AR965" i="5"/>
  <c r="X965" i="5"/>
  <c r="W965" i="5"/>
  <c r="V965" i="5"/>
  <c r="U965" i="5"/>
  <c r="T965" i="5"/>
  <c r="S965" i="5"/>
  <c r="R965" i="5"/>
  <c r="P965" i="5" s="1"/>
  <c r="Q965" i="5"/>
  <c r="AS964" i="5"/>
  <c r="X964" i="5"/>
  <c r="W964" i="5"/>
  <c r="V964" i="5"/>
  <c r="U964" i="5"/>
  <c r="T964" i="5"/>
  <c r="S964" i="5"/>
  <c r="R964" i="5"/>
  <c r="Q964" i="5"/>
  <c r="P964" i="5"/>
  <c r="AR964" i="5" s="1"/>
  <c r="AS963" i="5"/>
  <c r="X963" i="5"/>
  <c r="W963" i="5"/>
  <c r="V963" i="5"/>
  <c r="U963" i="5"/>
  <c r="T963" i="5"/>
  <c r="S963" i="5"/>
  <c r="R963" i="5"/>
  <c r="Q963" i="5"/>
  <c r="P963" i="5"/>
  <c r="AR963" i="5" s="1"/>
  <c r="AS962" i="5"/>
  <c r="X962" i="5"/>
  <c r="W962" i="5"/>
  <c r="V962" i="5"/>
  <c r="U962" i="5"/>
  <c r="T962" i="5"/>
  <c r="S962" i="5"/>
  <c r="R962" i="5"/>
  <c r="P962" i="5" s="1"/>
  <c r="AR962" i="5" s="1"/>
  <c r="Q962" i="5"/>
  <c r="AS961" i="5"/>
  <c r="X961" i="5"/>
  <c r="W961" i="5"/>
  <c r="V961" i="5"/>
  <c r="U961" i="5"/>
  <c r="T961" i="5"/>
  <c r="S961" i="5"/>
  <c r="R961" i="5"/>
  <c r="Q961" i="5"/>
  <c r="P961" i="5"/>
  <c r="AR961" i="5" s="1"/>
  <c r="AS960" i="5"/>
  <c r="X960" i="5"/>
  <c r="W960" i="5"/>
  <c r="V960" i="5"/>
  <c r="U960" i="5"/>
  <c r="T960" i="5"/>
  <c r="S960" i="5"/>
  <c r="R960" i="5"/>
  <c r="P960" i="5" s="1"/>
  <c r="AR960" i="5" s="1"/>
  <c r="Q960" i="5"/>
  <c r="AS959" i="5"/>
  <c r="AR959" i="5"/>
  <c r="X959" i="5"/>
  <c r="W959" i="5"/>
  <c r="V959" i="5"/>
  <c r="U959" i="5"/>
  <c r="T959" i="5"/>
  <c r="S959" i="5"/>
  <c r="R959" i="5"/>
  <c r="P959" i="5" s="1"/>
  <c r="Q959" i="5"/>
  <c r="AS958" i="5"/>
  <c r="X958" i="5"/>
  <c r="W958" i="5"/>
  <c r="V958" i="5"/>
  <c r="U958" i="5"/>
  <c r="T958" i="5"/>
  <c r="S958" i="5"/>
  <c r="R958" i="5"/>
  <c r="Q958" i="5"/>
  <c r="P958" i="5"/>
  <c r="AR958" i="5" s="1"/>
  <c r="AS957" i="5"/>
  <c r="AR957" i="5"/>
  <c r="X957" i="5"/>
  <c r="W957" i="5"/>
  <c r="V957" i="5"/>
  <c r="U957" i="5"/>
  <c r="T957" i="5"/>
  <c r="S957" i="5"/>
  <c r="R957" i="5"/>
  <c r="P957" i="5" s="1"/>
  <c r="Q957" i="5"/>
  <c r="AS956" i="5"/>
  <c r="X956" i="5"/>
  <c r="W956" i="5"/>
  <c r="V956" i="5"/>
  <c r="U956" i="5"/>
  <c r="T956" i="5"/>
  <c r="S956" i="5"/>
  <c r="R956" i="5"/>
  <c r="P956" i="5" s="1"/>
  <c r="AR956" i="5" s="1"/>
  <c r="Q956" i="5"/>
  <c r="AS955" i="5"/>
  <c r="AR955" i="5"/>
  <c r="X955" i="5"/>
  <c r="W955" i="5"/>
  <c r="V955" i="5"/>
  <c r="U955" i="5"/>
  <c r="T955" i="5"/>
  <c r="S955" i="5"/>
  <c r="R955" i="5"/>
  <c r="P955" i="5" s="1"/>
  <c r="Q955" i="5"/>
  <c r="AS954" i="5"/>
  <c r="X954" i="5"/>
  <c r="W954" i="5"/>
  <c r="V954" i="5"/>
  <c r="U954" i="5"/>
  <c r="T954" i="5"/>
  <c r="S954" i="5"/>
  <c r="R954" i="5"/>
  <c r="P954" i="5" s="1"/>
  <c r="AR954" i="5" s="1"/>
  <c r="Q954" i="5"/>
  <c r="AS953" i="5"/>
  <c r="AR953" i="5"/>
  <c r="X953" i="5"/>
  <c r="W953" i="5"/>
  <c r="V953" i="5"/>
  <c r="U953" i="5"/>
  <c r="T953" i="5"/>
  <c r="S953" i="5"/>
  <c r="R953" i="5"/>
  <c r="Q953" i="5"/>
  <c r="P953" i="5"/>
  <c r="AS952" i="5"/>
  <c r="X952" i="5"/>
  <c r="W952" i="5"/>
  <c r="V952" i="5"/>
  <c r="U952" i="5"/>
  <c r="T952" i="5"/>
  <c r="S952" i="5"/>
  <c r="R952" i="5"/>
  <c r="Q952" i="5"/>
  <c r="P952" i="5"/>
  <c r="AR952" i="5" s="1"/>
  <c r="AS951" i="5"/>
  <c r="AR951" i="5"/>
  <c r="X951" i="5"/>
  <c r="W951" i="5"/>
  <c r="V951" i="5"/>
  <c r="U951" i="5"/>
  <c r="T951" i="5"/>
  <c r="S951" i="5"/>
  <c r="R951" i="5"/>
  <c r="Q951" i="5"/>
  <c r="P951" i="5"/>
  <c r="AS950" i="5"/>
  <c r="X950" i="5"/>
  <c r="W950" i="5"/>
  <c r="V950" i="5"/>
  <c r="U950" i="5"/>
  <c r="T950" i="5"/>
  <c r="S950" i="5"/>
  <c r="R950" i="5"/>
  <c r="P950" i="5" s="1"/>
  <c r="AR950" i="5" s="1"/>
  <c r="Q950" i="5"/>
  <c r="AS949" i="5"/>
  <c r="X949" i="5"/>
  <c r="W949" i="5"/>
  <c r="V949" i="5"/>
  <c r="U949" i="5"/>
  <c r="T949" i="5"/>
  <c r="S949" i="5"/>
  <c r="R949" i="5"/>
  <c r="P949" i="5" s="1"/>
  <c r="AR949" i="5" s="1"/>
  <c r="Q949" i="5"/>
  <c r="AS948" i="5"/>
  <c r="X948" i="5"/>
  <c r="W948" i="5"/>
  <c r="V948" i="5"/>
  <c r="U948" i="5"/>
  <c r="T948" i="5"/>
  <c r="S948" i="5"/>
  <c r="R948" i="5"/>
  <c r="P948" i="5" s="1"/>
  <c r="AR948" i="5" s="1"/>
  <c r="Q948" i="5"/>
  <c r="AS947" i="5"/>
  <c r="X947" i="5"/>
  <c r="W947" i="5"/>
  <c r="V947" i="5"/>
  <c r="U947" i="5"/>
  <c r="T947" i="5"/>
  <c r="S947" i="5"/>
  <c r="R947" i="5"/>
  <c r="P947" i="5" s="1"/>
  <c r="AR947" i="5" s="1"/>
  <c r="Q947" i="5"/>
  <c r="AS946" i="5"/>
  <c r="X946" i="5"/>
  <c r="W946" i="5"/>
  <c r="V946" i="5"/>
  <c r="U946" i="5"/>
  <c r="T946" i="5"/>
  <c r="S946" i="5"/>
  <c r="R946" i="5"/>
  <c r="P946" i="5" s="1"/>
  <c r="AR946" i="5" s="1"/>
  <c r="Q946" i="5"/>
  <c r="AS945" i="5"/>
  <c r="X945" i="5"/>
  <c r="W945" i="5"/>
  <c r="V945" i="5"/>
  <c r="U945" i="5"/>
  <c r="T945" i="5"/>
  <c r="S945" i="5"/>
  <c r="R945" i="5"/>
  <c r="Q945" i="5"/>
  <c r="P945" i="5"/>
  <c r="AR945" i="5" s="1"/>
  <c r="AS944" i="5"/>
  <c r="AR944" i="5"/>
  <c r="X944" i="5"/>
  <c r="W944" i="5"/>
  <c r="V944" i="5"/>
  <c r="U944" i="5"/>
  <c r="T944" i="5"/>
  <c r="S944" i="5"/>
  <c r="R944" i="5"/>
  <c r="P944" i="5" s="1"/>
  <c r="Q944" i="5"/>
  <c r="AS943" i="5"/>
  <c r="X943" i="5"/>
  <c r="W943" i="5"/>
  <c r="V943" i="5"/>
  <c r="U943" i="5"/>
  <c r="T943" i="5"/>
  <c r="S943" i="5"/>
  <c r="R943" i="5"/>
  <c r="Q943" i="5"/>
  <c r="P943" i="5"/>
  <c r="AR943" i="5" s="1"/>
  <c r="AS942" i="5"/>
  <c r="AR942" i="5"/>
  <c r="X942" i="5"/>
  <c r="W942" i="5"/>
  <c r="V942" i="5"/>
  <c r="U942" i="5"/>
  <c r="T942" i="5"/>
  <c r="S942" i="5"/>
  <c r="R942" i="5"/>
  <c r="Q942" i="5"/>
  <c r="P942" i="5"/>
  <c r="AS941" i="5"/>
  <c r="X941" i="5"/>
  <c r="W941" i="5"/>
  <c r="V941" i="5"/>
  <c r="U941" i="5"/>
  <c r="T941" i="5"/>
  <c r="S941" i="5"/>
  <c r="R941" i="5"/>
  <c r="P941" i="5" s="1"/>
  <c r="AR941" i="5" s="1"/>
  <c r="Q941" i="5"/>
  <c r="AS940" i="5"/>
  <c r="AR940" i="5"/>
  <c r="X940" i="5"/>
  <c r="W940" i="5"/>
  <c r="V940" i="5"/>
  <c r="U940" i="5"/>
  <c r="T940" i="5"/>
  <c r="S940" i="5"/>
  <c r="R940" i="5"/>
  <c r="P940" i="5" s="1"/>
  <c r="Q940" i="5"/>
  <c r="AS939" i="5"/>
  <c r="X939" i="5"/>
  <c r="W939" i="5"/>
  <c r="V939" i="5"/>
  <c r="U939" i="5"/>
  <c r="T939" i="5"/>
  <c r="S939" i="5"/>
  <c r="R939" i="5"/>
  <c r="P939" i="5" s="1"/>
  <c r="AR939" i="5" s="1"/>
  <c r="Q939" i="5"/>
  <c r="AS938" i="5"/>
  <c r="X938" i="5"/>
  <c r="W938" i="5"/>
  <c r="V938" i="5"/>
  <c r="U938" i="5"/>
  <c r="T938" i="5"/>
  <c r="S938" i="5"/>
  <c r="R938" i="5"/>
  <c r="Q938" i="5"/>
  <c r="P938" i="5"/>
  <c r="AR938" i="5" s="1"/>
  <c r="AS937" i="5"/>
  <c r="AR937" i="5"/>
  <c r="X937" i="5"/>
  <c r="W937" i="5"/>
  <c r="V937" i="5"/>
  <c r="U937" i="5"/>
  <c r="T937" i="5"/>
  <c r="S937" i="5"/>
  <c r="R937" i="5"/>
  <c r="P937" i="5" s="1"/>
  <c r="Q937" i="5"/>
  <c r="AS936" i="5"/>
  <c r="X936" i="5"/>
  <c r="W936" i="5"/>
  <c r="V936" i="5"/>
  <c r="U936" i="5"/>
  <c r="T936" i="5"/>
  <c r="S936" i="5"/>
  <c r="R936" i="5"/>
  <c r="Q936" i="5"/>
  <c r="P936" i="5"/>
  <c r="AR936" i="5" s="1"/>
  <c r="AS935" i="5"/>
  <c r="AR935" i="5"/>
  <c r="X935" i="5"/>
  <c r="W935" i="5"/>
  <c r="V935" i="5"/>
  <c r="U935" i="5"/>
  <c r="T935" i="5"/>
  <c r="S935" i="5"/>
  <c r="R935" i="5"/>
  <c r="P935" i="5" s="1"/>
  <c r="Q935" i="5"/>
  <c r="AS934" i="5"/>
  <c r="X934" i="5"/>
  <c r="W934" i="5"/>
  <c r="V934" i="5"/>
  <c r="U934" i="5"/>
  <c r="T934" i="5"/>
  <c r="S934" i="5"/>
  <c r="R934" i="5"/>
  <c r="Q934" i="5"/>
  <c r="P934" i="5"/>
  <c r="AR934" i="5" s="1"/>
  <c r="AS933" i="5"/>
  <c r="AR933" i="5"/>
  <c r="X933" i="5"/>
  <c r="W933" i="5"/>
  <c r="V933" i="5"/>
  <c r="U933" i="5"/>
  <c r="T933" i="5"/>
  <c r="S933" i="5"/>
  <c r="R933" i="5"/>
  <c r="Q933" i="5"/>
  <c r="P933" i="5"/>
  <c r="AS932" i="5"/>
  <c r="X932" i="5"/>
  <c r="W932" i="5"/>
  <c r="V932" i="5"/>
  <c r="U932" i="5"/>
  <c r="T932" i="5"/>
  <c r="S932" i="5"/>
  <c r="R932" i="5"/>
  <c r="P932" i="5" s="1"/>
  <c r="AR932" i="5" s="1"/>
  <c r="Q932" i="5"/>
  <c r="AS931" i="5"/>
  <c r="X931" i="5"/>
  <c r="W931" i="5"/>
  <c r="V931" i="5"/>
  <c r="U931" i="5"/>
  <c r="T931" i="5"/>
  <c r="S931" i="5"/>
  <c r="R931" i="5"/>
  <c r="Q931" i="5"/>
  <c r="P931" i="5"/>
  <c r="AR931" i="5" s="1"/>
  <c r="AS930" i="5"/>
  <c r="X930" i="5"/>
  <c r="W930" i="5"/>
  <c r="V930" i="5"/>
  <c r="U930" i="5"/>
  <c r="T930" i="5"/>
  <c r="S930" i="5"/>
  <c r="R930" i="5"/>
  <c r="P930" i="5" s="1"/>
  <c r="AR930" i="5" s="1"/>
  <c r="Q930" i="5"/>
  <c r="AS929" i="5"/>
  <c r="AR929" i="5"/>
  <c r="X929" i="5"/>
  <c r="W929" i="5"/>
  <c r="V929" i="5"/>
  <c r="U929" i="5"/>
  <c r="T929" i="5"/>
  <c r="S929" i="5"/>
  <c r="R929" i="5"/>
  <c r="P929" i="5" s="1"/>
  <c r="Q929" i="5"/>
  <c r="AS928" i="5"/>
  <c r="X928" i="5"/>
  <c r="W928" i="5"/>
  <c r="V928" i="5"/>
  <c r="U928" i="5"/>
  <c r="T928" i="5"/>
  <c r="S928" i="5"/>
  <c r="R928" i="5"/>
  <c r="P928" i="5" s="1"/>
  <c r="AR928" i="5" s="1"/>
  <c r="Q928" i="5"/>
  <c r="AS927" i="5"/>
  <c r="X927" i="5"/>
  <c r="W927" i="5"/>
  <c r="V927" i="5"/>
  <c r="U927" i="5"/>
  <c r="T927" i="5"/>
  <c r="S927" i="5"/>
  <c r="R927" i="5"/>
  <c r="Q927" i="5"/>
  <c r="P927" i="5"/>
  <c r="AR927" i="5" s="1"/>
  <c r="AS926" i="5"/>
  <c r="AR926" i="5"/>
  <c r="X926" i="5"/>
  <c r="W926" i="5"/>
  <c r="V926" i="5"/>
  <c r="U926" i="5"/>
  <c r="T926" i="5"/>
  <c r="S926" i="5"/>
  <c r="R926" i="5"/>
  <c r="P926" i="5" s="1"/>
  <c r="Q926" i="5"/>
  <c r="AS925" i="5"/>
  <c r="X925" i="5"/>
  <c r="W925" i="5"/>
  <c r="V925" i="5"/>
  <c r="U925" i="5"/>
  <c r="T925" i="5"/>
  <c r="S925" i="5"/>
  <c r="R925" i="5"/>
  <c r="P925" i="5" s="1"/>
  <c r="AR925" i="5" s="1"/>
  <c r="Q925" i="5"/>
  <c r="AS924" i="5"/>
  <c r="X924" i="5"/>
  <c r="W924" i="5"/>
  <c r="V924" i="5"/>
  <c r="U924" i="5"/>
  <c r="T924" i="5"/>
  <c r="S924" i="5"/>
  <c r="R924" i="5"/>
  <c r="P924" i="5" s="1"/>
  <c r="AR924" i="5" s="1"/>
  <c r="Q924" i="5"/>
  <c r="AS923" i="5"/>
  <c r="X923" i="5"/>
  <c r="W923" i="5"/>
  <c r="V923" i="5"/>
  <c r="U923" i="5"/>
  <c r="T923" i="5"/>
  <c r="S923" i="5"/>
  <c r="R923" i="5"/>
  <c r="P923" i="5" s="1"/>
  <c r="AR923" i="5" s="1"/>
  <c r="Q923" i="5"/>
  <c r="AS922" i="5"/>
  <c r="AR922" i="5"/>
  <c r="X922" i="5"/>
  <c r="W922" i="5"/>
  <c r="V922" i="5"/>
  <c r="U922" i="5"/>
  <c r="T922" i="5"/>
  <c r="S922" i="5"/>
  <c r="R922" i="5"/>
  <c r="Q922" i="5"/>
  <c r="P922" i="5"/>
  <c r="AS921" i="5"/>
  <c r="X921" i="5"/>
  <c r="W921" i="5"/>
  <c r="V921" i="5"/>
  <c r="U921" i="5"/>
  <c r="T921" i="5"/>
  <c r="S921" i="5"/>
  <c r="R921" i="5"/>
  <c r="Q921" i="5"/>
  <c r="P921" i="5"/>
  <c r="AR921" i="5" s="1"/>
  <c r="AS920" i="5"/>
  <c r="X920" i="5"/>
  <c r="W920" i="5"/>
  <c r="V920" i="5"/>
  <c r="U920" i="5"/>
  <c r="T920" i="5"/>
  <c r="S920" i="5"/>
  <c r="R920" i="5"/>
  <c r="P920" i="5" s="1"/>
  <c r="AR920" i="5" s="1"/>
  <c r="Q920" i="5"/>
  <c r="AS919" i="5"/>
  <c r="X919" i="5"/>
  <c r="W919" i="5"/>
  <c r="V919" i="5"/>
  <c r="U919" i="5"/>
  <c r="T919" i="5"/>
  <c r="S919" i="5"/>
  <c r="R919" i="5"/>
  <c r="P919" i="5" s="1"/>
  <c r="AR919" i="5" s="1"/>
  <c r="Q919" i="5"/>
  <c r="AS918" i="5"/>
  <c r="AR918" i="5"/>
  <c r="X918" i="5"/>
  <c r="W918" i="5"/>
  <c r="V918" i="5"/>
  <c r="U918" i="5"/>
  <c r="T918" i="5"/>
  <c r="S918" i="5"/>
  <c r="R918" i="5"/>
  <c r="Q918" i="5"/>
  <c r="P918" i="5"/>
  <c r="AS917" i="5"/>
  <c r="AR917" i="5"/>
  <c r="X917" i="5"/>
  <c r="W917" i="5"/>
  <c r="V917" i="5"/>
  <c r="U917" i="5"/>
  <c r="T917" i="5"/>
  <c r="S917" i="5"/>
  <c r="R917" i="5"/>
  <c r="P917" i="5" s="1"/>
  <c r="Q917" i="5"/>
  <c r="AS916" i="5"/>
  <c r="X916" i="5"/>
  <c r="W916" i="5"/>
  <c r="V916" i="5"/>
  <c r="U916" i="5"/>
  <c r="T916" i="5"/>
  <c r="S916" i="5"/>
  <c r="R916" i="5"/>
  <c r="P916" i="5" s="1"/>
  <c r="AR916" i="5" s="1"/>
  <c r="Q916" i="5"/>
  <c r="AS915" i="5"/>
  <c r="AR915" i="5"/>
  <c r="X915" i="5"/>
  <c r="W915" i="5"/>
  <c r="V915" i="5"/>
  <c r="U915" i="5"/>
  <c r="T915" i="5"/>
  <c r="S915" i="5"/>
  <c r="R915" i="5"/>
  <c r="P915" i="5" s="1"/>
  <c r="Q915" i="5"/>
  <c r="AS914" i="5"/>
  <c r="X914" i="5"/>
  <c r="W914" i="5"/>
  <c r="V914" i="5"/>
  <c r="U914" i="5"/>
  <c r="T914" i="5"/>
  <c r="S914" i="5"/>
  <c r="R914" i="5"/>
  <c r="P914" i="5" s="1"/>
  <c r="AR914" i="5" s="1"/>
  <c r="Q914" i="5"/>
  <c r="AS913" i="5"/>
  <c r="AR913" i="5"/>
  <c r="X913" i="5"/>
  <c r="W913" i="5"/>
  <c r="V913" i="5"/>
  <c r="U913" i="5"/>
  <c r="T913" i="5"/>
  <c r="S913" i="5"/>
  <c r="R913" i="5"/>
  <c r="Q913" i="5"/>
  <c r="P913" i="5"/>
  <c r="AS912" i="5"/>
  <c r="AR912" i="5"/>
  <c r="X912" i="5"/>
  <c r="W912" i="5"/>
  <c r="V912" i="5"/>
  <c r="U912" i="5"/>
  <c r="T912" i="5"/>
  <c r="S912" i="5"/>
  <c r="R912" i="5"/>
  <c r="Q912" i="5"/>
  <c r="P912" i="5"/>
  <c r="AS911" i="5"/>
  <c r="X911" i="5"/>
  <c r="W911" i="5"/>
  <c r="V911" i="5"/>
  <c r="U911" i="5"/>
  <c r="T911" i="5"/>
  <c r="S911" i="5"/>
  <c r="R911" i="5"/>
  <c r="Q911" i="5"/>
  <c r="P911" i="5"/>
  <c r="AR911" i="5" s="1"/>
  <c r="AS910" i="5"/>
  <c r="X910" i="5"/>
  <c r="W910" i="5"/>
  <c r="V910" i="5"/>
  <c r="U910" i="5"/>
  <c r="T910" i="5"/>
  <c r="S910" i="5"/>
  <c r="R910" i="5"/>
  <c r="P910" i="5" s="1"/>
  <c r="AR910" i="5" s="1"/>
  <c r="Q910" i="5"/>
  <c r="AS909" i="5"/>
  <c r="X909" i="5"/>
  <c r="W909" i="5"/>
  <c r="V909" i="5"/>
  <c r="U909" i="5"/>
  <c r="T909" i="5"/>
  <c r="S909" i="5"/>
  <c r="R909" i="5"/>
  <c r="P909" i="5" s="1"/>
  <c r="AR909" i="5" s="1"/>
  <c r="Q909" i="5"/>
  <c r="AS908" i="5"/>
  <c r="X908" i="5"/>
  <c r="W908" i="5"/>
  <c r="V908" i="5"/>
  <c r="U908" i="5"/>
  <c r="T908" i="5"/>
  <c r="S908" i="5"/>
  <c r="R908" i="5"/>
  <c r="P908" i="5" s="1"/>
  <c r="AR908" i="5" s="1"/>
  <c r="Q908" i="5"/>
  <c r="AS907" i="5"/>
  <c r="AR907" i="5"/>
  <c r="X907" i="5"/>
  <c r="W907" i="5"/>
  <c r="V907" i="5"/>
  <c r="U907" i="5"/>
  <c r="T907" i="5"/>
  <c r="S907" i="5"/>
  <c r="R907" i="5"/>
  <c r="Q907" i="5"/>
  <c r="P907" i="5"/>
  <c r="AS906" i="5"/>
  <c r="X906" i="5"/>
  <c r="W906" i="5"/>
  <c r="V906" i="5"/>
  <c r="U906" i="5"/>
  <c r="T906" i="5"/>
  <c r="S906" i="5"/>
  <c r="R906" i="5"/>
  <c r="Q906" i="5"/>
  <c r="P906" i="5"/>
  <c r="AR906" i="5" s="1"/>
  <c r="AS905" i="5"/>
  <c r="X905" i="5"/>
  <c r="W905" i="5"/>
  <c r="V905" i="5"/>
  <c r="U905" i="5"/>
  <c r="T905" i="5"/>
  <c r="S905" i="5"/>
  <c r="R905" i="5"/>
  <c r="P905" i="5" s="1"/>
  <c r="AR905" i="5" s="1"/>
  <c r="Q905" i="5"/>
  <c r="AS904" i="5"/>
  <c r="X904" i="5"/>
  <c r="W904" i="5"/>
  <c r="V904" i="5"/>
  <c r="U904" i="5"/>
  <c r="T904" i="5"/>
  <c r="S904" i="5"/>
  <c r="R904" i="5"/>
  <c r="P904" i="5" s="1"/>
  <c r="AR904" i="5" s="1"/>
  <c r="Q904" i="5"/>
  <c r="AS903" i="5"/>
  <c r="AR903" i="5"/>
  <c r="X903" i="5"/>
  <c r="W903" i="5"/>
  <c r="V903" i="5"/>
  <c r="U903" i="5"/>
  <c r="T903" i="5"/>
  <c r="S903" i="5"/>
  <c r="R903" i="5"/>
  <c r="Q903" i="5"/>
  <c r="P903" i="5"/>
  <c r="AS902" i="5"/>
  <c r="X902" i="5"/>
  <c r="W902" i="5"/>
  <c r="V902" i="5"/>
  <c r="U902" i="5"/>
  <c r="T902" i="5"/>
  <c r="S902" i="5"/>
  <c r="R902" i="5"/>
  <c r="Q902" i="5"/>
  <c r="P902" i="5"/>
  <c r="AR902" i="5" s="1"/>
  <c r="AS901" i="5"/>
  <c r="X901" i="5"/>
  <c r="W901" i="5"/>
  <c r="V901" i="5"/>
  <c r="U901" i="5"/>
  <c r="T901" i="5"/>
  <c r="S901" i="5"/>
  <c r="R901" i="5"/>
  <c r="Q901" i="5"/>
  <c r="P901" i="5"/>
  <c r="AR901" i="5" s="1"/>
  <c r="AS900" i="5"/>
  <c r="X900" i="5"/>
  <c r="W900" i="5"/>
  <c r="V900" i="5"/>
  <c r="U900" i="5"/>
  <c r="T900" i="5"/>
  <c r="S900" i="5"/>
  <c r="R900" i="5"/>
  <c r="P900" i="5" s="1"/>
  <c r="AR900" i="5" s="1"/>
  <c r="Q900" i="5"/>
  <c r="AS899" i="5"/>
  <c r="X899" i="5"/>
  <c r="W899" i="5"/>
  <c r="V899" i="5"/>
  <c r="U899" i="5"/>
  <c r="T899" i="5"/>
  <c r="S899" i="5"/>
  <c r="R899" i="5"/>
  <c r="Q899" i="5"/>
  <c r="P899" i="5"/>
  <c r="AR899" i="5" s="1"/>
  <c r="AS898" i="5"/>
  <c r="AR898" i="5"/>
  <c r="X898" i="5"/>
  <c r="W898" i="5"/>
  <c r="V898" i="5"/>
  <c r="U898" i="5"/>
  <c r="T898" i="5"/>
  <c r="S898" i="5"/>
  <c r="R898" i="5"/>
  <c r="Q898" i="5"/>
  <c r="P898" i="5"/>
  <c r="AS897" i="5"/>
  <c r="X897" i="5"/>
  <c r="W897" i="5"/>
  <c r="V897" i="5"/>
  <c r="U897" i="5"/>
  <c r="T897" i="5"/>
  <c r="S897" i="5"/>
  <c r="R897" i="5"/>
  <c r="Q897" i="5"/>
  <c r="P897" i="5"/>
  <c r="AR897" i="5" s="1"/>
  <c r="AS896" i="5"/>
  <c r="X896" i="5"/>
  <c r="W896" i="5"/>
  <c r="V896" i="5"/>
  <c r="U896" i="5"/>
  <c r="T896" i="5"/>
  <c r="S896" i="5"/>
  <c r="R896" i="5"/>
  <c r="P896" i="5" s="1"/>
  <c r="AR896" i="5" s="1"/>
  <c r="Q896" i="5"/>
  <c r="AS895" i="5"/>
  <c r="X895" i="5"/>
  <c r="W895" i="5"/>
  <c r="V895" i="5"/>
  <c r="U895" i="5"/>
  <c r="T895" i="5"/>
  <c r="S895" i="5"/>
  <c r="R895" i="5"/>
  <c r="P895" i="5" s="1"/>
  <c r="AR895" i="5" s="1"/>
  <c r="Q895" i="5"/>
  <c r="AS894" i="5"/>
  <c r="X894" i="5"/>
  <c r="W894" i="5"/>
  <c r="V894" i="5"/>
  <c r="U894" i="5"/>
  <c r="T894" i="5"/>
  <c r="S894" i="5"/>
  <c r="R894" i="5"/>
  <c r="P894" i="5" s="1"/>
  <c r="AR894" i="5" s="1"/>
  <c r="Q894" i="5"/>
  <c r="AS893" i="5"/>
  <c r="AR893" i="5"/>
  <c r="X893" i="5"/>
  <c r="W893" i="5"/>
  <c r="V893" i="5"/>
  <c r="U893" i="5"/>
  <c r="T893" i="5"/>
  <c r="S893" i="5"/>
  <c r="R893" i="5"/>
  <c r="Q893" i="5"/>
  <c r="P893" i="5"/>
  <c r="AS892" i="5"/>
  <c r="AR892" i="5"/>
  <c r="X892" i="5"/>
  <c r="W892" i="5"/>
  <c r="V892" i="5"/>
  <c r="U892" i="5"/>
  <c r="T892" i="5"/>
  <c r="S892" i="5"/>
  <c r="R892" i="5"/>
  <c r="Q892" i="5"/>
  <c r="P892" i="5"/>
  <c r="AS891" i="5"/>
  <c r="X891" i="5"/>
  <c r="W891" i="5"/>
  <c r="V891" i="5"/>
  <c r="U891" i="5"/>
  <c r="T891" i="5"/>
  <c r="S891" i="5"/>
  <c r="R891" i="5"/>
  <c r="Q891" i="5"/>
  <c r="P891" i="5"/>
  <c r="AR891" i="5" s="1"/>
  <c r="AS890" i="5"/>
  <c r="AR890" i="5"/>
  <c r="X890" i="5"/>
  <c r="W890" i="5"/>
  <c r="V890" i="5"/>
  <c r="U890" i="5"/>
  <c r="T890" i="5"/>
  <c r="S890" i="5"/>
  <c r="R890" i="5"/>
  <c r="P890" i="5" s="1"/>
  <c r="Q890" i="5"/>
  <c r="AS889" i="5"/>
  <c r="X889" i="5"/>
  <c r="W889" i="5"/>
  <c r="V889" i="5"/>
  <c r="U889" i="5"/>
  <c r="T889" i="5"/>
  <c r="S889" i="5"/>
  <c r="R889" i="5"/>
  <c r="Q889" i="5"/>
  <c r="P889" i="5"/>
  <c r="AR889" i="5" s="1"/>
  <c r="AS888" i="5"/>
  <c r="X888" i="5"/>
  <c r="W888" i="5"/>
  <c r="V888" i="5"/>
  <c r="U888" i="5"/>
  <c r="T888" i="5"/>
  <c r="S888" i="5"/>
  <c r="R888" i="5"/>
  <c r="Q888" i="5"/>
  <c r="P888" i="5"/>
  <c r="AR888" i="5" s="1"/>
  <c r="AS887" i="5"/>
  <c r="AR887" i="5"/>
  <c r="X887" i="5"/>
  <c r="W887" i="5"/>
  <c r="V887" i="5"/>
  <c r="U887" i="5"/>
  <c r="T887" i="5"/>
  <c r="S887" i="5"/>
  <c r="R887" i="5"/>
  <c r="P887" i="5" s="1"/>
  <c r="Q887" i="5"/>
  <c r="AS886" i="5"/>
  <c r="AR886" i="5"/>
  <c r="X886" i="5"/>
  <c r="W886" i="5"/>
  <c r="V886" i="5"/>
  <c r="U886" i="5"/>
  <c r="T886" i="5"/>
  <c r="S886" i="5"/>
  <c r="R886" i="5"/>
  <c r="Q886" i="5"/>
  <c r="P886" i="5"/>
  <c r="AS885" i="5"/>
  <c r="X885" i="5"/>
  <c r="W885" i="5"/>
  <c r="V885" i="5"/>
  <c r="U885" i="5"/>
  <c r="T885" i="5"/>
  <c r="S885" i="5"/>
  <c r="R885" i="5"/>
  <c r="Q885" i="5"/>
  <c r="P885" i="5"/>
  <c r="AR885" i="5" s="1"/>
  <c r="AS884" i="5"/>
  <c r="AR884" i="5"/>
  <c r="X884" i="5"/>
  <c r="W884" i="5"/>
  <c r="V884" i="5"/>
  <c r="U884" i="5"/>
  <c r="T884" i="5"/>
  <c r="S884" i="5"/>
  <c r="R884" i="5"/>
  <c r="P884" i="5" s="1"/>
  <c r="Q884" i="5"/>
  <c r="AS883" i="5"/>
  <c r="X883" i="5"/>
  <c r="W883" i="5"/>
  <c r="V883" i="5"/>
  <c r="U883" i="5"/>
  <c r="T883" i="5"/>
  <c r="S883" i="5"/>
  <c r="R883" i="5"/>
  <c r="Q883" i="5"/>
  <c r="P883" i="5"/>
  <c r="AR883" i="5" s="1"/>
  <c r="AS882" i="5"/>
  <c r="AR882" i="5"/>
  <c r="X882" i="5"/>
  <c r="W882" i="5"/>
  <c r="V882" i="5"/>
  <c r="U882" i="5"/>
  <c r="T882" i="5"/>
  <c r="S882" i="5"/>
  <c r="R882" i="5"/>
  <c r="P882" i="5" s="1"/>
  <c r="Q882" i="5"/>
  <c r="AS881" i="5"/>
  <c r="X881" i="5"/>
  <c r="W881" i="5"/>
  <c r="V881" i="5"/>
  <c r="U881" i="5"/>
  <c r="T881" i="5"/>
  <c r="S881" i="5"/>
  <c r="R881" i="5"/>
  <c r="Q881" i="5"/>
  <c r="P881" i="5"/>
  <c r="AR881" i="5" s="1"/>
  <c r="AS880" i="5"/>
  <c r="X880" i="5"/>
  <c r="W880" i="5"/>
  <c r="V880" i="5"/>
  <c r="U880" i="5"/>
  <c r="T880" i="5"/>
  <c r="S880" i="5"/>
  <c r="R880" i="5"/>
  <c r="P880" i="5" s="1"/>
  <c r="AR880" i="5" s="1"/>
  <c r="Q880" i="5"/>
  <c r="AS879" i="5"/>
  <c r="X879" i="5"/>
  <c r="W879" i="5"/>
  <c r="V879" i="5"/>
  <c r="U879" i="5"/>
  <c r="T879" i="5"/>
  <c r="S879" i="5"/>
  <c r="R879" i="5"/>
  <c r="Q879" i="5"/>
  <c r="P879" i="5"/>
  <c r="AR879" i="5" s="1"/>
  <c r="AS878" i="5"/>
  <c r="X878" i="5"/>
  <c r="W878" i="5"/>
  <c r="V878" i="5"/>
  <c r="U878" i="5"/>
  <c r="T878" i="5"/>
  <c r="S878" i="5"/>
  <c r="R878" i="5"/>
  <c r="Q878" i="5"/>
  <c r="P878" i="5"/>
  <c r="AR878" i="5" s="1"/>
  <c r="AS877" i="5"/>
  <c r="X877" i="5"/>
  <c r="W877" i="5"/>
  <c r="V877" i="5"/>
  <c r="U877" i="5"/>
  <c r="T877" i="5"/>
  <c r="S877" i="5"/>
  <c r="R877" i="5"/>
  <c r="P877" i="5" s="1"/>
  <c r="AR877" i="5" s="1"/>
  <c r="Q877" i="5"/>
  <c r="AS876" i="5"/>
  <c r="X876" i="5"/>
  <c r="W876" i="5"/>
  <c r="V876" i="5"/>
  <c r="U876" i="5"/>
  <c r="T876" i="5"/>
  <c r="S876" i="5"/>
  <c r="R876" i="5"/>
  <c r="P876" i="5" s="1"/>
  <c r="AR876" i="5" s="1"/>
  <c r="Q876" i="5"/>
  <c r="AS875" i="5"/>
  <c r="AR875" i="5"/>
  <c r="X875" i="5"/>
  <c r="W875" i="5"/>
  <c r="V875" i="5"/>
  <c r="U875" i="5"/>
  <c r="T875" i="5"/>
  <c r="S875" i="5"/>
  <c r="R875" i="5"/>
  <c r="P875" i="5" s="1"/>
  <c r="Q875" i="5"/>
  <c r="AS874" i="5"/>
  <c r="X874" i="5"/>
  <c r="W874" i="5"/>
  <c r="V874" i="5"/>
  <c r="U874" i="5"/>
  <c r="T874" i="5"/>
  <c r="S874" i="5"/>
  <c r="R874" i="5"/>
  <c r="P874" i="5" s="1"/>
  <c r="AR874" i="5" s="1"/>
  <c r="Q874" i="5"/>
  <c r="AS873" i="5"/>
  <c r="AR873" i="5"/>
  <c r="X873" i="5"/>
  <c r="W873" i="5"/>
  <c r="V873" i="5"/>
  <c r="U873" i="5"/>
  <c r="T873" i="5"/>
  <c r="S873" i="5"/>
  <c r="R873" i="5"/>
  <c r="Q873" i="5"/>
  <c r="P873" i="5"/>
  <c r="AS872" i="5"/>
  <c r="AR872" i="5"/>
  <c r="X872" i="5"/>
  <c r="W872" i="5"/>
  <c r="V872" i="5"/>
  <c r="U872" i="5"/>
  <c r="T872" i="5"/>
  <c r="S872" i="5"/>
  <c r="R872" i="5"/>
  <c r="P872" i="5" s="1"/>
  <c r="Q872" i="5"/>
  <c r="AS871" i="5"/>
  <c r="X871" i="5"/>
  <c r="W871" i="5"/>
  <c r="V871" i="5"/>
  <c r="U871" i="5"/>
  <c r="T871" i="5"/>
  <c r="S871" i="5"/>
  <c r="R871" i="5"/>
  <c r="Q871" i="5"/>
  <c r="P871" i="5"/>
  <c r="AR871" i="5" s="1"/>
  <c r="AS870" i="5"/>
  <c r="X870" i="5"/>
  <c r="W870" i="5"/>
  <c r="V870" i="5"/>
  <c r="U870" i="5"/>
  <c r="T870" i="5"/>
  <c r="S870" i="5"/>
  <c r="R870" i="5"/>
  <c r="Q870" i="5"/>
  <c r="P870" i="5"/>
  <c r="AR870" i="5" s="1"/>
  <c r="AS869" i="5"/>
  <c r="X869" i="5"/>
  <c r="W869" i="5"/>
  <c r="V869" i="5"/>
  <c r="U869" i="5"/>
  <c r="T869" i="5"/>
  <c r="S869" i="5"/>
  <c r="R869" i="5"/>
  <c r="P869" i="5" s="1"/>
  <c r="AR869" i="5" s="1"/>
  <c r="Q869" i="5"/>
  <c r="AS868" i="5"/>
  <c r="X868" i="5"/>
  <c r="W868" i="5"/>
  <c r="V868" i="5"/>
  <c r="U868" i="5"/>
  <c r="T868" i="5"/>
  <c r="S868" i="5"/>
  <c r="R868" i="5"/>
  <c r="P868" i="5" s="1"/>
  <c r="AR868" i="5" s="1"/>
  <c r="Q868" i="5"/>
  <c r="AS867" i="5"/>
  <c r="X867" i="5"/>
  <c r="W867" i="5"/>
  <c r="V867" i="5"/>
  <c r="U867" i="5"/>
  <c r="T867" i="5"/>
  <c r="S867" i="5"/>
  <c r="R867" i="5"/>
  <c r="P867" i="5" s="1"/>
  <c r="AR867" i="5" s="1"/>
  <c r="Q867" i="5"/>
  <c r="AS866" i="5"/>
  <c r="X866" i="5"/>
  <c r="W866" i="5"/>
  <c r="V866" i="5"/>
  <c r="U866" i="5"/>
  <c r="T866" i="5"/>
  <c r="S866" i="5"/>
  <c r="R866" i="5"/>
  <c r="P866" i="5" s="1"/>
  <c r="AR866" i="5" s="1"/>
  <c r="Q866" i="5"/>
  <c r="AS865" i="5"/>
  <c r="X865" i="5"/>
  <c r="W865" i="5"/>
  <c r="V865" i="5"/>
  <c r="U865" i="5"/>
  <c r="T865" i="5"/>
  <c r="S865" i="5"/>
  <c r="R865" i="5"/>
  <c r="P865" i="5" s="1"/>
  <c r="AR865" i="5" s="1"/>
  <c r="Q865" i="5"/>
  <c r="AS864" i="5"/>
  <c r="AR864" i="5"/>
  <c r="X864" i="5"/>
  <c r="W864" i="5"/>
  <c r="V864" i="5"/>
  <c r="U864" i="5"/>
  <c r="T864" i="5"/>
  <c r="S864" i="5"/>
  <c r="R864" i="5"/>
  <c r="P864" i="5" s="1"/>
  <c r="Q864" i="5"/>
  <c r="AS863" i="5"/>
  <c r="AR863" i="5"/>
  <c r="X863" i="5"/>
  <c r="W863" i="5"/>
  <c r="V863" i="5"/>
  <c r="U863" i="5"/>
  <c r="T863" i="5"/>
  <c r="S863" i="5"/>
  <c r="R863" i="5"/>
  <c r="Q863" i="5"/>
  <c r="P863" i="5"/>
  <c r="AS862" i="5"/>
  <c r="X862" i="5"/>
  <c r="W862" i="5"/>
  <c r="V862" i="5"/>
  <c r="U862" i="5"/>
  <c r="T862" i="5"/>
  <c r="S862" i="5"/>
  <c r="R862" i="5"/>
  <c r="Q862" i="5"/>
  <c r="P862" i="5"/>
  <c r="AR862" i="5" s="1"/>
  <c r="AS861" i="5"/>
  <c r="X861" i="5"/>
  <c r="W861" i="5"/>
  <c r="V861" i="5"/>
  <c r="U861" i="5"/>
  <c r="T861" i="5"/>
  <c r="S861" i="5"/>
  <c r="R861" i="5"/>
  <c r="P861" i="5" s="1"/>
  <c r="AR861" i="5" s="1"/>
  <c r="Q861" i="5"/>
  <c r="AS860" i="5"/>
  <c r="X860" i="5"/>
  <c r="W860" i="5"/>
  <c r="V860" i="5"/>
  <c r="U860" i="5"/>
  <c r="T860" i="5"/>
  <c r="S860" i="5"/>
  <c r="R860" i="5"/>
  <c r="P860" i="5" s="1"/>
  <c r="AR860" i="5" s="1"/>
  <c r="Q860" i="5"/>
  <c r="AS859" i="5"/>
  <c r="X859" i="5"/>
  <c r="W859" i="5"/>
  <c r="V859" i="5"/>
  <c r="U859" i="5"/>
  <c r="T859" i="5"/>
  <c r="S859" i="5"/>
  <c r="R859" i="5"/>
  <c r="Q859" i="5"/>
  <c r="P859" i="5"/>
  <c r="AR859" i="5" s="1"/>
  <c r="AS858" i="5"/>
  <c r="X858" i="5"/>
  <c r="W858" i="5"/>
  <c r="V858" i="5"/>
  <c r="U858" i="5"/>
  <c r="T858" i="5"/>
  <c r="S858" i="5"/>
  <c r="R858" i="5"/>
  <c r="Q858" i="5"/>
  <c r="P858" i="5"/>
  <c r="AR858" i="5" s="1"/>
  <c r="AS857" i="5"/>
  <c r="X857" i="5"/>
  <c r="W857" i="5"/>
  <c r="V857" i="5"/>
  <c r="U857" i="5"/>
  <c r="T857" i="5"/>
  <c r="S857" i="5"/>
  <c r="R857" i="5"/>
  <c r="P857" i="5" s="1"/>
  <c r="AR857" i="5" s="1"/>
  <c r="Q857" i="5"/>
  <c r="AS856" i="5"/>
  <c r="X856" i="5"/>
  <c r="W856" i="5"/>
  <c r="V856" i="5"/>
  <c r="U856" i="5"/>
  <c r="T856" i="5"/>
  <c r="S856" i="5"/>
  <c r="R856" i="5"/>
  <c r="P856" i="5" s="1"/>
  <c r="AR856" i="5" s="1"/>
  <c r="Q856" i="5"/>
  <c r="AS855" i="5"/>
  <c r="X855" i="5"/>
  <c r="W855" i="5"/>
  <c r="V855" i="5"/>
  <c r="U855" i="5"/>
  <c r="T855" i="5"/>
  <c r="S855" i="5"/>
  <c r="R855" i="5"/>
  <c r="P855" i="5" s="1"/>
  <c r="AR855" i="5" s="1"/>
  <c r="Q855" i="5"/>
  <c r="AS854" i="5"/>
  <c r="X854" i="5"/>
  <c r="W854" i="5"/>
  <c r="V854" i="5"/>
  <c r="U854" i="5"/>
  <c r="T854" i="5"/>
  <c r="S854" i="5"/>
  <c r="R854" i="5"/>
  <c r="P854" i="5" s="1"/>
  <c r="AR854" i="5" s="1"/>
  <c r="Q854" i="5"/>
  <c r="AS853" i="5"/>
  <c r="AR853" i="5"/>
  <c r="X853" i="5"/>
  <c r="W853" i="5"/>
  <c r="V853" i="5"/>
  <c r="U853" i="5"/>
  <c r="T853" i="5"/>
  <c r="S853" i="5"/>
  <c r="R853" i="5"/>
  <c r="Q853" i="5"/>
  <c r="P853" i="5"/>
  <c r="AS852" i="5"/>
  <c r="AR852" i="5"/>
  <c r="X852" i="5"/>
  <c r="W852" i="5"/>
  <c r="V852" i="5"/>
  <c r="U852" i="5"/>
  <c r="T852" i="5"/>
  <c r="S852" i="5"/>
  <c r="R852" i="5"/>
  <c r="P852" i="5" s="1"/>
  <c r="Q852" i="5"/>
  <c r="AS851" i="5"/>
  <c r="X851" i="5"/>
  <c r="W851" i="5"/>
  <c r="V851" i="5"/>
  <c r="U851" i="5"/>
  <c r="T851" i="5"/>
  <c r="S851" i="5"/>
  <c r="R851" i="5"/>
  <c r="Q851" i="5"/>
  <c r="P851" i="5"/>
  <c r="AR851" i="5" s="1"/>
  <c r="AS850" i="5"/>
  <c r="X850" i="5"/>
  <c r="W850" i="5"/>
  <c r="V850" i="5"/>
  <c r="U850" i="5"/>
  <c r="T850" i="5"/>
  <c r="S850" i="5"/>
  <c r="R850" i="5"/>
  <c r="Q850" i="5"/>
  <c r="P850" i="5"/>
  <c r="AR850" i="5" s="1"/>
  <c r="AS849" i="5"/>
  <c r="AR849" i="5"/>
  <c r="X849" i="5"/>
  <c r="W849" i="5"/>
  <c r="V849" i="5"/>
  <c r="U849" i="5"/>
  <c r="T849" i="5"/>
  <c r="S849" i="5"/>
  <c r="R849" i="5"/>
  <c r="P849" i="5" s="1"/>
  <c r="Q849" i="5"/>
  <c r="AS848" i="5"/>
  <c r="AR848" i="5"/>
  <c r="X848" i="5"/>
  <c r="W848" i="5"/>
  <c r="V848" i="5"/>
  <c r="U848" i="5"/>
  <c r="T848" i="5"/>
  <c r="S848" i="5"/>
  <c r="R848" i="5"/>
  <c r="P848" i="5" s="1"/>
  <c r="Q848" i="5"/>
  <c r="AS847" i="5"/>
  <c r="X847" i="5"/>
  <c r="W847" i="5"/>
  <c r="V847" i="5"/>
  <c r="U847" i="5"/>
  <c r="T847" i="5"/>
  <c r="S847" i="5"/>
  <c r="R847" i="5"/>
  <c r="Q847" i="5"/>
  <c r="P847" i="5"/>
  <c r="AR847" i="5" s="1"/>
  <c r="AS846" i="5"/>
  <c r="X846" i="5"/>
  <c r="W846" i="5"/>
  <c r="V846" i="5"/>
  <c r="U846" i="5"/>
  <c r="T846" i="5"/>
  <c r="S846" i="5"/>
  <c r="R846" i="5"/>
  <c r="P846" i="5" s="1"/>
  <c r="AR846" i="5" s="1"/>
  <c r="Q846" i="5"/>
  <c r="AS845" i="5"/>
  <c r="X845" i="5"/>
  <c r="W845" i="5"/>
  <c r="V845" i="5"/>
  <c r="U845" i="5"/>
  <c r="T845" i="5"/>
  <c r="S845" i="5"/>
  <c r="R845" i="5"/>
  <c r="Q845" i="5"/>
  <c r="P845" i="5"/>
  <c r="AR845" i="5" s="1"/>
  <c r="AS844" i="5"/>
  <c r="AR844" i="5"/>
  <c r="X844" i="5"/>
  <c r="W844" i="5"/>
  <c r="V844" i="5"/>
  <c r="U844" i="5"/>
  <c r="T844" i="5"/>
  <c r="S844" i="5"/>
  <c r="R844" i="5"/>
  <c r="P844" i="5" s="1"/>
  <c r="Q844" i="5"/>
  <c r="AS843" i="5"/>
  <c r="X843" i="5"/>
  <c r="W843" i="5"/>
  <c r="V843" i="5"/>
  <c r="U843" i="5"/>
  <c r="T843" i="5"/>
  <c r="S843" i="5"/>
  <c r="R843" i="5"/>
  <c r="Q843" i="5"/>
  <c r="P843" i="5"/>
  <c r="AR843" i="5" s="1"/>
  <c r="AS842" i="5"/>
  <c r="AR842" i="5"/>
  <c r="X842" i="5"/>
  <c r="W842" i="5"/>
  <c r="V842" i="5"/>
  <c r="U842" i="5"/>
  <c r="T842" i="5"/>
  <c r="S842" i="5"/>
  <c r="R842" i="5"/>
  <c r="Q842" i="5"/>
  <c r="P842" i="5"/>
  <c r="AS841" i="5"/>
  <c r="X841" i="5"/>
  <c r="W841" i="5"/>
  <c r="V841" i="5"/>
  <c r="U841" i="5"/>
  <c r="T841" i="5"/>
  <c r="S841" i="5"/>
  <c r="R841" i="5"/>
  <c r="P841" i="5" s="1"/>
  <c r="AR841" i="5" s="1"/>
  <c r="Q841" i="5"/>
  <c r="AS840" i="5"/>
  <c r="AR840" i="5"/>
  <c r="X840" i="5"/>
  <c r="W840" i="5"/>
  <c r="V840" i="5"/>
  <c r="U840" i="5"/>
  <c r="T840" i="5"/>
  <c r="S840" i="5"/>
  <c r="R840" i="5"/>
  <c r="P840" i="5" s="1"/>
  <c r="Q840" i="5"/>
  <c r="AS839" i="5"/>
  <c r="X839" i="5"/>
  <c r="W839" i="5"/>
  <c r="V839" i="5"/>
  <c r="U839" i="5"/>
  <c r="T839" i="5"/>
  <c r="S839" i="5"/>
  <c r="R839" i="5"/>
  <c r="P839" i="5" s="1"/>
  <c r="AR839" i="5" s="1"/>
  <c r="Q839" i="5"/>
  <c r="AS838" i="5"/>
  <c r="AR838" i="5"/>
  <c r="X838" i="5"/>
  <c r="W838" i="5"/>
  <c r="V838" i="5"/>
  <c r="U838" i="5"/>
  <c r="T838" i="5"/>
  <c r="S838" i="5"/>
  <c r="R838" i="5"/>
  <c r="Q838" i="5"/>
  <c r="P838" i="5"/>
  <c r="AS837" i="5"/>
  <c r="X837" i="5"/>
  <c r="W837" i="5"/>
  <c r="V837" i="5"/>
  <c r="U837" i="5"/>
  <c r="T837" i="5"/>
  <c r="S837" i="5"/>
  <c r="R837" i="5"/>
  <c r="Q837" i="5"/>
  <c r="P837" i="5"/>
  <c r="AR837" i="5" s="1"/>
  <c r="AS836" i="5"/>
  <c r="X836" i="5"/>
  <c r="W836" i="5"/>
  <c r="V836" i="5"/>
  <c r="U836" i="5"/>
  <c r="T836" i="5"/>
  <c r="S836" i="5"/>
  <c r="R836" i="5"/>
  <c r="P836" i="5" s="1"/>
  <c r="AR836" i="5" s="1"/>
  <c r="Q836" i="5"/>
  <c r="AS835" i="5"/>
  <c r="AR835" i="5"/>
  <c r="X835" i="5"/>
  <c r="W835" i="5"/>
  <c r="V835" i="5"/>
  <c r="U835" i="5"/>
  <c r="T835" i="5"/>
  <c r="S835" i="5"/>
  <c r="R835" i="5"/>
  <c r="P835" i="5" s="1"/>
  <c r="Q835" i="5"/>
  <c r="AS834" i="5"/>
  <c r="X834" i="5"/>
  <c r="W834" i="5"/>
  <c r="V834" i="5"/>
  <c r="U834" i="5"/>
  <c r="T834" i="5"/>
  <c r="S834" i="5"/>
  <c r="R834" i="5"/>
  <c r="P834" i="5" s="1"/>
  <c r="AR834" i="5" s="1"/>
  <c r="Q834" i="5"/>
  <c r="AS833" i="5"/>
  <c r="AR833" i="5"/>
  <c r="X833" i="5"/>
  <c r="W833" i="5"/>
  <c r="V833" i="5"/>
  <c r="U833" i="5"/>
  <c r="T833" i="5"/>
  <c r="S833" i="5"/>
  <c r="R833" i="5"/>
  <c r="Q833" i="5"/>
  <c r="P833" i="5"/>
  <c r="AS832" i="5"/>
  <c r="AR832" i="5"/>
  <c r="X832" i="5"/>
  <c r="W832" i="5"/>
  <c r="V832" i="5"/>
  <c r="U832" i="5"/>
  <c r="T832" i="5"/>
  <c r="S832" i="5"/>
  <c r="R832" i="5"/>
  <c r="Q832" i="5"/>
  <c r="P832" i="5"/>
  <c r="AS831" i="5"/>
  <c r="X831" i="5"/>
  <c r="W831" i="5"/>
  <c r="V831" i="5"/>
  <c r="U831" i="5"/>
  <c r="T831" i="5"/>
  <c r="S831" i="5"/>
  <c r="R831" i="5"/>
  <c r="Q831" i="5"/>
  <c r="P831" i="5"/>
  <c r="AR831" i="5" s="1"/>
  <c r="AS830" i="5"/>
  <c r="X830" i="5"/>
  <c r="W830" i="5"/>
  <c r="V830" i="5"/>
  <c r="U830" i="5"/>
  <c r="T830" i="5"/>
  <c r="S830" i="5"/>
  <c r="R830" i="5"/>
  <c r="Q830" i="5"/>
  <c r="P830" i="5"/>
  <c r="AR830" i="5" s="1"/>
  <c r="AS829" i="5"/>
  <c r="AR829" i="5"/>
  <c r="X829" i="5"/>
  <c r="W829" i="5"/>
  <c r="V829" i="5"/>
  <c r="U829" i="5"/>
  <c r="T829" i="5"/>
  <c r="S829" i="5"/>
  <c r="R829" i="5"/>
  <c r="P829" i="5" s="1"/>
  <c r="Q829" i="5"/>
  <c r="AS828" i="5"/>
  <c r="X828" i="5"/>
  <c r="W828" i="5"/>
  <c r="V828" i="5"/>
  <c r="U828" i="5"/>
  <c r="T828" i="5"/>
  <c r="S828" i="5"/>
  <c r="R828" i="5"/>
  <c r="Q828" i="5"/>
  <c r="P828" i="5"/>
  <c r="AR828" i="5" s="1"/>
  <c r="AS827" i="5"/>
  <c r="AR827" i="5"/>
  <c r="X827" i="5"/>
  <c r="W827" i="5"/>
  <c r="V827" i="5"/>
  <c r="U827" i="5"/>
  <c r="T827" i="5"/>
  <c r="S827" i="5"/>
  <c r="R827" i="5"/>
  <c r="Q827" i="5"/>
  <c r="P827" i="5"/>
  <c r="AS826" i="5"/>
  <c r="X826" i="5"/>
  <c r="W826" i="5"/>
  <c r="V826" i="5"/>
  <c r="U826" i="5"/>
  <c r="T826" i="5"/>
  <c r="S826" i="5"/>
  <c r="R826" i="5"/>
  <c r="P826" i="5" s="1"/>
  <c r="AR826" i="5" s="1"/>
  <c r="Q826" i="5"/>
  <c r="AS825" i="5"/>
  <c r="AR825" i="5"/>
  <c r="X825" i="5"/>
  <c r="W825" i="5"/>
  <c r="V825" i="5"/>
  <c r="U825" i="5"/>
  <c r="T825" i="5"/>
  <c r="S825" i="5"/>
  <c r="R825" i="5"/>
  <c r="P825" i="5" s="1"/>
  <c r="Q825" i="5"/>
  <c r="AS824" i="5"/>
  <c r="X824" i="5"/>
  <c r="W824" i="5"/>
  <c r="V824" i="5"/>
  <c r="U824" i="5"/>
  <c r="T824" i="5"/>
  <c r="S824" i="5"/>
  <c r="R824" i="5"/>
  <c r="Q824" i="5"/>
  <c r="P824" i="5"/>
  <c r="AR824" i="5" s="1"/>
  <c r="AS823" i="5"/>
  <c r="X823" i="5"/>
  <c r="W823" i="5"/>
  <c r="V823" i="5"/>
  <c r="U823" i="5"/>
  <c r="T823" i="5"/>
  <c r="S823" i="5"/>
  <c r="R823" i="5"/>
  <c r="Q823" i="5"/>
  <c r="P823" i="5"/>
  <c r="AR823" i="5" s="1"/>
  <c r="AS822" i="5"/>
  <c r="AR822" i="5"/>
  <c r="X822" i="5"/>
  <c r="W822" i="5"/>
  <c r="V822" i="5"/>
  <c r="U822" i="5"/>
  <c r="T822" i="5"/>
  <c r="S822" i="5"/>
  <c r="R822" i="5"/>
  <c r="P822" i="5" s="1"/>
  <c r="Q822" i="5"/>
  <c r="AS821" i="5"/>
  <c r="X821" i="5"/>
  <c r="W821" i="5"/>
  <c r="V821" i="5"/>
  <c r="U821" i="5"/>
  <c r="T821" i="5"/>
  <c r="S821" i="5"/>
  <c r="R821" i="5"/>
  <c r="Q821" i="5"/>
  <c r="P821" i="5"/>
  <c r="AR821" i="5" s="1"/>
  <c r="AS820" i="5"/>
  <c r="X820" i="5"/>
  <c r="W820" i="5"/>
  <c r="V820" i="5"/>
  <c r="U820" i="5"/>
  <c r="T820" i="5"/>
  <c r="S820" i="5"/>
  <c r="R820" i="5"/>
  <c r="P820" i="5" s="1"/>
  <c r="AR820" i="5" s="1"/>
  <c r="Q820" i="5"/>
  <c r="AS819" i="5"/>
  <c r="X819" i="5"/>
  <c r="W819" i="5"/>
  <c r="V819" i="5"/>
  <c r="U819" i="5"/>
  <c r="T819" i="5"/>
  <c r="S819" i="5"/>
  <c r="R819" i="5"/>
  <c r="Q819" i="5"/>
  <c r="P819" i="5"/>
  <c r="AR819" i="5" s="1"/>
  <c r="AS818" i="5"/>
  <c r="AR818" i="5"/>
  <c r="X818" i="5"/>
  <c r="W818" i="5"/>
  <c r="V818" i="5"/>
  <c r="U818" i="5"/>
  <c r="T818" i="5"/>
  <c r="S818" i="5"/>
  <c r="R818" i="5"/>
  <c r="Q818" i="5"/>
  <c r="P818" i="5"/>
  <c r="AS817" i="5"/>
  <c r="X817" i="5"/>
  <c r="W817" i="5"/>
  <c r="V817" i="5"/>
  <c r="U817" i="5"/>
  <c r="T817" i="5"/>
  <c r="S817" i="5"/>
  <c r="R817" i="5"/>
  <c r="P817" i="5" s="1"/>
  <c r="AR817" i="5" s="1"/>
  <c r="Q817" i="5"/>
  <c r="AS816" i="5"/>
  <c r="X816" i="5"/>
  <c r="W816" i="5"/>
  <c r="V816" i="5"/>
  <c r="U816" i="5"/>
  <c r="T816" i="5"/>
  <c r="S816" i="5"/>
  <c r="R816" i="5"/>
  <c r="P816" i="5" s="1"/>
  <c r="AR816" i="5" s="1"/>
  <c r="Q816" i="5"/>
  <c r="AS815" i="5"/>
  <c r="X815" i="5"/>
  <c r="W815" i="5"/>
  <c r="V815" i="5"/>
  <c r="U815" i="5"/>
  <c r="T815" i="5"/>
  <c r="S815" i="5"/>
  <c r="R815" i="5"/>
  <c r="P815" i="5" s="1"/>
  <c r="AR815" i="5" s="1"/>
  <c r="Q815" i="5"/>
  <c r="AS814" i="5"/>
  <c r="X814" i="5"/>
  <c r="W814" i="5"/>
  <c r="V814" i="5"/>
  <c r="U814" i="5"/>
  <c r="T814" i="5"/>
  <c r="S814" i="5"/>
  <c r="R814" i="5"/>
  <c r="P814" i="5" s="1"/>
  <c r="AR814" i="5" s="1"/>
  <c r="Q814" i="5"/>
  <c r="AS813" i="5"/>
  <c r="AR813" i="5"/>
  <c r="X813" i="5"/>
  <c r="W813" i="5"/>
  <c r="V813" i="5"/>
  <c r="U813" i="5"/>
  <c r="T813" i="5"/>
  <c r="S813" i="5"/>
  <c r="R813" i="5"/>
  <c r="Q813" i="5"/>
  <c r="P813" i="5"/>
  <c r="AS812" i="5"/>
  <c r="AR812" i="5"/>
  <c r="X812" i="5"/>
  <c r="W812" i="5"/>
  <c r="V812" i="5"/>
  <c r="U812" i="5"/>
  <c r="T812" i="5"/>
  <c r="S812" i="5"/>
  <c r="R812" i="5"/>
  <c r="Q812" i="5"/>
  <c r="P812" i="5"/>
  <c r="AS811" i="5"/>
  <c r="X811" i="5"/>
  <c r="W811" i="5"/>
  <c r="V811" i="5"/>
  <c r="U811" i="5"/>
  <c r="T811" i="5"/>
  <c r="S811" i="5"/>
  <c r="R811" i="5"/>
  <c r="Q811" i="5"/>
  <c r="P811" i="5"/>
  <c r="AR811" i="5" s="1"/>
  <c r="AS810" i="5"/>
  <c r="X810" i="5"/>
  <c r="W810" i="5"/>
  <c r="V810" i="5"/>
  <c r="U810" i="5"/>
  <c r="T810" i="5"/>
  <c r="S810" i="5"/>
  <c r="R810" i="5"/>
  <c r="P810" i="5" s="1"/>
  <c r="AR810" i="5" s="1"/>
  <c r="Q810" i="5"/>
  <c r="AS809" i="5"/>
  <c r="X809" i="5"/>
  <c r="W809" i="5"/>
  <c r="V809" i="5"/>
  <c r="U809" i="5"/>
  <c r="T809" i="5"/>
  <c r="S809" i="5"/>
  <c r="R809" i="5"/>
  <c r="Q809" i="5"/>
  <c r="P809" i="5"/>
  <c r="AR809" i="5" s="1"/>
  <c r="AS808" i="5"/>
  <c r="AR808" i="5"/>
  <c r="X808" i="5"/>
  <c r="W808" i="5"/>
  <c r="V808" i="5"/>
  <c r="U808" i="5"/>
  <c r="T808" i="5"/>
  <c r="S808" i="5"/>
  <c r="R808" i="5"/>
  <c r="Q808" i="5"/>
  <c r="P808" i="5"/>
  <c r="AS807" i="5"/>
  <c r="X807" i="5"/>
  <c r="W807" i="5"/>
  <c r="V807" i="5"/>
  <c r="U807" i="5"/>
  <c r="T807" i="5"/>
  <c r="S807" i="5"/>
  <c r="R807" i="5"/>
  <c r="P807" i="5" s="1"/>
  <c r="AR807" i="5" s="1"/>
  <c r="Q807" i="5"/>
  <c r="AS806" i="5"/>
  <c r="X806" i="5"/>
  <c r="W806" i="5"/>
  <c r="V806" i="5"/>
  <c r="U806" i="5"/>
  <c r="T806" i="5"/>
  <c r="S806" i="5"/>
  <c r="R806" i="5"/>
  <c r="P806" i="5" s="1"/>
  <c r="AR806" i="5" s="1"/>
  <c r="Q806" i="5"/>
  <c r="AS805" i="5"/>
  <c r="X805" i="5"/>
  <c r="W805" i="5"/>
  <c r="V805" i="5"/>
  <c r="U805" i="5"/>
  <c r="T805" i="5"/>
  <c r="S805" i="5"/>
  <c r="R805" i="5"/>
  <c r="Q805" i="5"/>
  <c r="P805" i="5"/>
  <c r="AR805" i="5" s="1"/>
  <c r="AS804" i="5"/>
  <c r="X804" i="5"/>
  <c r="W804" i="5"/>
  <c r="V804" i="5"/>
  <c r="U804" i="5"/>
  <c r="T804" i="5"/>
  <c r="S804" i="5"/>
  <c r="R804" i="5"/>
  <c r="Q804" i="5"/>
  <c r="P804" i="5"/>
  <c r="AR804" i="5" s="1"/>
  <c r="AS803" i="5"/>
  <c r="X803" i="5"/>
  <c r="W803" i="5"/>
  <c r="V803" i="5"/>
  <c r="U803" i="5"/>
  <c r="T803" i="5"/>
  <c r="S803" i="5"/>
  <c r="R803" i="5"/>
  <c r="P803" i="5" s="1"/>
  <c r="AR803" i="5" s="1"/>
  <c r="Q803" i="5"/>
  <c r="AS802" i="5"/>
  <c r="AR802" i="5"/>
  <c r="X802" i="5"/>
  <c r="W802" i="5"/>
  <c r="V802" i="5"/>
  <c r="U802" i="5"/>
  <c r="T802" i="5"/>
  <c r="S802" i="5"/>
  <c r="R802" i="5"/>
  <c r="P802" i="5" s="1"/>
  <c r="Q802" i="5"/>
  <c r="AS801" i="5"/>
  <c r="X801" i="5"/>
  <c r="W801" i="5"/>
  <c r="V801" i="5"/>
  <c r="U801" i="5"/>
  <c r="T801" i="5"/>
  <c r="S801" i="5"/>
  <c r="R801" i="5"/>
  <c r="Q801" i="5"/>
  <c r="P801" i="5"/>
  <c r="AR801" i="5" s="1"/>
  <c r="AS800" i="5"/>
  <c r="X800" i="5"/>
  <c r="W800" i="5"/>
  <c r="V800" i="5"/>
  <c r="U800" i="5"/>
  <c r="T800" i="5"/>
  <c r="S800" i="5"/>
  <c r="R800" i="5"/>
  <c r="P800" i="5" s="1"/>
  <c r="AR800" i="5" s="1"/>
  <c r="Q800" i="5"/>
  <c r="AS799" i="5"/>
  <c r="AR799" i="5"/>
  <c r="X799" i="5"/>
  <c r="W799" i="5"/>
  <c r="V799" i="5"/>
  <c r="U799" i="5"/>
  <c r="T799" i="5"/>
  <c r="S799" i="5"/>
  <c r="R799" i="5"/>
  <c r="P799" i="5" s="1"/>
  <c r="Q799" i="5"/>
  <c r="AS798" i="5"/>
  <c r="X798" i="5"/>
  <c r="W798" i="5"/>
  <c r="V798" i="5"/>
  <c r="U798" i="5"/>
  <c r="T798" i="5"/>
  <c r="S798" i="5"/>
  <c r="R798" i="5"/>
  <c r="Q798" i="5"/>
  <c r="P798" i="5"/>
  <c r="AR798" i="5" s="1"/>
  <c r="AS797" i="5"/>
  <c r="X797" i="5"/>
  <c r="W797" i="5"/>
  <c r="V797" i="5"/>
  <c r="U797" i="5"/>
  <c r="T797" i="5"/>
  <c r="S797" i="5"/>
  <c r="R797" i="5"/>
  <c r="P797" i="5" s="1"/>
  <c r="AR797" i="5" s="1"/>
  <c r="Q797" i="5"/>
  <c r="AS796" i="5"/>
  <c r="X796" i="5"/>
  <c r="W796" i="5"/>
  <c r="V796" i="5"/>
  <c r="U796" i="5"/>
  <c r="T796" i="5"/>
  <c r="S796" i="5"/>
  <c r="R796" i="5"/>
  <c r="P796" i="5" s="1"/>
  <c r="AR796" i="5" s="1"/>
  <c r="Q796" i="5"/>
  <c r="AS795" i="5"/>
  <c r="AR795" i="5"/>
  <c r="X795" i="5"/>
  <c r="W795" i="5"/>
  <c r="V795" i="5"/>
  <c r="U795" i="5"/>
  <c r="T795" i="5"/>
  <c r="S795" i="5"/>
  <c r="R795" i="5"/>
  <c r="P795" i="5" s="1"/>
  <c r="Q795" i="5"/>
  <c r="AS794" i="5"/>
  <c r="X794" i="5"/>
  <c r="W794" i="5"/>
  <c r="V794" i="5"/>
  <c r="U794" i="5"/>
  <c r="T794" i="5"/>
  <c r="S794" i="5"/>
  <c r="R794" i="5"/>
  <c r="P794" i="5" s="1"/>
  <c r="AR794" i="5" s="1"/>
  <c r="Q794" i="5"/>
  <c r="AS793" i="5"/>
  <c r="AR793" i="5"/>
  <c r="X793" i="5"/>
  <c r="W793" i="5"/>
  <c r="V793" i="5"/>
  <c r="U793" i="5"/>
  <c r="T793" i="5"/>
  <c r="S793" i="5"/>
  <c r="R793" i="5"/>
  <c r="Q793" i="5"/>
  <c r="P793" i="5"/>
  <c r="AS792" i="5"/>
  <c r="X792" i="5"/>
  <c r="W792" i="5"/>
  <c r="V792" i="5"/>
  <c r="U792" i="5"/>
  <c r="T792" i="5"/>
  <c r="S792" i="5"/>
  <c r="R792" i="5"/>
  <c r="P792" i="5" s="1"/>
  <c r="AR792" i="5" s="1"/>
  <c r="Q792" i="5"/>
  <c r="AS791" i="5"/>
  <c r="X791" i="5"/>
  <c r="W791" i="5"/>
  <c r="V791" i="5"/>
  <c r="U791" i="5"/>
  <c r="T791" i="5"/>
  <c r="S791" i="5"/>
  <c r="R791" i="5"/>
  <c r="Q791" i="5"/>
  <c r="P791" i="5"/>
  <c r="AR791" i="5" s="1"/>
  <c r="AS790" i="5"/>
  <c r="AR790" i="5"/>
  <c r="X790" i="5"/>
  <c r="W790" i="5"/>
  <c r="V790" i="5"/>
  <c r="U790" i="5"/>
  <c r="T790" i="5"/>
  <c r="S790" i="5"/>
  <c r="R790" i="5"/>
  <c r="Q790" i="5"/>
  <c r="P790" i="5"/>
  <c r="AS789" i="5"/>
  <c r="X789" i="5"/>
  <c r="W789" i="5"/>
  <c r="V789" i="5"/>
  <c r="U789" i="5"/>
  <c r="T789" i="5"/>
  <c r="S789" i="5"/>
  <c r="R789" i="5"/>
  <c r="Q789" i="5"/>
  <c r="P789" i="5"/>
  <c r="AR789" i="5" s="1"/>
  <c r="AS788" i="5"/>
  <c r="X788" i="5"/>
  <c r="W788" i="5"/>
  <c r="V788" i="5"/>
  <c r="U788" i="5"/>
  <c r="T788" i="5"/>
  <c r="S788" i="5"/>
  <c r="R788" i="5"/>
  <c r="Q788" i="5"/>
  <c r="P788" i="5"/>
  <c r="AR788" i="5" s="1"/>
  <c r="AS787" i="5"/>
  <c r="X787" i="5"/>
  <c r="W787" i="5"/>
  <c r="V787" i="5"/>
  <c r="U787" i="5"/>
  <c r="T787" i="5"/>
  <c r="S787" i="5"/>
  <c r="R787" i="5"/>
  <c r="P787" i="5" s="1"/>
  <c r="AR787" i="5" s="1"/>
  <c r="Q787" i="5"/>
  <c r="AS786" i="5"/>
  <c r="X786" i="5"/>
  <c r="W786" i="5"/>
  <c r="V786" i="5"/>
  <c r="U786" i="5"/>
  <c r="T786" i="5"/>
  <c r="S786" i="5"/>
  <c r="R786" i="5"/>
  <c r="Q786" i="5"/>
  <c r="P786" i="5"/>
  <c r="AR786" i="5" s="1"/>
  <c r="AS785" i="5"/>
  <c r="X785" i="5"/>
  <c r="W785" i="5"/>
  <c r="V785" i="5"/>
  <c r="U785" i="5"/>
  <c r="T785" i="5"/>
  <c r="S785" i="5"/>
  <c r="R785" i="5"/>
  <c r="P785" i="5" s="1"/>
  <c r="AR785" i="5" s="1"/>
  <c r="Q785" i="5"/>
  <c r="AS784" i="5"/>
  <c r="X784" i="5"/>
  <c r="W784" i="5"/>
  <c r="V784" i="5"/>
  <c r="U784" i="5"/>
  <c r="T784" i="5"/>
  <c r="S784" i="5"/>
  <c r="R784" i="5"/>
  <c r="P784" i="5" s="1"/>
  <c r="AR784" i="5" s="1"/>
  <c r="Q784" i="5"/>
  <c r="AS783" i="5"/>
  <c r="X783" i="5"/>
  <c r="W783" i="5"/>
  <c r="V783" i="5"/>
  <c r="U783" i="5"/>
  <c r="T783" i="5"/>
  <c r="S783" i="5"/>
  <c r="R783" i="5"/>
  <c r="Q783" i="5"/>
  <c r="P783" i="5"/>
  <c r="AR783" i="5" s="1"/>
  <c r="AS782" i="5"/>
  <c r="AR782" i="5"/>
  <c r="X782" i="5"/>
  <c r="W782" i="5"/>
  <c r="V782" i="5"/>
  <c r="U782" i="5"/>
  <c r="T782" i="5"/>
  <c r="S782" i="5"/>
  <c r="R782" i="5"/>
  <c r="Q782" i="5"/>
  <c r="P782" i="5"/>
  <c r="AS781" i="5"/>
  <c r="X781" i="5"/>
  <c r="W781" i="5"/>
  <c r="V781" i="5"/>
  <c r="U781" i="5"/>
  <c r="T781" i="5"/>
  <c r="S781" i="5"/>
  <c r="R781" i="5"/>
  <c r="P781" i="5" s="1"/>
  <c r="AR781" i="5" s="1"/>
  <c r="Q781" i="5"/>
  <c r="AS780" i="5"/>
  <c r="X780" i="5"/>
  <c r="W780" i="5"/>
  <c r="V780" i="5"/>
  <c r="U780" i="5"/>
  <c r="T780" i="5"/>
  <c r="S780" i="5"/>
  <c r="R780" i="5"/>
  <c r="P780" i="5" s="1"/>
  <c r="AR780" i="5" s="1"/>
  <c r="Q780" i="5"/>
  <c r="AS779" i="5"/>
  <c r="AR779" i="5"/>
  <c r="X779" i="5"/>
  <c r="W779" i="5"/>
  <c r="V779" i="5"/>
  <c r="U779" i="5"/>
  <c r="T779" i="5"/>
  <c r="S779" i="5"/>
  <c r="R779" i="5"/>
  <c r="Q779" i="5"/>
  <c r="P779" i="5"/>
  <c r="AS778" i="5"/>
  <c r="X778" i="5"/>
  <c r="W778" i="5"/>
  <c r="V778" i="5"/>
  <c r="U778" i="5"/>
  <c r="T778" i="5"/>
  <c r="S778" i="5"/>
  <c r="R778" i="5"/>
  <c r="Q778" i="5"/>
  <c r="P778" i="5"/>
  <c r="AR778" i="5" s="1"/>
  <c r="AS777" i="5"/>
  <c r="X777" i="5"/>
  <c r="W777" i="5"/>
  <c r="V777" i="5"/>
  <c r="U777" i="5"/>
  <c r="T777" i="5"/>
  <c r="S777" i="5"/>
  <c r="R777" i="5"/>
  <c r="P777" i="5" s="1"/>
  <c r="AR777" i="5" s="1"/>
  <c r="Q777" i="5"/>
  <c r="AS776" i="5"/>
  <c r="X776" i="5"/>
  <c r="W776" i="5"/>
  <c r="V776" i="5"/>
  <c r="U776" i="5"/>
  <c r="T776" i="5"/>
  <c r="S776" i="5"/>
  <c r="R776" i="5"/>
  <c r="P776" i="5" s="1"/>
  <c r="AR776" i="5" s="1"/>
  <c r="Q776" i="5"/>
  <c r="AS775" i="5"/>
  <c r="X775" i="5"/>
  <c r="W775" i="5"/>
  <c r="V775" i="5"/>
  <c r="U775" i="5"/>
  <c r="T775" i="5"/>
  <c r="S775" i="5"/>
  <c r="R775" i="5"/>
  <c r="P775" i="5" s="1"/>
  <c r="AR775" i="5" s="1"/>
  <c r="Q775" i="5"/>
  <c r="AS774" i="5"/>
  <c r="X774" i="5"/>
  <c r="W774" i="5"/>
  <c r="V774" i="5"/>
  <c r="U774" i="5"/>
  <c r="T774" i="5"/>
  <c r="S774" i="5"/>
  <c r="R774" i="5"/>
  <c r="P774" i="5" s="1"/>
  <c r="AR774" i="5" s="1"/>
  <c r="Q774" i="5"/>
  <c r="AS773" i="5"/>
  <c r="AR773" i="5"/>
  <c r="X773" i="5"/>
  <c r="W773" i="5"/>
  <c r="V773" i="5"/>
  <c r="U773" i="5"/>
  <c r="T773" i="5"/>
  <c r="S773" i="5"/>
  <c r="R773" i="5"/>
  <c r="Q773" i="5"/>
  <c r="P773" i="5"/>
  <c r="AS772" i="5"/>
  <c r="X772" i="5"/>
  <c r="W772" i="5"/>
  <c r="V772" i="5"/>
  <c r="U772" i="5"/>
  <c r="T772" i="5"/>
  <c r="S772" i="5"/>
  <c r="R772" i="5"/>
  <c r="P772" i="5" s="1"/>
  <c r="AR772" i="5" s="1"/>
  <c r="Q772" i="5"/>
  <c r="AS771" i="5"/>
  <c r="AR771" i="5"/>
  <c r="X771" i="5"/>
  <c r="W771" i="5"/>
  <c r="V771" i="5"/>
  <c r="U771" i="5"/>
  <c r="T771" i="5"/>
  <c r="S771" i="5"/>
  <c r="R771" i="5"/>
  <c r="Q771" i="5"/>
  <c r="P771" i="5"/>
  <c r="AS770" i="5"/>
  <c r="X770" i="5"/>
  <c r="W770" i="5"/>
  <c r="V770" i="5"/>
  <c r="U770" i="5"/>
  <c r="T770" i="5"/>
  <c r="S770" i="5"/>
  <c r="R770" i="5"/>
  <c r="P770" i="5" s="1"/>
  <c r="AR770" i="5" s="1"/>
  <c r="Q770" i="5"/>
  <c r="AS769" i="5"/>
  <c r="X769" i="5"/>
  <c r="W769" i="5"/>
  <c r="V769" i="5"/>
  <c r="U769" i="5"/>
  <c r="T769" i="5"/>
  <c r="S769" i="5"/>
  <c r="R769" i="5"/>
  <c r="P769" i="5" s="1"/>
  <c r="AR769" i="5" s="1"/>
  <c r="Q769" i="5"/>
  <c r="AS768" i="5"/>
  <c r="X768" i="5"/>
  <c r="W768" i="5"/>
  <c r="V768" i="5"/>
  <c r="U768" i="5"/>
  <c r="T768" i="5"/>
  <c r="S768" i="5"/>
  <c r="R768" i="5"/>
  <c r="Q768" i="5"/>
  <c r="P768" i="5"/>
  <c r="AR768" i="5" s="1"/>
  <c r="AS767" i="5"/>
  <c r="X767" i="5"/>
  <c r="W767" i="5"/>
  <c r="V767" i="5"/>
  <c r="U767" i="5"/>
  <c r="T767" i="5"/>
  <c r="S767" i="5"/>
  <c r="R767" i="5"/>
  <c r="Q767" i="5"/>
  <c r="P767" i="5"/>
  <c r="AR767" i="5" s="1"/>
  <c r="AS766" i="5"/>
  <c r="AR766" i="5"/>
  <c r="X766" i="5"/>
  <c r="W766" i="5"/>
  <c r="V766" i="5"/>
  <c r="U766" i="5"/>
  <c r="T766" i="5"/>
  <c r="S766" i="5"/>
  <c r="R766" i="5"/>
  <c r="P766" i="5" s="1"/>
  <c r="Q766" i="5"/>
  <c r="AS765" i="5"/>
  <c r="X765" i="5"/>
  <c r="W765" i="5"/>
  <c r="V765" i="5"/>
  <c r="U765" i="5"/>
  <c r="T765" i="5"/>
  <c r="S765" i="5"/>
  <c r="R765" i="5"/>
  <c r="Q765" i="5"/>
  <c r="P765" i="5"/>
  <c r="AR765" i="5" s="1"/>
  <c r="AS764" i="5"/>
  <c r="AR764" i="5"/>
  <c r="X764" i="5"/>
  <c r="W764" i="5"/>
  <c r="V764" i="5"/>
  <c r="U764" i="5"/>
  <c r="T764" i="5"/>
  <c r="S764" i="5"/>
  <c r="R764" i="5"/>
  <c r="P764" i="5" s="1"/>
  <c r="Q764" i="5"/>
  <c r="AS763" i="5"/>
  <c r="X763" i="5"/>
  <c r="W763" i="5"/>
  <c r="V763" i="5"/>
  <c r="U763" i="5"/>
  <c r="T763" i="5"/>
  <c r="S763" i="5"/>
  <c r="R763" i="5"/>
  <c r="Q763" i="5"/>
  <c r="P763" i="5"/>
  <c r="AR763" i="5" s="1"/>
  <c r="AS762" i="5"/>
  <c r="AR762" i="5"/>
  <c r="X762" i="5"/>
  <c r="W762" i="5"/>
  <c r="V762" i="5"/>
  <c r="U762" i="5"/>
  <c r="T762" i="5"/>
  <c r="S762" i="5"/>
  <c r="R762" i="5"/>
  <c r="Q762" i="5"/>
  <c r="P762" i="5"/>
  <c r="AS761" i="5"/>
  <c r="X761" i="5"/>
  <c r="W761" i="5"/>
  <c r="V761" i="5"/>
  <c r="U761" i="5"/>
  <c r="T761" i="5"/>
  <c r="S761" i="5"/>
  <c r="R761" i="5"/>
  <c r="Q761" i="5"/>
  <c r="P761" i="5"/>
  <c r="AR761" i="5" s="1"/>
  <c r="AS760" i="5"/>
  <c r="AR760" i="5"/>
  <c r="X760" i="5"/>
  <c r="W760" i="5"/>
  <c r="V760" i="5"/>
  <c r="U760" i="5"/>
  <c r="T760" i="5"/>
  <c r="S760" i="5"/>
  <c r="R760" i="5"/>
  <c r="P760" i="5" s="1"/>
  <c r="Q760" i="5"/>
  <c r="AS759" i="5"/>
  <c r="X759" i="5"/>
  <c r="W759" i="5"/>
  <c r="V759" i="5"/>
  <c r="U759" i="5"/>
  <c r="T759" i="5"/>
  <c r="S759" i="5"/>
  <c r="R759" i="5"/>
  <c r="Q759" i="5"/>
  <c r="P759" i="5"/>
  <c r="AR759" i="5" s="1"/>
  <c r="AS758" i="5"/>
  <c r="AR758" i="5"/>
  <c r="X758" i="5"/>
  <c r="W758" i="5"/>
  <c r="V758" i="5"/>
  <c r="U758" i="5"/>
  <c r="T758" i="5"/>
  <c r="S758" i="5"/>
  <c r="R758" i="5"/>
  <c r="Q758" i="5"/>
  <c r="P758" i="5"/>
  <c r="AS757" i="5"/>
  <c r="X757" i="5"/>
  <c r="W757" i="5"/>
  <c r="V757" i="5"/>
  <c r="U757" i="5"/>
  <c r="T757" i="5"/>
  <c r="S757" i="5"/>
  <c r="R757" i="5"/>
  <c r="P757" i="5" s="1"/>
  <c r="AR757" i="5" s="1"/>
  <c r="Q757" i="5"/>
  <c r="AS756" i="5"/>
  <c r="X756" i="5"/>
  <c r="W756" i="5"/>
  <c r="V756" i="5"/>
  <c r="U756" i="5"/>
  <c r="T756" i="5"/>
  <c r="S756" i="5"/>
  <c r="R756" i="5"/>
  <c r="P756" i="5" s="1"/>
  <c r="AR756" i="5" s="1"/>
  <c r="Q756" i="5"/>
  <c r="AS755" i="5"/>
  <c r="X755" i="5"/>
  <c r="W755" i="5"/>
  <c r="V755" i="5"/>
  <c r="U755" i="5"/>
  <c r="T755" i="5"/>
  <c r="S755" i="5"/>
  <c r="R755" i="5"/>
  <c r="P755" i="5" s="1"/>
  <c r="AR755" i="5" s="1"/>
  <c r="Q755" i="5"/>
  <c r="AS754" i="5"/>
  <c r="X754" i="5"/>
  <c r="W754" i="5"/>
  <c r="V754" i="5"/>
  <c r="U754" i="5"/>
  <c r="T754" i="5"/>
  <c r="S754" i="5"/>
  <c r="R754" i="5"/>
  <c r="P754" i="5" s="1"/>
  <c r="AR754" i="5" s="1"/>
  <c r="Q754" i="5"/>
  <c r="AS753" i="5"/>
  <c r="AR753" i="5"/>
  <c r="X753" i="5"/>
  <c r="W753" i="5"/>
  <c r="V753" i="5"/>
  <c r="U753" i="5"/>
  <c r="T753" i="5"/>
  <c r="S753" i="5"/>
  <c r="R753" i="5"/>
  <c r="Q753" i="5"/>
  <c r="P753" i="5"/>
  <c r="AS752" i="5"/>
  <c r="AR752" i="5"/>
  <c r="X752" i="5"/>
  <c r="W752" i="5"/>
  <c r="V752" i="5"/>
  <c r="U752" i="5"/>
  <c r="T752" i="5"/>
  <c r="S752" i="5"/>
  <c r="R752" i="5"/>
  <c r="Q752" i="5"/>
  <c r="P752" i="5"/>
  <c r="AS751" i="5"/>
  <c r="X751" i="5"/>
  <c r="W751" i="5"/>
  <c r="V751" i="5"/>
  <c r="U751" i="5"/>
  <c r="T751" i="5"/>
  <c r="S751" i="5"/>
  <c r="R751" i="5"/>
  <c r="Q751" i="5"/>
  <c r="P751" i="5"/>
  <c r="AR751" i="5" s="1"/>
  <c r="AS750" i="5"/>
  <c r="X750" i="5"/>
  <c r="W750" i="5"/>
  <c r="V750" i="5"/>
  <c r="U750" i="5"/>
  <c r="T750" i="5"/>
  <c r="S750" i="5"/>
  <c r="R750" i="5"/>
  <c r="Q750" i="5"/>
  <c r="P750" i="5"/>
  <c r="AR750" i="5" s="1"/>
  <c r="AS749" i="5"/>
  <c r="AR749" i="5"/>
  <c r="X749" i="5"/>
  <c r="W749" i="5"/>
  <c r="V749" i="5"/>
  <c r="U749" i="5"/>
  <c r="T749" i="5"/>
  <c r="S749" i="5"/>
  <c r="R749" i="5"/>
  <c r="P749" i="5" s="1"/>
  <c r="Q749" i="5"/>
  <c r="AS748" i="5"/>
  <c r="X748" i="5"/>
  <c r="W748" i="5"/>
  <c r="V748" i="5"/>
  <c r="U748" i="5"/>
  <c r="T748" i="5"/>
  <c r="S748" i="5"/>
  <c r="R748" i="5"/>
  <c r="Q748" i="5"/>
  <c r="P748" i="5"/>
  <c r="AR748" i="5" s="1"/>
  <c r="AS747" i="5"/>
  <c r="AR747" i="5"/>
  <c r="X747" i="5"/>
  <c r="W747" i="5"/>
  <c r="V747" i="5"/>
  <c r="U747" i="5"/>
  <c r="T747" i="5"/>
  <c r="S747" i="5"/>
  <c r="R747" i="5"/>
  <c r="Q747" i="5"/>
  <c r="P747" i="5"/>
  <c r="AS746" i="5"/>
  <c r="X746" i="5"/>
  <c r="W746" i="5"/>
  <c r="V746" i="5"/>
  <c r="U746" i="5"/>
  <c r="T746" i="5"/>
  <c r="S746" i="5"/>
  <c r="R746" i="5"/>
  <c r="P746" i="5" s="1"/>
  <c r="AR746" i="5" s="1"/>
  <c r="Q746" i="5"/>
  <c r="AS745" i="5"/>
  <c r="X745" i="5"/>
  <c r="W745" i="5"/>
  <c r="V745" i="5"/>
  <c r="U745" i="5"/>
  <c r="T745" i="5"/>
  <c r="S745" i="5"/>
  <c r="R745" i="5"/>
  <c r="P745" i="5" s="1"/>
  <c r="AR745" i="5" s="1"/>
  <c r="Q745" i="5"/>
  <c r="AS744" i="5"/>
  <c r="X744" i="5"/>
  <c r="W744" i="5"/>
  <c r="V744" i="5"/>
  <c r="U744" i="5"/>
  <c r="T744" i="5"/>
  <c r="S744" i="5"/>
  <c r="R744" i="5"/>
  <c r="Q744" i="5"/>
  <c r="P744" i="5"/>
  <c r="AR744" i="5" s="1"/>
  <c r="AS743" i="5"/>
  <c r="X743" i="5"/>
  <c r="W743" i="5"/>
  <c r="V743" i="5"/>
  <c r="U743" i="5"/>
  <c r="T743" i="5"/>
  <c r="S743" i="5"/>
  <c r="R743" i="5"/>
  <c r="Q743" i="5"/>
  <c r="P743" i="5"/>
  <c r="AR743" i="5" s="1"/>
  <c r="AS742" i="5"/>
  <c r="X742" i="5"/>
  <c r="W742" i="5"/>
  <c r="V742" i="5"/>
  <c r="U742" i="5"/>
  <c r="T742" i="5"/>
  <c r="S742" i="5"/>
  <c r="R742" i="5"/>
  <c r="P742" i="5" s="1"/>
  <c r="AR742" i="5" s="1"/>
  <c r="Q742" i="5"/>
  <c r="AS741" i="5"/>
  <c r="AR741" i="5"/>
  <c r="X741" i="5"/>
  <c r="W741" i="5"/>
  <c r="V741" i="5"/>
  <c r="U741" i="5"/>
  <c r="T741" i="5"/>
  <c r="S741" i="5"/>
  <c r="R741" i="5"/>
  <c r="P741" i="5" s="1"/>
  <c r="Q741" i="5"/>
  <c r="AS740" i="5"/>
  <c r="X740" i="5"/>
  <c r="W740" i="5"/>
  <c r="V740" i="5"/>
  <c r="U740" i="5"/>
  <c r="T740" i="5"/>
  <c r="S740" i="5"/>
  <c r="R740" i="5"/>
  <c r="Q740" i="5"/>
  <c r="P740" i="5"/>
  <c r="AR740" i="5" s="1"/>
  <c r="AS739" i="5"/>
  <c r="X739" i="5"/>
  <c r="W739" i="5"/>
  <c r="V739" i="5"/>
  <c r="U739" i="5"/>
  <c r="T739" i="5"/>
  <c r="S739" i="5"/>
  <c r="R739" i="5"/>
  <c r="Q739" i="5"/>
  <c r="P739" i="5"/>
  <c r="AR739" i="5" s="1"/>
  <c r="AS738" i="5"/>
  <c r="X738" i="5"/>
  <c r="W738" i="5"/>
  <c r="V738" i="5"/>
  <c r="U738" i="5"/>
  <c r="T738" i="5"/>
  <c r="S738" i="5"/>
  <c r="R738" i="5"/>
  <c r="Q738" i="5"/>
  <c r="P738" i="5"/>
  <c r="AR738" i="5" s="1"/>
  <c r="AS737" i="5"/>
  <c r="AR737" i="5"/>
  <c r="X737" i="5"/>
  <c r="W737" i="5"/>
  <c r="V737" i="5"/>
  <c r="U737" i="5"/>
  <c r="T737" i="5"/>
  <c r="S737" i="5"/>
  <c r="R737" i="5"/>
  <c r="P737" i="5" s="1"/>
  <c r="Q737" i="5"/>
  <c r="AS736" i="5"/>
  <c r="X736" i="5"/>
  <c r="W736" i="5"/>
  <c r="V736" i="5"/>
  <c r="U736" i="5"/>
  <c r="T736" i="5"/>
  <c r="S736" i="5"/>
  <c r="R736" i="5"/>
  <c r="Q736" i="5"/>
  <c r="P736" i="5"/>
  <c r="AR736" i="5" s="1"/>
  <c r="AS735" i="5"/>
  <c r="X735" i="5"/>
  <c r="W735" i="5"/>
  <c r="V735" i="5"/>
  <c r="U735" i="5"/>
  <c r="T735" i="5"/>
  <c r="S735" i="5"/>
  <c r="R735" i="5"/>
  <c r="P735" i="5" s="1"/>
  <c r="AR735" i="5" s="1"/>
  <c r="Q735" i="5"/>
  <c r="AS734" i="5"/>
  <c r="X734" i="5"/>
  <c r="W734" i="5"/>
  <c r="V734" i="5"/>
  <c r="U734" i="5"/>
  <c r="T734" i="5"/>
  <c r="S734" i="5"/>
  <c r="R734" i="5"/>
  <c r="Q734" i="5"/>
  <c r="P734" i="5"/>
  <c r="AR734" i="5" s="1"/>
  <c r="AS733" i="5"/>
  <c r="AR733" i="5"/>
  <c r="X733" i="5"/>
  <c r="W733" i="5"/>
  <c r="V733" i="5"/>
  <c r="U733" i="5"/>
  <c r="T733" i="5"/>
  <c r="S733" i="5"/>
  <c r="R733" i="5"/>
  <c r="Q733" i="5"/>
  <c r="P733" i="5"/>
  <c r="AS732" i="5"/>
  <c r="X732" i="5"/>
  <c r="W732" i="5"/>
  <c r="V732" i="5"/>
  <c r="U732" i="5"/>
  <c r="T732" i="5"/>
  <c r="S732" i="5"/>
  <c r="R732" i="5"/>
  <c r="P732" i="5" s="1"/>
  <c r="AR732" i="5" s="1"/>
  <c r="Q732" i="5"/>
  <c r="AS731" i="5"/>
  <c r="X731" i="5"/>
  <c r="W731" i="5"/>
  <c r="V731" i="5"/>
  <c r="U731" i="5"/>
  <c r="T731" i="5"/>
  <c r="S731" i="5"/>
  <c r="R731" i="5"/>
  <c r="Q731" i="5"/>
  <c r="P731" i="5"/>
  <c r="AR731" i="5" s="1"/>
  <c r="AS730" i="5"/>
  <c r="AR730" i="5"/>
  <c r="X730" i="5"/>
  <c r="W730" i="5"/>
  <c r="V730" i="5"/>
  <c r="U730" i="5"/>
  <c r="T730" i="5"/>
  <c r="S730" i="5"/>
  <c r="R730" i="5"/>
  <c r="Q730" i="5"/>
  <c r="P730" i="5"/>
  <c r="AS729" i="5"/>
  <c r="AR729" i="5"/>
  <c r="X729" i="5"/>
  <c r="W729" i="5"/>
  <c r="V729" i="5"/>
  <c r="U729" i="5"/>
  <c r="T729" i="5"/>
  <c r="S729" i="5"/>
  <c r="R729" i="5"/>
  <c r="P729" i="5" s="1"/>
  <c r="Q729" i="5"/>
  <c r="AS728" i="5"/>
  <c r="X728" i="5"/>
  <c r="W728" i="5"/>
  <c r="V728" i="5"/>
  <c r="U728" i="5"/>
  <c r="T728" i="5"/>
  <c r="S728" i="5"/>
  <c r="R728" i="5"/>
  <c r="Q728" i="5"/>
  <c r="P728" i="5"/>
  <c r="AR728" i="5" s="1"/>
  <c r="AS727" i="5"/>
  <c r="AR727" i="5"/>
  <c r="X727" i="5"/>
  <c r="W727" i="5"/>
  <c r="V727" i="5"/>
  <c r="U727" i="5"/>
  <c r="T727" i="5"/>
  <c r="S727" i="5"/>
  <c r="R727" i="5"/>
  <c r="Q727" i="5"/>
  <c r="P727" i="5"/>
  <c r="AS726" i="5"/>
  <c r="X726" i="5"/>
  <c r="W726" i="5"/>
  <c r="V726" i="5"/>
  <c r="U726" i="5"/>
  <c r="T726" i="5"/>
  <c r="S726" i="5"/>
  <c r="R726" i="5"/>
  <c r="Q726" i="5"/>
  <c r="P726" i="5"/>
  <c r="AR726" i="5" s="1"/>
  <c r="AS725" i="5"/>
  <c r="X725" i="5"/>
  <c r="W725" i="5"/>
  <c r="V725" i="5"/>
  <c r="U725" i="5"/>
  <c r="T725" i="5"/>
  <c r="S725" i="5"/>
  <c r="R725" i="5"/>
  <c r="P725" i="5" s="1"/>
  <c r="AR725" i="5" s="1"/>
  <c r="Q725" i="5"/>
  <c r="AS724" i="5"/>
  <c r="X724" i="5"/>
  <c r="W724" i="5"/>
  <c r="V724" i="5"/>
  <c r="U724" i="5"/>
  <c r="T724" i="5"/>
  <c r="S724" i="5"/>
  <c r="R724" i="5"/>
  <c r="Q724" i="5"/>
  <c r="P724" i="5"/>
  <c r="AR724" i="5" s="1"/>
  <c r="AS723" i="5"/>
  <c r="X723" i="5"/>
  <c r="W723" i="5"/>
  <c r="V723" i="5"/>
  <c r="U723" i="5"/>
  <c r="T723" i="5"/>
  <c r="S723" i="5"/>
  <c r="R723" i="5"/>
  <c r="P723" i="5" s="1"/>
  <c r="AR723" i="5" s="1"/>
  <c r="Q723" i="5"/>
  <c r="AS722" i="5"/>
  <c r="X722" i="5"/>
  <c r="W722" i="5"/>
  <c r="V722" i="5"/>
  <c r="U722" i="5"/>
  <c r="T722" i="5"/>
  <c r="S722" i="5"/>
  <c r="R722" i="5"/>
  <c r="Q722" i="5"/>
  <c r="P722" i="5"/>
  <c r="AR722" i="5" s="1"/>
  <c r="AS721" i="5"/>
  <c r="AR721" i="5"/>
  <c r="X721" i="5"/>
  <c r="W721" i="5"/>
  <c r="V721" i="5"/>
  <c r="U721" i="5"/>
  <c r="T721" i="5"/>
  <c r="S721" i="5"/>
  <c r="R721" i="5"/>
  <c r="P721" i="5" s="1"/>
  <c r="Q721" i="5"/>
  <c r="AS720" i="5"/>
  <c r="AR720" i="5"/>
  <c r="X720" i="5"/>
  <c r="W720" i="5"/>
  <c r="V720" i="5"/>
  <c r="U720" i="5"/>
  <c r="T720" i="5"/>
  <c r="S720" i="5"/>
  <c r="R720" i="5"/>
  <c r="P720" i="5" s="1"/>
  <c r="Q720" i="5"/>
  <c r="AS719" i="5"/>
  <c r="X719" i="5"/>
  <c r="W719" i="5"/>
  <c r="V719" i="5"/>
  <c r="U719" i="5"/>
  <c r="T719" i="5"/>
  <c r="S719" i="5"/>
  <c r="R719" i="5"/>
  <c r="Q719" i="5"/>
  <c r="P719" i="5"/>
  <c r="AR719" i="5" s="1"/>
  <c r="AS718" i="5"/>
  <c r="X718" i="5"/>
  <c r="W718" i="5"/>
  <c r="V718" i="5"/>
  <c r="U718" i="5"/>
  <c r="T718" i="5"/>
  <c r="S718" i="5"/>
  <c r="R718" i="5"/>
  <c r="P718" i="5" s="1"/>
  <c r="AR718" i="5" s="1"/>
  <c r="Q718" i="5"/>
  <c r="AS717" i="5"/>
  <c r="X717" i="5"/>
  <c r="W717" i="5"/>
  <c r="V717" i="5"/>
  <c r="U717" i="5"/>
  <c r="T717" i="5"/>
  <c r="S717" i="5"/>
  <c r="R717" i="5"/>
  <c r="Q717" i="5"/>
  <c r="P717" i="5"/>
  <c r="AR717" i="5" s="1"/>
  <c r="AS716" i="5"/>
  <c r="X716" i="5"/>
  <c r="W716" i="5"/>
  <c r="V716" i="5"/>
  <c r="U716" i="5"/>
  <c r="T716" i="5"/>
  <c r="S716" i="5"/>
  <c r="R716" i="5"/>
  <c r="P716" i="5" s="1"/>
  <c r="AR716" i="5" s="1"/>
  <c r="Q716" i="5"/>
  <c r="AS715" i="5"/>
  <c r="X715" i="5"/>
  <c r="W715" i="5"/>
  <c r="V715" i="5"/>
  <c r="U715" i="5"/>
  <c r="T715" i="5"/>
  <c r="S715" i="5"/>
  <c r="R715" i="5"/>
  <c r="P715" i="5" s="1"/>
  <c r="AR715" i="5" s="1"/>
  <c r="Q715" i="5"/>
  <c r="AS714" i="5"/>
  <c r="X714" i="5"/>
  <c r="W714" i="5"/>
  <c r="V714" i="5"/>
  <c r="U714" i="5"/>
  <c r="T714" i="5"/>
  <c r="S714" i="5"/>
  <c r="R714" i="5"/>
  <c r="P714" i="5" s="1"/>
  <c r="AR714" i="5" s="1"/>
  <c r="Q714" i="5"/>
  <c r="AS713" i="5"/>
  <c r="AR713" i="5"/>
  <c r="X713" i="5"/>
  <c r="W713" i="5"/>
  <c r="V713" i="5"/>
  <c r="U713" i="5"/>
  <c r="T713" i="5"/>
  <c r="S713" i="5"/>
  <c r="R713" i="5"/>
  <c r="Q713" i="5"/>
  <c r="P713" i="5"/>
  <c r="AS712" i="5"/>
  <c r="AR712" i="5"/>
  <c r="X712" i="5"/>
  <c r="W712" i="5"/>
  <c r="V712" i="5"/>
  <c r="U712" i="5"/>
  <c r="T712" i="5"/>
  <c r="S712" i="5"/>
  <c r="R712" i="5"/>
  <c r="Q712" i="5"/>
  <c r="P712" i="5"/>
  <c r="AS711" i="5"/>
  <c r="X711" i="5"/>
  <c r="W711" i="5"/>
  <c r="V711" i="5"/>
  <c r="U711" i="5"/>
  <c r="T711" i="5"/>
  <c r="S711" i="5"/>
  <c r="R711" i="5"/>
  <c r="Q711" i="5"/>
  <c r="P711" i="5"/>
  <c r="AR711" i="5" s="1"/>
  <c r="AS710" i="5"/>
  <c r="X710" i="5"/>
  <c r="W710" i="5"/>
  <c r="V710" i="5"/>
  <c r="U710" i="5"/>
  <c r="T710" i="5"/>
  <c r="S710" i="5"/>
  <c r="R710" i="5"/>
  <c r="Q710" i="5"/>
  <c r="P710" i="5"/>
  <c r="AR710" i="5" s="1"/>
  <c r="AS709" i="5"/>
  <c r="X709" i="5"/>
  <c r="W709" i="5"/>
  <c r="V709" i="5"/>
  <c r="U709" i="5"/>
  <c r="T709" i="5"/>
  <c r="S709" i="5"/>
  <c r="R709" i="5"/>
  <c r="Q709" i="5"/>
  <c r="P709" i="5"/>
  <c r="AR709" i="5" s="1"/>
  <c r="AS708" i="5"/>
  <c r="X708" i="5"/>
  <c r="W708" i="5"/>
  <c r="V708" i="5"/>
  <c r="U708" i="5"/>
  <c r="T708" i="5"/>
  <c r="S708" i="5"/>
  <c r="R708" i="5"/>
  <c r="P708" i="5" s="1"/>
  <c r="AR708" i="5" s="1"/>
  <c r="Q708" i="5"/>
  <c r="AS707" i="5"/>
  <c r="AR707" i="5"/>
  <c r="X707" i="5"/>
  <c r="W707" i="5"/>
  <c r="V707" i="5"/>
  <c r="U707" i="5"/>
  <c r="T707" i="5"/>
  <c r="S707" i="5"/>
  <c r="R707" i="5"/>
  <c r="P707" i="5" s="1"/>
  <c r="Q707" i="5"/>
  <c r="AS706" i="5"/>
  <c r="X706" i="5"/>
  <c r="W706" i="5"/>
  <c r="V706" i="5"/>
  <c r="U706" i="5"/>
  <c r="T706" i="5"/>
  <c r="S706" i="5"/>
  <c r="R706" i="5"/>
  <c r="Q706" i="5"/>
  <c r="P706" i="5"/>
  <c r="AR706" i="5" s="1"/>
  <c r="AS705" i="5"/>
  <c r="X705" i="5"/>
  <c r="W705" i="5"/>
  <c r="V705" i="5"/>
  <c r="U705" i="5"/>
  <c r="T705" i="5"/>
  <c r="S705" i="5"/>
  <c r="R705" i="5"/>
  <c r="Q705" i="5"/>
  <c r="P705" i="5"/>
  <c r="AR705" i="5" s="1"/>
  <c r="AS704" i="5"/>
  <c r="X704" i="5"/>
  <c r="W704" i="5"/>
  <c r="V704" i="5"/>
  <c r="U704" i="5"/>
  <c r="T704" i="5"/>
  <c r="S704" i="5"/>
  <c r="R704" i="5"/>
  <c r="P704" i="5" s="1"/>
  <c r="AR704" i="5" s="1"/>
  <c r="Q704" i="5"/>
  <c r="AS703" i="5"/>
  <c r="AR703" i="5"/>
  <c r="X703" i="5"/>
  <c r="W703" i="5"/>
  <c r="V703" i="5"/>
  <c r="U703" i="5"/>
  <c r="T703" i="5"/>
  <c r="S703" i="5"/>
  <c r="R703" i="5"/>
  <c r="P703" i="5" s="1"/>
  <c r="Q703" i="5"/>
  <c r="AS702" i="5"/>
  <c r="X702" i="5"/>
  <c r="W702" i="5"/>
  <c r="V702" i="5"/>
  <c r="U702" i="5"/>
  <c r="T702" i="5"/>
  <c r="S702" i="5"/>
  <c r="R702" i="5"/>
  <c r="P702" i="5" s="1"/>
  <c r="AR702" i="5" s="1"/>
  <c r="Q702" i="5"/>
  <c r="AS701" i="5"/>
  <c r="AR701" i="5"/>
  <c r="X701" i="5"/>
  <c r="W701" i="5"/>
  <c r="V701" i="5"/>
  <c r="U701" i="5"/>
  <c r="T701" i="5"/>
  <c r="S701" i="5"/>
  <c r="R701" i="5"/>
  <c r="Q701" i="5"/>
  <c r="P701" i="5"/>
  <c r="AS700" i="5"/>
  <c r="X700" i="5"/>
  <c r="W700" i="5"/>
  <c r="V700" i="5"/>
  <c r="U700" i="5"/>
  <c r="T700" i="5"/>
  <c r="S700" i="5"/>
  <c r="R700" i="5"/>
  <c r="P700" i="5" s="1"/>
  <c r="AR700" i="5" s="1"/>
  <c r="Q700" i="5"/>
  <c r="AS699" i="5"/>
  <c r="AR699" i="5"/>
  <c r="X699" i="5"/>
  <c r="W699" i="5"/>
  <c r="V699" i="5"/>
  <c r="U699" i="5"/>
  <c r="T699" i="5"/>
  <c r="S699" i="5"/>
  <c r="R699" i="5"/>
  <c r="P699" i="5" s="1"/>
  <c r="Q699" i="5"/>
  <c r="AS698" i="5"/>
  <c r="X698" i="5"/>
  <c r="W698" i="5"/>
  <c r="V698" i="5"/>
  <c r="U698" i="5"/>
  <c r="T698" i="5"/>
  <c r="S698" i="5"/>
  <c r="R698" i="5"/>
  <c r="P698" i="5" s="1"/>
  <c r="AR698" i="5" s="1"/>
  <c r="Q698" i="5"/>
  <c r="AS697" i="5"/>
  <c r="AR697" i="5"/>
  <c r="X697" i="5"/>
  <c r="W697" i="5"/>
  <c r="V697" i="5"/>
  <c r="U697" i="5"/>
  <c r="T697" i="5"/>
  <c r="S697" i="5"/>
  <c r="R697" i="5"/>
  <c r="Q697" i="5"/>
  <c r="P697" i="5"/>
  <c r="AS696" i="5"/>
  <c r="X696" i="5"/>
  <c r="W696" i="5"/>
  <c r="V696" i="5"/>
  <c r="U696" i="5"/>
  <c r="T696" i="5"/>
  <c r="S696" i="5"/>
  <c r="R696" i="5"/>
  <c r="Q696" i="5"/>
  <c r="P696" i="5"/>
  <c r="AR696" i="5" s="1"/>
  <c r="AS695" i="5"/>
  <c r="AR695" i="5"/>
  <c r="X695" i="5"/>
  <c r="W695" i="5"/>
  <c r="V695" i="5"/>
  <c r="U695" i="5"/>
  <c r="T695" i="5"/>
  <c r="S695" i="5"/>
  <c r="R695" i="5"/>
  <c r="P695" i="5" s="1"/>
  <c r="Q695" i="5"/>
  <c r="AS694" i="5"/>
  <c r="X694" i="5"/>
  <c r="W694" i="5"/>
  <c r="V694" i="5"/>
  <c r="U694" i="5"/>
  <c r="T694" i="5"/>
  <c r="S694" i="5"/>
  <c r="R694" i="5"/>
  <c r="Q694" i="5"/>
  <c r="P694" i="5"/>
  <c r="AR694" i="5" s="1"/>
  <c r="AS693" i="5"/>
  <c r="AR693" i="5"/>
  <c r="X693" i="5"/>
  <c r="W693" i="5"/>
  <c r="V693" i="5"/>
  <c r="U693" i="5"/>
  <c r="T693" i="5"/>
  <c r="S693" i="5"/>
  <c r="R693" i="5"/>
  <c r="Q693" i="5"/>
  <c r="P693" i="5"/>
  <c r="AS692" i="5"/>
  <c r="AR692" i="5"/>
  <c r="X692" i="5"/>
  <c r="W692" i="5"/>
  <c r="V692" i="5"/>
  <c r="U692" i="5"/>
  <c r="T692" i="5"/>
  <c r="S692" i="5"/>
  <c r="R692" i="5"/>
  <c r="P692" i="5" s="1"/>
  <c r="Q692" i="5"/>
  <c r="AS691" i="5"/>
  <c r="X691" i="5"/>
  <c r="W691" i="5"/>
  <c r="V691" i="5"/>
  <c r="U691" i="5"/>
  <c r="T691" i="5"/>
  <c r="S691" i="5"/>
  <c r="R691" i="5"/>
  <c r="Q691" i="5"/>
  <c r="P691" i="5"/>
  <c r="AR691" i="5" s="1"/>
  <c r="AS690" i="5"/>
  <c r="AR690" i="5"/>
  <c r="X690" i="5"/>
  <c r="W690" i="5"/>
  <c r="V690" i="5"/>
  <c r="U690" i="5"/>
  <c r="T690" i="5"/>
  <c r="S690" i="5"/>
  <c r="R690" i="5"/>
  <c r="P690" i="5" s="1"/>
  <c r="Q690" i="5"/>
  <c r="AS689" i="5"/>
  <c r="X689" i="5"/>
  <c r="W689" i="5"/>
  <c r="V689" i="5"/>
  <c r="U689" i="5"/>
  <c r="T689" i="5"/>
  <c r="S689" i="5"/>
  <c r="R689" i="5"/>
  <c r="Q689" i="5"/>
  <c r="P689" i="5"/>
  <c r="AR689" i="5" s="1"/>
  <c r="AS688" i="5"/>
  <c r="X688" i="5"/>
  <c r="W688" i="5"/>
  <c r="V688" i="5"/>
  <c r="U688" i="5"/>
  <c r="T688" i="5"/>
  <c r="S688" i="5"/>
  <c r="R688" i="5"/>
  <c r="Q688" i="5"/>
  <c r="P688" i="5"/>
  <c r="AR688" i="5" s="1"/>
  <c r="AS687" i="5"/>
  <c r="X687" i="5"/>
  <c r="W687" i="5"/>
  <c r="V687" i="5"/>
  <c r="U687" i="5"/>
  <c r="T687" i="5"/>
  <c r="S687" i="5"/>
  <c r="R687" i="5"/>
  <c r="Q687" i="5"/>
  <c r="P687" i="5"/>
  <c r="AR687" i="5" s="1"/>
  <c r="AS686" i="5"/>
  <c r="AR686" i="5"/>
  <c r="X686" i="5"/>
  <c r="W686" i="5"/>
  <c r="V686" i="5"/>
  <c r="U686" i="5"/>
  <c r="T686" i="5"/>
  <c r="S686" i="5"/>
  <c r="R686" i="5"/>
  <c r="P686" i="5" s="1"/>
  <c r="Q686" i="5"/>
  <c r="AS685" i="5"/>
  <c r="X685" i="5"/>
  <c r="W685" i="5"/>
  <c r="V685" i="5"/>
  <c r="U685" i="5"/>
  <c r="T685" i="5"/>
  <c r="S685" i="5"/>
  <c r="R685" i="5"/>
  <c r="P685" i="5" s="1"/>
  <c r="AR685" i="5" s="1"/>
  <c r="Q685" i="5"/>
  <c r="AS684" i="5"/>
  <c r="AR684" i="5"/>
  <c r="X684" i="5"/>
  <c r="W684" i="5"/>
  <c r="V684" i="5"/>
  <c r="U684" i="5"/>
  <c r="T684" i="5"/>
  <c r="S684" i="5"/>
  <c r="R684" i="5"/>
  <c r="Q684" i="5"/>
  <c r="P684" i="5"/>
  <c r="AS683" i="5"/>
  <c r="X683" i="5"/>
  <c r="W683" i="5"/>
  <c r="V683" i="5"/>
  <c r="U683" i="5"/>
  <c r="T683" i="5"/>
  <c r="S683" i="5"/>
  <c r="R683" i="5"/>
  <c r="Q683" i="5"/>
  <c r="P683" i="5"/>
  <c r="AR683" i="5" s="1"/>
  <c r="AS682" i="5"/>
  <c r="AR682" i="5"/>
  <c r="X682" i="5"/>
  <c r="W682" i="5"/>
  <c r="V682" i="5"/>
  <c r="U682" i="5"/>
  <c r="T682" i="5"/>
  <c r="S682" i="5"/>
  <c r="R682" i="5"/>
  <c r="P682" i="5" s="1"/>
  <c r="Q682" i="5"/>
  <c r="AS681" i="5"/>
  <c r="X681" i="5"/>
  <c r="W681" i="5"/>
  <c r="V681" i="5"/>
  <c r="U681" i="5"/>
  <c r="T681" i="5"/>
  <c r="S681" i="5"/>
  <c r="R681" i="5"/>
  <c r="Q681" i="5"/>
  <c r="P681" i="5"/>
  <c r="AR681" i="5" s="1"/>
  <c r="AS680" i="5"/>
  <c r="X680" i="5"/>
  <c r="W680" i="5"/>
  <c r="V680" i="5"/>
  <c r="U680" i="5"/>
  <c r="T680" i="5"/>
  <c r="S680" i="5"/>
  <c r="R680" i="5"/>
  <c r="P680" i="5" s="1"/>
  <c r="AR680" i="5" s="1"/>
  <c r="Q680" i="5"/>
  <c r="AS679" i="5"/>
  <c r="X679" i="5"/>
  <c r="W679" i="5"/>
  <c r="V679" i="5"/>
  <c r="U679" i="5"/>
  <c r="T679" i="5"/>
  <c r="S679" i="5"/>
  <c r="R679" i="5"/>
  <c r="P679" i="5" s="1"/>
  <c r="AR679" i="5" s="1"/>
  <c r="Q679" i="5"/>
  <c r="AS678" i="5"/>
  <c r="AR678" i="5"/>
  <c r="X678" i="5"/>
  <c r="W678" i="5"/>
  <c r="V678" i="5"/>
  <c r="U678" i="5"/>
  <c r="T678" i="5"/>
  <c r="S678" i="5"/>
  <c r="R678" i="5"/>
  <c r="Q678" i="5"/>
  <c r="P678" i="5"/>
  <c r="AS677" i="5"/>
  <c r="X677" i="5"/>
  <c r="W677" i="5"/>
  <c r="V677" i="5"/>
  <c r="U677" i="5"/>
  <c r="T677" i="5"/>
  <c r="S677" i="5"/>
  <c r="R677" i="5"/>
  <c r="Q677" i="5"/>
  <c r="P677" i="5"/>
  <c r="AR677" i="5" s="1"/>
  <c r="AS676" i="5"/>
  <c r="X676" i="5"/>
  <c r="W676" i="5"/>
  <c r="V676" i="5"/>
  <c r="U676" i="5"/>
  <c r="T676" i="5"/>
  <c r="S676" i="5"/>
  <c r="R676" i="5"/>
  <c r="P676" i="5" s="1"/>
  <c r="AR676" i="5" s="1"/>
  <c r="Q676" i="5"/>
  <c r="AS675" i="5"/>
  <c r="X675" i="5"/>
  <c r="W675" i="5"/>
  <c r="V675" i="5"/>
  <c r="U675" i="5"/>
  <c r="T675" i="5"/>
  <c r="S675" i="5"/>
  <c r="R675" i="5"/>
  <c r="P675" i="5" s="1"/>
  <c r="AR675" i="5" s="1"/>
  <c r="Q675" i="5"/>
  <c r="AS674" i="5"/>
  <c r="X674" i="5"/>
  <c r="W674" i="5"/>
  <c r="V674" i="5"/>
  <c r="U674" i="5"/>
  <c r="T674" i="5"/>
  <c r="S674" i="5"/>
  <c r="R674" i="5"/>
  <c r="P674" i="5" s="1"/>
  <c r="AR674" i="5" s="1"/>
  <c r="Q674" i="5"/>
  <c r="AS673" i="5"/>
  <c r="AR673" i="5"/>
  <c r="X673" i="5"/>
  <c r="W673" i="5"/>
  <c r="V673" i="5"/>
  <c r="U673" i="5"/>
  <c r="T673" i="5"/>
  <c r="S673" i="5"/>
  <c r="R673" i="5"/>
  <c r="Q673" i="5"/>
  <c r="P673" i="5"/>
  <c r="AS672" i="5"/>
  <c r="AR672" i="5"/>
  <c r="X672" i="5"/>
  <c r="W672" i="5"/>
  <c r="V672" i="5"/>
  <c r="U672" i="5"/>
  <c r="T672" i="5"/>
  <c r="S672" i="5"/>
  <c r="R672" i="5"/>
  <c r="P672" i="5" s="1"/>
  <c r="Q672" i="5"/>
  <c r="AS671" i="5"/>
  <c r="X671" i="5"/>
  <c r="W671" i="5"/>
  <c r="V671" i="5"/>
  <c r="U671" i="5"/>
  <c r="T671" i="5"/>
  <c r="S671" i="5"/>
  <c r="R671" i="5"/>
  <c r="Q671" i="5"/>
  <c r="P671" i="5"/>
  <c r="AR671" i="5" s="1"/>
  <c r="AS670" i="5"/>
  <c r="X670" i="5"/>
  <c r="W670" i="5"/>
  <c r="V670" i="5"/>
  <c r="U670" i="5"/>
  <c r="T670" i="5"/>
  <c r="S670" i="5"/>
  <c r="R670" i="5"/>
  <c r="Q670" i="5"/>
  <c r="P670" i="5"/>
  <c r="AR670" i="5" s="1"/>
  <c r="AS669" i="5"/>
  <c r="X669" i="5"/>
  <c r="W669" i="5"/>
  <c r="V669" i="5"/>
  <c r="U669" i="5"/>
  <c r="T669" i="5"/>
  <c r="S669" i="5"/>
  <c r="R669" i="5"/>
  <c r="P669" i="5" s="1"/>
  <c r="AR669" i="5" s="1"/>
  <c r="Q669" i="5"/>
  <c r="AS668" i="5"/>
  <c r="X668" i="5"/>
  <c r="W668" i="5"/>
  <c r="V668" i="5"/>
  <c r="U668" i="5"/>
  <c r="T668" i="5"/>
  <c r="S668" i="5"/>
  <c r="R668" i="5"/>
  <c r="Q668" i="5"/>
  <c r="P668" i="5"/>
  <c r="AR668" i="5" s="1"/>
  <c r="AS667" i="5"/>
  <c r="X667" i="5"/>
  <c r="W667" i="5"/>
  <c r="V667" i="5"/>
  <c r="U667" i="5"/>
  <c r="T667" i="5"/>
  <c r="S667" i="5"/>
  <c r="R667" i="5"/>
  <c r="P667" i="5" s="1"/>
  <c r="AR667" i="5" s="1"/>
  <c r="Q667" i="5"/>
  <c r="AS666" i="5"/>
  <c r="X666" i="5"/>
  <c r="W666" i="5"/>
  <c r="V666" i="5"/>
  <c r="U666" i="5"/>
  <c r="T666" i="5"/>
  <c r="S666" i="5"/>
  <c r="R666" i="5"/>
  <c r="P666" i="5" s="1"/>
  <c r="AR666" i="5" s="1"/>
  <c r="Q666" i="5"/>
  <c r="AS665" i="5"/>
  <c r="AR665" i="5"/>
  <c r="X665" i="5"/>
  <c r="W665" i="5"/>
  <c r="V665" i="5"/>
  <c r="U665" i="5"/>
  <c r="T665" i="5"/>
  <c r="S665" i="5"/>
  <c r="R665" i="5"/>
  <c r="Q665" i="5"/>
  <c r="P665" i="5"/>
  <c r="AS664" i="5"/>
  <c r="X664" i="5"/>
  <c r="W664" i="5"/>
  <c r="V664" i="5"/>
  <c r="U664" i="5"/>
  <c r="T664" i="5"/>
  <c r="S664" i="5"/>
  <c r="R664" i="5"/>
  <c r="Q664" i="5"/>
  <c r="P664" i="5"/>
  <c r="AR664" i="5" s="1"/>
  <c r="AS663" i="5"/>
  <c r="X663" i="5"/>
  <c r="W663" i="5"/>
  <c r="V663" i="5"/>
  <c r="U663" i="5"/>
  <c r="T663" i="5"/>
  <c r="S663" i="5"/>
  <c r="R663" i="5"/>
  <c r="Q663" i="5"/>
  <c r="P663" i="5"/>
  <c r="AR663" i="5" s="1"/>
  <c r="AS662" i="5"/>
  <c r="AR662" i="5"/>
  <c r="X662" i="5"/>
  <c r="W662" i="5"/>
  <c r="V662" i="5"/>
  <c r="U662" i="5"/>
  <c r="T662" i="5"/>
  <c r="S662" i="5"/>
  <c r="R662" i="5"/>
  <c r="P662" i="5" s="1"/>
  <c r="Q662" i="5"/>
  <c r="AS661" i="5"/>
  <c r="X661" i="5"/>
  <c r="W661" i="5"/>
  <c r="V661" i="5"/>
  <c r="U661" i="5"/>
  <c r="T661" i="5"/>
  <c r="S661" i="5"/>
  <c r="R661" i="5"/>
  <c r="Q661" i="5"/>
  <c r="P661" i="5"/>
  <c r="AR661" i="5" s="1"/>
  <c r="AS660" i="5"/>
  <c r="AR660" i="5"/>
  <c r="X660" i="5"/>
  <c r="W660" i="5"/>
  <c r="V660" i="5"/>
  <c r="U660" i="5"/>
  <c r="T660" i="5"/>
  <c r="S660" i="5"/>
  <c r="R660" i="5"/>
  <c r="Q660" i="5"/>
  <c r="P660" i="5"/>
  <c r="AS659" i="5"/>
  <c r="X659" i="5"/>
  <c r="W659" i="5"/>
  <c r="V659" i="5"/>
  <c r="U659" i="5"/>
  <c r="T659" i="5"/>
  <c r="S659" i="5"/>
  <c r="R659" i="5"/>
  <c r="Q659" i="5"/>
  <c r="P659" i="5"/>
  <c r="AR659" i="5" s="1"/>
  <c r="AS658" i="5"/>
  <c r="X658" i="5"/>
  <c r="W658" i="5"/>
  <c r="V658" i="5"/>
  <c r="U658" i="5"/>
  <c r="T658" i="5"/>
  <c r="S658" i="5"/>
  <c r="R658" i="5"/>
  <c r="Q658" i="5"/>
  <c r="P658" i="5"/>
  <c r="AR658" i="5" s="1"/>
  <c r="AS657" i="5"/>
  <c r="X657" i="5"/>
  <c r="W657" i="5"/>
  <c r="V657" i="5"/>
  <c r="U657" i="5"/>
  <c r="T657" i="5"/>
  <c r="S657" i="5"/>
  <c r="R657" i="5"/>
  <c r="P657" i="5" s="1"/>
  <c r="AR657" i="5" s="1"/>
  <c r="Q657" i="5"/>
  <c r="AS656" i="5"/>
  <c r="X656" i="5"/>
  <c r="W656" i="5"/>
  <c r="V656" i="5"/>
  <c r="U656" i="5"/>
  <c r="T656" i="5"/>
  <c r="S656" i="5"/>
  <c r="R656" i="5"/>
  <c r="Q656" i="5"/>
  <c r="P656" i="5"/>
  <c r="AR656" i="5" s="1"/>
  <c r="AS655" i="5"/>
  <c r="AR655" i="5"/>
  <c r="X655" i="5"/>
  <c r="W655" i="5"/>
  <c r="V655" i="5"/>
  <c r="U655" i="5"/>
  <c r="T655" i="5"/>
  <c r="S655" i="5"/>
  <c r="R655" i="5"/>
  <c r="Q655" i="5"/>
  <c r="P655" i="5"/>
  <c r="AS654" i="5"/>
  <c r="X654" i="5"/>
  <c r="W654" i="5"/>
  <c r="V654" i="5"/>
  <c r="U654" i="5"/>
  <c r="T654" i="5"/>
  <c r="S654" i="5"/>
  <c r="R654" i="5"/>
  <c r="P654" i="5" s="1"/>
  <c r="AR654" i="5" s="1"/>
  <c r="Q654" i="5"/>
  <c r="AS653" i="5"/>
  <c r="X653" i="5"/>
  <c r="W653" i="5"/>
  <c r="V653" i="5"/>
  <c r="U653" i="5"/>
  <c r="T653" i="5"/>
  <c r="S653" i="5"/>
  <c r="R653" i="5"/>
  <c r="P653" i="5" s="1"/>
  <c r="AR653" i="5" s="1"/>
  <c r="Q653" i="5"/>
  <c r="AS652" i="5"/>
  <c r="X652" i="5"/>
  <c r="W652" i="5"/>
  <c r="V652" i="5"/>
  <c r="U652" i="5"/>
  <c r="T652" i="5"/>
  <c r="S652" i="5"/>
  <c r="R652" i="5"/>
  <c r="P652" i="5" s="1"/>
  <c r="AR652" i="5" s="1"/>
  <c r="Q652" i="5"/>
  <c r="AS651" i="5"/>
  <c r="AR651" i="5"/>
  <c r="X651" i="5"/>
  <c r="W651" i="5"/>
  <c r="V651" i="5"/>
  <c r="U651" i="5"/>
  <c r="T651" i="5"/>
  <c r="S651" i="5"/>
  <c r="R651" i="5"/>
  <c r="Q651" i="5"/>
  <c r="P651" i="5"/>
  <c r="AS650" i="5"/>
  <c r="X650" i="5"/>
  <c r="W650" i="5"/>
  <c r="V650" i="5"/>
  <c r="U650" i="5"/>
  <c r="T650" i="5"/>
  <c r="S650" i="5"/>
  <c r="R650" i="5"/>
  <c r="P650" i="5" s="1"/>
  <c r="AR650" i="5" s="1"/>
  <c r="Q650" i="5"/>
  <c r="AS649" i="5"/>
  <c r="X649" i="5"/>
  <c r="W649" i="5"/>
  <c r="V649" i="5"/>
  <c r="U649" i="5"/>
  <c r="T649" i="5"/>
  <c r="S649" i="5"/>
  <c r="R649" i="5"/>
  <c r="Q649" i="5"/>
  <c r="P649" i="5"/>
  <c r="AR649" i="5" s="1"/>
  <c r="AS648" i="5"/>
  <c r="AR648" i="5"/>
  <c r="X648" i="5"/>
  <c r="W648" i="5"/>
  <c r="V648" i="5"/>
  <c r="U648" i="5"/>
  <c r="T648" i="5"/>
  <c r="S648" i="5"/>
  <c r="R648" i="5"/>
  <c r="Q648" i="5"/>
  <c r="P648" i="5"/>
  <c r="AS647" i="5"/>
  <c r="X647" i="5"/>
  <c r="W647" i="5"/>
  <c r="V647" i="5"/>
  <c r="U647" i="5"/>
  <c r="T647" i="5"/>
  <c r="S647" i="5"/>
  <c r="R647" i="5"/>
  <c r="Q647" i="5"/>
  <c r="P647" i="5"/>
  <c r="AR647" i="5" s="1"/>
  <c r="AS646" i="5"/>
  <c r="X646" i="5"/>
  <c r="W646" i="5"/>
  <c r="V646" i="5"/>
  <c r="U646" i="5"/>
  <c r="T646" i="5"/>
  <c r="S646" i="5"/>
  <c r="R646" i="5"/>
  <c r="Q646" i="5"/>
  <c r="P646" i="5"/>
  <c r="AR646" i="5" s="1"/>
  <c r="AS645" i="5"/>
  <c r="AR645" i="5"/>
  <c r="X645" i="5"/>
  <c r="W645" i="5"/>
  <c r="V645" i="5"/>
  <c r="U645" i="5"/>
  <c r="T645" i="5"/>
  <c r="S645" i="5"/>
  <c r="R645" i="5"/>
  <c r="P645" i="5" s="1"/>
  <c r="Q645" i="5"/>
  <c r="AS644" i="5"/>
  <c r="X644" i="5"/>
  <c r="W644" i="5"/>
  <c r="V644" i="5"/>
  <c r="U644" i="5"/>
  <c r="T644" i="5"/>
  <c r="S644" i="5"/>
  <c r="R644" i="5"/>
  <c r="Q644" i="5"/>
  <c r="P644" i="5"/>
  <c r="AR644" i="5" s="1"/>
  <c r="AS643" i="5"/>
  <c r="X643" i="5"/>
  <c r="W643" i="5"/>
  <c r="V643" i="5"/>
  <c r="U643" i="5"/>
  <c r="T643" i="5"/>
  <c r="S643" i="5"/>
  <c r="R643" i="5"/>
  <c r="Q643" i="5"/>
  <c r="P643" i="5"/>
  <c r="AR643" i="5" s="1"/>
  <c r="AS642" i="5"/>
  <c r="AR642" i="5"/>
  <c r="X642" i="5"/>
  <c r="W642" i="5"/>
  <c r="V642" i="5"/>
  <c r="U642" i="5"/>
  <c r="T642" i="5"/>
  <c r="S642" i="5"/>
  <c r="R642" i="5"/>
  <c r="P642" i="5" s="1"/>
  <c r="Q642" i="5"/>
  <c r="AS641" i="5"/>
  <c r="X641" i="5"/>
  <c r="W641" i="5"/>
  <c r="V641" i="5"/>
  <c r="U641" i="5"/>
  <c r="T641" i="5"/>
  <c r="S641" i="5"/>
  <c r="R641" i="5"/>
  <c r="P641" i="5" s="1"/>
  <c r="AR641" i="5" s="1"/>
  <c r="Q641" i="5"/>
  <c r="AS640" i="5"/>
  <c r="X640" i="5"/>
  <c r="W640" i="5"/>
  <c r="V640" i="5"/>
  <c r="U640" i="5"/>
  <c r="T640" i="5"/>
  <c r="S640" i="5"/>
  <c r="R640" i="5"/>
  <c r="P640" i="5" s="1"/>
  <c r="AR640" i="5" s="1"/>
  <c r="Q640" i="5"/>
  <c r="AS639" i="5"/>
  <c r="AR639" i="5"/>
  <c r="X639" i="5"/>
  <c r="W639" i="5"/>
  <c r="V639" i="5"/>
  <c r="U639" i="5"/>
  <c r="T639" i="5"/>
  <c r="S639" i="5"/>
  <c r="R639" i="5"/>
  <c r="Q639" i="5"/>
  <c r="P639" i="5"/>
  <c r="AS638" i="5"/>
  <c r="AR638" i="5"/>
  <c r="X638" i="5"/>
  <c r="W638" i="5"/>
  <c r="V638" i="5"/>
  <c r="U638" i="5"/>
  <c r="T638" i="5"/>
  <c r="S638" i="5"/>
  <c r="R638" i="5"/>
  <c r="Q638" i="5"/>
  <c r="P638" i="5"/>
  <c r="AS637" i="5"/>
  <c r="X637" i="5"/>
  <c r="W637" i="5"/>
  <c r="V637" i="5"/>
  <c r="U637" i="5"/>
  <c r="T637" i="5"/>
  <c r="S637" i="5"/>
  <c r="R637" i="5"/>
  <c r="Q637" i="5"/>
  <c r="P637" i="5"/>
  <c r="AR637" i="5" s="1"/>
  <c r="AS636" i="5"/>
  <c r="X636" i="5"/>
  <c r="W636" i="5"/>
  <c r="V636" i="5"/>
  <c r="U636" i="5"/>
  <c r="T636" i="5"/>
  <c r="S636" i="5"/>
  <c r="R636" i="5"/>
  <c r="P636" i="5" s="1"/>
  <c r="AR636" i="5" s="1"/>
  <c r="Q636" i="5"/>
  <c r="AS635" i="5"/>
  <c r="AR635" i="5"/>
  <c r="X635" i="5"/>
  <c r="W635" i="5"/>
  <c r="V635" i="5"/>
  <c r="U635" i="5"/>
  <c r="T635" i="5"/>
  <c r="S635" i="5"/>
  <c r="R635" i="5"/>
  <c r="P635" i="5" s="1"/>
  <c r="Q635" i="5"/>
  <c r="AS634" i="5"/>
  <c r="X634" i="5"/>
  <c r="W634" i="5"/>
  <c r="V634" i="5"/>
  <c r="U634" i="5"/>
  <c r="T634" i="5"/>
  <c r="S634" i="5"/>
  <c r="R634" i="5"/>
  <c r="P634" i="5" s="1"/>
  <c r="AR634" i="5" s="1"/>
  <c r="Q634" i="5"/>
  <c r="AS633" i="5"/>
  <c r="AR633" i="5"/>
  <c r="X633" i="5"/>
  <c r="W633" i="5"/>
  <c r="V633" i="5"/>
  <c r="U633" i="5"/>
  <c r="T633" i="5"/>
  <c r="S633" i="5"/>
  <c r="R633" i="5"/>
  <c r="P633" i="5" s="1"/>
  <c r="Q633" i="5"/>
  <c r="AS632" i="5"/>
  <c r="X632" i="5"/>
  <c r="W632" i="5"/>
  <c r="V632" i="5"/>
  <c r="U632" i="5"/>
  <c r="T632" i="5"/>
  <c r="S632" i="5"/>
  <c r="R632" i="5"/>
  <c r="P632" i="5" s="1"/>
  <c r="AR632" i="5" s="1"/>
  <c r="Q632" i="5"/>
  <c r="AS631" i="5"/>
  <c r="X631" i="5"/>
  <c r="W631" i="5"/>
  <c r="V631" i="5"/>
  <c r="U631" i="5"/>
  <c r="T631" i="5"/>
  <c r="S631" i="5"/>
  <c r="R631" i="5"/>
  <c r="Q631" i="5"/>
  <c r="P631" i="5"/>
  <c r="AR631" i="5" s="1"/>
  <c r="AS630" i="5"/>
  <c r="X630" i="5"/>
  <c r="W630" i="5"/>
  <c r="V630" i="5"/>
  <c r="U630" i="5"/>
  <c r="T630" i="5"/>
  <c r="S630" i="5"/>
  <c r="R630" i="5"/>
  <c r="Q630" i="5"/>
  <c r="P630" i="5"/>
  <c r="AR630" i="5" s="1"/>
  <c r="AS629" i="5"/>
  <c r="X629" i="5"/>
  <c r="W629" i="5"/>
  <c r="V629" i="5"/>
  <c r="U629" i="5"/>
  <c r="T629" i="5"/>
  <c r="S629" i="5"/>
  <c r="R629" i="5"/>
  <c r="P629" i="5" s="1"/>
  <c r="AR629" i="5" s="1"/>
  <c r="Q629" i="5"/>
  <c r="AS628" i="5"/>
  <c r="X628" i="5"/>
  <c r="W628" i="5"/>
  <c r="V628" i="5"/>
  <c r="U628" i="5"/>
  <c r="T628" i="5"/>
  <c r="S628" i="5"/>
  <c r="R628" i="5"/>
  <c r="P628" i="5" s="1"/>
  <c r="AR628" i="5" s="1"/>
  <c r="Q628" i="5"/>
  <c r="AS627" i="5"/>
  <c r="AR627" i="5"/>
  <c r="X627" i="5"/>
  <c r="W627" i="5"/>
  <c r="V627" i="5"/>
  <c r="U627" i="5"/>
  <c r="T627" i="5"/>
  <c r="S627" i="5"/>
  <c r="R627" i="5"/>
  <c r="Q627" i="5"/>
  <c r="P627" i="5"/>
  <c r="AS626" i="5"/>
  <c r="X626" i="5"/>
  <c r="W626" i="5"/>
  <c r="V626" i="5"/>
  <c r="U626" i="5"/>
  <c r="T626" i="5"/>
  <c r="S626" i="5"/>
  <c r="R626" i="5"/>
  <c r="Q626" i="5"/>
  <c r="P626" i="5"/>
  <c r="AR626" i="5" s="1"/>
  <c r="AS625" i="5"/>
  <c r="X625" i="5"/>
  <c r="W625" i="5"/>
  <c r="V625" i="5"/>
  <c r="U625" i="5"/>
  <c r="T625" i="5"/>
  <c r="S625" i="5"/>
  <c r="R625" i="5"/>
  <c r="P625" i="5" s="1"/>
  <c r="AR625" i="5" s="1"/>
  <c r="Q625" i="5"/>
  <c r="AS624" i="5"/>
  <c r="X624" i="5"/>
  <c r="W624" i="5"/>
  <c r="V624" i="5"/>
  <c r="U624" i="5"/>
  <c r="T624" i="5"/>
  <c r="S624" i="5"/>
  <c r="R624" i="5"/>
  <c r="P624" i="5" s="1"/>
  <c r="AR624" i="5" s="1"/>
  <c r="Q624" i="5"/>
  <c r="AS623" i="5"/>
  <c r="X623" i="5"/>
  <c r="W623" i="5"/>
  <c r="V623" i="5"/>
  <c r="U623" i="5"/>
  <c r="T623" i="5"/>
  <c r="S623" i="5"/>
  <c r="R623" i="5"/>
  <c r="P623" i="5" s="1"/>
  <c r="AR623" i="5" s="1"/>
  <c r="Q623" i="5"/>
  <c r="AS622" i="5"/>
  <c r="X622" i="5"/>
  <c r="W622" i="5"/>
  <c r="V622" i="5"/>
  <c r="U622" i="5"/>
  <c r="T622" i="5"/>
  <c r="S622" i="5"/>
  <c r="R622" i="5"/>
  <c r="P622" i="5" s="1"/>
  <c r="AR622" i="5" s="1"/>
  <c r="Q622" i="5"/>
  <c r="AS621" i="5"/>
  <c r="X621" i="5"/>
  <c r="W621" i="5"/>
  <c r="V621" i="5"/>
  <c r="U621" i="5"/>
  <c r="T621" i="5"/>
  <c r="S621" i="5"/>
  <c r="R621" i="5"/>
  <c r="P621" i="5" s="1"/>
  <c r="AR621" i="5" s="1"/>
  <c r="Q621" i="5"/>
  <c r="AS620" i="5"/>
  <c r="AR620" i="5"/>
  <c r="X620" i="5"/>
  <c r="W620" i="5"/>
  <c r="V620" i="5"/>
  <c r="U620" i="5"/>
  <c r="T620" i="5"/>
  <c r="S620" i="5"/>
  <c r="R620" i="5"/>
  <c r="Q620" i="5"/>
  <c r="P620" i="5"/>
  <c r="AS619" i="5"/>
  <c r="X619" i="5"/>
  <c r="W619" i="5"/>
  <c r="V619" i="5"/>
  <c r="U619" i="5"/>
  <c r="T619" i="5"/>
  <c r="S619" i="5"/>
  <c r="R619" i="5"/>
  <c r="Q619" i="5"/>
  <c r="P619" i="5"/>
  <c r="AR619" i="5" s="1"/>
  <c r="AS618" i="5"/>
  <c r="X618" i="5"/>
  <c r="W618" i="5"/>
  <c r="V618" i="5"/>
  <c r="U618" i="5"/>
  <c r="T618" i="5"/>
  <c r="S618" i="5"/>
  <c r="R618" i="5"/>
  <c r="P618" i="5" s="1"/>
  <c r="AR618" i="5" s="1"/>
  <c r="Q618" i="5"/>
  <c r="AS617" i="5"/>
  <c r="X617" i="5"/>
  <c r="W617" i="5"/>
  <c r="V617" i="5"/>
  <c r="U617" i="5"/>
  <c r="T617" i="5"/>
  <c r="S617" i="5"/>
  <c r="R617" i="5"/>
  <c r="Q617" i="5"/>
  <c r="P617" i="5"/>
  <c r="AR617" i="5" s="1"/>
  <c r="AS616" i="5"/>
  <c r="X616" i="5"/>
  <c r="W616" i="5"/>
  <c r="V616" i="5"/>
  <c r="U616" i="5"/>
  <c r="T616" i="5"/>
  <c r="S616" i="5"/>
  <c r="R616" i="5"/>
  <c r="Q616" i="5"/>
  <c r="P616" i="5"/>
  <c r="AR616" i="5" s="1"/>
  <c r="AS615" i="5"/>
  <c r="X615" i="5"/>
  <c r="W615" i="5"/>
  <c r="V615" i="5"/>
  <c r="U615" i="5"/>
  <c r="T615" i="5"/>
  <c r="S615" i="5"/>
  <c r="R615" i="5"/>
  <c r="P615" i="5" s="1"/>
  <c r="AR615" i="5" s="1"/>
  <c r="Q615" i="5"/>
  <c r="AS614" i="5"/>
  <c r="X614" i="5"/>
  <c r="W614" i="5"/>
  <c r="V614" i="5"/>
  <c r="U614" i="5"/>
  <c r="T614" i="5"/>
  <c r="S614" i="5"/>
  <c r="R614" i="5"/>
  <c r="P614" i="5" s="1"/>
  <c r="AR614" i="5" s="1"/>
  <c r="Q614" i="5"/>
  <c r="AS613" i="5"/>
  <c r="AR613" i="5"/>
  <c r="X613" i="5"/>
  <c r="W613" i="5"/>
  <c r="V613" i="5"/>
  <c r="U613" i="5"/>
  <c r="T613" i="5"/>
  <c r="S613" i="5"/>
  <c r="R613" i="5"/>
  <c r="P613" i="5" s="1"/>
  <c r="Q613" i="5"/>
  <c r="AS612" i="5"/>
  <c r="X612" i="5"/>
  <c r="W612" i="5"/>
  <c r="V612" i="5"/>
  <c r="U612" i="5"/>
  <c r="T612" i="5"/>
  <c r="S612" i="5"/>
  <c r="R612" i="5"/>
  <c r="P612" i="5" s="1"/>
  <c r="AR612" i="5" s="1"/>
  <c r="Q612" i="5"/>
  <c r="AS611" i="5"/>
  <c r="AR611" i="5"/>
  <c r="X611" i="5"/>
  <c r="W611" i="5"/>
  <c r="V611" i="5"/>
  <c r="U611" i="5"/>
  <c r="T611" i="5"/>
  <c r="S611" i="5"/>
  <c r="R611" i="5"/>
  <c r="Q611" i="5"/>
  <c r="P611" i="5"/>
  <c r="AS610" i="5"/>
  <c r="X610" i="5"/>
  <c r="W610" i="5"/>
  <c r="V610" i="5"/>
  <c r="U610" i="5"/>
  <c r="T610" i="5"/>
  <c r="S610" i="5"/>
  <c r="R610" i="5"/>
  <c r="Q610" i="5"/>
  <c r="P610" i="5"/>
  <c r="AR610" i="5" s="1"/>
  <c r="AS609" i="5"/>
  <c r="AR609" i="5"/>
  <c r="X609" i="5"/>
  <c r="W609" i="5"/>
  <c r="V609" i="5"/>
  <c r="U609" i="5"/>
  <c r="T609" i="5"/>
  <c r="S609" i="5"/>
  <c r="R609" i="5"/>
  <c r="Q609" i="5"/>
  <c r="P609" i="5"/>
  <c r="AS608" i="5"/>
  <c r="X608" i="5"/>
  <c r="W608" i="5"/>
  <c r="V608" i="5"/>
  <c r="U608" i="5"/>
  <c r="T608" i="5"/>
  <c r="S608" i="5"/>
  <c r="R608" i="5"/>
  <c r="P608" i="5" s="1"/>
  <c r="AR608" i="5" s="1"/>
  <c r="Q608" i="5"/>
  <c r="AS607" i="5"/>
  <c r="AR607" i="5"/>
  <c r="X607" i="5"/>
  <c r="W607" i="5"/>
  <c r="V607" i="5"/>
  <c r="U607" i="5"/>
  <c r="T607" i="5"/>
  <c r="S607" i="5"/>
  <c r="R607" i="5"/>
  <c r="P607" i="5" s="1"/>
  <c r="Q607" i="5"/>
  <c r="AS606" i="5"/>
  <c r="X606" i="5"/>
  <c r="W606" i="5"/>
  <c r="V606" i="5"/>
  <c r="U606" i="5"/>
  <c r="T606" i="5"/>
  <c r="S606" i="5"/>
  <c r="R606" i="5"/>
  <c r="Q606" i="5"/>
  <c r="P606" i="5"/>
  <c r="AR606" i="5" s="1"/>
  <c r="AS605" i="5"/>
  <c r="AR605" i="5"/>
  <c r="X605" i="5"/>
  <c r="W605" i="5"/>
  <c r="V605" i="5"/>
  <c r="U605" i="5"/>
  <c r="T605" i="5"/>
  <c r="S605" i="5"/>
  <c r="R605" i="5"/>
  <c r="Q605" i="5"/>
  <c r="P605" i="5"/>
  <c r="AS604" i="5"/>
  <c r="X604" i="5"/>
  <c r="W604" i="5"/>
  <c r="V604" i="5"/>
  <c r="U604" i="5"/>
  <c r="T604" i="5"/>
  <c r="S604" i="5"/>
  <c r="R604" i="5"/>
  <c r="P604" i="5" s="1"/>
  <c r="AR604" i="5" s="1"/>
  <c r="Q604" i="5"/>
  <c r="AS603" i="5"/>
  <c r="AR603" i="5"/>
  <c r="X603" i="5"/>
  <c r="W603" i="5"/>
  <c r="V603" i="5"/>
  <c r="U603" i="5"/>
  <c r="T603" i="5"/>
  <c r="S603" i="5"/>
  <c r="R603" i="5"/>
  <c r="Q603" i="5"/>
  <c r="P603" i="5"/>
  <c r="AS602" i="5"/>
  <c r="X602" i="5"/>
  <c r="W602" i="5"/>
  <c r="V602" i="5"/>
  <c r="U602" i="5"/>
  <c r="T602" i="5"/>
  <c r="S602" i="5"/>
  <c r="R602" i="5"/>
  <c r="Q602" i="5"/>
  <c r="P602" i="5"/>
  <c r="AR602" i="5" s="1"/>
  <c r="AS601" i="5"/>
  <c r="X601" i="5"/>
  <c r="W601" i="5"/>
  <c r="V601" i="5"/>
  <c r="U601" i="5"/>
  <c r="T601" i="5"/>
  <c r="S601" i="5"/>
  <c r="R601" i="5"/>
  <c r="Q601" i="5"/>
  <c r="P601" i="5"/>
  <c r="AR601" i="5" s="1"/>
  <c r="AS600" i="5"/>
  <c r="X600" i="5"/>
  <c r="W600" i="5"/>
  <c r="V600" i="5"/>
  <c r="U600" i="5"/>
  <c r="T600" i="5"/>
  <c r="S600" i="5"/>
  <c r="R600" i="5"/>
  <c r="P600" i="5" s="1"/>
  <c r="AR600" i="5" s="1"/>
  <c r="Q600" i="5"/>
  <c r="AS599" i="5"/>
  <c r="X599" i="5"/>
  <c r="W599" i="5"/>
  <c r="V599" i="5"/>
  <c r="U599" i="5"/>
  <c r="T599" i="5"/>
  <c r="S599" i="5"/>
  <c r="R599" i="5"/>
  <c r="Q599" i="5"/>
  <c r="P599" i="5"/>
  <c r="AR599" i="5" s="1"/>
  <c r="AS598" i="5"/>
  <c r="X598" i="5"/>
  <c r="W598" i="5"/>
  <c r="V598" i="5"/>
  <c r="U598" i="5"/>
  <c r="T598" i="5"/>
  <c r="S598" i="5"/>
  <c r="R598" i="5"/>
  <c r="Q598" i="5"/>
  <c r="P598" i="5"/>
  <c r="AR598" i="5" s="1"/>
  <c r="AS597" i="5"/>
  <c r="X597" i="5"/>
  <c r="W597" i="5"/>
  <c r="V597" i="5"/>
  <c r="U597" i="5"/>
  <c r="T597" i="5"/>
  <c r="S597" i="5"/>
  <c r="R597" i="5"/>
  <c r="P597" i="5" s="1"/>
  <c r="AR597" i="5" s="1"/>
  <c r="Q597" i="5"/>
  <c r="AS596" i="5"/>
  <c r="X596" i="5"/>
  <c r="W596" i="5"/>
  <c r="V596" i="5"/>
  <c r="U596" i="5"/>
  <c r="T596" i="5"/>
  <c r="S596" i="5"/>
  <c r="R596" i="5"/>
  <c r="P596" i="5" s="1"/>
  <c r="AR596" i="5" s="1"/>
  <c r="Q596" i="5"/>
  <c r="AS595" i="5"/>
  <c r="X595" i="5"/>
  <c r="W595" i="5"/>
  <c r="V595" i="5"/>
  <c r="U595" i="5"/>
  <c r="T595" i="5"/>
  <c r="S595" i="5"/>
  <c r="R595" i="5"/>
  <c r="P595" i="5" s="1"/>
  <c r="AR595" i="5" s="1"/>
  <c r="Q595" i="5"/>
  <c r="AS594" i="5"/>
  <c r="X594" i="5"/>
  <c r="W594" i="5"/>
  <c r="V594" i="5"/>
  <c r="U594" i="5"/>
  <c r="T594" i="5"/>
  <c r="S594" i="5"/>
  <c r="R594" i="5"/>
  <c r="Q594" i="5"/>
  <c r="P594" i="5"/>
  <c r="AR594" i="5" s="1"/>
  <c r="AS593" i="5"/>
  <c r="X593" i="5"/>
  <c r="W593" i="5"/>
  <c r="V593" i="5"/>
  <c r="U593" i="5"/>
  <c r="T593" i="5"/>
  <c r="S593" i="5"/>
  <c r="R593" i="5"/>
  <c r="P593" i="5" s="1"/>
  <c r="AR593" i="5" s="1"/>
  <c r="Q593" i="5"/>
  <c r="AS592" i="5"/>
  <c r="X592" i="5"/>
  <c r="W592" i="5"/>
  <c r="V592" i="5"/>
  <c r="U592" i="5"/>
  <c r="T592" i="5"/>
  <c r="S592" i="5"/>
  <c r="R592" i="5"/>
  <c r="Q592" i="5"/>
  <c r="P592" i="5"/>
  <c r="AR592" i="5" s="1"/>
  <c r="AS591" i="5"/>
  <c r="X591" i="5"/>
  <c r="W591" i="5"/>
  <c r="V591" i="5"/>
  <c r="U591" i="5"/>
  <c r="T591" i="5"/>
  <c r="S591" i="5"/>
  <c r="R591" i="5"/>
  <c r="Q591" i="5"/>
  <c r="P591" i="5"/>
  <c r="AR591" i="5" s="1"/>
  <c r="AS590" i="5"/>
  <c r="X590" i="5"/>
  <c r="W590" i="5"/>
  <c r="V590" i="5"/>
  <c r="U590" i="5"/>
  <c r="T590" i="5"/>
  <c r="S590" i="5"/>
  <c r="R590" i="5"/>
  <c r="P590" i="5" s="1"/>
  <c r="AR590" i="5" s="1"/>
  <c r="Q590" i="5"/>
  <c r="AS589" i="5"/>
  <c r="X589" i="5"/>
  <c r="W589" i="5"/>
  <c r="V589" i="5"/>
  <c r="U589" i="5"/>
  <c r="T589" i="5"/>
  <c r="S589" i="5"/>
  <c r="R589" i="5"/>
  <c r="P589" i="5" s="1"/>
  <c r="AR589" i="5" s="1"/>
  <c r="Q589" i="5"/>
  <c r="AS588" i="5"/>
  <c r="X588" i="5"/>
  <c r="W588" i="5"/>
  <c r="V588" i="5"/>
  <c r="U588" i="5"/>
  <c r="T588" i="5"/>
  <c r="S588" i="5"/>
  <c r="R588" i="5"/>
  <c r="Q588" i="5"/>
  <c r="P588" i="5"/>
  <c r="AR588" i="5" s="1"/>
  <c r="AS587" i="5"/>
  <c r="X587" i="5"/>
  <c r="W587" i="5"/>
  <c r="V587" i="5"/>
  <c r="U587" i="5"/>
  <c r="T587" i="5"/>
  <c r="S587" i="5"/>
  <c r="R587" i="5"/>
  <c r="Q587" i="5"/>
  <c r="P587" i="5"/>
  <c r="AR587" i="5" s="1"/>
  <c r="AS586" i="5"/>
  <c r="X586" i="5"/>
  <c r="W586" i="5"/>
  <c r="V586" i="5"/>
  <c r="U586" i="5"/>
  <c r="T586" i="5"/>
  <c r="S586" i="5"/>
  <c r="R586" i="5"/>
  <c r="Q586" i="5"/>
  <c r="P586" i="5"/>
  <c r="AR586" i="5" s="1"/>
  <c r="AS585" i="5"/>
  <c r="X585" i="5"/>
  <c r="W585" i="5"/>
  <c r="V585" i="5"/>
  <c r="U585" i="5"/>
  <c r="T585" i="5"/>
  <c r="S585" i="5"/>
  <c r="R585" i="5"/>
  <c r="P585" i="5" s="1"/>
  <c r="AR585" i="5" s="1"/>
  <c r="Q585" i="5"/>
  <c r="AS584" i="5"/>
  <c r="X584" i="5"/>
  <c r="W584" i="5"/>
  <c r="V584" i="5"/>
  <c r="U584" i="5"/>
  <c r="T584" i="5"/>
  <c r="S584" i="5"/>
  <c r="R584" i="5"/>
  <c r="P584" i="5" s="1"/>
  <c r="AR584" i="5" s="1"/>
  <c r="Q584" i="5"/>
  <c r="AS583" i="5"/>
  <c r="AR583" i="5"/>
  <c r="X583" i="5"/>
  <c r="W583" i="5"/>
  <c r="V583" i="5"/>
  <c r="U583" i="5"/>
  <c r="T583" i="5"/>
  <c r="S583" i="5"/>
  <c r="R583" i="5"/>
  <c r="Q583" i="5"/>
  <c r="P583" i="5"/>
  <c r="AS582" i="5"/>
  <c r="X582" i="5"/>
  <c r="W582" i="5"/>
  <c r="V582" i="5"/>
  <c r="U582" i="5"/>
  <c r="T582" i="5"/>
  <c r="S582" i="5"/>
  <c r="R582" i="5"/>
  <c r="P582" i="5" s="1"/>
  <c r="AR582" i="5" s="1"/>
  <c r="Q582" i="5"/>
  <c r="AS581" i="5"/>
  <c r="AR581" i="5"/>
  <c r="X581" i="5"/>
  <c r="W581" i="5"/>
  <c r="V581" i="5"/>
  <c r="U581" i="5"/>
  <c r="T581" i="5"/>
  <c r="S581" i="5"/>
  <c r="R581" i="5"/>
  <c r="P581" i="5" s="1"/>
  <c r="Q581" i="5"/>
  <c r="AS580" i="5"/>
  <c r="X580" i="5"/>
  <c r="W580" i="5"/>
  <c r="V580" i="5"/>
  <c r="U580" i="5"/>
  <c r="T580" i="5"/>
  <c r="S580" i="5"/>
  <c r="R580" i="5"/>
  <c r="P580" i="5" s="1"/>
  <c r="AR580" i="5" s="1"/>
  <c r="Q580" i="5"/>
  <c r="AS579" i="5"/>
  <c r="AR579" i="5"/>
  <c r="X579" i="5"/>
  <c r="W579" i="5"/>
  <c r="V579" i="5"/>
  <c r="U579" i="5"/>
  <c r="T579" i="5"/>
  <c r="S579" i="5"/>
  <c r="R579" i="5"/>
  <c r="Q579" i="5"/>
  <c r="P579" i="5"/>
  <c r="AS578" i="5"/>
  <c r="X578" i="5"/>
  <c r="W578" i="5"/>
  <c r="V578" i="5"/>
  <c r="U578" i="5"/>
  <c r="T578" i="5"/>
  <c r="S578" i="5"/>
  <c r="R578" i="5"/>
  <c r="Q578" i="5"/>
  <c r="P578" i="5"/>
  <c r="AR578" i="5" s="1"/>
  <c r="AS577" i="5"/>
  <c r="AR577" i="5"/>
  <c r="X577" i="5"/>
  <c r="W577" i="5"/>
  <c r="V577" i="5"/>
  <c r="U577" i="5"/>
  <c r="T577" i="5"/>
  <c r="S577" i="5"/>
  <c r="R577" i="5"/>
  <c r="P577" i="5" s="1"/>
  <c r="Q577" i="5"/>
  <c r="AS576" i="5"/>
  <c r="X576" i="5"/>
  <c r="W576" i="5"/>
  <c r="V576" i="5"/>
  <c r="U576" i="5"/>
  <c r="T576" i="5"/>
  <c r="S576" i="5"/>
  <c r="R576" i="5"/>
  <c r="Q576" i="5"/>
  <c r="P576" i="5"/>
  <c r="AR576" i="5" s="1"/>
  <c r="AS575" i="5"/>
  <c r="X575" i="5"/>
  <c r="W575" i="5"/>
  <c r="V575" i="5"/>
  <c r="U575" i="5"/>
  <c r="T575" i="5"/>
  <c r="S575" i="5"/>
  <c r="R575" i="5"/>
  <c r="Q575" i="5"/>
  <c r="P575" i="5"/>
  <c r="AR575" i="5" s="1"/>
  <c r="AS574" i="5"/>
  <c r="X574" i="5"/>
  <c r="W574" i="5"/>
  <c r="V574" i="5"/>
  <c r="U574" i="5"/>
  <c r="T574" i="5"/>
  <c r="S574" i="5"/>
  <c r="R574" i="5"/>
  <c r="P574" i="5" s="1"/>
  <c r="AR574" i="5" s="1"/>
  <c r="Q574" i="5"/>
  <c r="AS573" i="5"/>
  <c r="AR573" i="5"/>
  <c r="X573" i="5"/>
  <c r="W573" i="5"/>
  <c r="V573" i="5"/>
  <c r="U573" i="5"/>
  <c r="T573" i="5"/>
  <c r="S573" i="5"/>
  <c r="R573" i="5"/>
  <c r="P573" i="5" s="1"/>
  <c r="Q573" i="5"/>
  <c r="AS572" i="5"/>
  <c r="X572" i="5"/>
  <c r="W572" i="5"/>
  <c r="V572" i="5"/>
  <c r="U572" i="5"/>
  <c r="T572" i="5"/>
  <c r="S572" i="5"/>
  <c r="R572" i="5"/>
  <c r="P572" i="5" s="1"/>
  <c r="AR572" i="5" s="1"/>
  <c r="Q572" i="5"/>
  <c r="AS571" i="5"/>
  <c r="AR571" i="5"/>
  <c r="X571" i="5"/>
  <c r="W571" i="5"/>
  <c r="V571" i="5"/>
  <c r="U571" i="5"/>
  <c r="T571" i="5"/>
  <c r="S571" i="5"/>
  <c r="R571" i="5"/>
  <c r="Q571" i="5"/>
  <c r="P571" i="5"/>
  <c r="AS570" i="5"/>
  <c r="X570" i="5"/>
  <c r="W570" i="5"/>
  <c r="V570" i="5"/>
  <c r="U570" i="5"/>
  <c r="T570" i="5"/>
  <c r="S570" i="5"/>
  <c r="R570" i="5"/>
  <c r="Q570" i="5"/>
  <c r="P570" i="5"/>
  <c r="AR570" i="5" s="1"/>
  <c r="AS569" i="5"/>
  <c r="AR569" i="5"/>
  <c r="X569" i="5"/>
  <c r="W569" i="5"/>
  <c r="V569" i="5"/>
  <c r="U569" i="5"/>
  <c r="T569" i="5"/>
  <c r="S569" i="5"/>
  <c r="R569" i="5"/>
  <c r="P569" i="5" s="1"/>
  <c r="Q569" i="5"/>
  <c r="AS568" i="5"/>
  <c r="X568" i="5"/>
  <c r="W568" i="5"/>
  <c r="V568" i="5"/>
  <c r="U568" i="5"/>
  <c r="T568" i="5"/>
  <c r="S568" i="5"/>
  <c r="R568" i="5"/>
  <c r="P568" i="5" s="1"/>
  <c r="AR568" i="5" s="1"/>
  <c r="Q568" i="5"/>
  <c r="AS567" i="5"/>
  <c r="X567" i="5"/>
  <c r="W567" i="5"/>
  <c r="V567" i="5"/>
  <c r="U567" i="5"/>
  <c r="T567" i="5"/>
  <c r="S567" i="5"/>
  <c r="R567" i="5"/>
  <c r="P567" i="5" s="1"/>
  <c r="AR567" i="5" s="1"/>
  <c r="Q567" i="5"/>
  <c r="AS566" i="5"/>
  <c r="X566" i="5"/>
  <c r="W566" i="5"/>
  <c r="V566" i="5"/>
  <c r="U566" i="5"/>
  <c r="T566" i="5"/>
  <c r="S566" i="5"/>
  <c r="R566" i="5"/>
  <c r="P566" i="5" s="1"/>
  <c r="AR566" i="5" s="1"/>
  <c r="Q566" i="5"/>
  <c r="AS565" i="5"/>
  <c r="AR565" i="5"/>
  <c r="X565" i="5"/>
  <c r="W565" i="5"/>
  <c r="V565" i="5"/>
  <c r="U565" i="5"/>
  <c r="T565" i="5"/>
  <c r="S565" i="5"/>
  <c r="R565" i="5"/>
  <c r="Q565" i="5"/>
  <c r="P565" i="5"/>
  <c r="AS564" i="5"/>
  <c r="X564" i="5"/>
  <c r="W564" i="5"/>
  <c r="V564" i="5"/>
  <c r="U564" i="5"/>
  <c r="T564" i="5"/>
  <c r="S564" i="5"/>
  <c r="R564" i="5"/>
  <c r="P564" i="5" s="1"/>
  <c r="AR564" i="5" s="1"/>
  <c r="Q564" i="5"/>
  <c r="AS563" i="5"/>
  <c r="X563" i="5"/>
  <c r="W563" i="5"/>
  <c r="V563" i="5"/>
  <c r="U563" i="5"/>
  <c r="T563" i="5"/>
  <c r="S563" i="5"/>
  <c r="R563" i="5"/>
  <c r="P563" i="5" s="1"/>
  <c r="AR563" i="5" s="1"/>
  <c r="Q563" i="5"/>
  <c r="AS562" i="5"/>
  <c r="X562" i="5"/>
  <c r="W562" i="5"/>
  <c r="V562" i="5"/>
  <c r="U562" i="5"/>
  <c r="T562" i="5"/>
  <c r="S562" i="5"/>
  <c r="R562" i="5"/>
  <c r="P562" i="5" s="1"/>
  <c r="AR562" i="5" s="1"/>
  <c r="Q562" i="5"/>
  <c r="AS561" i="5"/>
  <c r="AR561" i="5"/>
  <c r="X561" i="5"/>
  <c r="W561" i="5"/>
  <c r="V561" i="5"/>
  <c r="U561" i="5"/>
  <c r="T561" i="5"/>
  <c r="S561" i="5"/>
  <c r="R561" i="5"/>
  <c r="Q561" i="5"/>
  <c r="P561" i="5"/>
  <c r="AS560" i="5"/>
  <c r="AR560" i="5"/>
  <c r="X560" i="5"/>
  <c r="W560" i="5"/>
  <c r="V560" i="5"/>
  <c r="U560" i="5"/>
  <c r="T560" i="5"/>
  <c r="S560" i="5"/>
  <c r="R560" i="5"/>
  <c r="P560" i="5" s="1"/>
  <c r="Q560" i="5"/>
  <c r="AS559" i="5"/>
  <c r="X559" i="5"/>
  <c r="W559" i="5"/>
  <c r="V559" i="5"/>
  <c r="U559" i="5"/>
  <c r="T559" i="5"/>
  <c r="S559" i="5"/>
  <c r="R559" i="5"/>
  <c r="Q559" i="5"/>
  <c r="P559" i="5"/>
  <c r="AR559" i="5" s="1"/>
  <c r="AS558" i="5"/>
  <c r="AR558" i="5"/>
  <c r="X558" i="5"/>
  <c r="W558" i="5"/>
  <c r="V558" i="5"/>
  <c r="U558" i="5"/>
  <c r="T558" i="5"/>
  <c r="S558" i="5"/>
  <c r="R558" i="5"/>
  <c r="P558" i="5" s="1"/>
  <c r="Q558" i="5"/>
  <c r="AS557" i="5"/>
  <c r="X557" i="5"/>
  <c r="W557" i="5"/>
  <c r="V557" i="5"/>
  <c r="U557" i="5"/>
  <c r="T557" i="5"/>
  <c r="S557" i="5"/>
  <c r="R557" i="5"/>
  <c r="Q557" i="5"/>
  <c r="P557" i="5"/>
  <c r="AR557" i="5" s="1"/>
  <c r="AS556" i="5"/>
  <c r="AR556" i="5"/>
  <c r="X556" i="5"/>
  <c r="W556" i="5"/>
  <c r="V556" i="5"/>
  <c r="U556" i="5"/>
  <c r="T556" i="5"/>
  <c r="S556" i="5"/>
  <c r="R556" i="5"/>
  <c r="Q556" i="5"/>
  <c r="P556" i="5"/>
  <c r="AS555" i="5"/>
  <c r="X555" i="5"/>
  <c r="W555" i="5"/>
  <c r="V555" i="5"/>
  <c r="U555" i="5"/>
  <c r="T555" i="5"/>
  <c r="S555" i="5"/>
  <c r="R555" i="5"/>
  <c r="Q555" i="5"/>
  <c r="P555" i="5"/>
  <c r="AR555" i="5" s="1"/>
  <c r="AS554" i="5"/>
  <c r="X554" i="5"/>
  <c r="W554" i="5"/>
  <c r="V554" i="5"/>
  <c r="U554" i="5"/>
  <c r="T554" i="5"/>
  <c r="S554" i="5"/>
  <c r="R554" i="5"/>
  <c r="Q554" i="5"/>
  <c r="P554" i="5"/>
  <c r="AR554" i="5" s="1"/>
  <c r="AS553" i="5"/>
  <c r="X553" i="5"/>
  <c r="W553" i="5"/>
  <c r="V553" i="5"/>
  <c r="U553" i="5"/>
  <c r="T553" i="5"/>
  <c r="S553" i="5"/>
  <c r="R553" i="5"/>
  <c r="P553" i="5" s="1"/>
  <c r="AR553" i="5" s="1"/>
  <c r="Q553" i="5"/>
  <c r="AS552" i="5"/>
  <c r="X552" i="5"/>
  <c r="W552" i="5"/>
  <c r="V552" i="5"/>
  <c r="U552" i="5"/>
  <c r="T552" i="5"/>
  <c r="S552" i="5"/>
  <c r="R552" i="5"/>
  <c r="Q552" i="5"/>
  <c r="P552" i="5"/>
  <c r="AR552" i="5" s="1"/>
  <c r="AS551" i="5"/>
  <c r="X551" i="5"/>
  <c r="W551" i="5"/>
  <c r="V551" i="5"/>
  <c r="U551" i="5"/>
  <c r="T551" i="5"/>
  <c r="S551" i="5"/>
  <c r="R551" i="5"/>
  <c r="Q551" i="5"/>
  <c r="P551" i="5"/>
  <c r="AR551" i="5" s="1"/>
  <c r="AS550" i="5"/>
  <c r="X550" i="5"/>
  <c r="W550" i="5"/>
  <c r="V550" i="5"/>
  <c r="U550" i="5"/>
  <c r="T550" i="5"/>
  <c r="S550" i="5"/>
  <c r="R550" i="5"/>
  <c r="P550" i="5" s="1"/>
  <c r="AR550" i="5" s="1"/>
  <c r="Q550" i="5"/>
  <c r="AS549" i="5"/>
  <c r="X549" i="5"/>
  <c r="W549" i="5"/>
  <c r="V549" i="5"/>
  <c r="U549" i="5"/>
  <c r="T549" i="5"/>
  <c r="S549" i="5"/>
  <c r="R549" i="5"/>
  <c r="P549" i="5" s="1"/>
  <c r="AR549" i="5" s="1"/>
  <c r="Q549" i="5"/>
  <c r="AS548" i="5"/>
  <c r="AR548" i="5"/>
  <c r="X548" i="5"/>
  <c r="W548" i="5"/>
  <c r="V548" i="5"/>
  <c r="U548" i="5"/>
  <c r="T548" i="5"/>
  <c r="S548" i="5"/>
  <c r="R548" i="5"/>
  <c r="Q548" i="5"/>
  <c r="P548" i="5"/>
  <c r="AS547" i="5"/>
  <c r="X547" i="5"/>
  <c r="W547" i="5"/>
  <c r="V547" i="5"/>
  <c r="U547" i="5"/>
  <c r="T547" i="5"/>
  <c r="S547" i="5"/>
  <c r="R547" i="5"/>
  <c r="Q547" i="5"/>
  <c r="P547" i="5"/>
  <c r="AR547" i="5" s="1"/>
  <c r="AS546" i="5"/>
  <c r="X546" i="5"/>
  <c r="W546" i="5"/>
  <c r="V546" i="5"/>
  <c r="U546" i="5"/>
  <c r="T546" i="5"/>
  <c r="S546" i="5"/>
  <c r="R546" i="5"/>
  <c r="P546" i="5" s="1"/>
  <c r="AR546" i="5" s="1"/>
  <c r="Q546" i="5"/>
  <c r="AS545" i="5"/>
  <c r="AR545" i="5"/>
  <c r="X545" i="5"/>
  <c r="W545" i="5"/>
  <c r="V545" i="5"/>
  <c r="U545" i="5"/>
  <c r="T545" i="5"/>
  <c r="S545" i="5"/>
  <c r="R545" i="5"/>
  <c r="P545" i="5" s="1"/>
  <c r="Q545" i="5"/>
  <c r="AS544" i="5"/>
  <c r="X544" i="5"/>
  <c r="W544" i="5"/>
  <c r="V544" i="5"/>
  <c r="U544" i="5"/>
  <c r="T544" i="5"/>
  <c r="S544" i="5"/>
  <c r="R544" i="5"/>
  <c r="P544" i="5" s="1"/>
  <c r="AR544" i="5" s="1"/>
  <c r="Q544" i="5"/>
  <c r="AS543" i="5"/>
  <c r="X543" i="5"/>
  <c r="W543" i="5"/>
  <c r="V543" i="5"/>
  <c r="U543" i="5"/>
  <c r="T543" i="5"/>
  <c r="S543" i="5"/>
  <c r="R543" i="5"/>
  <c r="Q543" i="5"/>
  <c r="P543" i="5"/>
  <c r="AR543" i="5" s="1"/>
  <c r="AS542" i="5"/>
  <c r="X542" i="5"/>
  <c r="W542" i="5"/>
  <c r="V542" i="5"/>
  <c r="U542" i="5"/>
  <c r="T542" i="5"/>
  <c r="S542" i="5"/>
  <c r="R542" i="5"/>
  <c r="P542" i="5" s="1"/>
  <c r="AR542" i="5" s="1"/>
  <c r="Q542" i="5"/>
  <c r="AS541" i="5"/>
  <c r="AR541" i="5"/>
  <c r="X541" i="5"/>
  <c r="W541" i="5"/>
  <c r="V541" i="5"/>
  <c r="U541" i="5"/>
  <c r="T541" i="5"/>
  <c r="S541" i="5"/>
  <c r="R541" i="5"/>
  <c r="P541" i="5" s="1"/>
  <c r="Q541" i="5"/>
  <c r="AS540" i="5"/>
  <c r="X540" i="5"/>
  <c r="W540" i="5"/>
  <c r="V540" i="5"/>
  <c r="U540" i="5"/>
  <c r="T540" i="5"/>
  <c r="S540" i="5"/>
  <c r="R540" i="5"/>
  <c r="P540" i="5" s="1"/>
  <c r="AR540" i="5" s="1"/>
  <c r="Q540" i="5"/>
  <c r="AS539" i="5"/>
  <c r="AR539" i="5"/>
  <c r="X539" i="5"/>
  <c r="W539" i="5"/>
  <c r="V539" i="5"/>
  <c r="U539" i="5"/>
  <c r="T539" i="5"/>
  <c r="S539" i="5"/>
  <c r="R539" i="5"/>
  <c r="Q539" i="5"/>
  <c r="P539" i="5"/>
  <c r="AS538" i="5"/>
  <c r="X538" i="5"/>
  <c r="W538" i="5"/>
  <c r="V538" i="5"/>
  <c r="U538" i="5"/>
  <c r="T538" i="5"/>
  <c r="S538" i="5"/>
  <c r="R538" i="5"/>
  <c r="Q538" i="5"/>
  <c r="P538" i="5"/>
  <c r="AR538" i="5" s="1"/>
  <c r="AS537" i="5"/>
  <c r="AR537" i="5"/>
  <c r="X537" i="5"/>
  <c r="W537" i="5"/>
  <c r="V537" i="5"/>
  <c r="U537" i="5"/>
  <c r="T537" i="5"/>
  <c r="S537" i="5"/>
  <c r="R537" i="5"/>
  <c r="Q537" i="5"/>
  <c r="P537" i="5"/>
  <c r="AS536" i="5"/>
  <c r="AR536" i="5"/>
  <c r="X536" i="5"/>
  <c r="W536" i="5"/>
  <c r="V536" i="5"/>
  <c r="U536" i="5"/>
  <c r="T536" i="5"/>
  <c r="S536" i="5"/>
  <c r="R536" i="5"/>
  <c r="P536" i="5" s="1"/>
  <c r="Q536" i="5"/>
  <c r="AS535" i="5"/>
  <c r="X535" i="5"/>
  <c r="W535" i="5"/>
  <c r="V535" i="5"/>
  <c r="U535" i="5"/>
  <c r="T535" i="5"/>
  <c r="S535" i="5"/>
  <c r="R535" i="5"/>
  <c r="Q535" i="5"/>
  <c r="P535" i="5"/>
  <c r="AR535" i="5" s="1"/>
  <c r="AS534" i="5"/>
  <c r="X534" i="5"/>
  <c r="W534" i="5"/>
  <c r="V534" i="5"/>
  <c r="U534" i="5"/>
  <c r="T534" i="5"/>
  <c r="S534" i="5"/>
  <c r="R534" i="5"/>
  <c r="P534" i="5" s="1"/>
  <c r="AR534" i="5" s="1"/>
  <c r="Q534" i="5"/>
  <c r="AS533" i="5"/>
  <c r="X533" i="5"/>
  <c r="W533" i="5"/>
  <c r="V533" i="5"/>
  <c r="U533" i="5"/>
  <c r="T533" i="5"/>
  <c r="S533" i="5"/>
  <c r="R533" i="5"/>
  <c r="P533" i="5" s="1"/>
  <c r="AR533" i="5" s="1"/>
  <c r="Q533" i="5"/>
  <c r="AS532" i="5"/>
  <c r="AR532" i="5"/>
  <c r="X532" i="5"/>
  <c r="W532" i="5"/>
  <c r="V532" i="5"/>
  <c r="U532" i="5"/>
  <c r="T532" i="5"/>
  <c r="S532" i="5"/>
  <c r="R532" i="5"/>
  <c r="Q532" i="5"/>
  <c r="P532" i="5"/>
  <c r="AS531" i="5"/>
  <c r="X531" i="5"/>
  <c r="W531" i="5"/>
  <c r="V531" i="5"/>
  <c r="U531" i="5"/>
  <c r="T531" i="5"/>
  <c r="S531" i="5"/>
  <c r="R531" i="5"/>
  <c r="Q531" i="5"/>
  <c r="P531" i="5"/>
  <c r="AR531" i="5" s="1"/>
  <c r="AS530" i="5"/>
  <c r="X530" i="5"/>
  <c r="W530" i="5"/>
  <c r="V530" i="5"/>
  <c r="U530" i="5"/>
  <c r="T530" i="5"/>
  <c r="S530" i="5"/>
  <c r="R530" i="5"/>
  <c r="P530" i="5" s="1"/>
  <c r="AR530" i="5" s="1"/>
  <c r="Q530" i="5"/>
  <c r="AS529" i="5"/>
  <c r="X529" i="5"/>
  <c r="W529" i="5"/>
  <c r="V529" i="5"/>
  <c r="U529" i="5"/>
  <c r="T529" i="5"/>
  <c r="S529" i="5"/>
  <c r="R529" i="5"/>
  <c r="P529" i="5" s="1"/>
  <c r="AR529" i="5" s="1"/>
  <c r="Q529" i="5"/>
  <c r="AS528" i="5"/>
  <c r="AR528" i="5"/>
  <c r="X528" i="5"/>
  <c r="W528" i="5"/>
  <c r="V528" i="5"/>
  <c r="U528" i="5"/>
  <c r="T528" i="5"/>
  <c r="S528" i="5"/>
  <c r="R528" i="5"/>
  <c r="P528" i="5" s="1"/>
  <c r="Q528" i="5"/>
  <c r="AS527" i="5"/>
  <c r="X527" i="5"/>
  <c r="W527" i="5"/>
  <c r="V527" i="5"/>
  <c r="U527" i="5"/>
  <c r="T527" i="5"/>
  <c r="S527" i="5"/>
  <c r="R527" i="5"/>
  <c r="P527" i="5" s="1"/>
  <c r="AR527" i="5" s="1"/>
  <c r="Q527" i="5"/>
  <c r="AS526" i="5"/>
  <c r="AR526" i="5"/>
  <c r="X526" i="5"/>
  <c r="W526" i="5"/>
  <c r="V526" i="5"/>
  <c r="U526" i="5"/>
  <c r="T526" i="5"/>
  <c r="S526" i="5"/>
  <c r="R526" i="5"/>
  <c r="Q526" i="5"/>
  <c r="P526" i="5"/>
  <c r="AS525" i="5"/>
  <c r="X525" i="5"/>
  <c r="W525" i="5"/>
  <c r="V525" i="5"/>
  <c r="U525" i="5"/>
  <c r="T525" i="5"/>
  <c r="S525" i="5"/>
  <c r="R525" i="5"/>
  <c r="P525" i="5" s="1"/>
  <c r="AR525" i="5" s="1"/>
  <c r="Q525" i="5"/>
  <c r="AS524" i="5"/>
  <c r="X524" i="5"/>
  <c r="W524" i="5"/>
  <c r="V524" i="5"/>
  <c r="U524" i="5"/>
  <c r="T524" i="5"/>
  <c r="S524" i="5"/>
  <c r="R524" i="5"/>
  <c r="Q524" i="5"/>
  <c r="P524" i="5"/>
  <c r="AR524" i="5" s="1"/>
  <c r="AS523" i="5"/>
  <c r="AR523" i="5"/>
  <c r="X523" i="5"/>
  <c r="W523" i="5"/>
  <c r="V523" i="5"/>
  <c r="U523" i="5"/>
  <c r="T523" i="5"/>
  <c r="S523" i="5"/>
  <c r="R523" i="5"/>
  <c r="P523" i="5" s="1"/>
  <c r="Q523" i="5"/>
  <c r="AS522" i="5"/>
  <c r="X522" i="5"/>
  <c r="W522" i="5"/>
  <c r="V522" i="5"/>
  <c r="U522" i="5"/>
  <c r="T522" i="5"/>
  <c r="S522" i="5"/>
  <c r="R522" i="5"/>
  <c r="P522" i="5" s="1"/>
  <c r="AR522" i="5" s="1"/>
  <c r="Q522" i="5"/>
  <c r="AS521" i="5"/>
  <c r="X521" i="5"/>
  <c r="W521" i="5"/>
  <c r="V521" i="5"/>
  <c r="U521" i="5"/>
  <c r="T521" i="5"/>
  <c r="S521" i="5"/>
  <c r="R521" i="5"/>
  <c r="Q521" i="5"/>
  <c r="P521" i="5"/>
  <c r="AR521" i="5" s="1"/>
  <c r="AS520" i="5"/>
  <c r="X520" i="5"/>
  <c r="W520" i="5"/>
  <c r="V520" i="5"/>
  <c r="U520" i="5"/>
  <c r="T520" i="5"/>
  <c r="S520" i="5"/>
  <c r="R520" i="5"/>
  <c r="Q520" i="5"/>
  <c r="P520" i="5"/>
  <c r="AR520" i="5" s="1"/>
  <c r="AS519" i="5"/>
  <c r="X519" i="5"/>
  <c r="W519" i="5"/>
  <c r="V519" i="5"/>
  <c r="U519" i="5"/>
  <c r="T519" i="5"/>
  <c r="S519" i="5"/>
  <c r="R519" i="5"/>
  <c r="P519" i="5" s="1"/>
  <c r="AR519" i="5" s="1"/>
  <c r="Q519" i="5"/>
  <c r="AS518" i="5"/>
  <c r="AR518" i="5"/>
  <c r="X518" i="5"/>
  <c r="W518" i="5"/>
  <c r="V518" i="5"/>
  <c r="U518" i="5"/>
  <c r="T518" i="5"/>
  <c r="S518" i="5"/>
  <c r="R518" i="5"/>
  <c r="Q518" i="5"/>
  <c r="P518" i="5"/>
  <c r="AS517" i="5"/>
  <c r="AR517" i="5"/>
  <c r="X517" i="5"/>
  <c r="W517" i="5"/>
  <c r="V517" i="5"/>
  <c r="U517" i="5"/>
  <c r="T517" i="5"/>
  <c r="S517" i="5"/>
  <c r="R517" i="5"/>
  <c r="Q517" i="5"/>
  <c r="P517" i="5"/>
  <c r="AS516" i="5"/>
  <c r="X516" i="5"/>
  <c r="W516" i="5"/>
  <c r="V516" i="5"/>
  <c r="U516" i="5"/>
  <c r="T516" i="5"/>
  <c r="S516" i="5"/>
  <c r="R516" i="5"/>
  <c r="Q516" i="5"/>
  <c r="P516" i="5"/>
  <c r="AR516" i="5" s="1"/>
  <c r="AS515" i="5"/>
  <c r="X515" i="5"/>
  <c r="W515" i="5"/>
  <c r="V515" i="5"/>
  <c r="U515" i="5"/>
  <c r="T515" i="5"/>
  <c r="S515" i="5"/>
  <c r="R515" i="5"/>
  <c r="P515" i="5" s="1"/>
  <c r="AR515" i="5" s="1"/>
  <c r="Q515" i="5"/>
  <c r="AS514" i="5"/>
  <c r="X514" i="5"/>
  <c r="W514" i="5"/>
  <c r="V514" i="5"/>
  <c r="U514" i="5"/>
  <c r="T514" i="5"/>
  <c r="S514" i="5"/>
  <c r="R514" i="5"/>
  <c r="P514" i="5" s="1"/>
  <c r="AR514" i="5" s="1"/>
  <c r="Q514" i="5"/>
  <c r="AS513" i="5"/>
  <c r="X513" i="5"/>
  <c r="W513" i="5"/>
  <c r="V513" i="5"/>
  <c r="U513" i="5"/>
  <c r="T513" i="5"/>
  <c r="S513" i="5"/>
  <c r="R513" i="5"/>
  <c r="P513" i="5" s="1"/>
  <c r="AR513" i="5" s="1"/>
  <c r="Q513" i="5"/>
  <c r="AS512" i="5"/>
  <c r="X512" i="5"/>
  <c r="W512" i="5"/>
  <c r="V512" i="5"/>
  <c r="U512" i="5"/>
  <c r="T512" i="5"/>
  <c r="S512" i="5"/>
  <c r="R512" i="5"/>
  <c r="P512" i="5" s="1"/>
  <c r="AR512" i="5" s="1"/>
  <c r="Q512" i="5"/>
  <c r="AS511" i="5"/>
  <c r="AR511" i="5"/>
  <c r="X511" i="5"/>
  <c r="W511" i="5"/>
  <c r="V511" i="5"/>
  <c r="U511" i="5"/>
  <c r="T511" i="5"/>
  <c r="S511" i="5"/>
  <c r="R511" i="5"/>
  <c r="Q511" i="5"/>
  <c r="P511" i="5"/>
  <c r="AS510" i="5"/>
  <c r="X510" i="5"/>
  <c r="W510" i="5"/>
  <c r="V510" i="5"/>
  <c r="U510" i="5"/>
  <c r="T510" i="5"/>
  <c r="S510" i="5"/>
  <c r="R510" i="5"/>
  <c r="Q510" i="5"/>
  <c r="P510" i="5"/>
  <c r="AR510" i="5" s="1"/>
  <c r="AS509" i="5"/>
  <c r="X509" i="5"/>
  <c r="W509" i="5"/>
  <c r="V509" i="5"/>
  <c r="U509" i="5"/>
  <c r="T509" i="5"/>
  <c r="S509" i="5"/>
  <c r="R509" i="5"/>
  <c r="Q509" i="5"/>
  <c r="P509" i="5"/>
  <c r="AR509" i="5" s="1"/>
  <c r="AS508" i="5"/>
  <c r="X508" i="5"/>
  <c r="W508" i="5"/>
  <c r="V508" i="5"/>
  <c r="U508" i="5"/>
  <c r="T508" i="5"/>
  <c r="S508" i="5"/>
  <c r="R508" i="5"/>
  <c r="P508" i="5" s="1"/>
  <c r="AR508" i="5" s="1"/>
  <c r="Q508" i="5"/>
  <c r="AS507" i="5"/>
  <c r="X507" i="5"/>
  <c r="W507" i="5"/>
  <c r="V507" i="5"/>
  <c r="U507" i="5"/>
  <c r="T507" i="5"/>
  <c r="S507" i="5"/>
  <c r="R507" i="5"/>
  <c r="Q507" i="5"/>
  <c r="P507" i="5"/>
  <c r="AR507" i="5" s="1"/>
  <c r="AS506" i="5"/>
  <c r="AR506" i="5"/>
  <c r="X506" i="5"/>
  <c r="W506" i="5"/>
  <c r="V506" i="5"/>
  <c r="U506" i="5"/>
  <c r="T506" i="5"/>
  <c r="S506" i="5"/>
  <c r="R506" i="5"/>
  <c r="P506" i="5" s="1"/>
  <c r="Q506" i="5"/>
  <c r="AS505" i="5"/>
  <c r="AR505" i="5"/>
  <c r="X505" i="5"/>
  <c r="W505" i="5"/>
  <c r="V505" i="5"/>
  <c r="U505" i="5"/>
  <c r="T505" i="5"/>
  <c r="S505" i="5"/>
  <c r="R505" i="5"/>
  <c r="P505" i="5" s="1"/>
  <c r="Q505" i="5"/>
  <c r="AS504" i="5"/>
  <c r="X504" i="5"/>
  <c r="W504" i="5"/>
  <c r="V504" i="5"/>
  <c r="U504" i="5"/>
  <c r="T504" i="5"/>
  <c r="S504" i="5"/>
  <c r="R504" i="5"/>
  <c r="Q504" i="5"/>
  <c r="P504" i="5"/>
  <c r="AR504" i="5" s="1"/>
  <c r="AS503" i="5"/>
  <c r="AR503" i="5"/>
  <c r="X503" i="5"/>
  <c r="W503" i="5"/>
  <c r="V503" i="5"/>
  <c r="U503" i="5"/>
  <c r="T503" i="5"/>
  <c r="S503" i="5"/>
  <c r="R503" i="5"/>
  <c r="Q503" i="5"/>
  <c r="P503" i="5"/>
  <c r="AS502" i="5"/>
  <c r="X502" i="5"/>
  <c r="W502" i="5"/>
  <c r="V502" i="5"/>
  <c r="U502" i="5"/>
  <c r="T502" i="5"/>
  <c r="S502" i="5"/>
  <c r="R502" i="5"/>
  <c r="P502" i="5" s="1"/>
  <c r="AR502" i="5" s="1"/>
  <c r="Q502" i="5"/>
  <c r="AS501" i="5"/>
  <c r="AR501" i="5"/>
  <c r="X501" i="5"/>
  <c r="W501" i="5"/>
  <c r="V501" i="5"/>
  <c r="U501" i="5"/>
  <c r="T501" i="5"/>
  <c r="S501" i="5"/>
  <c r="R501" i="5"/>
  <c r="P501" i="5" s="1"/>
  <c r="Q501" i="5"/>
  <c r="AS500" i="5"/>
  <c r="X500" i="5"/>
  <c r="W500" i="5"/>
  <c r="V500" i="5"/>
  <c r="U500" i="5"/>
  <c r="T500" i="5"/>
  <c r="S500" i="5"/>
  <c r="R500" i="5"/>
  <c r="P500" i="5" s="1"/>
  <c r="AR500" i="5" s="1"/>
  <c r="Q500" i="5"/>
  <c r="AS499" i="5"/>
  <c r="X499" i="5"/>
  <c r="W499" i="5"/>
  <c r="V499" i="5"/>
  <c r="U499" i="5"/>
  <c r="T499" i="5"/>
  <c r="S499" i="5"/>
  <c r="R499" i="5"/>
  <c r="Q499" i="5"/>
  <c r="P499" i="5"/>
  <c r="AR499" i="5" s="1"/>
  <c r="AS498" i="5"/>
  <c r="X498" i="5"/>
  <c r="W498" i="5"/>
  <c r="V498" i="5"/>
  <c r="U498" i="5"/>
  <c r="T498" i="5"/>
  <c r="S498" i="5"/>
  <c r="R498" i="5"/>
  <c r="P498" i="5" s="1"/>
  <c r="AR498" i="5" s="1"/>
  <c r="Q498" i="5"/>
  <c r="AS497" i="5"/>
  <c r="X497" i="5"/>
  <c r="W497" i="5"/>
  <c r="V497" i="5"/>
  <c r="U497" i="5"/>
  <c r="T497" i="5"/>
  <c r="S497" i="5"/>
  <c r="R497" i="5"/>
  <c r="P497" i="5" s="1"/>
  <c r="AR497" i="5" s="1"/>
  <c r="Q497" i="5"/>
  <c r="AS496" i="5"/>
  <c r="X496" i="5"/>
  <c r="W496" i="5"/>
  <c r="V496" i="5"/>
  <c r="U496" i="5"/>
  <c r="T496" i="5"/>
  <c r="S496" i="5"/>
  <c r="R496" i="5"/>
  <c r="P496" i="5" s="1"/>
  <c r="AR496" i="5" s="1"/>
  <c r="Q496" i="5"/>
  <c r="AS495" i="5"/>
  <c r="AR495" i="5"/>
  <c r="X495" i="5"/>
  <c r="W495" i="5"/>
  <c r="V495" i="5"/>
  <c r="U495" i="5"/>
  <c r="T495" i="5"/>
  <c r="S495" i="5"/>
  <c r="R495" i="5"/>
  <c r="Q495" i="5"/>
  <c r="P495" i="5"/>
  <c r="AS494" i="5"/>
  <c r="X494" i="5"/>
  <c r="W494" i="5"/>
  <c r="V494" i="5"/>
  <c r="U494" i="5"/>
  <c r="T494" i="5"/>
  <c r="S494" i="5"/>
  <c r="R494" i="5"/>
  <c r="P494" i="5" s="1"/>
  <c r="AR494" i="5" s="1"/>
  <c r="Q494" i="5"/>
  <c r="AS493" i="5"/>
  <c r="AR493" i="5"/>
  <c r="X493" i="5"/>
  <c r="W493" i="5"/>
  <c r="V493" i="5"/>
  <c r="U493" i="5"/>
  <c r="T493" i="5"/>
  <c r="S493" i="5"/>
  <c r="R493" i="5"/>
  <c r="P493" i="5" s="1"/>
  <c r="Q493" i="5"/>
  <c r="AS492" i="5"/>
  <c r="X492" i="5"/>
  <c r="W492" i="5"/>
  <c r="V492" i="5"/>
  <c r="U492" i="5"/>
  <c r="T492" i="5"/>
  <c r="S492" i="5"/>
  <c r="R492" i="5"/>
  <c r="Q492" i="5"/>
  <c r="P492" i="5"/>
  <c r="AR492" i="5" s="1"/>
  <c r="AS491" i="5"/>
  <c r="AR491" i="5"/>
  <c r="X491" i="5"/>
  <c r="W491" i="5"/>
  <c r="V491" i="5"/>
  <c r="U491" i="5"/>
  <c r="T491" i="5"/>
  <c r="S491" i="5"/>
  <c r="R491" i="5"/>
  <c r="Q491" i="5"/>
  <c r="P491" i="5"/>
  <c r="AS490" i="5"/>
  <c r="X490" i="5"/>
  <c r="W490" i="5"/>
  <c r="V490" i="5"/>
  <c r="U490" i="5"/>
  <c r="T490" i="5"/>
  <c r="S490" i="5"/>
  <c r="R490" i="5"/>
  <c r="Q490" i="5"/>
  <c r="P490" i="5"/>
  <c r="AR490" i="5" s="1"/>
  <c r="AS489" i="5"/>
  <c r="X489" i="5"/>
  <c r="W489" i="5"/>
  <c r="V489" i="5"/>
  <c r="U489" i="5"/>
  <c r="T489" i="5"/>
  <c r="S489" i="5"/>
  <c r="R489" i="5"/>
  <c r="Q489" i="5"/>
  <c r="P489" i="5"/>
  <c r="AR489" i="5" s="1"/>
  <c r="AS488" i="5"/>
  <c r="X488" i="5"/>
  <c r="W488" i="5"/>
  <c r="V488" i="5"/>
  <c r="U488" i="5"/>
  <c r="T488" i="5"/>
  <c r="S488" i="5"/>
  <c r="R488" i="5"/>
  <c r="P488" i="5" s="1"/>
  <c r="AR488" i="5" s="1"/>
  <c r="Q488" i="5"/>
  <c r="AS487" i="5"/>
  <c r="X487" i="5"/>
  <c r="W487" i="5"/>
  <c r="V487" i="5"/>
  <c r="U487" i="5"/>
  <c r="T487" i="5"/>
  <c r="S487" i="5"/>
  <c r="R487" i="5"/>
  <c r="P487" i="5" s="1"/>
  <c r="AR487" i="5" s="1"/>
  <c r="Q487" i="5"/>
  <c r="AS486" i="5"/>
  <c r="X486" i="5"/>
  <c r="W486" i="5"/>
  <c r="V486" i="5"/>
  <c r="U486" i="5"/>
  <c r="T486" i="5"/>
  <c r="S486" i="5"/>
  <c r="R486" i="5"/>
  <c r="P486" i="5" s="1"/>
  <c r="AR486" i="5" s="1"/>
  <c r="Q486" i="5"/>
  <c r="AS485" i="5"/>
  <c r="X485" i="5"/>
  <c r="W485" i="5"/>
  <c r="V485" i="5"/>
  <c r="U485" i="5"/>
  <c r="T485" i="5"/>
  <c r="S485" i="5"/>
  <c r="R485" i="5"/>
  <c r="Q485" i="5"/>
  <c r="P485" i="5"/>
  <c r="AR485" i="5" s="1"/>
  <c r="AS484" i="5"/>
  <c r="X484" i="5"/>
  <c r="W484" i="5"/>
  <c r="V484" i="5"/>
  <c r="U484" i="5"/>
  <c r="T484" i="5"/>
  <c r="S484" i="5"/>
  <c r="R484" i="5"/>
  <c r="P484" i="5" s="1"/>
  <c r="AR484" i="5" s="1"/>
  <c r="Q484" i="5"/>
  <c r="AS483" i="5"/>
  <c r="AR483" i="5"/>
  <c r="X483" i="5"/>
  <c r="W483" i="5"/>
  <c r="V483" i="5"/>
  <c r="U483" i="5"/>
  <c r="T483" i="5"/>
  <c r="S483" i="5"/>
  <c r="R483" i="5"/>
  <c r="Q483" i="5"/>
  <c r="P483" i="5"/>
  <c r="AS482" i="5"/>
  <c r="X482" i="5"/>
  <c r="W482" i="5"/>
  <c r="V482" i="5"/>
  <c r="U482" i="5"/>
  <c r="T482" i="5"/>
  <c r="S482" i="5"/>
  <c r="R482" i="5"/>
  <c r="Q482" i="5"/>
  <c r="P482" i="5"/>
  <c r="AR482" i="5" s="1"/>
  <c r="AS481" i="5"/>
  <c r="X481" i="5"/>
  <c r="W481" i="5"/>
  <c r="V481" i="5"/>
  <c r="U481" i="5"/>
  <c r="T481" i="5"/>
  <c r="S481" i="5"/>
  <c r="R481" i="5"/>
  <c r="P481" i="5" s="1"/>
  <c r="AR481" i="5" s="1"/>
  <c r="Q481" i="5"/>
  <c r="AS480" i="5"/>
  <c r="X480" i="5"/>
  <c r="W480" i="5"/>
  <c r="V480" i="5"/>
  <c r="U480" i="5"/>
  <c r="T480" i="5"/>
  <c r="S480" i="5"/>
  <c r="R480" i="5"/>
  <c r="Q480" i="5"/>
  <c r="P480" i="5"/>
  <c r="AR480" i="5" s="1"/>
  <c r="AS479" i="5"/>
  <c r="AR479" i="5"/>
  <c r="X479" i="5"/>
  <c r="W479" i="5"/>
  <c r="V479" i="5"/>
  <c r="U479" i="5"/>
  <c r="T479" i="5"/>
  <c r="S479" i="5"/>
  <c r="R479" i="5"/>
  <c r="P479" i="5" s="1"/>
  <c r="Q479" i="5"/>
  <c r="AS478" i="5"/>
  <c r="X478" i="5"/>
  <c r="W478" i="5"/>
  <c r="V478" i="5"/>
  <c r="U478" i="5"/>
  <c r="T478" i="5"/>
  <c r="S478" i="5"/>
  <c r="R478" i="5"/>
  <c r="P478" i="5" s="1"/>
  <c r="AR478" i="5" s="1"/>
  <c r="Q478" i="5"/>
  <c r="AS477" i="5"/>
  <c r="AR477" i="5"/>
  <c r="X477" i="5"/>
  <c r="W477" i="5"/>
  <c r="V477" i="5"/>
  <c r="U477" i="5"/>
  <c r="T477" i="5"/>
  <c r="S477" i="5"/>
  <c r="R477" i="5"/>
  <c r="Q477" i="5"/>
  <c r="P477" i="5"/>
  <c r="AS476" i="5"/>
  <c r="X476" i="5"/>
  <c r="W476" i="5"/>
  <c r="V476" i="5"/>
  <c r="U476" i="5"/>
  <c r="T476" i="5"/>
  <c r="S476" i="5"/>
  <c r="R476" i="5"/>
  <c r="P476" i="5" s="1"/>
  <c r="AR476" i="5" s="1"/>
  <c r="Q476" i="5"/>
  <c r="AS475" i="5"/>
  <c r="AR475" i="5"/>
  <c r="X475" i="5"/>
  <c r="W475" i="5"/>
  <c r="V475" i="5"/>
  <c r="U475" i="5"/>
  <c r="T475" i="5"/>
  <c r="S475" i="5"/>
  <c r="R475" i="5"/>
  <c r="P475" i="5" s="1"/>
  <c r="Q475" i="5"/>
  <c r="AS474" i="5"/>
  <c r="X474" i="5"/>
  <c r="W474" i="5"/>
  <c r="V474" i="5"/>
  <c r="U474" i="5"/>
  <c r="T474" i="5"/>
  <c r="S474" i="5"/>
  <c r="R474" i="5"/>
  <c r="P474" i="5" s="1"/>
  <c r="AR474" i="5" s="1"/>
  <c r="Q474" i="5"/>
  <c r="AS473" i="5"/>
  <c r="X473" i="5"/>
  <c r="W473" i="5"/>
  <c r="V473" i="5"/>
  <c r="U473" i="5"/>
  <c r="T473" i="5"/>
  <c r="S473" i="5"/>
  <c r="R473" i="5"/>
  <c r="P473" i="5" s="1"/>
  <c r="AR473" i="5" s="1"/>
  <c r="Q473" i="5"/>
  <c r="AS472" i="5"/>
  <c r="X472" i="5"/>
  <c r="W472" i="5"/>
  <c r="V472" i="5"/>
  <c r="U472" i="5"/>
  <c r="T472" i="5"/>
  <c r="S472" i="5"/>
  <c r="R472" i="5"/>
  <c r="Q472" i="5"/>
  <c r="P472" i="5"/>
  <c r="AR472" i="5" s="1"/>
  <c r="AS471" i="5"/>
  <c r="AR471" i="5"/>
  <c r="X471" i="5"/>
  <c r="W471" i="5"/>
  <c r="V471" i="5"/>
  <c r="U471" i="5"/>
  <c r="T471" i="5"/>
  <c r="S471" i="5"/>
  <c r="R471" i="5"/>
  <c r="Q471" i="5"/>
  <c r="P471" i="5"/>
  <c r="AS470" i="5"/>
  <c r="X470" i="5"/>
  <c r="W470" i="5"/>
  <c r="V470" i="5"/>
  <c r="U470" i="5"/>
  <c r="T470" i="5"/>
  <c r="S470" i="5"/>
  <c r="R470" i="5"/>
  <c r="P470" i="5" s="1"/>
  <c r="AR470" i="5" s="1"/>
  <c r="Q470" i="5"/>
  <c r="AS469" i="5"/>
  <c r="AR469" i="5"/>
  <c r="X469" i="5"/>
  <c r="W469" i="5"/>
  <c r="V469" i="5"/>
  <c r="U469" i="5"/>
  <c r="T469" i="5"/>
  <c r="S469" i="5"/>
  <c r="R469" i="5"/>
  <c r="Q469" i="5"/>
  <c r="P469" i="5"/>
  <c r="AS468" i="5"/>
  <c r="X468" i="5"/>
  <c r="W468" i="5"/>
  <c r="V468" i="5"/>
  <c r="U468" i="5"/>
  <c r="T468" i="5"/>
  <c r="S468" i="5"/>
  <c r="R468" i="5"/>
  <c r="Q468" i="5"/>
  <c r="P468" i="5"/>
  <c r="AR468" i="5" s="1"/>
  <c r="AS467" i="5"/>
  <c r="X467" i="5"/>
  <c r="W467" i="5"/>
  <c r="V467" i="5"/>
  <c r="U467" i="5"/>
  <c r="T467" i="5"/>
  <c r="S467" i="5"/>
  <c r="R467" i="5"/>
  <c r="P467" i="5" s="1"/>
  <c r="AR467" i="5" s="1"/>
  <c r="Q467" i="5"/>
  <c r="AS466" i="5"/>
  <c r="X466" i="5"/>
  <c r="W466" i="5"/>
  <c r="V466" i="5"/>
  <c r="U466" i="5"/>
  <c r="T466" i="5"/>
  <c r="S466" i="5"/>
  <c r="R466" i="5"/>
  <c r="P466" i="5" s="1"/>
  <c r="AR466" i="5" s="1"/>
  <c r="Q466" i="5"/>
  <c r="AS465" i="5"/>
  <c r="X465" i="5"/>
  <c r="W465" i="5"/>
  <c r="V465" i="5"/>
  <c r="U465" i="5"/>
  <c r="T465" i="5"/>
  <c r="S465" i="5"/>
  <c r="R465" i="5"/>
  <c r="Q465" i="5"/>
  <c r="P465" i="5"/>
  <c r="AR465" i="5" s="1"/>
  <c r="AS464" i="5"/>
  <c r="X464" i="5"/>
  <c r="W464" i="5"/>
  <c r="V464" i="5"/>
  <c r="U464" i="5"/>
  <c r="T464" i="5"/>
  <c r="S464" i="5"/>
  <c r="R464" i="5"/>
  <c r="Q464" i="5"/>
  <c r="P464" i="5"/>
  <c r="AR464" i="5" s="1"/>
  <c r="AS463" i="5"/>
  <c r="X463" i="5"/>
  <c r="W463" i="5"/>
  <c r="V463" i="5"/>
  <c r="U463" i="5"/>
  <c r="T463" i="5"/>
  <c r="S463" i="5"/>
  <c r="R463" i="5"/>
  <c r="Q463" i="5"/>
  <c r="P463" i="5"/>
  <c r="AR463" i="5" s="1"/>
  <c r="AS462" i="5"/>
  <c r="X462" i="5"/>
  <c r="W462" i="5"/>
  <c r="V462" i="5"/>
  <c r="U462" i="5"/>
  <c r="T462" i="5"/>
  <c r="S462" i="5"/>
  <c r="R462" i="5"/>
  <c r="P462" i="5" s="1"/>
  <c r="AR462" i="5" s="1"/>
  <c r="Q462" i="5"/>
  <c r="AS461" i="5"/>
  <c r="AR461" i="5"/>
  <c r="X461" i="5"/>
  <c r="W461" i="5"/>
  <c r="V461" i="5"/>
  <c r="U461" i="5"/>
  <c r="T461" i="5"/>
  <c r="S461" i="5"/>
  <c r="R461" i="5"/>
  <c r="P461" i="5" s="1"/>
  <c r="Q461" i="5"/>
  <c r="AS460" i="5"/>
  <c r="AR460" i="5"/>
  <c r="X460" i="5"/>
  <c r="W460" i="5"/>
  <c r="V460" i="5"/>
  <c r="U460" i="5"/>
  <c r="T460" i="5"/>
  <c r="S460" i="5"/>
  <c r="R460" i="5"/>
  <c r="Q460" i="5"/>
  <c r="P460" i="5"/>
  <c r="AS459" i="5"/>
  <c r="AR459" i="5"/>
  <c r="X459" i="5"/>
  <c r="W459" i="5"/>
  <c r="V459" i="5"/>
  <c r="U459" i="5"/>
  <c r="T459" i="5"/>
  <c r="S459" i="5"/>
  <c r="R459" i="5"/>
  <c r="Q459" i="5"/>
  <c r="P459" i="5"/>
  <c r="AS458" i="5"/>
  <c r="X458" i="5"/>
  <c r="W458" i="5"/>
  <c r="V458" i="5"/>
  <c r="U458" i="5"/>
  <c r="T458" i="5"/>
  <c r="S458" i="5"/>
  <c r="R458" i="5"/>
  <c r="Q458" i="5"/>
  <c r="P458" i="5"/>
  <c r="AR458" i="5" s="1"/>
  <c r="AS457" i="5"/>
  <c r="AR457" i="5"/>
  <c r="X457" i="5"/>
  <c r="W457" i="5"/>
  <c r="V457" i="5"/>
  <c r="U457" i="5"/>
  <c r="T457" i="5"/>
  <c r="S457" i="5"/>
  <c r="R457" i="5"/>
  <c r="P457" i="5" s="1"/>
  <c r="Q457" i="5"/>
  <c r="AS456" i="5"/>
  <c r="X456" i="5"/>
  <c r="W456" i="5"/>
  <c r="V456" i="5"/>
  <c r="U456" i="5"/>
  <c r="T456" i="5"/>
  <c r="S456" i="5"/>
  <c r="R456" i="5"/>
  <c r="Q456" i="5"/>
  <c r="P456" i="5"/>
  <c r="AR456" i="5" s="1"/>
  <c r="AS455" i="5"/>
  <c r="AR455" i="5"/>
  <c r="X455" i="5"/>
  <c r="W455" i="5"/>
  <c r="V455" i="5"/>
  <c r="U455" i="5"/>
  <c r="T455" i="5"/>
  <c r="S455" i="5"/>
  <c r="R455" i="5"/>
  <c r="Q455" i="5"/>
  <c r="P455" i="5"/>
  <c r="AS454" i="5"/>
  <c r="X454" i="5"/>
  <c r="W454" i="5"/>
  <c r="V454" i="5"/>
  <c r="U454" i="5"/>
  <c r="T454" i="5"/>
  <c r="S454" i="5"/>
  <c r="R454" i="5"/>
  <c r="P454" i="5" s="1"/>
  <c r="AR454" i="5" s="1"/>
  <c r="Q454" i="5"/>
  <c r="AS453" i="5"/>
  <c r="AR453" i="5"/>
  <c r="X453" i="5"/>
  <c r="W453" i="5"/>
  <c r="V453" i="5"/>
  <c r="U453" i="5"/>
  <c r="T453" i="5"/>
  <c r="S453" i="5"/>
  <c r="R453" i="5"/>
  <c r="P453" i="5" s="1"/>
  <c r="Q453" i="5"/>
  <c r="AS452" i="5"/>
  <c r="X452" i="5"/>
  <c r="W452" i="5"/>
  <c r="V452" i="5"/>
  <c r="U452" i="5"/>
  <c r="T452" i="5"/>
  <c r="S452" i="5"/>
  <c r="R452" i="5"/>
  <c r="P452" i="5" s="1"/>
  <c r="AR452" i="5" s="1"/>
  <c r="Q452" i="5"/>
  <c r="AS451" i="5"/>
  <c r="AR451" i="5"/>
  <c r="X451" i="5"/>
  <c r="W451" i="5"/>
  <c r="V451" i="5"/>
  <c r="U451" i="5"/>
  <c r="T451" i="5"/>
  <c r="S451" i="5"/>
  <c r="R451" i="5"/>
  <c r="Q451" i="5"/>
  <c r="P451" i="5"/>
  <c r="AS450" i="5"/>
  <c r="X450" i="5"/>
  <c r="W450" i="5"/>
  <c r="V450" i="5"/>
  <c r="U450" i="5"/>
  <c r="T450" i="5"/>
  <c r="S450" i="5"/>
  <c r="R450" i="5"/>
  <c r="P450" i="5" s="1"/>
  <c r="AR450" i="5" s="1"/>
  <c r="Q450" i="5"/>
  <c r="AS449" i="5"/>
  <c r="AR449" i="5"/>
  <c r="X449" i="5"/>
  <c r="W449" i="5"/>
  <c r="V449" i="5"/>
  <c r="U449" i="5"/>
  <c r="T449" i="5"/>
  <c r="S449" i="5"/>
  <c r="R449" i="5"/>
  <c r="Q449" i="5"/>
  <c r="P449" i="5"/>
  <c r="AS448" i="5"/>
  <c r="X448" i="5"/>
  <c r="W448" i="5"/>
  <c r="V448" i="5"/>
  <c r="U448" i="5"/>
  <c r="T448" i="5"/>
  <c r="S448" i="5"/>
  <c r="R448" i="5"/>
  <c r="P448" i="5" s="1"/>
  <c r="AR448" i="5" s="1"/>
  <c r="Q448" i="5"/>
  <c r="AS447" i="5"/>
  <c r="X447" i="5"/>
  <c r="W447" i="5"/>
  <c r="V447" i="5"/>
  <c r="U447" i="5"/>
  <c r="T447" i="5"/>
  <c r="S447" i="5"/>
  <c r="R447" i="5"/>
  <c r="Q447" i="5"/>
  <c r="P447" i="5"/>
  <c r="AR447" i="5" s="1"/>
  <c r="AS446" i="5"/>
  <c r="X446" i="5"/>
  <c r="W446" i="5"/>
  <c r="V446" i="5"/>
  <c r="U446" i="5"/>
  <c r="T446" i="5"/>
  <c r="S446" i="5"/>
  <c r="R446" i="5"/>
  <c r="P446" i="5" s="1"/>
  <c r="AR446" i="5" s="1"/>
  <c r="Q446" i="5"/>
  <c r="AS445" i="5"/>
  <c r="AR445" i="5"/>
  <c r="X445" i="5"/>
  <c r="W445" i="5"/>
  <c r="V445" i="5"/>
  <c r="U445" i="5"/>
  <c r="T445" i="5"/>
  <c r="S445" i="5"/>
  <c r="R445" i="5"/>
  <c r="Q445" i="5"/>
  <c r="P445" i="5"/>
  <c r="AS444" i="5"/>
  <c r="X444" i="5"/>
  <c r="W444" i="5"/>
  <c r="V444" i="5"/>
  <c r="U444" i="5"/>
  <c r="T444" i="5"/>
  <c r="S444" i="5"/>
  <c r="R444" i="5"/>
  <c r="Q444" i="5"/>
  <c r="P444" i="5"/>
  <c r="AR444" i="5" s="1"/>
  <c r="AS443" i="5"/>
  <c r="X443" i="5"/>
  <c r="W443" i="5"/>
  <c r="V443" i="5"/>
  <c r="U443" i="5"/>
  <c r="T443" i="5"/>
  <c r="S443" i="5"/>
  <c r="R443" i="5"/>
  <c r="P443" i="5" s="1"/>
  <c r="AR443" i="5" s="1"/>
  <c r="Q443" i="5"/>
  <c r="AS442" i="5"/>
  <c r="AR442" i="5"/>
  <c r="X442" i="5"/>
  <c r="W442" i="5"/>
  <c r="V442" i="5"/>
  <c r="U442" i="5"/>
  <c r="T442" i="5"/>
  <c r="S442" i="5"/>
  <c r="R442" i="5"/>
  <c r="P442" i="5" s="1"/>
  <c r="Q442" i="5"/>
  <c r="AS441" i="5"/>
  <c r="X441" i="5"/>
  <c r="W441" i="5"/>
  <c r="V441" i="5"/>
  <c r="U441" i="5"/>
  <c r="T441" i="5"/>
  <c r="S441" i="5"/>
  <c r="R441" i="5"/>
  <c r="P441" i="5" s="1"/>
  <c r="AR441" i="5" s="1"/>
  <c r="Q441" i="5"/>
  <c r="AS440" i="5"/>
  <c r="X440" i="5"/>
  <c r="W440" i="5"/>
  <c r="V440" i="5"/>
  <c r="U440" i="5"/>
  <c r="T440" i="5"/>
  <c r="S440" i="5"/>
  <c r="R440" i="5"/>
  <c r="P440" i="5" s="1"/>
  <c r="AR440" i="5" s="1"/>
  <c r="Q440" i="5"/>
  <c r="AS439" i="5"/>
  <c r="X439" i="5"/>
  <c r="W439" i="5"/>
  <c r="V439" i="5"/>
  <c r="U439" i="5"/>
  <c r="T439" i="5"/>
  <c r="S439" i="5"/>
  <c r="R439" i="5"/>
  <c r="P439" i="5" s="1"/>
  <c r="AR439" i="5" s="1"/>
  <c r="Q439" i="5"/>
  <c r="AS438" i="5"/>
  <c r="AR438" i="5"/>
  <c r="X438" i="5"/>
  <c r="W438" i="5"/>
  <c r="V438" i="5"/>
  <c r="U438" i="5"/>
  <c r="T438" i="5"/>
  <c r="S438" i="5"/>
  <c r="R438" i="5"/>
  <c r="Q438" i="5"/>
  <c r="P438" i="5"/>
  <c r="AS437" i="5"/>
  <c r="X437" i="5"/>
  <c r="W437" i="5"/>
  <c r="V437" i="5"/>
  <c r="U437" i="5"/>
  <c r="T437" i="5"/>
  <c r="S437" i="5"/>
  <c r="R437" i="5"/>
  <c r="P437" i="5" s="1"/>
  <c r="AR437" i="5" s="1"/>
  <c r="Q437" i="5"/>
  <c r="AS436" i="5"/>
  <c r="X436" i="5"/>
  <c r="W436" i="5"/>
  <c r="V436" i="5"/>
  <c r="U436" i="5"/>
  <c r="T436" i="5"/>
  <c r="S436" i="5"/>
  <c r="R436" i="5"/>
  <c r="P436" i="5" s="1"/>
  <c r="AR436" i="5" s="1"/>
  <c r="Q436" i="5"/>
  <c r="AS435" i="5"/>
  <c r="AR435" i="5"/>
  <c r="X435" i="5"/>
  <c r="W435" i="5"/>
  <c r="V435" i="5"/>
  <c r="U435" i="5"/>
  <c r="T435" i="5"/>
  <c r="S435" i="5"/>
  <c r="R435" i="5"/>
  <c r="P435" i="5" s="1"/>
  <c r="Q435" i="5"/>
  <c r="AS434" i="5"/>
  <c r="X434" i="5"/>
  <c r="W434" i="5"/>
  <c r="V434" i="5"/>
  <c r="U434" i="5"/>
  <c r="T434" i="5"/>
  <c r="S434" i="5"/>
  <c r="R434" i="5"/>
  <c r="P434" i="5" s="1"/>
  <c r="AR434" i="5" s="1"/>
  <c r="Q434" i="5"/>
  <c r="AS433" i="5"/>
  <c r="AR433" i="5"/>
  <c r="X433" i="5"/>
  <c r="W433" i="5"/>
  <c r="V433" i="5"/>
  <c r="U433" i="5"/>
  <c r="T433" i="5"/>
  <c r="S433" i="5"/>
  <c r="R433" i="5"/>
  <c r="P433" i="5" s="1"/>
  <c r="Q433" i="5"/>
  <c r="AS432" i="5"/>
  <c r="X432" i="5"/>
  <c r="W432" i="5"/>
  <c r="V432" i="5"/>
  <c r="U432" i="5"/>
  <c r="T432" i="5"/>
  <c r="S432" i="5"/>
  <c r="R432" i="5"/>
  <c r="P432" i="5" s="1"/>
  <c r="AR432" i="5" s="1"/>
  <c r="Q432" i="5"/>
  <c r="AS431" i="5"/>
  <c r="AR431" i="5"/>
  <c r="X431" i="5"/>
  <c r="W431" i="5"/>
  <c r="V431" i="5"/>
  <c r="U431" i="5"/>
  <c r="T431" i="5"/>
  <c r="S431" i="5"/>
  <c r="R431" i="5"/>
  <c r="Q431" i="5"/>
  <c r="P431" i="5"/>
  <c r="AS430" i="5"/>
  <c r="X430" i="5"/>
  <c r="W430" i="5"/>
  <c r="V430" i="5"/>
  <c r="U430" i="5"/>
  <c r="T430" i="5"/>
  <c r="S430" i="5"/>
  <c r="R430" i="5"/>
  <c r="Q430" i="5"/>
  <c r="P430" i="5"/>
  <c r="AR430" i="5" s="1"/>
  <c r="AS429" i="5"/>
  <c r="X429" i="5"/>
  <c r="W429" i="5"/>
  <c r="V429" i="5"/>
  <c r="U429" i="5"/>
  <c r="T429" i="5"/>
  <c r="S429" i="5"/>
  <c r="R429" i="5"/>
  <c r="P429" i="5" s="1"/>
  <c r="AR429" i="5" s="1"/>
  <c r="Q429" i="5"/>
  <c r="AS428" i="5"/>
  <c r="X428" i="5"/>
  <c r="W428" i="5"/>
  <c r="V428" i="5"/>
  <c r="U428" i="5"/>
  <c r="T428" i="5"/>
  <c r="S428" i="5"/>
  <c r="R428" i="5"/>
  <c r="Q428" i="5"/>
  <c r="P428" i="5"/>
  <c r="AR428" i="5" s="1"/>
  <c r="AS427" i="5"/>
  <c r="X427" i="5"/>
  <c r="W427" i="5"/>
  <c r="V427" i="5"/>
  <c r="U427" i="5"/>
  <c r="T427" i="5"/>
  <c r="S427" i="5"/>
  <c r="R427" i="5"/>
  <c r="Q427" i="5"/>
  <c r="P427" i="5"/>
  <c r="AR427" i="5" s="1"/>
  <c r="AS426" i="5"/>
  <c r="X426" i="5"/>
  <c r="W426" i="5"/>
  <c r="V426" i="5"/>
  <c r="U426" i="5"/>
  <c r="T426" i="5"/>
  <c r="S426" i="5"/>
  <c r="R426" i="5"/>
  <c r="P426" i="5" s="1"/>
  <c r="AR426" i="5" s="1"/>
  <c r="Q426" i="5"/>
  <c r="AS425" i="5"/>
  <c r="X425" i="5"/>
  <c r="W425" i="5"/>
  <c r="V425" i="5"/>
  <c r="U425" i="5"/>
  <c r="T425" i="5"/>
  <c r="S425" i="5"/>
  <c r="R425" i="5"/>
  <c r="P425" i="5" s="1"/>
  <c r="AR425" i="5" s="1"/>
  <c r="Q425" i="5"/>
  <c r="AS424" i="5"/>
  <c r="X424" i="5"/>
  <c r="W424" i="5"/>
  <c r="V424" i="5"/>
  <c r="U424" i="5"/>
  <c r="T424" i="5"/>
  <c r="S424" i="5"/>
  <c r="R424" i="5"/>
  <c r="Q424" i="5"/>
  <c r="P424" i="5"/>
  <c r="AR424" i="5" s="1"/>
  <c r="AS423" i="5"/>
  <c r="X423" i="5"/>
  <c r="W423" i="5"/>
  <c r="V423" i="5"/>
  <c r="U423" i="5"/>
  <c r="T423" i="5"/>
  <c r="S423" i="5"/>
  <c r="R423" i="5"/>
  <c r="Q423" i="5"/>
  <c r="P423" i="5"/>
  <c r="AR423" i="5" s="1"/>
  <c r="AS422" i="5"/>
  <c r="X422" i="5"/>
  <c r="W422" i="5"/>
  <c r="V422" i="5"/>
  <c r="U422" i="5"/>
  <c r="T422" i="5"/>
  <c r="S422" i="5"/>
  <c r="R422" i="5"/>
  <c r="Q422" i="5"/>
  <c r="P422" i="5"/>
  <c r="AR422" i="5" s="1"/>
  <c r="AS421" i="5"/>
  <c r="AR421" i="5"/>
  <c r="X421" i="5"/>
  <c r="W421" i="5"/>
  <c r="V421" i="5"/>
  <c r="U421" i="5"/>
  <c r="T421" i="5"/>
  <c r="S421" i="5"/>
  <c r="R421" i="5"/>
  <c r="P421" i="5" s="1"/>
  <c r="Q421" i="5"/>
  <c r="AS420" i="5"/>
  <c r="X420" i="5"/>
  <c r="W420" i="5"/>
  <c r="V420" i="5"/>
  <c r="U420" i="5"/>
  <c r="T420" i="5"/>
  <c r="S420" i="5"/>
  <c r="R420" i="5"/>
  <c r="P420" i="5" s="1"/>
  <c r="AR420" i="5" s="1"/>
  <c r="Q420" i="5"/>
  <c r="AS419" i="5"/>
  <c r="X419" i="5"/>
  <c r="W419" i="5"/>
  <c r="V419" i="5"/>
  <c r="U419" i="5"/>
  <c r="T419" i="5"/>
  <c r="S419" i="5"/>
  <c r="R419" i="5"/>
  <c r="P419" i="5" s="1"/>
  <c r="AR419" i="5" s="1"/>
  <c r="Q419" i="5"/>
  <c r="AS418" i="5"/>
  <c r="X418" i="5"/>
  <c r="W418" i="5"/>
  <c r="V418" i="5"/>
  <c r="U418" i="5"/>
  <c r="T418" i="5"/>
  <c r="S418" i="5"/>
  <c r="R418" i="5"/>
  <c r="P418" i="5" s="1"/>
  <c r="AR418" i="5" s="1"/>
  <c r="Q418" i="5"/>
  <c r="AS417" i="5"/>
  <c r="X417" i="5"/>
  <c r="W417" i="5"/>
  <c r="V417" i="5"/>
  <c r="U417" i="5"/>
  <c r="T417" i="5"/>
  <c r="S417" i="5"/>
  <c r="R417" i="5"/>
  <c r="Q417" i="5"/>
  <c r="P417" i="5"/>
  <c r="AR417" i="5" s="1"/>
  <c r="AS416" i="5"/>
  <c r="AR416" i="5"/>
  <c r="X416" i="5"/>
  <c r="W416" i="5"/>
  <c r="V416" i="5"/>
  <c r="U416" i="5"/>
  <c r="T416" i="5"/>
  <c r="S416" i="5"/>
  <c r="R416" i="5"/>
  <c r="Q416" i="5"/>
  <c r="P416" i="5"/>
  <c r="AS415" i="5"/>
  <c r="X415" i="5"/>
  <c r="W415" i="5"/>
  <c r="V415" i="5"/>
  <c r="U415" i="5"/>
  <c r="T415" i="5"/>
  <c r="S415" i="5"/>
  <c r="R415" i="5"/>
  <c r="P415" i="5" s="1"/>
  <c r="AR415" i="5" s="1"/>
  <c r="Q415" i="5"/>
  <c r="AS414" i="5"/>
  <c r="X414" i="5"/>
  <c r="W414" i="5"/>
  <c r="V414" i="5"/>
  <c r="U414" i="5"/>
  <c r="T414" i="5"/>
  <c r="S414" i="5"/>
  <c r="R414" i="5"/>
  <c r="Q414" i="5"/>
  <c r="P414" i="5"/>
  <c r="AR414" i="5" s="1"/>
  <c r="AS413" i="5"/>
  <c r="AR413" i="5"/>
  <c r="X413" i="5"/>
  <c r="W413" i="5"/>
  <c r="V413" i="5"/>
  <c r="U413" i="5"/>
  <c r="T413" i="5"/>
  <c r="S413" i="5"/>
  <c r="R413" i="5"/>
  <c r="P413" i="5" s="1"/>
  <c r="Q413" i="5"/>
  <c r="AS412" i="5"/>
  <c r="X412" i="5"/>
  <c r="W412" i="5"/>
  <c r="V412" i="5"/>
  <c r="U412" i="5"/>
  <c r="T412" i="5"/>
  <c r="S412" i="5"/>
  <c r="R412" i="5"/>
  <c r="Q412" i="5"/>
  <c r="P412" i="5"/>
  <c r="AR412" i="5" s="1"/>
  <c r="AS411" i="5"/>
  <c r="AR411" i="5"/>
  <c r="X411" i="5"/>
  <c r="W411" i="5"/>
  <c r="V411" i="5"/>
  <c r="U411" i="5"/>
  <c r="T411" i="5"/>
  <c r="S411" i="5"/>
  <c r="R411" i="5"/>
  <c r="Q411" i="5"/>
  <c r="P411" i="5"/>
  <c r="AS410" i="5"/>
  <c r="X410" i="5"/>
  <c r="W410" i="5"/>
  <c r="V410" i="5"/>
  <c r="U410" i="5"/>
  <c r="T410" i="5"/>
  <c r="S410" i="5"/>
  <c r="R410" i="5"/>
  <c r="Q410" i="5"/>
  <c r="P410" i="5"/>
  <c r="AR410" i="5" s="1"/>
  <c r="AS409" i="5"/>
  <c r="AR409" i="5"/>
  <c r="X409" i="5"/>
  <c r="W409" i="5"/>
  <c r="V409" i="5"/>
  <c r="U409" i="5"/>
  <c r="T409" i="5"/>
  <c r="S409" i="5"/>
  <c r="R409" i="5"/>
  <c r="Q409" i="5"/>
  <c r="P409" i="5"/>
  <c r="AS408" i="5"/>
  <c r="X408" i="5"/>
  <c r="W408" i="5"/>
  <c r="V408" i="5"/>
  <c r="U408" i="5"/>
  <c r="T408" i="5"/>
  <c r="S408" i="5"/>
  <c r="R408" i="5"/>
  <c r="Q408" i="5"/>
  <c r="P408" i="5"/>
  <c r="AR408" i="5" s="1"/>
  <c r="AS407" i="5"/>
  <c r="X407" i="5"/>
  <c r="W407" i="5"/>
  <c r="V407" i="5"/>
  <c r="U407" i="5"/>
  <c r="T407" i="5"/>
  <c r="S407" i="5"/>
  <c r="R407" i="5"/>
  <c r="P407" i="5" s="1"/>
  <c r="AR407" i="5" s="1"/>
  <c r="Q407" i="5"/>
  <c r="AS406" i="5"/>
  <c r="AR406" i="5"/>
  <c r="X406" i="5"/>
  <c r="W406" i="5"/>
  <c r="V406" i="5"/>
  <c r="U406" i="5"/>
  <c r="T406" i="5"/>
  <c r="S406" i="5"/>
  <c r="R406" i="5"/>
  <c r="Q406" i="5"/>
  <c r="P406" i="5"/>
  <c r="AS405" i="5"/>
  <c r="X405" i="5"/>
  <c r="W405" i="5"/>
  <c r="V405" i="5"/>
  <c r="U405" i="5"/>
  <c r="T405" i="5"/>
  <c r="S405" i="5"/>
  <c r="R405" i="5"/>
  <c r="Q405" i="5"/>
  <c r="P405" i="5"/>
  <c r="AR405" i="5" s="1"/>
  <c r="AS404" i="5"/>
  <c r="AR404" i="5"/>
  <c r="X404" i="5"/>
  <c r="W404" i="5"/>
  <c r="V404" i="5"/>
  <c r="U404" i="5"/>
  <c r="T404" i="5"/>
  <c r="S404" i="5"/>
  <c r="R404" i="5"/>
  <c r="P404" i="5" s="1"/>
  <c r="Q404" i="5"/>
  <c r="AS403" i="5"/>
  <c r="X403" i="5"/>
  <c r="W403" i="5"/>
  <c r="V403" i="5"/>
  <c r="U403" i="5"/>
  <c r="T403" i="5"/>
  <c r="S403" i="5"/>
  <c r="R403" i="5"/>
  <c r="Q403" i="5"/>
  <c r="P403" i="5"/>
  <c r="AR403" i="5" s="1"/>
  <c r="AS402" i="5"/>
  <c r="X402" i="5"/>
  <c r="W402" i="5"/>
  <c r="V402" i="5"/>
  <c r="U402" i="5"/>
  <c r="T402" i="5"/>
  <c r="S402" i="5"/>
  <c r="R402" i="5"/>
  <c r="Q402" i="5"/>
  <c r="P402" i="5"/>
  <c r="AR402" i="5" s="1"/>
  <c r="AS401" i="5"/>
  <c r="AR401" i="5"/>
  <c r="X401" i="5"/>
  <c r="W401" i="5"/>
  <c r="V401" i="5"/>
  <c r="U401" i="5"/>
  <c r="T401" i="5"/>
  <c r="S401" i="5"/>
  <c r="R401" i="5"/>
  <c r="P401" i="5" s="1"/>
  <c r="Q401" i="5"/>
  <c r="AS400" i="5"/>
  <c r="X400" i="5"/>
  <c r="W400" i="5"/>
  <c r="V400" i="5"/>
  <c r="U400" i="5"/>
  <c r="T400" i="5"/>
  <c r="S400" i="5"/>
  <c r="R400" i="5"/>
  <c r="P400" i="5" s="1"/>
  <c r="AR400" i="5" s="1"/>
  <c r="Q400" i="5"/>
  <c r="AS399" i="5"/>
  <c r="X399" i="5"/>
  <c r="W399" i="5"/>
  <c r="V399" i="5"/>
  <c r="U399" i="5"/>
  <c r="T399" i="5"/>
  <c r="S399" i="5"/>
  <c r="R399" i="5"/>
  <c r="Q399" i="5"/>
  <c r="P399" i="5"/>
  <c r="AR399" i="5" s="1"/>
  <c r="AS398" i="5"/>
  <c r="X398" i="5"/>
  <c r="W398" i="5"/>
  <c r="V398" i="5"/>
  <c r="U398" i="5"/>
  <c r="T398" i="5"/>
  <c r="S398" i="5"/>
  <c r="R398" i="5"/>
  <c r="P398" i="5" s="1"/>
  <c r="AR398" i="5" s="1"/>
  <c r="Q398" i="5"/>
  <c r="AS397" i="5"/>
  <c r="X397" i="5"/>
  <c r="W397" i="5"/>
  <c r="V397" i="5"/>
  <c r="U397" i="5"/>
  <c r="T397" i="5"/>
  <c r="S397" i="5"/>
  <c r="R397" i="5"/>
  <c r="P397" i="5" s="1"/>
  <c r="AR397" i="5" s="1"/>
  <c r="Q397" i="5"/>
  <c r="AS396" i="5"/>
  <c r="AR396" i="5"/>
  <c r="X396" i="5"/>
  <c r="W396" i="5"/>
  <c r="V396" i="5"/>
  <c r="U396" i="5"/>
  <c r="T396" i="5"/>
  <c r="S396" i="5"/>
  <c r="R396" i="5"/>
  <c r="P396" i="5" s="1"/>
  <c r="Q396" i="5"/>
  <c r="AS395" i="5"/>
  <c r="X395" i="5"/>
  <c r="W395" i="5"/>
  <c r="V395" i="5"/>
  <c r="U395" i="5"/>
  <c r="T395" i="5"/>
  <c r="S395" i="5"/>
  <c r="R395" i="5"/>
  <c r="P395" i="5" s="1"/>
  <c r="AR395" i="5" s="1"/>
  <c r="Q395" i="5"/>
  <c r="AS394" i="5"/>
  <c r="X394" i="5"/>
  <c r="W394" i="5"/>
  <c r="V394" i="5"/>
  <c r="U394" i="5"/>
  <c r="T394" i="5"/>
  <c r="S394" i="5"/>
  <c r="R394" i="5"/>
  <c r="Q394" i="5"/>
  <c r="P394" i="5"/>
  <c r="AR394" i="5" s="1"/>
  <c r="AS393" i="5"/>
  <c r="AR393" i="5"/>
  <c r="X393" i="5"/>
  <c r="W393" i="5"/>
  <c r="V393" i="5"/>
  <c r="U393" i="5"/>
  <c r="T393" i="5"/>
  <c r="S393" i="5"/>
  <c r="R393" i="5"/>
  <c r="P393" i="5" s="1"/>
  <c r="Q393" i="5"/>
  <c r="AS392" i="5"/>
  <c r="AR392" i="5"/>
  <c r="X392" i="5"/>
  <c r="W392" i="5"/>
  <c r="V392" i="5"/>
  <c r="U392" i="5"/>
  <c r="T392" i="5"/>
  <c r="S392" i="5"/>
  <c r="R392" i="5"/>
  <c r="Q392" i="5"/>
  <c r="P392" i="5"/>
  <c r="AS391" i="5"/>
  <c r="AR391" i="5"/>
  <c r="X391" i="5"/>
  <c r="W391" i="5"/>
  <c r="V391" i="5"/>
  <c r="U391" i="5"/>
  <c r="T391" i="5"/>
  <c r="S391" i="5"/>
  <c r="R391" i="5"/>
  <c r="Q391" i="5"/>
  <c r="P391" i="5"/>
  <c r="AS390" i="5"/>
  <c r="X390" i="5"/>
  <c r="W390" i="5"/>
  <c r="V390" i="5"/>
  <c r="U390" i="5"/>
  <c r="T390" i="5"/>
  <c r="S390" i="5"/>
  <c r="R390" i="5"/>
  <c r="Q390" i="5"/>
  <c r="P390" i="5"/>
  <c r="AR390" i="5" s="1"/>
  <c r="AS389" i="5"/>
  <c r="X389" i="5"/>
  <c r="W389" i="5"/>
  <c r="V389" i="5"/>
  <c r="U389" i="5"/>
  <c r="T389" i="5"/>
  <c r="S389" i="5"/>
  <c r="R389" i="5"/>
  <c r="P389" i="5" s="1"/>
  <c r="AR389" i="5" s="1"/>
  <c r="Q389" i="5"/>
  <c r="AS388" i="5"/>
  <c r="X388" i="5"/>
  <c r="W388" i="5"/>
  <c r="V388" i="5"/>
  <c r="U388" i="5"/>
  <c r="T388" i="5"/>
  <c r="S388" i="5"/>
  <c r="R388" i="5"/>
  <c r="Q388" i="5"/>
  <c r="P388" i="5"/>
  <c r="AR388" i="5" s="1"/>
  <c r="AS387" i="5"/>
  <c r="X387" i="5"/>
  <c r="W387" i="5"/>
  <c r="V387" i="5"/>
  <c r="U387" i="5"/>
  <c r="T387" i="5"/>
  <c r="S387" i="5"/>
  <c r="R387" i="5"/>
  <c r="Q387" i="5"/>
  <c r="P387" i="5"/>
  <c r="AR387" i="5" s="1"/>
  <c r="AS386" i="5"/>
  <c r="X386" i="5"/>
  <c r="W386" i="5"/>
  <c r="V386" i="5"/>
  <c r="U386" i="5"/>
  <c r="T386" i="5"/>
  <c r="S386" i="5"/>
  <c r="R386" i="5"/>
  <c r="P386" i="5" s="1"/>
  <c r="AR386" i="5" s="1"/>
  <c r="Q386" i="5"/>
  <c r="AS385" i="5"/>
  <c r="AR385" i="5"/>
  <c r="X385" i="5"/>
  <c r="W385" i="5"/>
  <c r="V385" i="5"/>
  <c r="U385" i="5"/>
  <c r="T385" i="5"/>
  <c r="S385" i="5"/>
  <c r="R385" i="5"/>
  <c r="P385" i="5" s="1"/>
  <c r="Q385" i="5"/>
  <c r="AS384" i="5"/>
  <c r="X384" i="5"/>
  <c r="W384" i="5"/>
  <c r="V384" i="5"/>
  <c r="U384" i="5"/>
  <c r="T384" i="5"/>
  <c r="S384" i="5"/>
  <c r="R384" i="5"/>
  <c r="P384" i="5" s="1"/>
  <c r="AR384" i="5" s="1"/>
  <c r="Q384" i="5"/>
  <c r="AS383" i="5"/>
  <c r="AR383" i="5"/>
  <c r="X383" i="5"/>
  <c r="W383" i="5"/>
  <c r="V383" i="5"/>
  <c r="U383" i="5"/>
  <c r="T383" i="5"/>
  <c r="S383" i="5"/>
  <c r="R383" i="5"/>
  <c r="Q383" i="5"/>
  <c r="P383" i="5"/>
  <c r="AS382" i="5"/>
  <c r="X382" i="5"/>
  <c r="W382" i="5"/>
  <c r="V382" i="5"/>
  <c r="U382" i="5"/>
  <c r="T382" i="5"/>
  <c r="S382" i="5"/>
  <c r="R382" i="5"/>
  <c r="Q382" i="5"/>
  <c r="P382" i="5"/>
  <c r="AR382" i="5" s="1"/>
  <c r="AS381" i="5"/>
  <c r="X381" i="5"/>
  <c r="W381" i="5"/>
  <c r="V381" i="5"/>
  <c r="U381" i="5"/>
  <c r="T381" i="5"/>
  <c r="S381" i="5"/>
  <c r="R381" i="5"/>
  <c r="Q381" i="5"/>
  <c r="P381" i="5"/>
  <c r="AR381" i="5" s="1"/>
  <c r="AS380" i="5"/>
  <c r="X380" i="5"/>
  <c r="W380" i="5"/>
  <c r="V380" i="5"/>
  <c r="U380" i="5"/>
  <c r="T380" i="5"/>
  <c r="S380" i="5"/>
  <c r="R380" i="5"/>
  <c r="P380" i="5" s="1"/>
  <c r="AR380" i="5" s="1"/>
  <c r="Q380" i="5"/>
  <c r="AS379" i="5"/>
  <c r="AR379" i="5"/>
  <c r="X379" i="5"/>
  <c r="W379" i="5"/>
  <c r="V379" i="5"/>
  <c r="U379" i="5"/>
  <c r="T379" i="5"/>
  <c r="S379" i="5"/>
  <c r="R379" i="5"/>
  <c r="P379" i="5" s="1"/>
  <c r="Q379" i="5"/>
  <c r="AS378" i="5"/>
  <c r="X378" i="5"/>
  <c r="W378" i="5"/>
  <c r="V378" i="5"/>
  <c r="U378" i="5"/>
  <c r="T378" i="5"/>
  <c r="S378" i="5"/>
  <c r="R378" i="5"/>
  <c r="Q378" i="5"/>
  <c r="P378" i="5"/>
  <c r="AR378" i="5" s="1"/>
  <c r="AS377" i="5"/>
  <c r="X377" i="5"/>
  <c r="W377" i="5"/>
  <c r="V377" i="5"/>
  <c r="U377" i="5"/>
  <c r="T377" i="5"/>
  <c r="S377" i="5"/>
  <c r="R377" i="5"/>
  <c r="P377" i="5" s="1"/>
  <c r="AR377" i="5" s="1"/>
  <c r="Q377" i="5"/>
  <c r="AS376" i="5"/>
  <c r="AR376" i="5"/>
  <c r="X376" i="5"/>
  <c r="W376" i="5"/>
  <c r="V376" i="5"/>
  <c r="U376" i="5"/>
  <c r="T376" i="5"/>
  <c r="S376" i="5"/>
  <c r="R376" i="5"/>
  <c r="P376" i="5" s="1"/>
  <c r="Q376" i="5"/>
  <c r="AS375" i="5"/>
  <c r="X375" i="5"/>
  <c r="W375" i="5"/>
  <c r="V375" i="5"/>
  <c r="U375" i="5"/>
  <c r="T375" i="5"/>
  <c r="S375" i="5"/>
  <c r="R375" i="5"/>
  <c r="P375" i="5" s="1"/>
  <c r="AR375" i="5" s="1"/>
  <c r="Q375" i="5"/>
  <c r="AS374" i="5"/>
  <c r="X374" i="5"/>
  <c r="W374" i="5"/>
  <c r="V374" i="5"/>
  <c r="U374" i="5"/>
  <c r="T374" i="5"/>
  <c r="S374" i="5"/>
  <c r="R374" i="5"/>
  <c r="P374" i="5" s="1"/>
  <c r="AR374" i="5" s="1"/>
  <c r="Q374" i="5"/>
  <c r="AS373" i="5"/>
  <c r="X373" i="5"/>
  <c r="W373" i="5"/>
  <c r="V373" i="5"/>
  <c r="U373" i="5"/>
  <c r="T373" i="5"/>
  <c r="S373" i="5"/>
  <c r="R373" i="5"/>
  <c r="P373" i="5" s="1"/>
  <c r="AR373" i="5" s="1"/>
  <c r="Q373" i="5"/>
  <c r="AS372" i="5"/>
  <c r="AR372" i="5"/>
  <c r="X372" i="5"/>
  <c r="W372" i="5"/>
  <c r="V372" i="5"/>
  <c r="U372" i="5"/>
  <c r="T372" i="5"/>
  <c r="S372" i="5"/>
  <c r="R372" i="5"/>
  <c r="P372" i="5" s="1"/>
  <c r="Q372" i="5"/>
  <c r="AS371" i="5"/>
  <c r="AR371" i="5"/>
  <c r="X371" i="5"/>
  <c r="W371" i="5"/>
  <c r="V371" i="5"/>
  <c r="U371" i="5"/>
  <c r="T371" i="5"/>
  <c r="S371" i="5"/>
  <c r="R371" i="5"/>
  <c r="Q371" i="5"/>
  <c r="P371" i="5"/>
  <c r="AS370" i="5"/>
  <c r="AR370" i="5"/>
  <c r="X370" i="5"/>
  <c r="W370" i="5"/>
  <c r="V370" i="5"/>
  <c r="U370" i="5"/>
  <c r="T370" i="5"/>
  <c r="S370" i="5"/>
  <c r="R370" i="5"/>
  <c r="Q370" i="5"/>
  <c r="P370" i="5"/>
  <c r="AS369" i="5"/>
  <c r="AR369" i="5"/>
  <c r="X369" i="5"/>
  <c r="W369" i="5"/>
  <c r="V369" i="5"/>
  <c r="U369" i="5"/>
  <c r="T369" i="5"/>
  <c r="S369" i="5"/>
  <c r="R369" i="5"/>
  <c r="Q369" i="5"/>
  <c r="P369" i="5"/>
  <c r="AS368" i="5"/>
  <c r="X368" i="5"/>
  <c r="W368" i="5"/>
  <c r="V368" i="5"/>
  <c r="U368" i="5"/>
  <c r="T368" i="5"/>
  <c r="S368" i="5"/>
  <c r="R368" i="5"/>
  <c r="Q368" i="5"/>
  <c r="P368" i="5"/>
  <c r="AR368" i="5" s="1"/>
  <c r="AS367" i="5"/>
  <c r="AR367" i="5"/>
  <c r="X367" i="5"/>
  <c r="W367" i="5"/>
  <c r="V367" i="5"/>
  <c r="U367" i="5"/>
  <c r="T367" i="5"/>
  <c r="S367" i="5"/>
  <c r="R367" i="5"/>
  <c r="P367" i="5" s="1"/>
  <c r="Q367" i="5"/>
  <c r="AS366" i="5"/>
  <c r="X366" i="5"/>
  <c r="W366" i="5"/>
  <c r="V366" i="5"/>
  <c r="U366" i="5"/>
  <c r="T366" i="5"/>
  <c r="S366" i="5"/>
  <c r="R366" i="5"/>
  <c r="Q366" i="5"/>
  <c r="P366" i="5"/>
  <c r="AR366" i="5" s="1"/>
  <c r="AS365" i="5"/>
  <c r="AR365" i="5"/>
  <c r="X365" i="5"/>
  <c r="W365" i="5"/>
  <c r="V365" i="5"/>
  <c r="U365" i="5"/>
  <c r="T365" i="5"/>
  <c r="S365" i="5"/>
  <c r="R365" i="5"/>
  <c r="Q365" i="5"/>
  <c r="P365" i="5"/>
  <c r="AS364" i="5"/>
  <c r="X364" i="5"/>
  <c r="W364" i="5"/>
  <c r="V364" i="5"/>
  <c r="U364" i="5"/>
  <c r="T364" i="5"/>
  <c r="S364" i="5"/>
  <c r="R364" i="5"/>
  <c r="Q364" i="5"/>
  <c r="P364" i="5"/>
  <c r="AR364" i="5" s="1"/>
  <c r="AS363" i="5"/>
  <c r="AR363" i="5"/>
  <c r="X363" i="5"/>
  <c r="W363" i="5"/>
  <c r="V363" i="5"/>
  <c r="U363" i="5"/>
  <c r="T363" i="5"/>
  <c r="S363" i="5"/>
  <c r="R363" i="5"/>
  <c r="P363" i="5" s="1"/>
  <c r="Q363" i="5"/>
  <c r="AS362" i="5"/>
  <c r="X362" i="5"/>
  <c r="W362" i="5"/>
  <c r="V362" i="5"/>
  <c r="U362" i="5"/>
  <c r="T362" i="5"/>
  <c r="S362" i="5"/>
  <c r="R362" i="5"/>
  <c r="P362" i="5" s="1"/>
  <c r="AR362" i="5" s="1"/>
  <c r="Q362" i="5"/>
  <c r="AS361" i="5"/>
  <c r="X361" i="5"/>
  <c r="W361" i="5"/>
  <c r="V361" i="5"/>
  <c r="U361" i="5"/>
  <c r="T361" i="5"/>
  <c r="S361" i="5"/>
  <c r="R361" i="5"/>
  <c r="Q361" i="5"/>
  <c r="P361" i="5"/>
  <c r="AR361" i="5" s="1"/>
  <c r="AS360" i="5"/>
  <c r="X360" i="5"/>
  <c r="W360" i="5"/>
  <c r="V360" i="5"/>
  <c r="U360" i="5"/>
  <c r="T360" i="5"/>
  <c r="S360" i="5"/>
  <c r="R360" i="5"/>
  <c r="Q360" i="5"/>
  <c r="P360" i="5"/>
  <c r="AR360" i="5" s="1"/>
  <c r="AS359" i="5"/>
  <c r="X359" i="5"/>
  <c r="W359" i="5"/>
  <c r="V359" i="5"/>
  <c r="U359" i="5"/>
  <c r="T359" i="5"/>
  <c r="S359" i="5"/>
  <c r="R359" i="5"/>
  <c r="P359" i="5" s="1"/>
  <c r="AR359" i="5" s="1"/>
  <c r="Q359" i="5"/>
  <c r="AS358" i="5"/>
  <c r="X358" i="5"/>
  <c r="W358" i="5"/>
  <c r="V358" i="5"/>
  <c r="U358" i="5"/>
  <c r="T358" i="5"/>
  <c r="S358" i="5"/>
  <c r="R358" i="5"/>
  <c r="Q358" i="5"/>
  <c r="P358" i="5"/>
  <c r="AR358" i="5" s="1"/>
  <c r="AS357" i="5"/>
  <c r="X357" i="5"/>
  <c r="W357" i="5"/>
  <c r="V357" i="5"/>
  <c r="U357" i="5"/>
  <c r="T357" i="5"/>
  <c r="S357" i="5"/>
  <c r="R357" i="5"/>
  <c r="P357" i="5" s="1"/>
  <c r="AR357" i="5" s="1"/>
  <c r="Q357" i="5"/>
  <c r="AS356" i="5"/>
  <c r="AR356" i="5"/>
  <c r="X356" i="5"/>
  <c r="W356" i="5"/>
  <c r="V356" i="5"/>
  <c r="U356" i="5"/>
  <c r="T356" i="5"/>
  <c r="S356" i="5"/>
  <c r="R356" i="5"/>
  <c r="P356" i="5" s="1"/>
  <c r="Q356" i="5"/>
  <c r="AS355" i="5"/>
  <c r="X355" i="5"/>
  <c r="W355" i="5"/>
  <c r="V355" i="5"/>
  <c r="U355" i="5"/>
  <c r="T355" i="5"/>
  <c r="S355" i="5"/>
  <c r="R355" i="5"/>
  <c r="Q355" i="5"/>
  <c r="P355" i="5"/>
  <c r="AR355" i="5" s="1"/>
  <c r="AS354" i="5"/>
  <c r="X354" i="5"/>
  <c r="W354" i="5"/>
  <c r="V354" i="5"/>
  <c r="U354" i="5"/>
  <c r="T354" i="5"/>
  <c r="S354" i="5"/>
  <c r="R354" i="5"/>
  <c r="Q354" i="5"/>
  <c r="P354" i="5"/>
  <c r="AR354" i="5" s="1"/>
  <c r="AS353" i="5"/>
  <c r="X353" i="5"/>
  <c r="W353" i="5"/>
  <c r="V353" i="5"/>
  <c r="U353" i="5"/>
  <c r="T353" i="5"/>
  <c r="S353" i="5"/>
  <c r="R353" i="5"/>
  <c r="P353" i="5" s="1"/>
  <c r="AR353" i="5" s="1"/>
  <c r="Q353" i="5"/>
  <c r="AS352" i="5"/>
  <c r="AR352" i="5"/>
  <c r="X352" i="5"/>
  <c r="W352" i="5"/>
  <c r="V352" i="5"/>
  <c r="U352" i="5"/>
  <c r="T352" i="5"/>
  <c r="S352" i="5"/>
  <c r="R352" i="5"/>
  <c r="P352" i="5" s="1"/>
  <c r="Q352" i="5"/>
  <c r="AS351" i="5"/>
  <c r="X351" i="5"/>
  <c r="W351" i="5"/>
  <c r="V351" i="5"/>
  <c r="U351" i="5"/>
  <c r="T351" i="5"/>
  <c r="S351" i="5"/>
  <c r="R351" i="5"/>
  <c r="Q351" i="5"/>
  <c r="P351" i="5"/>
  <c r="AR351" i="5" s="1"/>
  <c r="AS350" i="5"/>
  <c r="AR350" i="5"/>
  <c r="X350" i="5"/>
  <c r="W350" i="5"/>
  <c r="V350" i="5"/>
  <c r="U350" i="5"/>
  <c r="T350" i="5"/>
  <c r="S350" i="5"/>
  <c r="R350" i="5"/>
  <c r="P350" i="5" s="1"/>
  <c r="Q350" i="5"/>
  <c r="AS349" i="5"/>
  <c r="AR349" i="5"/>
  <c r="X349" i="5"/>
  <c r="W349" i="5"/>
  <c r="V349" i="5"/>
  <c r="U349" i="5"/>
  <c r="T349" i="5"/>
  <c r="S349" i="5"/>
  <c r="R349" i="5"/>
  <c r="Q349" i="5"/>
  <c r="P349" i="5"/>
  <c r="AS348" i="5"/>
  <c r="X348" i="5"/>
  <c r="W348" i="5"/>
  <c r="V348" i="5"/>
  <c r="U348" i="5"/>
  <c r="T348" i="5"/>
  <c r="S348" i="5"/>
  <c r="R348" i="5"/>
  <c r="Q348" i="5"/>
  <c r="P348" i="5"/>
  <c r="AR348" i="5" s="1"/>
  <c r="AS347" i="5"/>
  <c r="X347" i="5"/>
  <c r="W347" i="5"/>
  <c r="V347" i="5"/>
  <c r="U347" i="5"/>
  <c r="T347" i="5"/>
  <c r="S347" i="5"/>
  <c r="R347" i="5"/>
  <c r="P347" i="5" s="1"/>
  <c r="AR347" i="5" s="1"/>
  <c r="Q347" i="5"/>
  <c r="AS346" i="5"/>
  <c r="X346" i="5"/>
  <c r="W346" i="5"/>
  <c r="V346" i="5"/>
  <c r="U346" i="5"/>
  <c r="T346" i="5"/>
  <c r="S346" i="5"/>
  <c r="R346" i="5"/>
  <c r="Q346" i="5"/>
  <c r="P346" i="5"/>
  <c r="AR346" i="5" s="1"/>
  <c r="AS345" i="5"/>
  <c r="X345" i="5"/>
  <c r="W345" i="5"/>
  <c r="V345" i="5"/>
  <c r="U345" i="5"/>
  <c r="T345" i="5"/>
  <c r="S345" i="5"/>
  <c r="R345" i="5"/>
  <c r="P345" i="5" s="1"/>
  <c r="AR345" i="5" s="1"/>
  <c r="Q345" i="5"/>
  <c r="AS344" i="5"/>
  <c r="AR344" i="5"/>
  <c r="X344" i="5"/>
  <c r="W344" i="5"/>
  <c r="V344" i="5"/>
  <c r="U344" i="5"/>
  <c r="T344" i="5"/>
  <c r="S344" i="5"/>
  <c r="R344" i="5"/>
  <c r="P344" i="5" s="1"/>
  <c r="Q344" i="5"/>
  <c r="AS343" i="5"/>
  <c r="AR343" i="5"/>
  <c r="X343" i="5"/>
  <c r="W343" i="5"/>
  <c r="V343" i="5"/>
  <c r="U343" i="5"/>
  <c r="T343" i="5"/>
  <c r="S343" i="5"/>
  <c r="R343" i="5"/>
  <c r="Q343" i="5"/>
  <c r="P343" i="5"/>
  <c r="AS342" i="5"/>
  <c r="X342" i="5"/>
  <c r="W342" i="5"/>
  <c r="V342" i="5"/>
  <c r="U342" i="5"/>
  <c r="T342" i="5"/>
  <c r="S342" i="5"/>
  <c r="R342" i="5"/>
  <c r="P342" i="5" s="1"/>
  <c r="AR342" i="5" s="1"/>
  <c r="Q342" i="5"/>
  <c r="AS341" i="5"/>
  <c r="AR341" i="5"/>
  <c r="X341" i="5"/>
  <c r="W341" i="5"/>
  <c r="V341" i="5"/>
  <c r="U341" i="5"/>
  <c r="T341" i="5"/>
  <c r="S341" i="5"/>
  <c r="R341" i="5"/>
  <c r="P341" i="5" s="1"/>
  <c r="Q341" i="5"/>
  <c r="AS340" i="5"/>
  <c r="X340" i="5"/>
  <c r="W340" i="5"/>
  <c r="V340" i="5"/>
  <c r="U340" i="5"/>
  <c r="T340" i="5"/>
  <c r="S340" i="5"/>
  <c r="R340" i="5"/>
  <c r="Q340" i="5"/>
  <c r="P340" i="5"/>
  <c r="AR340" i="5" s="1"/>
  <c r="AS339" i="5"/>
  <c r="X339" i="5"/>
  <c r="W339" i="5"/>
  <c r="V339" i="5"/>
  <c r="U339" i="5"/>
  <c r="T339" i="5"/>
  <c r="S339" i="5"/>
  <c r="R339" i="5"/>
  <c r="Q339" i="5"/>
  <c r="P339" i="5"/>
  <c r="AR339" i="5" s="1"/>
  <c r="AS338" i="5"/>
  <c r="AR338" i="5"/>
  <c r="X338" i="5"/>
  <c r="W338" i="5"/>
  <c r="V338" i="5"/>
  <c r="U338" i="5"/>
  <c r="T338" i="5"/>
  <c r="S338" i="5"/>
  <c r="R338" i="5"/>
  <c r="P338" i="5" s="1"/>
  <c r="Q338" i="5"/>
  <c r="AS337" i="5"/>
  <c r="X337" i="5"/>
  <c r="W337" i="5"/>
  <c r="V337" i="5"/>
  <c r="U337" i="5"/>
  <c r="T337" i="5"/>
  <c r="S337" i="5"/>
  <c r="R337" i="5"/>
  <c r="P337" i="5" s="1"/>
  <c r="AR337" i="5" s="1"/>
  <c r="Q337" i="5"/>
  <c r="AS336" i="5"/>
  <c r="X336" i="5"/>
  <c r="W336" i="5"/>
  <c r="V336" i="5"/>
  <c r="U336" i="5"/>
  <c r="T336" i="5"/>
  <c r="S336" i="5"/>
  <c r="R336" i="5"/>
  <c r="Q336" i="5"/>
  <c r="P336" i="5"/>
  <c r="AR336" i="5" s="1"/>
  <c r="AS335" i="5"/>
  <c r="X335" i="5"/>
  <c r="W335" i="5"/>
  <c r="V335" i="5"/>
  <c r="U335" i="5"/>
  <c r="T335" i="5"/>
  <c r="S335" i="5"/>
  <c r="R335" i="5"/>
  <c r="P335" i="5" s="1"/>
  <c r="AR335" i="5" s="1"/>
  <c r="Q335" i="5"/>
  <c r="AS334" i="5"/>
  <c r="X334" i="5"/>
  <c r="W334" i="5"/>
  <c r="V334" i="5"/>
  <c r="U334" i="5"/>
  <c r="T334" i="5"/>
  <c r="S334" i="5"/>
  <c r="R334" i="5"/>
  <c r="P334" i="5" s="1"/>
  <c r="AR334" i="5" s="1"/>
  <c r="Q334" i="5"/>
  <c r="AS333" i="5"/>
  <c r="AR333" i="5"/>
  <c r="X333" i="5"/>
  <c r="W333" i="5"/>
  <c r="V333" i="5"/>
  <c r="U333" i="5"/>
  <c r="T333" i="5"/>
  <c r="S333" i="5"/>
  <c r="R333" i="5"/>
  <c r="P333" i="5" s="1"/>
  <c r="Q333" i="5"/>
  <c r="AS332" i="5"/>
  <c r="X332" i="5"/>
  <c r="W332" i="5"/>
  <c r="V332" i="5"/>
  <c r="U332" i="5"/>
  <c r="T332" i="5"/>
  <c r="S332" i="5"/>
  <c r="R332" i="5"/>
  <c r="Q332" i="5"/>
  <c r="P332" i="5"/>
  <c r="AR332" i="5" s="1"/>
  <c r="AS331" i="5"/>
  <c r="X331" i="5"/>
  <c r="W331" i="5"/>
  <c r="V331" i="5"/>
  <c r="U331" i="5"/>
  <c r="T331" i="5"/>
  <c r="S331" i="5"/>
  <c r="R331" i="5"/>
  <c r="Q331" i="5"/>
  <c r="P331" i="5"/>
  <c r="AR331" i="5" s="1"/>
  <c r="AS330" i="5"/>
  <c r="X330" i="5"/>
  <c r="W330" i="5"/>
  <c r="V330" i="5"/>
  <c r="U330" i="5"/>
  <c r="T330" i="5"/>
  <c r="S330" i="5"/>
  <c r="R330" i="5"/>
  <c r="P330" i="5" s="1"/>
  <c r="AR330" i="5" s="1"/>
  <c r="Q330" i="5"/>
  <c r="AS329" i="5"/>
  <c r="X329" i="5"/>
  <c r="W329" i="5"/>
  <c r="V329" i="5"/>
  <c r="U329" i="5"/>
  <c r="T329" i="5"/>
  <c r="S329" i="5"/>
  <c r="R329" i="5"/>
  <c r="Q329" i="5"/>
  <c r="P329" i="5"/>
  <c r="AR329" i="5" s="1"/>
  <c r="AS328" i="5"/>
  <c r="X328" i="5"/>
  <c r="W328" i="5"/>
  <c r="V328" i="5"/>
  <c r="U328" i="5"/>
  <c r="T328" i="5"/>
  <c r="S328" i="5"/>
  <c r="R328" i="5"/>
  <c r="P328" i="5" s="1"/>
  <c r="AR328" i="5" s="1"/>
  <c r="Q328" i="5"/>
  <c r="AS327" i="5"/>
  <c r="AR327" i="5"/>
  <c r="X327" i="5"/>
  <c r="W327" i="5"/>
  <c r="V327" i="5"/>
  <c r="U327" i="5"/>
  <c r="T327" i="5"/>
  <c r="S327" i="5"/>
  <c r="R327" i="5"/>
  <c r="P327" i="5" s="1"/>
  <c r="Q327" i="5"/>
  <c r="AS326" i="5"/>
  <c r="X326" i="5"/>
  <c r="W326" i="5"/>
  <c r="V326" i="5"/>
  <c r="U326" i="5"/>
  <c r="T326" i="5"/>
  <c r="S326" i="5"/>
  <c r="R326" i="5"/>
  <c r="Q326" i="5"/>
  <c r="P326" i="5"/>
  <c r="AR326" i="5" s="1"/>
  <c r="AS325" i="5"/>
  <c r="AR325" i="5"/>
  <c r="X325" i="5"/>
  <c r="W325" i="5"/>
  <c r="V325" i="5"/>
  <c r="U325" i="5"/>
  <c r="T325" i="5"/>
  <c r="S325" i="5"/>
  <c r="R325" i="5"/>
  <c r="Q325" i="5"/>
  <c r="P325" i="5"/>
  <c r="AS324" i="5"/>
  <c r="X324" i="5"/>
  <c r="W324" i="5"/>
  <c r="V324" i="5"/>
  <c r="U324" i="5"/>
  <c r="T324" i="5"/>
  <c r="S324" i="5"/>
  <c r="R324" i="5"/>
  <c r="Q324" i="5"/>
  <c r="P324" i="5"/>
  <c r="AR324" i="5" s="1"/>
  <c r="AS323" i="5"/>
  <c r="AR323" i="5"/>
  <c r="X323" i="5"/>
  <c r="W323" i="5"/>
  <c r="V323" i="5"/>
  <c r="U323" i="5"/>
  <c r="T323" i="5"/>
  <c r="S323" i="5"/>
  <c r="R323" i="5"/>
  <c r="P323" i="5" s="1"/>
  <c r="Q323" i="5"/>
  <c r="AS322" i="5"/>
  <c r="X322" i="5"/>
  <c r="W322" i="5"/>
  <c r="V322" i="5"/>
  <c r="U322" i="5"/>
  <c r="T322" i="5"/>
  <c r="S322" i="5"/>
  <c r="R322" i="5"/>
  <c r="Q322" i="5"/>
  <c r="P322" i="5"/>
  <c r="AR322" i="5" s="1"/>
  <c r="AS321" i="5"/>
  <c r="AR321" i="5"/>
  <c r="X321" i="5"/>
  <c r="W321" i="5"/>
  <c r="V321" i="5"/>
  <c r="U321" i="5"/>
  <c r="T321" i="5"/>
  <c r="S321" i="5"/>
  <c r="R321" i="5"/>
  <c r="Q321" i="5"/>
  <c r="P321" i="5"/>
  <c r="AS320" i="5"/>
  <c r="X320" i="5"/>
  <c r="W320" i="5"/>
  <c r="V320" i="5"/>
  <c r="U320" i="5"/>
  <c r="T320" i="5"/>
  <c r="S320" i="5"/>
  <c r="R320" i="5"/>
  <c r="Q320" i="5"/>
  <c r="P320" i="5"/>
  <c r="AR320" i="5" s="1"/>
  <c r="AS319" i="5"/>
  <c r="X319" i="5"/>
  <c r="W319" i="5"/>
  <c r="V319" i="5"/>
  <c r="U319" i="5"/>
  <c r="T319" i="5"/>
  <c r="S319" i="5"/>
  <c r="R319" i="5"/>
  <c r="P319" i="5" s="1"/>
  <c r="AR319" i="5" s="1"/>
  <c r="Q319" i="5"/>
  <c r="AS318" i="5"/>
  <c r="X318" i="5"/>
  <c r="W318" i="5"/>
  <c r="V318" i="5"/>
  <c r="U318" i="5"/>
  <c r="T318" i="5"/>
  <c r="S318" i="5"/>
  <c r="R318" i="5"/>
  <c r="Q318" i="5"/>
  <c r="P318" i="5"/>
  <c r="AR318" i="5" s="1"/>
  <c r="AS317" i="5"/>
  <c r="X317" i="5"/>
  <c r="W317" i="5"/>
  <c r="V317" i="5"/>
  <c r="U317" i="5"/>
  <c r="T317" i="5"/>
  <c r="S317" i="5"/>
  <c r="R317" i="5"/>
  <c r="Q317" i="5"/>
  <c r="P317" i="5"/>
  <c r="AR317" i="5" s="1"/>
  <c r="AS316" i="5"/>
  <c r="X316" i="5"/>
  <c r="W316" i="5"/>
  <c r="V316" i="5"/>
  <c r="U316" i="5"/>
  <c r="T316" i="5"/>
  <c r="S316" i="5"/>
  <c r="R316" i="5"/>
  <c r="P316" i="5" s="1"/>
  <c r="AR316" i="5" s="1"/>
  <c r="Q316" i="5"/>
  <c r="AS315" i="5"/>
  <c r="X315" i="5"/>
  <c r="W315" i="5"/>
  <c r="V315" i="5"/>
  <c r="U315" i="5"/>
  <c r="T315" i="5"/>
  <c r="S315" i="5"/>
  <c r="R315" i="5"/>
  <c r="P315" i="5" s="1"/>
  <c r="AR315" i="5" s="1"/>
  <c r="Q315" i="5"/>
  <c r="AS314" i="5"/>
  <c r="X314" i="5"/>
  <c r="W314" i="5"/>
  <c r="V314" i="5"/>
  <c r="U314" i="5"/>
  <c r="T314" i="5"/>
  <c r="S314" i="5"/>
  <c r="R314" i="5"/>
  <c r="Q314" i="5"/>
  <c r="P314" i="5"/>
  <c r="AR314" i="5" s="1"/>
  <c r="AS313" i="5"/>
  <c r="X313" i="5"/>
  <c r="W313" i="5"/>
  <c r="V313" i="5"/>
  <c r="U313" i="5"/>
  <c r="T313" i="5"/>
  <c r="S313" i="5"/>
  <c r="R313" i="5"/>
  <c r="P313" i="5" s="1"/>
  <c r="AR313" i="5" s="1"/>
  <c r="Q313" i="5"/>
  <c r="AS312" i="5"/>
  <c r="X312" i="5"/>
  <c r="W312" i="5"/>
  <c r="V312" i="5"/>
  <c r="U312" i="5"/>
  <c r="T312" i="5"/>
  <c r="S312" i="5"/>
  <c r="R312" i="5"/>
  <c r="Q312" i="5"/>
  <c r="P312" i="5"/>
  <c r="AR312" i="5" s="1"/>
  <c r="AS311" i="5"/>
  <c r="X311" i="5"/>
  <c r="W311" i="5"/>
  <c r="V311" i="5"/>
  <c r="U311" i="5"/>
  <c r="T311" i="5"/>
  <c r="S311" i="5"/>
  <c r="R311" i="5"/>
  <c r="Q311" i="5"/>
  <c r="P311" i="5"/>
  <c r="AR311" i="5" s="1"/>
  <c r="AS310" i="5"/>
  <c r="X310" i="5"/>
  <c r="W310" i="5"/>
  <c r="V310" i="5"/>
  <c r="U310" i="5"/>
  <c r="T310" i="5"/>
  <c r="S310" i="5"/>
  <c r="R310" i="5"/>
  <c r="P310" i="5" s="1"/>
  <c r="AR310" i="5" s="1"/>
  <c r="Q310" i="5"/>
  <c r="AS309" i="5"/>
  <c r="X309" i="5"/>
  <c r="W309" i="5"/>
  <c r="V309" i="5"/>
  <c r="U309" i="5"/>
  <c r="T309" i="5"/>
  <c r="S309" i="5"/>
  <c r="R309" i="5"/>
  <c r="Q309" i="5"/>
  <c r="P309" i="5"/>
  <c r="AR309" i="5" s="1"/>
  <c r="AS308" i="5"/>
  <c r="X308" i="5"/>
  <c r="W308" i="5"/>
  <c r="V308" i="5"/>
  <c r="U308" i="5"/>
  <c r="T308" i="5"/>
  <c r="S308" i="5"/>
  <c r="R308" i="5"/>
  <c r="P308" i="5" s="1"/>
  <c r="AR308" i="5" s="1"/>
  <c r="Q308" i="5"/>
  <c r="AS307" i="5"/>
  <c r="X307" i="5"/>
  <c r="W307" i="5"/>
  <c r="V307" i="5"/>
  <c r="U307" i="5"/>
  <c r="T307" i="5"/>
  <c r="S307" i="5"/>
  <c r="R307" i="5"/>
  <c r="P307" i="5" s="1"/>
  <c r="AR307" i="5" s="1"/>
  <c r="Q307" i="5"/>
  <c r="AS306" i="5"/>
  <c r="AR306" i="5"/>
  <c r="X306" i="5"/>
  <c r="W306" i="5"/>
  <c r="V306" i="5"/>
  <c r="U306" i="5"/>
  <c r="T306" i="5"/>
  <c r="S306" i="5"/>
  <c r="R306" i="5"/>
  <c r="P306" i="5" s="1"/>
  <c r="Q306" i="5"/>
  <c r="AS305" i="5"/>
  <c r="X305" i="5"/>
  <c r="W305" i="5"/>
  <c r="V305" i="5"/>
  <c r="U305" i="5"/>
  <c r="T305" i="5"/>
  <c r="S305" i="5"/>
  <c r="R305" i="5"/>
  <c r="P305" i="5" s="1"/>
  <c r="AR305" i="5" s="1"/>
  <c r="Q305" i="5"/>
  <c r="AS304" i="5"/>
  <c r="AR304" i="5"/>
  <c r="X304" i="5"/>
  <c r="W304" i="5"/>
  <c r="V304" i="5"/>
  <c r="U304" i="5"/>
  <c r="T304" i="5"/>
  <c r="S304" i="5"/>
  <c r="R304" i="5"/>
  <c r="Q304" i="5"/>
  <c r="P304" i="5"/>
  <c r="AS303" i="5"/>
  <c r="AR303" i="5"/>
  <c r="X303" i="5"/>
  <c r="W303" i="5"/>
  <c r="V303" i="5"/>
  <c r="U303" i="5"/>
  <c r="T303" i="5"/>
  <c r="S303" i="5"/>
  <c r="R303" i="5"/>
  <c r="Q303" i="5"/>
  <c r="P303" i="5"/>
  <c r="AS302" i="5"/>
  <c r="X302" i="5"/>
  <c r="W302" i="5"/>
  <c r="V302" i="5"/>
  <c r="U302" i="5"/>
  <c r="T302" i="5"/>
  <c r="S302" i="5"/>
  <c r="R302" i="5"/>
  <c r="P302" i="5" s="1"/>
  <c r="AR302" i="5" s="1"/>
  <c r="Q302" i="5"/>
  <c r="AS301" i="5"/>
  <c r="AR301" i="5"/>
  <c r="X301" i="5"/>
  <c r="W301" i="5"/>
  <c r="V301" i="5"/>
  <c r="U301" i="5"/>
  <c r="T301" i="5"/>
  <c r="S301" i="5"/>
  <c r="R301" i="5"/>
  <c r="P301" i="5" s="1"/>
  <c r="Q301" i="5"/>
  <c r="AS300" i="5"/>
  <c r="X300" i="5"/>
  <c r="W300" i="5"/>
  <c r="V300" i="5"/>
  <c r="U300" i="5"/>
  <c r="T300" i="5"/>
  <c r="S300" i="5"/>
  <c r="R300" i="5"/>
  <c r="Q300" i="5"/>
  <c r="P300" i="5"/>
  <c r="AR300" i="5" s="1"/>
  <c r="AS299" i="5"/>
  <c r="AR299" i="5"/>
  <c r="X299" i="5"/>
  <c r="W299" i="5"/>
  <c r="V299" i="5"/>
  <c r="U299" i="5"/>
  <c r="T299" i="5"/>
  <c r="S299" i="5"/>
  <c r="R299" i="5"/>
  <c r="Q299" i="5"/>
  <c r="P299" i="5"/>
  <c r="AS298" i="5"/>
  <c r="X298" i="5"/>
  <c r="W298" i="5"/>
  <c r="V298" i="5"/>
  <c r="U298" i="5"/>
  <c r="T298" i="5"/>
  <c r="S298" i="5"/>
  <c r="R298" i="5"/>
  <c r="Q298" i="5"/>
  <c r="P298" i="5"/>
  <c r="AR298" i="5" s="1"/>
  <c r="AS297" i="5"/>
  <c r="X297" i="5"/>
  <c r="W297" i="5"/>
  <c r="V297" i="5"/>
  <c r="U297" i="5"/>
  <c r="T297" i="5"/>
  <c r="S297" i="5"/>
  <c r="R297" i="5"/>
  <c r="P297" i="5" s="1"/>
  <c r="AR297" i="5" s="1"/>
  <c r="Q297" i="5"/>
  <c r="AS296" i="5"/>
  <c r="AR296" i="5"/>
  <c r="X296" i="5"/>
  <c r="W296" i="5"/>
  <c r="V296" i="5"/>
  <c r="U296" i="5"/>
  <c r="T296" i="5"/>
  <c r="S296" i="5"/>
  <c r="R296" i="5"/>
  <c r="Q296" i="5"/>
  <c r="P296" i="5"/>
  <c r="AS295" i="5"/>
  <c r="X295" i="5"/>
  <c r="W295" i="5"/>
  <c r="V295" i="5"/>
  <c r="U295" i="5"/>
  <c r="T295" i="5"/>
  <c r="S295" i="5"/>
  <c r="R295" i="5"/>
  <c r="Q295" i="5"/>
  <c r="P295" i="5"/>
  <c r="AR295" i="5" s="1"/>
  <c r="AS294" i="5"/>
  <c r="X294" i="5"/>
  <c r="W294" i="5"/>
  <c r="V294" i="5"/>
  <c r="U294" i="5"/>
  <c r="T294" i="5"/>
  <c r="S294" i="5"/>
  <c r="R294" i="5"/>
  <c r="P294" i="5" s="1"/>
  <c r="AR294" i="5" s="1"/>
  <c r="Q294" i="5"/>
  <c r="AS293" i="5"/>
  <c r="AR293" i="5"/>
  <c r="X293" i="5"/>
  <c r="W293" i="5"/>
  <c r="V293" i="5"/>
  <c r="U293" i="5"/>
  <c r="T293" i="5"/>
  <c r="S293" i="5"/>
  <c r="R293" i="5"/>
  <c r="P293" i="5" s="1"/>
  <c r="Q293" i="5"/>
  <c r="AS292" i="5"/>
  <c r="X292" i="5"/>
  <c r="W292" i="5"/>
  <c r="V292" i="5"/>
  <c r="U292" i="5"/>
  <c r="T292" i="5"/>
  <c r="S292" i="5"/>
  <c r="R292" i="5"/>
  <c r="P292" i="5" s="1"/>
  <c r="AR292" i="5" s="1"/>
  <c r="Q292" i="5"/>
  <c r="AS291" i="5"/>
  <c r="AR291" i="5"/>
  <c r="X291" i="5"/>
  <c r="W291" i="5"/>
  <c r="V291" i="5"/>
  <c r="U291" i="5"/>
  <c r="T291" i="5"/>
  <c r="S291" i="5"/>
  <c r="R291" i="5"/>
  <c r="Q291" i="5"/>
  <c r="P291" i="5"/>
  <c r="AS290" i="5"/>
  <c r="AR290" i="5"/>
  <c r="X290" i="5"/>
  <c r="W290" i="5"/>
  <c r="V290" i="5"/>
  <c r="U290" i="5"/>
  <c r="T290" i="5"/>
  <c r="S290" i="5"/>
  <c r="R290" i="5"/>
  <c r="Q290" i="5"/>
  <c r="P290" i="5"/>
  <c r="AS289" i="5"/>
  <c r="X289" i="5"/>
  <c r="W289" i="5"/>
  <c r="V289" i="5"/>
  <c r="U289" i="5"/>
  <c r="T289" i="5"/>
  <c r="S289" i="5"/>
  <c r="R289" i="5"/>
  <c r="Q289" i="5"/>
  <c r="P289" i="5"/>
  <c r="AR289" i="5" s="1"/>
  <c r="AS288" i="5"/>
  <c r="X288" i="5"/>
  <c r="W288" i="5"/>
  <c r="V288" i="5"/>
  <c r="U288" i="5"/>
  <c r="T288" i="5"/>
  <c r="S288" i="5"/>
  <c r="R288" i="5"/>
  <c r="P288" i="5" s="1"/>
  <c r="AR288" i="5" s="1"/>
  <c r="Q288" i="5"/>
  <c r="AS287" i="5"/>
  <c r="AR287" i="5"/>
  <c r="X287" i="5"/>
  <c r="W287" i="5"/>
  <c r="V287" i="5"/>
  <c r="U287" i="5"/>
  <c r="T287" i="5"/>
  <c r="S287" i="5"/>
  <c r="R287" i="5"/>
  <c r="P287" i="5" s="1"/>
  <c r="Q287" i="5"/>
  <c r="AS286" i="5"/>
  <c r="AR286" i="5"/>
  <c r="X286" i="5"/>
  <c r="W286" i="5"/>
  <c r="V286" i="5"/>
  <c r="U286" i="5"/>
  <c r="T286" i="5"/>
  <c r="S286" i="5"/>
  <c r="R286" i="5"/>
  <c r="Q286" i="5"/>
  <c r="P286" i="5"/>
  <c r="AS285" i="5"/>
  <c r="X285" i="5"/>
  <c r="W285" i="5"/>
  <c r="V285" i="5"/>
  <c r="U285" i="5"/>
  <c r="T285" i="5"/>
  <c r="S285" i="5"/>
  <c r="R285" i="5"/>
  <c r="Q285" i="5"/>
  <c r="P285" i="5"/>
  <c r="AR285" i="5" s="1"/>
  <c r="AS284" i="5"/>
  <c r="AR284" i="5"/>
  <c r="X284" i="5"/>
  <c r="W284" i="5"/>
  <c r="V284" i="5"/>
  <c r="U284" i="5"/>
  <c r="T284" i="5"/>
  <c r="S284" i="5"/>
  <c r="R284" i="5"/>
  <c r="P284" i="5" s="1"/>
  <c r="Q284" i="5"/>
  <c r="AS283" i="5"/>
  <c r="AR283" i="5"/>
  <c r="X283" i="5"/>
  <c r="W283" i="5"/>
  <c r="V283" i="5"/>
  <c r="U283" i="5"/>
  <c r="T283" i="5"/>
  <c r="S283" i="5"/>
  <c r="R283" i="5"/>
  <c r="Q283" i="5"/>
  <c r="P283" i="5"/>
  <c r="AS282" i="5"/>
  <c r="X282" i="5"/>
  <c r="W282" i="5"/>
  <c r="V282" i="5"/>
  <c r="U282" i="5"/>
  <c r="T282" i="5"/>
  <c r="S282" i="5"/>
  <c r="R282" i="5"/>
  <c r="Q282" i="5"/>
  <c r="P282" i="5"/>
  <c r="AR282" i="5" s="1"/>
  <c r="AS281" i="5"/>
  <c r="AR281" i="5"/>
  <c r="X281" i="5"/>
  <c r="W281" i="5"/>
  <c r="V281" i="5"/>
  <c r="U281" i="5"/>
  <c r="T281" i="5"/>
  <c r="S281" i="5"/>
  <c r="R281" i="5"/>
  <c r="P281" i="5" s="1"/>
  <c r="Q281" i="5"/>
  <c r="AS280" i="5"/>
  <c r="X280" i="5"/>
  <c r="W280" i="5"/>
  <c r="V280" i="5"/>
  <c r="U280" i="5"/>
  <c r="T280" i="5"/>
  <c r="S280" i="5"/>
  <c r="R280" i="5"/>
  <c r="Q280" i="5"/>
  <c r="P280" i="5"/>
  <c r="AR280" i="5" s="1"/>
  <c r="AS279" i="5"/>
  <c r="X279" i="5"/>
  <c r="W279" i="5"/>
  <c r="V279" i="5"/>
  <c r="U279" i="5"/>
  <c r="T279" i="5"/>
  <c r="S279" i="5"/>
  <c r="R279" i="5"/>
  <c r="P279" i="5" s="1"/>
  <c r="AR279" i="5" s="1"/>
  <c r="Q279" i="5"/>
  <c r="AS278" i="5"/>
  <c r="X278" i="5"/>
  <c r="W278" i="5"/>
  <c r="V278" i="5"/>
  <c r="U278" i="5"/>
  <c r="T278" i="5"/>
  <c r="S278" i="5"/>
  <c r="R278" i="5"/>
  <c r="Q278" i="5"/>
  <c r="P278" i="5"/>
  <c r="AR278" i="5" s="1"/>
  <c r="AS277" i="5"/>
  <c r="AR277" i="5"/>
  <c r="X277" i="5"/>
  <c r="W277" i="5"/>
  <c r="V277" i="5"/>
  <c r="U277" i="5"/>
  <c r="T277" i="5"/>
  <c r="S277" i="5"/>
  <c r="R277" i="5"/>
  <c r="Q277" i="5"/>
  <c r="P277" i="5"/>
  <c r="AS276" i="5"/>
  <c r="X276" i="5"/>
  <c r="W276" i="5"/>
  <c r="V276" i="5"/>
  <c r="U276" i="5"/>
  <c r="T276" i="5"/>
  <c r="S276" i="5"/>
  <c r="R276" i="5"/>
  <c r="Q276" i="5"/>
  <c r="P276" i="5"/>
  <c r="AR276" i="5" s="1"/>
  <c r="AS275" i="5"/>
  <c r="AR275" i="5"/>
  <c r="X275" i="5"/>
  <c r="W275" i="5"/>
  <c r="V275" i="5"/>
  <c r="U275" i="5"/>
  <c r="T275" i="5"/>
  <c r="S275" i="5"/>
  <c r="R275" i="5"/>
  <c r="P275" i="5" s="1"/>
  <c r="Q275" i="5"/>
  <c r="AS274" i="5"/>
  <c r="X274" i="5"/>
  <c r="W274" i="5"/>
  <c r="V274" i="5"/>
  <c r="U274" i="5"/>
  <c r="T274" i="5"/>
  <c r="S274" i="5"/>
  <c r="R274" i="5"/>
  <c r="Q274" i="5"/>
  <c r="P274" i="5"/>
  <c r="AR274" i="5" s="1"/>
  <c r="AS273" i="5"/>
  <c r="AR273" i="5"/>
  <c r="X273" i="5"/>
  <c r="W273" i="5"/>
  <c r="V273" i="5"/>
  <c r="U273" i="5"/>
  <c r="T273" i="5"/>
  <c r="S273" i="5"/>
  <c r="R273" i="5"/>
  <c r="P273" i="5" s="1"/>
  <c r="Q273" i="5"/>
  <c r="AS272" i="5"/>
  <c r="X272" i="5"/>
  <c r="W272" i="5"/>
  <c r="V272" i="5"/>
  <c r="U272" i="5"/>
  <c r="T272" i="5"/>
  <c r="S272" i="5"/>
  <c r="R272" i="5"/>
  <c r="P272" i="5" s="1"/>
  <c r="AR272" i="5" s="1"/>
  <c r="Q272" i="5"/>
  <c r="AS271" i="5"/>
  <c r="X271" i="5"/>
  <c r="W271" i="5"/>
  <c r="V271" i="5"/>
  <c r="U271" i="5"/>
  <c r="T271" i="5"/>
  <c r="S271" i="5"/>
  <c r="R271" i="5"/>
  <c r="Q271" i="5"/>
  <c r="P271" i="5"/>
  <c r="AR271" i="5" s="1"/>
  <c r="AS270" i="5"/>
  <c r="X270" i="5"/>
  <c r="W270" i="5"/>
  <c r="V270" i="5"/>
  <c r="U270" i="5"/>
  <c r="T270" i="5"/>
  <c r="S270" i="5"/>
  <c r="R270" i="5"/>
  <c r="P270" i="5" s="1"/>
  <c r="AR270" i="5" s="1"/>
  <c r="Q270" i="5"/>
  <c r="AS269" i="5"/>
  <c r="X269" i="5"/>
  <c r="W269" i="5"/>
  <c r="V269" i="5"/>
  <c r="U269" i="5"/>
  <c r="T269" i="5"/>
  <c r="S269" i="5"/>
  <c r="R269" i="5"/>
  <c r="P269" i="5" s="1"/>
  <c r="AR269" i="5" s="1"/>
  <c r="Q269" i="5"/>
  <c r="AS268" i="5"/>
  <c r="X268" i="5"/>
  <c r="W268" i="5"/>
  <c r="V268" i="5"/>
  <c r="U268" i="5"/>
  <c r="T268" i="5"/>
  <c r="S268" i="5"/>
  <c r="R268" i="5"/>
  <c r="Q268" i="5"/>
  <c r="P268" i="5"/>
  <c r="AR268" i="5" s="1"/>
  <c r="AS267" i="5"/>
  <c r="X267" i="5"/>
  <c r="W267" i="5"/>
  <c r="V267" i="5"/>
  <c r="U267" i="5"/>
  <c r="T267" i="5"/>
  <c r="S267" i="5"/>
  <c r="R267" i="5"/>
  <c r="P267" i="5" s="1"/>
  <c r="AR267" i="5" s="1"/>
  <c r="Q267" i="5"/>
  <c r="AS266" i="5"/>
  <c r="X266" i="5"/>
  <c r="W266" i="5"/>
  <c r="V266" i="5"/>
  <c r="U266" i="5"/>
  <c r="T266" i="5"/>
  <c r="S266" i="5"/>
  <c r="R266" i="5"/>
  <c r="P266" i="5" s="1"/>
  <c r="AR266" i="5" s="1"/>
  <c r="Q266" i="5"/>
  <c r="AS265" i="5"/>
  <c r="X265" i="5"/>
  <c r="W265" i="5"/>
  <c r="V265" i="5"/>
  <c r="U265" i="5"/>
  <c r="T265" i="5"/>
  <c r="S265" i="5"/>
  <c r="R265" i="5"/>
  <c r="Q265" i="5"/>
  <c r="P265" i="5"/>
  <c r="AR265" i="5" s="1"/>
  <c r="AS264" i="5"/>
  <c r="X264" i="5"/>
  <c r="W264" i="5"/>
  <c r="V264" i="5"/>
  <c r="U264" i="5"/>
  <c r="T264" i="5"/>
  <c r="S264" i="5"/>
  <c r="R264" i="5"/>
  <c r="P264" i="5" s="1"/>
  <c r="AR264" i="5" s="1"/>
  <c r="Q264" i="5"/>
  <c r="AS263" i="5"/>
  <c r="X263" i="5"/>
  <c r="W263" i="5"/>
  <c r="V263" i="5"/>
  <c r="U263" i="5"/>
  <c r="T263" i="5"/>
  <c r="S263" i="5"/>
  <c r="R263" i="5"/>
  <c r="Q263" i="5"/>
  <c r="P263" i="5"/>
  <c r="AR263" i="5" s="1"/>
  <c r="AS262" i="5"/>
  <c r="AR262" i="5"/>
  <c r="X262" i="5"/>
  <c r="W262" i="5"/>
  <c r="V262" i="5"/>
  <c r="U262" i="5"/>
  <c r="T262" i="5"/>
  <c r="S262" i="5"/>
  <c r="R262" i="5"/>
  <c r="P262" i="5" s="1"/>
  <c r="Q262" i="5"/>
  <c r="AS261" i="5"/>
  <c r="X261" i="5"/>
  <c r="W261" i="5"/>
  <c r="V261" i="5"/>
  <c r="U261" i="5"/>
  <c r="T261" i="5"/>
  <c r="S261" i="5"/>
  <c r="R261" i="5"/>
  <c r="P261" i="5" s="1"/>
  <c r="AR261" i="5" s="1"/>
  <c r="Q261" i="5"/>
  <c r="AS260" i="5"/>
  <c r="AR260" i="5"/>
  <c r="X260" i="5"/>
  <c r="W260" i="5"/>
  <c r="V260" i="5"/>
  <c r="U260" i="5"/>
  <c r="T260" i="5"/>
  <c r="S260" i="5"/>
  <c r="R260" i="5"/>
  <c r="Q260" i="5"/>
  <c r="P260" i="5"/>
  <c r="AS259" i="5"/>
  <c r="X259" i="5"/>
  <c r="W259" i="5"/>
  <c r="V259" i="5"/>
  <c r="U259" i="5"/>
  <c r="T259" i="5"/>
  <c r="S259" i="5"/>
  <c r="R259" i="5"/>
  <c r="Q259" i="5"/>
  <c r="P259" i="5"/>
  <c r="AR259" i="5" s="1"/>
  <c r="AS258" i="5"/>
  <c r="X258" i="5"/>
  <c r="W258" i="5"/>
  <c r="V258" i="5"/>
  <c r="U258" i="5"/>
  <c r="T258" i="5"/>
  <c r="S258" i="5"/>
  <c r="R258" i="5"/>
  <c r="P258" i="5" s="1"/>
  <c r="AR258" i="5" s="1"/>
  <c r="Q258" i="5"/>
  <c r="AS257" i="5"/>
  <c r="AR257" i="5"/>
  <c r="X257" i="5"/>
  <c r="W257" i="5"/>
  <c r="V257" i="5"/>
  <c r="U257" i="5"/>
  <c r="T257" i="5"/>
  <c r="S257" i="5"/>
  <c r="R257" i="5"/>
  <c r="P257" i="5" s="1"/>
  <c r="Q257" i="5"/>
  <c r="AS256" i="5"/>
  <c r="AR256" i="5"/>
  <c r="X256" i="5"/>
  <c r="W256" i="5"/>
  <c r="V256" i="5"/>
  <c r="U256" i="5"/>
  <c r="T256" i="5"/>
  <c r="S256" i="5"/>
  <c r="R256" i="5"/>
  <c r="P256" i="5" s="1"/>
  <c r="Q256" i="5"/>
  <c r="AS255" i="5"/>
  <c r="X255" i="5"/>
  <c r="W255" i="5"/>
  <c r="V255" i="5"/>
  <c r="U255" i="5"/>
  <c r="T255" i="5"/>
  <c r="S255" i="5"/>
  <c r="R255" i="5"/>
  <c r="Q255" i="5"/>
  <c r="P255" i="5"/>
  <c r="AR255" i="5" s="1"/>
  <c r="AS254" i="5"/>
  <c r="X254" i="5"/>
  <c r="W254" i="5"/>
  <c r="V254" i="5"/>
  <c r="U254" i="5"/>
  <c r="T254" i="5"/>
  <c r="S254" i="5"/>
  <c r="R254" i="5"/>
  <c r="Q254" i="5"/>
  <c r="P254" i="5"/>
  <c r="AR254" i="5" s="1"/>
  <c r="AS253" i="5"/>
  <c r="AR253" i="5"/>
  <c r="X253" i="5"/>
  <c r="W253" i="5"/>
  <c r="V253" i="5"/>
  <c r="U253" i="5"/>
  <c r="T253" i="5"/>
  <c r="S253" i="5"/>
  <c r="R253" i="5"/>
  <c r="P253" i="5" s="1"/>
  <c r="Q253" i="5"/>
  <c r="AS252" i="5"/>
  <c r="X252" i="5"/>
  <c r="W252" i="5"/>
  <c r="V252" i="5"/>
  <c r="U252" i="5"/>
  <c r="T252" i="5"/>
  <c r="S252" i="5"/>
  <c r="R252" i="5"/>
  <c r="Q252" i="5"/>
  <c r="P252" i="5"/>
  <c r="AR252" i="5" s="1"/>
  <c r="AS251" i="5"/>
  <c r="AR251" i="5"/>
  <c r="X251" i="5"/>
  <c r="W251" i="5"/>
  <c r="V251" i="5"/>
  <c r="U251" i="5"/>
  <c r="T251" i="5"/>
  <c r="S251" i="5"/>
  <c r="R251" i="5"/>
  <c r="Q251" i="5"/>
  <c r="P251" i="5"/>
  <c r="AS250" i="5"/>
  <c r="X250" i="5"/>
  <c r="W250" i="5"/>
  <c r="V250" i="5"/>
  <c r="U250" i="5"/>
  <c r="T250" i="5"/>
  <c r="S250" i="5"/>
  <c r="R250" i="5"/>
  <c r="P250" i="5" s="1"/>
  <c r="AR250" i="5" s="1"/>
  <c r="Q250" i="5"/>
  <c r="AS249" i="5"/>
  <c r="X249" i="5"/>
  <c r="W249" i="5"/>
  <c r="V249" i="5"/>
  <c r="U249" i="5"/>
  <c r="T249" i="5"/>
  <c r="S249" i="5"/>
  <c r="R249" i="5"/>
  <c r="Q249" i="5"/>
  <c r="P249" i="5"/>
  <c r="AR249" i="5" s="1"/>
  <c r="AS248" i="5"/>
  <c r="AR248" i="5"/>
  <c r="X248" i="5"/>
  <c r="W248" i="5"/>
  <c r="V248" i="5"/>
  <c r="U248" i="5"/>
  <c r="T248" i="5"/>
  <c r="S248" i="5"/>
  <c r="R248" i="5"/>
  <c r="Q248" i="5"/>
  <c r="P248" i="5"/>
  <c r="AS247" i="5"/>
  <c r="X247" i="5"/>
  <c r="W247" i="5"/>
  <c r="V247" i="5"/>
  <c r="U247" i="5"/>
  <c r="T247" i="5"/>
  <c r="S247" i="5"/>
  <c r="R247" i="5"/>
  <c r="P247" i="5" s="1"/>
  <c r="AR247" i="5" s="1"/>
  <c r="Q247" i="5"/>
  <c r="AS246" i="5"/>
  <c r="X246" i="5"/>
  <c r="W246" i="5"/>
  <c r="V246" i="5"/>
  <c r="U246" i="5"/>
  <c r="T246" i="5"/>
  <c r="S246" i="5"/>
  <c r="R246" i="5"/>
  <c r="Q246" i="5"/>
  <c r="P246" i="5"/>
  <c r="AR246" i="5" s="1"/>
  <c r="AS245" i="5"/>
  <c r="X245" i="5"/>
  <c r="W245" i="5"/>
  <c r="V245" i="5"/>
  <c r="U245" i="5"/>
  <c r="T245" i="5"/>
  <c r="S245" i="5"/>
  <c r="R245" i="5"/>
  <c r="P245" i="5" s="1"/>
  <c r="AR245" i="5" s="1"/>
  <c r="Q245" i="5"/>
  <c r="AS244" i="5"/>
  <c r="X244" i="5"/>
  <c r="W244" i="5"/>
  <c r="V244" i="5"/>
  <c r="U244" i="5"/>
  <c r="T244" i="5"/>
  <c r="S244" i="5"/>
  <c r="R244" i="5"/>
  <c r="P244" i="5" s="1"/>
  <c r="AR244" i="5" s="1"/>
  <c r="Q244" i="5"/>
  <c r="AS243" i="5"/>
  <c r="AR243" i="5"/>
  <c r="X243" i="5"/>
  <c r="W243" i="5"/>
  <c r="V243" i="5"/>
  <c r="U243" i="5"/>
  <c r="T243" i="5"/>
  <c r="S243" i="5"/>
  <c r="R243" i="5"/>
  <c r="P243" i="5" s="1"/>
  <c r="Q243" i="5"/>
  <c r="AS242" i="5"/>
  <c r="X242" i="5"/>
  <c r="W242" i="5"/>
  <c r="V242" i="5"/>
  <c r="U242" i="5"/>
  <c r="T242" i="5"/>
  <c r="S242" i="5"/>
  <c r="R242" i="5"/>
  <c r="P242" i="5" s="1"/>
  <c r="AR242" i="5" s="1"/>
  <c r="Q242" i="5"/>
  <c r="AS241" i="5"/>
  <c r="X241" i="5"/>
  <c r="W241" i="5"/>
  <c r="V241" i="5"/>
  <c r="U241" i="5"/>
  <c r="T241" i="5"/>
  <c r="S241" i="5"/>
  <c r="R241" i="5"/>
  <c r="P241" i="5" s="1"/>
  <c r="AR241" i="5" s="1"/>
  <c r="Q241" i="5"/>
  <c r="AS240" i="5"/>
  <c r="AR240" i="5"/>
  <c r="X240" i="5"/>
  <c r="W240" i="5"/>
  <c r="V240" i="5"/>
  <c r="U240" i="5"/>
  <c r="T240" i="5"/>
  <c r="S240" i="5"/>
  <c r="R240" i="5"/>
  <c r="P240" i="5" s="1"/>
  <c r="Q240" i="5"/>
  <c r="AS239" i="5"/>
  <c r="X239" i="5"/>
  <c r="W239" i="5"/>
  <c r="V239" i="5"/>
  <c r="U239" i="5"/>
  <c r="T239" i="5"/>
  <c r="S239" i="5"/>
  <c r="R239" i="5"/>
  <c r="Q239" i="5"/>
  <c r="P239" i="5"/>
  <c r="AR239" i="5" s="1"/>
  <c r="AS238" i="5"/>
  <c r="AR238" i="5"/>
  <c r="X238" i="5"/>
  <c r="W238" i="5"/>
  <c r="V238" i="5"/>
  <c r="U238" i="5"/>
  <c r="T238" i="5"/>
  <c r="S238" i="5"/>
  <c r="R238" i="5"/>
  <c r="Q238" i="5"/>
  <c r="P238" i="5"/>
  <c r="AS237" i="5"/>
  <c r="X237" i="5"/>
  <c r="W237" i="5"/>
  <c r="V237" i="5"/>
  <c r="U237" i="5"/>
  <c r="T237" i="5"/>
  <c r="S237" i="5"/>
  <c r="R237" i="5"/>
  <c r="Q237" i="5"/>
  <c r="P237" i="5"/>
  <c r="AR237" i="5" s="1"/>
  <c r="AS236" i="5"/>
  <c r="X236" i="5"/>
  <c r="W236" i="5"/>
  <c r="V236" i="5"/>
  <c r="U236" i="5"/>
  <c r="T236" i="5"/>
  <c r="S236" i="5"/>
  <c r="R236" i="5"/>
  <c r="P236" i="5" s="1"/>
  <c r="AR236" i="5" s="1"/>
  <c r="Q236" i="5"/>
  <c r="AS235" i="5"/>
  <c r="AR235" i="5"/>
  <c r="X235" i="5"/>
  <c r="W235" i="5"/>
  <c r="V235" i="5"/>
  <c r="U235" i="5"/>
  <c r="T235" i="5"/>
  <c r="S235" i="5"/>
  <c r="R235" i="5"/>
  <c r="P235" i="5" s="1"/>
  <c r="Q235" i="5"/>
  <c r="AS234" i="5"/>
  <c r="X234" i="5"/>
  <c r="W234" i="5"/>
  <c r="V234" i="5"/>
  <c r="U234" i="5"/>
  <c r="T234" i="5"/>
  <c r="S234" i="5"/>
  <c r="R234" i="5"/>
  <c r="P234" i="5" s="1"/>
  <c r="AR234" i="5" s="1"/>
  <c r="Q234" i="5"/>
  <c r="AS233" i="5"/>
  <c r="AR233" i="5"/>
  <c r="X233" i="5"/>
  <c r="W233" i="5"/>
  <c r="V233" i="5"/>
  <c r="U233" i="5"/>
  <c r="T233" i="5"/>
  <c r="S233" i="5"/>
  <c r="R233" i="5"/>
  <c r="P233" i="5" s="1"/>
  <c r="Q233" i="5"/>
  <c r="AS232" i="5"/>
  <c r="AR232" i="5"/>
  <c r="X232" i="5"/>
  <c r="W232" i="5"/>
  <c r="V232" i="5"/>
  <c r="U232" i="5"/>
  <c r="T232" i="5"/>
  <c r="S232" i="5"/>
  <c r="R232" i="5"/>
  <c r="P232" i="5" s="1"/>
  <c r="Q232" i="5"/>
  <c r="AS231" i="5"/>
  <c r="X231" i="5"/>
  <c r="W231" i="5"/>
  <c r="V231" i="5"/>
  <c r="U231" i="5"/>
  <c r="T231" i="5"/>
  <c r="S231" i="5"/>
  <c r="R231" i="5"/>
  <c r="Q231" i="5"/>
  <c r="P231" i="5"/>
  <c r="AR231" i="5" s="1"/>
  <c r="AS230" i="5"/>
  <c r="AR230" i="5"/>
  <c r="X230" i="5"/>
  <c r="W230" i="5"/>
  <c r="V230" i="5"/>
  <c r="U230" i="5"/>
  <c r="T230" i="5"/>
  <c r="S230" i="5"/>
  <c r="R230" i="5"/>
  <c r="P230" i="5" s="1"/>
  <c r="Q230" i="5"/>
  <c r="AS229" i="5"/>
  <c r="X229" i="5"/>
  <c r="W229" i="5"/>
  <c r="V229" i="5"/>
  <c r="U229" i="5"/>
  <c r="T229" i="5"/>
  <c r="S229" i="5"/>
  <c r="R229" i="5"/>
  <c r="P229" i="5" s="1"/>
  <c r="AR229" i="5" s="1"/>
  <c r="Q229" i="5"/>
  <c r="AS228" i="5"/>
  <c r="X228" i="5"/>
  <c r="W228" i="5"/>
  <c r="V228" i="5"/>
  <c r="U228" i="5"/>
  <c r="T228" i="5"/>
  <c r="S228" i="5"/>
  <c r="R228" i="5"/>
  <c r="Q228" i="5"/>
  <c r="P228" i="5"/>
  <c r="AR228" i="5" s="1"/>
  <c r="AS227" i="5"/>
  <c r="X227" i="5"/>
  <c r="W227" i="5"/>
  <c r="V227" i="5"/>
  <c r="U227" i="5"/>
  <c r="T227" i="5"/>
  <c r="S227" i="5"/>
  <c r="R227" i="5"/>
  <c r="P227" i="5" s="1"/>
  <c r="AR227" i="5" s="1"/>
  <c r="Q227" i="5"/>
  <c r="AS226" i="5"/>
  <c r="X226" i="5"/>
  <c r="W226" i="5"/>
  <c r="V226" i="5"/>
  <c r="U226" i="5"/>
  <c r="T226" i="5"/>
  <c r="S226" i="5"/>
  <c r="R226" i="5"/>
  <c r="Q226" i="5"/>
  <c r="P226" i="5"/>
  <c r="AR226" i="5" s="1"/>
  <c r="AS225" i="5"/>
  <c r="X225" i="5"/>
  <c r="W225" i="5"/>
  <c r="V225" i="5"/>
  <c r="U225" i="5"/>
  <c r="T225" i="5"/>
  <c r="S225" i="5"/>
  <c r="R225" i="5"/>
  <c r="Q225" i="5"/>
  <c r="P225" i="5"/>
  <c r="AR225" i="5" s="1"/>
  <c r="AS224" i="5"/>
  <c r="AR224" i="5"/>
  <c r="X224" i="5"/>
  <c r="W224" i="5"/>
  <c r="V224" i="5"/>
  <c r="U224" i="5"/>
  <c r="T224" i="5"/>
  <c r="S224" i="5"/>
  <c r="R224" i="5"/>
  <c r="P224" i="5" s="1"/>
  <c r="Q224" i="5"/>
  <c r="AS223" i="5"/>
  <c r="X223" i="5"/>
  <c r="W223" i="5"/>
  <c r="V223" i="5"/>
  <c r="U223" i="5"/>
  <c r="T223" i="5"/>
  <c r="S223" i="5"/>
  <c r="R223" i="5"/>
  <c r="P223" i="5" s="1"/>
  <c r="AR223" i="5" s="1"/>
  <c r="Q223" i="5"/>
  <c r="AS222" i="5"/>
  <c r="AR222" i="5"/>
  <c r="X222" i="5"/>
  <c r="W222" i="5"/>
  <c r="V222" i="5"/>
  <c r="U222" i="5"/>
  <c r="T222" i="5"/>
  <c r="S222" i="5"/>
  <c r="R222" i="5"/>
  <c r="Q222" i="5"/>
  <c r="P222" i="5"/>
  <c r="AS221" i="5"/>
  <c r="X221" i="5"/>
  <c r="W221" i="5"/>
  <c r="V221" i="5"/>
  <c r="U221" i="5"/>
  <c r="T221" i="5"/>
  <c r="S221" i="5"/>
  <c r="R221" i="5"/>
  <c r="P221" i="5" s="1"/>
  <c r="AR221" i="5" s="1"/>
  <c r="Q221" i="5"/>
  <c r="AS220" i="5"/>
  <c r="AR220" i="5"/>
  <c r="X220" i="5"/>
  <c r="W220" i="5"/>
  <c r="V220" i="5"/>
  <c r="U220" i="5"/>
  <c r="T220" i="5"/>
  <c r="S220" i="5"/>
  <c r="R220" i="5"/>
  <c r="Q220" i="5"/>
  <c r="P220" i="5"/>
  <c r="AS219" i="5"/>
  <c r="X219" i="5"/>
  <c r="W219" i="5"/>
  <c r="V219" i="5"/>
  <c r="U219" i="5"/>
  <c r="T219" i="5"/>
  <c r="S219" i="5"/>
  <c r="R219" i="5"/>
  <c r="P219" i="5" s="1"/>
  <c r="AR219" i="5" s="1"/>
  <c r="Q219" i="5"/>
  <c r="AS218" i="5"/>
  <c r="X218" i="5"/>
  <c r="W218" i="5"/>
  <c r="V218" i="5"/>
  <c r="U218" i="5"/>
  <c r="T218" i="5"/>
  <c r="S218" i="5"/>
  <c r="R218" i="5"/>
  <c r="P218" i="5" s="1"/>
  <c r="AR218" i="5" s="1"/>
  <c r="Q218" i="5"/>
  <c r="AS217" i="5"/>
  <c r="X217" i="5"/>
  <c r="W217" i="5"/>
  <c r="V217" i="5"/>
  <c r="U217" i="5"/>
  <c r="T217" i="5"/>
  <c r="S217" i="5"/>
  <c r="R217" i="5"/>
  <c r="P217" i="5" s="1"/>
  <c r="AR217" i="5" s="1"/>
  <c r="Q217" i="5"/>
  <c r="AS216" i="5"/>
  <c r="AR216" i="5"/>
  <c r="X216" i="5"/>
  <c r="W216" i="5"/>
  <c r="V216" i="5"/>
  <c r="U216" i="5"/>
  <c r="T216" i="5"/>
  <c r="S216" i="5"/>
  <c r="R216" i="5"/>
  <c r="Q216" i="5"/>
  <c r="P216" i="5"/>
  <c r="AS215" i="5"/>
  <c r="X215" i="5"/>
  <c r="W215" i="5"/>
  <c r="V215" i="5"/>
  <c r="U215" i="5"/>
  <c r="T215" i="5"/>
  <c r="S215" i="5"/>
  <c r="R215" i="5"/>
  <c r="P215" i="5" s="1"/>
  <c r="AR215" i="5" s="1"/>
  <c r="Q215" i="5"/>
  <c r="AS214" i="5"/>
  <c r="X214" i="5"/>
  <c r="W214" i="5"/>
  <c r="V214" i="5"/>
  <c r="U214" i="5"/>
  <c r="T214" i="5"/>
  <c r="S214" i="5"/>
  <c r="R214" i="5"/>
  <c r="P214" i="5" s="1"/>
  <c r="AR214" i="5" s="1"/>
  <c r="Q214" i="5"/>
  <c r="AS213" i="5"/>
  <c r="AR213" i="5"/>
  <c r="X213" i="5"/>
  <c r="W213" i="5"/>
  <c r="V213" i="5"/>
  <c r="U213" i="5"/>
  <c r="T213" i="5"/>
  <c r="S213" i="5"/>
  <c r="R213" i="5"/>
  <c r="P213" i="5" s="1"/>
  <c r="Q213" i="5"/>
  <c r="AS212" i="5"/>
  <c r="X212" i="5"/>
  <c r="W212" i="5"/>
  <c r="V212" i="5"/>
  <c r="U212" i="5"/>
  <c r="T212" i="5"/>
  <c r="S212" i="5"/>
  <c r="R212" i="5"/>
  <c r="P212" i="5" s="1"/>
  <c r="AR212" i="5" s="1"/>
  <c r="Q212" i="5"/>
  <c r="AS211" i="5"/>
  <c r="AR211" i="5"/>
  <c r="X211" i="5"/>
  <c r="W211" i="5"/>
  <c r="V211" i="5"/>
  <c r="U211" i="5"/>
  <c r="T211" i="5"/>
  <c r="S211" i="5"/>
  <c r="R211" i="5"/>
  <c r="Q211" i="5"/>
  <c r="P211" i="5"/>
  <c r="AS210" i="5"/>
  <c r="X210" i="5"/>
  <c r="W210" i="5"/>
  <c r="V210" i="5"/>
  <c r="U210" i="5"/>
  <c r="T210" i="5"/>
  <c r="S210" i="5"/>
  <c r="R210" i="5"/>
  <c r="Q210" i="5"/>
  <c r="P210" i="5"/>
  <c r="AR210" i="5" s="1"/>
  <c r="AS209" i="5"/>
  <c r="AR209" i="5"/>
  <c r="X209" i="5"/>
  <c r="W209" i="5"/>
  <c r="V209" i="5"/>
  <c r="U209" i="5"/>
  <c r="T209" i="5"/>
  <c r="S209" i="5"/>
  <c r="R209" i="5"/>
  <c r="Q209" i="5"/>
  <c r="P209" i="5"/>
  <c r="AS208" i="5"/>
  <c r="X208" i="5"/>
  <c r="W208" i="5"/>
  <c r="V208" i="5"/>
  <c r="U208" i="5"/>
  <c r="T208" i="5"/>
  <c r="S208" i="5"/>
  <c r="R208" i="5"/>
  <c r="Q208" i="5"/>
  <c r="P208" i="5"/>
  <c r="AR208" i="5" s="1"/>
  <c r="AS207" i="5"/>
  <c r="AR207" i="5"/>
  <c r="X207" i="5"/>
  <c r="W207" i="5"/>
  <c r="V207" i="5"/>
  <c r="U207" i="5"/>
  <c r="T207" i="5"/>
  <c r="S207" i="5"/>
  <c r="R207" i="5"/>
  <c r="Q207" i="5"/>
  <c r="P207" i="5"/>
  <c r="AS206" i="5"/>
  <c r="X206" i="5"/>
  <c r="W206" i="5"/>
  <c r="V206" i="5"/>
  <c r="U206" i="5"/>
  <c r="T206" i="5"/>
  <c r="S206" i="5"/>
  <c r="R206" i="5"/>
  <c r="Q206" i="5"/>
  <c r="P206" i="5"/>
  <c r="AR206" i="5" s="1"/>
  <c r="AS205" i="5"/>
  <c r="AR205" i="5"/>
  <c r="X205" i="5"/>
  <c r="W205" i="5"/>
  <c r="V205" i="5"/>
  <c r="U205" i="5"/>
  <c r="T205" i="5"/>
  <c r="S205" i="5"/>
  <c r="R205" i="5"/>
  <c r="P205" i="5" s="1"/>
  <c r="Q205" i="5"/>
  <c r="AS204" i="5"/>
  <c r="X204" i="5"/>
  <c r="W204" i="5"/>
  <c r="V204" i="5"/>
  <c r="U204" i="5"/>
  <c r="T204" i="5"/>
  <c r="S204" i="5"/>
  <c r="R204" i="5"/>
  <c r="P204" i="5" s="1"/>
  <c r="AR204" i="5" s="1"/>
  <c r="Q204" i="5"/>
  <c r="AS203" i="5"/>
  <c r="AR203" i="5"/>
  <c r="X203" i="5"/>
  <c r="W203" i="5"/>
  <c r="V203" i="5"/>
  <c r="U203" i="5"/>
  <c r="T203" i="5"/>
  <c r="S203" i="5"/>
  <c r="R203" i="5"/>
  <c r="Q203" i="5"/>
  <c r="P203" i="5"/>
  <c r="AS202" i="5"/>
  <c r="AR202" i="5"/>
  <c r="X202" i="5"/>
  <c r="W202" i="5"/>
  <c r="V202" i="5"/>
  <c r="U202" i="5"/>
  <c r="T202" i="5"/>
  <c r="S202" i="5"/>
  <c r="R202" i="5"/>
  <c r="Q202" i="5"/>
  <c r="P202" i="5"/>
  <c r="AS201" i="5"/>
  <c r="X201" i="5"/>
  <c r="W201" i="5"/>
  <c r="V201" i="5"/>
  <c r="U201" i="5"/>
  <c r="T201" i="5"/>
  <c r="S201" i="5"/>
  <c r="R201" i="5"/>
  <c r="Q201" i="5"/>
  <c r="P201" i="5"/>
  <c r="AR201" i="5" s="1"/>
  <c r="AS200" i="5"/>
  <c r="X200" i="5"/>
  <c r="W200" i="5"/>
  <c r="V200" i="5"/>
  <c r="U200" i="5"/>
  <c r="T200" i="5"/>
  <c r="S200" i="5"/>
  <c r="R200" i="5"/>
  <c r="P200" i="5" s="1"/>
  <c r="AR200" i="5" s="1"/>
  <c r="Q200" i="5"/>
  <c r="AS199" i="5"/>
  <c r="X199" i="5"/>
  <c r="W199" i="5"/>
  <c r="V199" i="5"/>
  <c r="U199" i="5"/>
  <c r="T199" i="5"/>
  <c r="S199" i="5"/>
  <c r="R199" i="5"/>
  <c r="P199" i="5" s="1"/>
  <c r="AR199" i="5" s="1"/>
  <c r="Q199" i="5"/>
  <c r="AS198" i="5"/>
  <c r="X198" i="5"/>
  <c r="W198" i="5"/>
  <c r="V198" i="5"/>
  <c r="U198" i="5"/>
  <c r="T198" i="5"/>
  <c r="S198" i="5"/>
  <c r="R198" i="5"/>
  <c r="P198" i="5" s="1"/>
  <c r="AR198" i="5" s="1"/>
  <c r="Q198" i="5"/>
  <c r="AS197" i="5"/>
  <c r="X197" i="5"/>
  <c r="W197" i="5"/>
  <c r="V197" i="5"/>
  <c r="U197" i="5"/>
  <c r="T197" i="5"/>
  <c r="S197" i="5"/>
  <c r="R197" i="5"/>
  <c r="Q197" i="5"/>
  <c r="P197" i="5"/>
  <c r="AR197" i="5" s="1"/>
  <c r="AS196" i="5"/>
  <c r="AR196" i="5"/>
  <c r="X196" i="5"/>
  <c r="W196" i="5"/>
  <c r="V196" i="5"/>
  <c r="U196" i="5"/>
  <c r="T196" i="5"/>
  <c r="S196" i="5"/>
  <c r="R196" i="5"/>
  <c r="P196" i="5" s="1"/>
  <c r="Q196" i="5"/>
  <c r="AS195" i="5"/>
  <c r="AR195" i="5"/>
  <c r="X195" i="5"/>
  <c r="W195" i="5"/>
  <c r="V195" i="5"/>
  <c r="U195" i="5"/>
  <c r="T195" i="5"/>
  <c r="S195" i="5"/>
  <c r="R195" i="5"/>
  <c r="P195" i="5" s="1"/>
  <c r="Q195" i="5"/>
  <c r="AS194" i="5"/>
  <c r="X194" i="5"/>
  <c r="W194" i="5"/>
  <c r="V194" i="5"/>
  <c r="U194" i="5"/>
  <c r="T194" i="5"/>
  <c r="S194" i="5"/>
  <c r="R194" i="5"/>
  <c r="Q194" i="5"/>
  <c r="P194" i="5"/>
  <c r="AR194" i="5" s="1"/>
  <c r="AS193" i="5"/>
  <c r="X193" i="5"/>
  <c r="W193" i="5"/>
  <c r="V193" i="5"/>
  <c r="U193" i="5"/>
  <c r="T193" i="5"/>
  <c r="S193" i="5"/>
  <c r="R193" i="5"/>
  <c r="P193" i="5" s="1"/>
  <c r="AR193" i="5" s="1"/>
  <c r="Q193" i="5"/>
  <c r="AS192" i="5"/>
  <c r="X192" i="5"/>
  <c r="W192" i="5"/>
  <c r="V192" i="5"/>
  <c r="U192" i="5"/>
  <c r="T192" i="5"/>
  <c r="S192" i="5"/>
  <c r="R192" i="5"/>
  <c r="Q192" i="5"/>
  <c r="P192" i="5"/>
  <c r="AR192" i="5" s="1"/>
  <c r="AS191" i="5"/>
  <c r="AR191" i="5"/>
  <c r="X191" i="5"/>
  <c r="W191" i="5"/>
  <c r="V191" i="5"/>
  <c r="U191" i="5"/>
  <c r="T191" i="5"/>
  <c r="S191" i="5"/>
  <c r="R191" i="5"/>
  <c r="Q191" i="5"/>
  <c r="P191" i="5"/>
  <c r="AS190" i="5"/>
  <c r="X190" i="5"/>
  <c r="W190" i="5"/>
  <c r="V190" i="5"/>
  <c r="U190" i="5"/>
  <c r="T190" i="5"/>
  <c r="S190" i="5"/>
  <c r="R190" i="5"/>
  <c r="P190" i="5" s="1"/>
  <c r="AR190" i="5" s="1"/>
  <c r="Q190" i="5"/>
  <c r="AS189" i="5"/>
  <c r="X189" i="5"/>
  <c r="W189" i="5"/>
  <c r="V189" i="5"/>
  <c r="U189" i="5"/>
  <c r="T189" i="5"/>
  <c r="S189" i="5"/>
  <c r="R189" i="5"/>
  <c r="P189" i="5" s="1"/>
  <c r="AR189" i="5" s="1"/>
  <c r="Q189" i="5"/>
  <c r="AS188" i="5"/>
  <c r="X188" i="5"/>
  <c r="W188" i="5"/>
  <c r="V188" i="5"/>
  <c r="U188" i="5"/>
  <c r="T188" i="5"/>
  <c r="S188" i="5"/>
  <c r="R188" i="5"/>
  <c r="Q188" i="5"/>
  <c r="P188" i="5"/>
  <c r="AR188" i="5" s="1"/>
  <c r="AS187" i="5"/>
  <c r="X187" i="5"/>
  <c r="W187" i="5"/>
  <c r="V187" i="5"/>
  <c r="U187" i="5"/>
  <c r="T187" i="5"/>
  <c r="S187" i="5"/>
  <c r="R187" i="5"/>
  <c r="Q187" i="5"/>
  <c r="P187" i="5"/>
  <c r="AR187" i="5" s="1"/>
  <c r="AS186" i="5"/>
  <c r="AR186" i="5"/>
  <c r="X186" i="5"/>
  <c r="W186" i="5"/>
  <c r="V186" i="5"/>
  <c r="U186" i="5"/>
  <c r="T186" i="5"/>
  <c r="S186" i="5"/>
  <c r="R186" i="5"/>
  <c r="P186" i="5" s="1"/>
  <c r="Q186" i="5"/>
  <c r="AS185" i="5"/>
  <c r="X185" i="5"/>
  <c r="W185" i="5"/>
  <c r="V185" i="5"/>
  <c r="U185" i="5"/>
  <c r="T185" i="5"/>
  <c r="S185" i="5"/>
  <c r="R185" i="5"/>
  <c r="P185" i="5" s="1"/>
  <c r="AR185" i="5" s="1"/>
  <c r="Q185" i="5"/>
  <c r="AS184" i="5"/>
  <c r="X184" i="5"/>
  <c r="W184" i="5"/>
  <c r="V184" i="5"/>
  <c r="U184" i="5"/>
  <c r="T184" i="5"/>
  <c r="S184" i="5"/>
  <c r="R184" i="5"/>
  <c r="Q184" i="5"/>
  <c r="P184" i="5"/>
  <c r="AR184" i="5" s="1"/>
  <c r="AS183" i="5"/>
  <c r="AR183" i="5"/>
  <c r="X183" i="5"/>
  <c r="W183" i="5"/>
  <c r="V183" i="5"/>
  <c r="U183" i="5"/>
  <c r="T183" i="5"/>
  <c r="S183" i="5"/>
  <c r="R183" i="5"/>
  <c r="P183" i="5" s="1"/>
  <c r="Q183" i="5"/>
  <c r="AS182" i="5"/>
  <c r="X182" i="5"/>
  <c r="W182" i="5"/>
  <c r="V182" i="5"/>
  <c r="U182" i="5"/>
  <c r="T182" i="5"/>
  <c r="S182" i="5"/>
  <c r="R182" i="5"/>
  <c r="P182" i="5" s="1"/>
  <c r="AR182" i="5" s="1"/>
  <c r="Q182" i="5"/>
  <c r="AS181" i="5"/>
  <c r="X181" i="5"/>
  <c r="W181" i="5"/>
  <c r="V181" i="5"/>
  <c r="U181" i="5"/>
  <c r="T181" i="5"/>
  <c r="S181" i="5"/>
  <c r="R181" i="5"/>
  <c r="Q181" i="5"/>
  <c r="P181" i="5"/>
  <c r="AR181" i="5" s="1"/>
  <c r="AS180" i="5"/>
  <c r="AR180" i="5"/>
  <c r="X180" i="5"/>
  <c r="W180" i="5"/>
  <c r="V180" i="5"/>
  <c r="U180" i="5"/>
  <c r="T180" i="5"/>
  <c r="S180" i="5"/>
  <c r="R180" i="5"/>
  <c r="P180" i="5" s="1"/>
  <c r="Q180" i="5"/>
  <c r="AS179" i="5"/>
  <c r="X179" i="5"/>
  <c r="W179" i="5"/>
  <c r="V179" i="5"/>
  <c r="U179" i="5"/>
  <c r="T179" i="5"/>
  <c r="S179" i="5"/>
  <c r="R179" i="5"/>
  <c r="Q179" i="5"/>
  <c r="P179" i="5"/>
  <c r="AR179" i="5" s="1"/>
  <c r="AS178" i="5"/>
  <c r="AR178" i="5"/>
  <c r="X178" i="5"/>
  <c r="W178" i="5"/>
  <c r="V178" i="5"/>
  <c r="U178" i="5"/>
  <c r="T178" i="5"/>
  <c r="S178" i="5"/>
  <c r="R178" i="5"/>
  <c r="Q178" i="5"/>
  <c r="P178" i="5"/>
  <c r="AS177" i="5"/>
  <c r="X177" i="5"/>
  <c r="W177" i="5"/>
  <c r="V177" i="5"/>
  <c r="U177" i="5"/>
  <c r="T177" i="5"/>
  <c r="S177" i="5"/>
  <c r="R177" i="5"/>
  <c r="P177" i="5" s="1"/>
  <c r="AR177" i="5" s="1"/>
  <c r="Q177" i="5"/>
  <c r="AS176" i="5"/>
  <c r="X176" i="5"/>
  <c r="W176" i="5"/>
  <c r="V176" i="5"/>
  <c r="U176" i="5"/>
  <c r="T176" i="5"/>
  <c r="S176" i="5"/>
  <c r="R176" i="5"/>
  <c r="P176" i="5" s="1"/>
  <c r="AR176" i="5" s="1"/>
  <c r="Q176" i="5"/>
  <c r="AS175" i="5"/>
  <c r="X175" i="5"/>
  <c r="W175" i="5"/>
  <c r="V175" i="5"/>
  <c r="U175" i="5"/>
  <c r="T175" i="5"/>
  <c r="S175" i="5"/>
  <c r="R175" i="5"/>
  <c r="P175" i="5" s="1"/>
  <c r="AR175" i="5" s="1"/>
  <c r="Q175" i="5"/>
  <c r="AS174" i="5"/>
  <c r="X174" i="5"/>
  <c r="W174" i="5"/>
  <c r="V174" i="5"/>
  <c r="U174" i="5"/>
  <c r="T174" i="5"/>
  <c r="S174" i="5"/>
  <c r="R174" i="5"/>
  <c r="P174" i="5" s="1"/>
  <c r="AR174" i="5" s="1"/>
  <c r="Q174" i="5"/>
  <c r="AS173" i="5"/>
  <c r="AR173" i="5"/>
  <c r="X173" i="5"/>
  <c r="W173" i="5"/>
  <c r="V173" i="5"/>
  <c r="U173" i="5"/>
  <c r="T173" i="5"/>
  <c r="S173" i="5"/>
  <c r="R173" i="5"/>
  <c r="P173" i="5" s="1"/>
  <c r="Q173" i="5"/>
  <c r="AS172" i="5"/>
  <c r="X172" i="5"/>
  <c r="W172" i="5"/>
  <c r="V172" i="5"/>
  <c r="U172" i="5"/>
  <c r="T172" i="5"/>
  <c r="S172" i="5"/>
  <c r="R172" i="5"/>
  <c r="P172" i="5" s="1"/>
  <c r="AR172" i="5" s="1"/>
  <c r="Q172" i="5"/>
  <c r="AS171" i="5"/>
  <c r="X171" i="5"/>
  <c r="W171" i="5"/>
  <c r="V171" i="5"/>
  <c r="U171" i="5"/>
  <c r="T171" i="5"/>
  <c r="S171" i="5"/>
  <c r="R171" i="5"/>
  <c r="Q171" i="5"/>
  <c r="P171" i="5"/>
  <c r="AR171" i="5" s="1"/>
  <c r="AS170" i="5"/>
  <c r="AR170" i="5"/>
  <c r="X170" i="5"/>
  <c r="W170" i="5"/>
  <c r="V170" i="5"/>
  <c r="U170" i="5"/>
  <c r="T170" i="5"/>
  <c r="S170" i="5"/>
  <c r="R170" i="5"/>
  <c r="Q170" i="5"/>
  <c r="P170" i="5"/>
  <c r="AS169" i="5"/>
  <c r="X169" i="5"/>
  <c r="W169" i="5"/>
  <c r="V169" i="5"/>
  <c r="U169" i="5"/>
  <c r="T169" i="5"/>
  <c r="S169" i="5"/>
  <c r="R169" i="5"/>
  <c r="Q169" i="5"/>
  <c r="P169" i="5"/>
  <c r="AR169" i="5" s="1"/>
  <c r="AS168" i="5"/>
  <c r="X168" i="5"/>
  <c r="W168" i="5"/>
  <c r="V168" i="5"/>
  <c r="U168" i="5"/>
  <c r="T168" i="5"/>
  <c r="S168" i="5"/>
  <c r="R168" i="5"/>
  <c r="P168" i="5" s="1"/>
  <c r="AR168" i="5" s="1"/>
  <c r="Q168" i="5"/>
  <c r="AS167" i="5"/>
  <c r="AR167" i="5"/>
  <c r="X167" i="5"/>
  <c r="W167" i="5"/>
  <c r="V167" i="5"/>
  <c r="U167" i="5"/>
  <c r="T167" i="5"/>
  <c r="S167" i="5"/>
  <c r="R167" i="5"/>
  <c r="P167" i="5" s="1"/>
  <c r="Q167" i="5"/>
  <c r="AS166" i="5"/>
  <c r="X166" i="5"/>
  <c r="W166" i="5"/>
  <c r="V166" i="5"/>
  <c r="U166" i="5"/>
  <c r="T166" i="5"/>
  <c r="S166" i="5"/>
  <c r="R166" i="5"/>
  <c r="Q166" i="5"/>
  <c r="P166" i="5"/>
  <c r="AR166" i="5" s="1"/>
  <c r="AS165" i="5"/>
  <c r="AR165" i="5"/>
  <c r="X165" i="5"/>
  <c r="W165" i="5"/>
  <c r="V165" i="5"/>
  <c r="U165" i="5"/>
  <c r="T165" i="5"/>
  <c r="S165" i="5"/>
  <c r="R165" i="5"/>
  <c r="Q165" i="5"/>
  <c r="P165" i="5"/>
  <c r="AS164" i="5"/>
  <c r="X164" i="5"/>
  <c r="W164" i="5"/>
  <c r="V164" i="5"/>
  <c r="U164" i="5"/>
  <c r="T164" i="5"/>
  <c r="S164" i="5"/>
  <c r="R164" i="5"/>
  <c r="Q164" i="5"/>
  <c r="P164" i="5"/>
  <c r="AR164" i="5" s="1"/>
  <c r="AS163" i="5"/>
  <c r="X163" i="5"/>
  <c r="W163" i="5"/>
  <c r="V163" i="5"/>
  <c r="U163" i="5"/>
  <c r="T163" i="5"/>
  <c r="S163" i="5"/>
  <c r="R163" i="5"/>
  <c r="P163" i="5" s="1"/>
  <c r="AR163" i="5" s="1"/>
  <c r="Q163" i="5"/>
  <c r="AS162" i="5"/>
  <c r="X162" i="5"/>
  <c r="W162" i="5"/>
  <c r="V162" i="5"/>
  <c r="U162" i="5"/>
  <c r="T162" i="5"/>
  <c r="S162" i="5"/>
  <c r="R162" i="5"/>
  <c r="P162" i="5" s="1"/>
  <c r="AR162" i="5" s="1"/>
  <c r="Q162" i="5"/>
  <c r="AS161" i="5"/>
  <c r="X161" i="5"/>
  <c r="W161" i="5"/>
  <c r="V161" i="5"/>
  <c r="U161" i="5"/>
  <c r="T161" i="5"/>
  <c r="S161" i="5"/>
  <c r="R161" i="5"/>
  <c r="P161" i="5" s="1"/>
  <c r="AR161" i="5" s="1"/>
  <c r="Q161" i="5"/>
  <c r="AS160" i="5"/>
  <c r="X160" i="5"/>
  <c r="W160" i="5"/>
  <c r="V160" i="5"/>
  <c r="U160" i="5"/>
  <c r="T160" i="5"/>
  <c r="S160" i="5"/>
  <c r="R160" i="5"/>
  <c r="P160" i="5" s="1"/>
  <c r="AR160" i="5" s="1"/>
  <c r="Q160" i="5"/>
  <c r="AS159" i="5"/>
  <c r="X159" i="5"/>
  <c r="W159" i="5"/>
  <c r="V159" i="5"/>
  <c r="U159" i="5"/>
  <c r="T159" i="5"/>
  <c r="S159" i="5"/>
  <c r="R159" i="5"/>
  <c r="P159" i="5" s="1"/>
  <c r="AR159" i="5" s="1"/>
  <c r="Q159" i="5"/>
  <c r="AS158" i="5"/>
  <c r="X158" i="5"/>
  <c r="W158" i="5"/>
  <c r="V158" i="5"/>
  <c r="U158" i="5"/>
  <c r="T158" i="5"/>
  <c r="S158" i="5"/>
  <c r="R158" i="5"/>
  <c r="Q158" i="5"/>
  <c r="P158" i="5"/>
  <c r="AR158" i="5" s="1"/>
  <c r="AS157" i="5"/>
  <c r="AR157" i="5"/>
  <c r="X157" i="5"/>
  <c r="W157" i="5"/>
  <c r="V157" i="5"/>
  <c r="U157" i="5"/>
  <c r="T157" i="5"/>
  <c r="S157" i="5"/>
  <c r="R157" i="5"/>
  <c r="P157" i="5" s="1"/>
  <c r="Q157" i="5"/>
  <c r="AS156" i="5"/>
  <c r="X156" i="5"/>
  <c r="W156" i="5"/>
  <c r="V156" i="5"/>
  <c r="U156" i="5"/>
  <c r="T156" i="5"/>
  <c r="S156" i="5"/>
  <c r="R156" i="5"/>
  <c r="P156" i="5" s="1"/>
  <c r="AR156" i="5" s="1"/>
  <c r="Q156" i="5"/>
  <c r="AS155" i="5"/>
  <c r="X155" i="5"/>
  <c r="W155" i="5"/>
  <c r="V155" i="5"/>
  <c r="U155" i="5"/>
  <c r="T155" i="5"/>
  <c r="S155" i="5"/>
  <c r="R155" i="5"/>
  <c r="Q155" i="5"/>
  <c r="P155" i="5"/>
  <c r="AR155" i="5" s="1"/>
  <c r="AS154" i="5"/>
  <c r="X154" i="5"/>
  <c r="W154" i="5"/>
  <c r="V154" i="5"/>
  <c r="U154" i="5"/>
  <c r="T154" i="5"/>
  <c r="S154" i="5"/>
  <c r="R154" i="5"/>
  <c r="Q154" i="5"/>
  <c r="P154" i="5"/>
  <c r="AR154" i="5" s="1"/>
  <c r="AS153" i="5"/>
  <c r="X153" i="5"/>
  <c r="W153" i="5"/>
  <c r="V153" i="5"/>
  <c r="U153" i="5"/>
  <c r="T153" i="5"/>
  <c r="S153" i="5"/>
  <c r="R153" i="5"/>
  <c r="P153" i="5" s="1"/>
  <c r="AR153" i="5" s="1"/>
  <c r="Q153" i="5"/>
  <c r="AS152" i="5"/>
  <c r="AR152" i="5"/>
  <c r="X152" i="5"/>
  <c r="W152" i="5"/>
  <c r="V152" i="5"/>
  <c r="U152" i="5"/>
  <c r="T152" i="5"/>
  <c r="S152" i="5"/>
  <c r="R152" i="5"/>
  <c r="Q152" i="5"/>
  <c r="P152" i="5"/>
  <c r="AS151" i="5"/>
  <c r="X151" i="5"/>
  <c r="W151" i="5"/>
  <c r="V151" i="5"/>
  <c r="U151" i="5"/>
  <c r="T151" i="5"/>
  <c r="S151" i="5"/>
  <c r="R151" i="5"/>
  <c r="Q151" i="5"/>
  <c r="P151" i="5"/>
  <c r="AR151" i="5" s="1"/>
  <c r="AS150" i="5"/>
  <c r="AR150" i="5"/>
  <c r="X150" i="5"/>
  <c r="W150" i="5"/>
  <c r="V150" i="5"/>
  <c r="U150" i="5"/>
  <c r="T150" i="5"/>
  <c r="S150" i="5"/>
  <c r="R150" i="5"/>
  <c r="P150" i="5" s="1"/>
  <c r="Q150" i="5"/>
  <c r="AS149" i="5"/>
  <c r="AR149" i="5"/>
  <c r="X149" i="5"/>
  <c r="W149" i="5"/>
  <c r="V149" i="5"/>
  <c r="U149" i="5"/>
  <c r="T149" i="5"/>
  <c r="S149" i="5"/>
  <c r="R149" i="5"/>
  <c r="Q149" i="5"/>
  <c r="P149" i="5"/>
  <c r="AS148" i="5"/>
  <c r="X148" i="5"/>
  <c r="W148" i="5"/>
  <c r="V148" i="5"/>
  <c r="U148" i="5"/>
  <c r="T148" i="5"/>
  <c r="S148" i="5"/>
  <c r="R148" i="5"/>
  <c r="Q148" i="5"/>
  <c r="P148" i="5"/>
  <c r="AR148" i="5" s="1"/>
  <c r="AS147" i="5"/>
  <c r="X147" i="5"/>
  <c r="W147" i="5"/>
  <c r="V147" i="5"/>
  <c r="U147" i="5"/>
  <c r="T147" i="5"/>
  <c r="S147" i="5"/>
  <c r="R147" i="5"/>
  <c r="P147" i="5" s="1"/>
  <c r="AR147" i="5" s="1"/>
  <c r="Q147" i="5"/>
  <c r="AS146" i="5"/>
  <c r="X146" i="5"/>
  <c r="W146" i="5"/>
  <c r="V146" i="5"/>
  <c r="U146" i="5"/>
  <c r="T146" i="5"/>
  <c r="S146" i="5"/>
  <c r="R146" i="5"/>
  <c r="Q146" i="5"/>
  <c r="P146" i="5"/>
  <c r="AR146" i="5" s="1"/>
  <c r="AS145" i="5"/>
  <c r="AR145" i="5"/>
  <c r="X145" i="5"/>
  <c r="W145" i="5"/>
  <c r="V145" i="5"/>
  <c r="U145" i="5"/>
  <c r="T145" i="5"/>
  <c r="S145" i="5"/>
  <c r="R145" i="5"/>
  <c r="P145" i="5" s="1"/>
  <c r="Q145" i="5"/>
  <c r="AS144" i="5"/>
  <c r="X144" i="5"/>
  <c r="W144" i="5"/>
  <c r="V144" i="5"/>
  <c r="U144" i="5"/>
  <c r="T144" i="5"/>
  <c r="S144" i="5"/>
  <c r="R144" i="5"/>
  <c r="Q144" i="5"/>
  <c r="P144" i="5"/>
  <c r="AR144" i="5" s="1"/>
  <c r="AS143" i="5"/>
  <c r="X143" i="5"/>
  <c r="W143" i="5"/>
  <c r="V143" i="5"/>
  <c r="U143" i="5"/>
  <c r="T143" i="5"/>
  <c r="S143" i="5"/>
  <c r="R143" i="5"/>
  <c r="Q143" i="5"/>
  <c r="P143" i="5"/>
  <c r="AR143" i="5" s="1"/>
  <c r="AS142" i="5"/>
  <c r="AR142" i="5"/>
  <c r="X142" i="5"/>
  <c r="W142" i="5"/>
  <c r="V142" i="5"/>
  <c r="U142" i="5"/>
  <c r="T142" i="5"/>
  <c r="S142" i="5"/>
  <c r="R142" i="5"/>
  <c r="P142" i="5" s="1"/>
  <c r="Q142" i="5"/>
  <c r="AS141" i="5"/>
  <c r="X141" i="5"/>
  <c r="W141" i="5"/>
  <c r="V141" i="5"/>
  <c r="U141" i="5"/>
  <c r="T141" i="5"/>
  <c r="S141" i="5"/>
  <c r="R141" i="5"/>
  <c r="P141" i="5" s="1"/>
  <c r="AR141" i="5" s="1"/>
  <c r="Q141" i="5"/>
  <c r="AS140" i="5"/>
  <c r="AR140" i="5"/>
  <c r="X140" i="5"/>
  <c r="W140" i="5"/>
  <c r="V140" i="5"/>
  <c r="U140" i="5"/>
  <c r="T140" i="5"/>
  <c r="S140" i="5"/>
  <c r="R140" i="5"/>
  <c r="Q140" i="5"/>
  <c r="P140" i="5"/>
  <c r="AS139" i="5"/>
  <c r="X139" i="5"/>
  <c r="W139" i="5"/>
  <c r="V139" i="5"/>
  <c r="U139" i="5"/>
  <c r="T139" i="5"/>
  <c r="S139" i="5"/>
  <c r="R139" i="5"/>
  <c r="Q139" i="5"/>
  <c r="P139" i="5"/>
  <c r="AR139" i="5" s="1"/>
  <c r="AS138" i="5"/>
  <c r="X138" i="5"/>
  <c r="W138" i="5"/>
  <c r="V138" i="5"/>
  <c r="U138" i="5"/>
  <c r="T138" i="5"/>
  <c r="S138" i="5"/>
  <c r="R138" i="5"/>
  <c r="Q138" i="5"/>
  <c r="P138" i="5"/>
  <c r="AR138" i="5" s="1"/>
  <c r="AS137" i="5"/>
  <c r="X137" i="5"/>
  <c r="W137" i="5"/>
  <c r="V137" i="5"/>
  <c r="U137" i="5"/>
  <c r="T137" i="5"/>
  <c r="S137" i="5"/>
  <c r="R137" i="5"/>
  <c r="Q137" i="5"/>
  <c r="P137" i="5"/>
  <c r="AR137" i="5" s="1"/>
  <c r="AS136" i="5"/>
  <c r="X136" i="5"/>
  <c r="W136" i="5"/>
  <c r="V136" i="5"/>
  <c r="U136" i="5"/>
  <c r="T136" i="5"/>
  <c r="S136" i="5"/>
  <c r="R136" i="5"/>
  <c r="P136" i="5" s="1"/>
  <c r="AR136" i="5" s="1"/>
  <c r="Q136" i="5"/>
  <c r="AS135" i="5"/>
  <c r="X135" i="5"/>
  <c r="W135" i="5"/>
  <c r="V135" i="5"/>
  <c r="U135" i="5"/>
  <c r="T135" i="5"/>
  <c r="S135" i="5"/>
  <c r="R135" i="5"/>
  <c r="P135" i="5" s="1"/>
  <c r="AR135" i="5" s="1"/>
  <c r="Q135" i="5"/>
  <c r="AS134" i="5"/>
  <c r="X134" i="5"/>
  <c r="W134" i="5"/>
  <c r="V134" i="5"/>
  <c r="U134" i="5"/>
  <c r="T134" i="5"/>
  <c r="S134" i="5"/>
  <c r="R134" i="5"/>
  <c r="P134" i="5" s="1"/>
  <c r="AR134" i="5" s="1"/>
  <c r="Q134" i="5"/>
  <c r="AS133" i="5"/>
  <c r="X133" i="5"/>
  <c r="W133" i="5"/>
  <c r="V133" i="5"/>
  <c r="U133" i="5"/>
  <c r="T133" i="5"/>
  <c r="S133" i="5"/>
  <c r="R133" i="5"/>
  <c r="P133" i="5" s="1"/>
  <c r="AR133" i="5" s="1"/>
  <c r="Q133" i="5"/>
  <c r="AS132" i="5"/>
  <c r="X132" i="5"/>
  <c r="W132" i="5"/>
  <c r="V132" i="5"/>
  <c r="U132" i="5"/>
  <c r="T132" i="5"/>
  <c r="S132" i="5"/>
  <c r="R132" i="5"/>
  <c r="P132" i="5" s="1"/>
  <c r="AR132" i="5" s="1"/>
  <c r="Q132" i="5"/>
  <c r="AS131" i="5"/>
  <c r="AR131" i="5"/>
  <c r="X131" i="5"/>
  <c r="W131" i="5"/>
  <c r="V131" i="5"/>
  <c r="U131" i="5"/>
  <c r="T131" i="5"/>
  <c r="S131" i="5"/>
  <c r="R131" i="5"/>
  <c r="Q131" i="5"/>
  <c r="P131" i="5"/>
  <c r="AS130" i="5"/>
  <c r="X130" i="5"/>
  <c r="W130" i="5"/>
  <c r="V130" i="5"/>
  <c r="U130" i="5"/>
  <c r="T130" i="5"/>
  <c r="S130" i="5"/>
  <c r="R130" i="5"/>
  <c r="Q130" i="5"/>
  <c r="P130" i="5"/>
  <c r="AR130" i="5" s="1"/>
  <c r="AS129" i="5"/>
  <c r="X129" i="5"/>
  <c r="W129" i="5"/>
  <c r="V129" i="5"/>
  <c r="U129" i="5"/>
  <c r="T129" i="5"/>
  <c r="S129" i="5"/>
  <c r="R129" i="5"/>
  <c r="P129" i="5" s="1"/>
  <c r="AR129" i="5" s="1"/>
  <c r="Q129" i="5"/>
  <c r="AS128" i="5"/>
  <c r="X128" i="5"/>
  <c r="W128" i="5"/>
  <c r="V128" i="5"/>
  <c r="U128" i="5"/>
  <c r="T128" i="5"/>
  <c r="S128" i="5"/>
  <c r="R128" i="5"/>
  <c r="Q128" i="5"/>
  <c r="P128" i="5"/>
  <c r="AR128" i="5" s="1"/>
  <c r="AS127" i="5"/>
  <c r="AR127" i="5"/>
  <c r="X127" i="5"/>
  <c r="W127" i="5"/>
  <c r="V127" i="5"/>
  <c r="U127" i="5"/>
  <c r="T127" i="5"/>
  <c r="S127" i="5"/>
  <c r="R127" i="5"/>
  <c r="P127" i="5" s="1"/>
  <c r="Q127" i="5"/>
  <c r="AS126" i="5"/>
  <c r="AR126" i="5"/>
  <c r="X126" i="5"/>
  <c r="W126" i="5"/>
  <c r="V126" i="5"/>
  <c r="U126" i="5"/>
  <c r="T126" i="5"/>
  <c r="S126" i="5"/>
  <c r="R126" i="5"/>
  <c r="P126" i="5" s="1"/>
  <c r="Q126" i="5"/>
  <c r="AS125" i="5"/>
  <c r="X125" i="5"/>
  <c r="W125" i="5"/>
  <c r="V125" i="5"/>
  <c r="U125" i="5"/>
  <c r="T125" i="5"/>
  <c r="S125" i="5"/>
  <c r="R125" i="5"/>
  <c r="Q125" i="5"/>
  <c r="P125" i="5"/>
  <c r="AR125" i="5" s="1"/>
  <c r="AS124" i="5"/>
  <c r="X124" i="5"/>
  <c r="W124" i="5"/>
  <c r="V124" i="5"/>
  <c r="U124" i="5"/>
  <c r="T124" i="5"/>
  <c r="S124" i="5"/>
  <c r="R124" i="5"/>
  <c r="P124" i="5" s="1"/>
  <c r="AR124" i="5" s="1"/>
  <c r="Q124" i="5"/>
  <c r="AS123" i="5"/>
  <c r="X123" i="5"/>
  <c r="W123" i="5"/>
  <c r="V123" i="5"/>
  <c r="U123" i="5"/>
  <c r="T123" i="5"/>
  <c r="S123" i="5"/>
  <c r="R123" i="5"/>
  <c r="P123" i="5" s="1"/>
  <c r="AR123" i="5" s="1"/>
  <c r="Q123" i="5"/>
  <c r="AS122" i="5"/>
  <c r="X122" i="5"/>
  <c r="W122" i="5"/>
  <c r="V122" i="5"/>
  <c r="U122" i="5"/>
  <c r="T122" i="5"/>
  <c r="S122" i="5"/>
  <c r="R122" i="5"/>
  <c r="P122" i="5" s="1"/>
  <c r="AR122" i="5" s="1"/>
  <c r="Q122" i="5"/>
  <c r="AS121" i="5"/>
  <c r="X121" i="5"/>
  <c r="W121" i="5"/>
  <c r="V121" i="5"/>
  <c r="U121" i="5"/>
  <c r="T121" i="5"/>
  <c r="S121" i="5"/>
  <c r="R121" i="5"/>
  <c r="Q121" i="5"/>
  <c r="P121" i="5"/>
  <c r="AR121" i="5" s="1"/>
  <c r="AS120" i="5"/>
  <c r="AR120" i="5"/>
  <c r="X120" i="5"/>
  <c r="W120" i="5"/>
  <c r="V120" i="5"/>
  <c r="U120" i="5"/>
  <c r="T120" i="5"/>
  <c r="S120" i="5"/>
  <c r="R120" i="5"/>
  <c r="P120" i="5" s="1"/>
  <c r="Q120" i="5"/>
  <c r="AS119" i="5"/>
  <c r="X119" i="5"/>
  <c r="W119" i="5"/>
  <c r="V119" i="5"/>
  <c r="U119" i="5"/>
  <c r="T119" i="5"/>
  <c r="S119" i="5"/>
  <c r="R119" i="5"/>
  <c r="Q119" i="5"/>
  <c r="P119" i="5"/>
  <c r="AR119" i="5" s="1"/>
  <c r="AS118" i="5"/>
  <c r="AR118" i="5"/>
  <c r="X118" i="5"/>
  <c r="W118" i="5"/>
  <c r="V118" i="5"/>
  <c r="U118" i="5"/>
  <c r="T118" i="5"/>
  <c r="S118" i="5"/>
  <c r="R118" i="5"/>
  <c r="Q118" i="5"/>
  <c r="P118" i="5"/>
  <c r="AS117" i="5"/>
  <c r="X117" i="5"/>
  <c r="W117" i="5"/>
  <c r="V117" i="5"/>
  <c r="U117" i="5"/>
  <c r="T117" i="5"/>
  <c r="S117" i="5"/>
  <c r="R117" i="5"/>
  <c r="P117" i="5" s="1"/>
  <c r="AR117" i="5" s="1"/>
  <c r="Q117" i="5"/>
  <c r="AS116" i="5"/>
  <c r="AR116" i="5"/>
  <c r="X116" i="5"/>
  <c r="W116" i="5"/>
  <c r="V116" i="5"/>
  <c r="U116" i="5"/>
  <c r="T116" i="5"/>
  <c r="S116" i="5"/>
  <c r="R116" i="5"/>
  <c r="Q116" i="5"/>
  <c r="P116" i="5"/>
  <c r="AS115" i="5"/>
  <c r="AR115" i="5"/>
  <c r="X115" i="5"/>
  <c r="W115" i="5"/>
  <c r="V115" i="5"/>
  <c r="U115" i="5"/>
  <c r="T115" i="5"/>
  <c r="S115" i="5"/>
  <c r="R115" i="5"/>
  <c r="Q115" i="5"/>
  <c r="P115" i="5"/>
  <c r="AS114" i="5"/>
  <c r="X114" i="5"/>
  <c r="W114" i="5"/>
  <c r="V114" i="5"/>
  <c r="U114" i="5"/>
  <c r="T114" i="5"/>
  <c r="S114" i="5"/>
  <c r="R114" i="5"/>
  <c r="Q114" i="5"/>
  <c r="P114" i="5"/>
  <c r="AR114" i="5" s="1"/>
  <c r="AS113" i="5"/>
  <c r="X113" i="5"/>
  <c r="W113" i="5"/>
  <c r="V113" i="5"/>
  <c r="U113" i="5"/>
  <c r="T113" i="5"/>
  <c r="S113" i="5"/>
  <c r="R113" i="5"/>
  <c r="P113" i="5" s="1"/>
  <c r="AR113" i="5" s="1"/>
  <c r="Q113" i="5"/>
  <c r="AS112" i="5"/>
  <c r="X112" i="5"/>
  <c r="W112" i="5"/>
  <c r="V112" i="5"/>
  <c r="U112" i="5"/>
  <c r="T112" i="5"/>
  <c r="S112" i="5"/>
  <c r="R112" i="5"/>
  <c r="Q112" i="5"/>
  <c r="P112" i="5"/>
  <c r="AR112" i="5" s="1"/>
  <c r="AS111" i="5"/>
  <c r="X111" i="5"/>
  <c r="W111" i="5"/>
  <c r="V111" i="5"/>
  <c r="U111" i="5"/>
  <c r="T111" i="5"/>
  <c r="S111" i="5"/>
  <c r="R111" i="5"/>
  <c r="Q111" i="5"/>
  <c r="P111" i="5"/>
  <c r="AR111" i="5" s="1"/>
  <c r="AS110" i="5"/>
  <c r="X110" i="5"/>
  <c r="W110" i="5"/>
  <c r="V110" i="5"/>
  <c r="U110" i="5"/>
  <c r="T110" i="5"/>
  <c r="S110" i="5"/>
  <c r="R110" i="5"/>
  <c r="P110" i="5" s="1"/>
  <c r="AR110" i="5" s="1"/>
  <c r="Q110" i="5"/>
  <c r="AS109" i="5"/>
  <c r="X109" i="5"/>
  <c r="W109" i="5"/>
  <c r="V109" i="5"/>
  <c r="U109" i="5"/>
  <c r="T109" i="5"/>
  <c r="S109" i="5"/>
  <c r="R109" i="5"/>
  <c r="Q109" i="5"/>
  <c r="P109" i="5"/>
  <c r="AR109" i="5" s="1"/>
  <c r="AS108" i="5"/>
  <c r="AR108" i="5"/>
  <c r="X108" i="5"/>
  <c r="W108" i="5"/>
  <c r="V108" i="5"/>
  <c r="U108" i="5"/>
  <c r="T108" i="5"/>
  <c r="S108" i="5"/>
  <c r="R108" i="5"/>
  <c r="Q108" i="5"/>
  <c r="P108" i="5"/>
  <c r="AS107" i="5"/>
  <c r="X107" i="5"/>
  <c r="W107" i="5"/>
  <c r="V107" i="5"/>
  <c r="U107" i="5"/>
  <c r="T107" i="5"/>
  <c r="S107" i="5"/>
  <c r="R107" i="5"/>
  <c r="Q107" i="5"/>
  <c r="P107" i="5"/>
  <c r="AR107" i="5" s="1"/>
  <c r="AS106" i="5"/>
  <c r="X106" i="5"/>
  <c r="W106" i="5"/>
  <c r="V106" i="5"/>
  <c r="U106" i="5"/>
  <c r="T106" i="5"/>
  <c r="S106" i="5"/>
  <c r="R106" i="5"/>
  <c r="P106" i="5" s="1"/>
  <c r="AR106" i="5" s="1"/>
  <c r="Q106" i="5"/>
  <c r="AS105" i="5"/>
  <c r="AR105" i="5"/>
  <c r="X105" i="5"/>
  <c r="W105" i="5"/>
  <c r="V105" i="5"/>
  <c r="U105" i="5"/>
  <c r="T105" i="5"/>
  <c r="S105" i="5"/>
  <c r="R105" i="5"/>
  <c r="P105" i="5" s="1"/>
  <c r="Q105" i="5"/>
  <c r="AS104" i="5"/>
  <c r="X104" i="5"/>
  <c r="W104" i="5"/>
  <c r="V104" i="5"/>
  <c r="U104" i="5"/>
  <c r="T104" i="5"/>
  <c r="S104" i="5"/>
  <c r="R104" i="5"/>
  <c r="P104" i="5" s="1"/>
  <c r="AR104" i="5" s="1"/>
  <c r="Q104" i="5"/>
  <c r="AS103" i="5"/>
  <c r="AR103" i="5"/>
  <c r="X103" i="5"/>
  <c r="W103" i="5"/>
  <c r="V103" i="5"/>
  <c r="U103" i="5"/>
  <c r="T103" i="5"/>
  <c r="S103" i="5"/>
  <c r="R103" i="5"/>
  <c r="Q103" i="5"/>
  <c r="P103" i="5"/>
  <c r="AS102" i="5"/>
  <c r="X102" i="5"/>
  <c r="W102" i="5"/>
  <c r="V102" i="5"/>
  <c r="U102" i="5"/>
  <c r="T102" i="5"/>
  <c r="S102" i="5"/>
  <c r="R102" i="5"/>
  <c r="Q102" i="5"/>
  <c r="P102" i="5"/>
  <c r="AR102" i="5" s="1"/>
  <c r="AS101" i="5"/>
  <c r="AR101" i="5"/>
  <c r="X101" i="5"/>
  <c r="W101" i="5"/>
  <c r="V101" i="5"/>
  <c r="U101" i="5"/>
  <c r="T101" i="5"/>
  <c r="S101" i="5"/>
  <c r="R101" i="5"/>
  <c r="P101" i="5" s="1"/>
  <c r="Q101" i="5"/>
  <c r="AS100" i="5"/>
  <c r="X100" i="5"/>
  <c r="W100" i="5"/>
  <c r="V100" i="5"/>
  <c r="U100" i="5"/>
  <c r="T100" i="5"/>
  <c r="S100" i="5"/>
  <c r="R100" i="5"/>
  <c r="Q100" i="5"/>
  <c r="P100" i="5"/>
  <c r="AR100" i="5" s="1"/>
  <c r="AS99" i="5"/>
  <c r="X99" i="5"/>
  <c r="W99" i="5"/>
  <c r="V99" i="5"/>
  <c r="U99" i="5"/>
  <c r="T99" i="5"/>
  <c r="S99" i="5"/>
  <c r="R99" i="5"/>
  <c r="Q99" i="5"/>
  <c r="P99" i="5"/>
  <c r="AR99" i="5" s="1"/>
  <c r="AS98" i="5"/>
  <c r="X98" i="5"/>
  <c r="W98" i="5"/>
  <c r="V98" i="5"/>
  <c r="U98" i="5"/>
  <c r="T98" i="5"/>
  <c r="S98" i="5"/>
  <c r="R98" i="5"/>
  <c r="P98" i="5" s="1"/>
  <c r="AR98" i="5" s="1"/>
  <c r="Q98" i="5"/>
  <c r="AS97" i="5"/>
  <c r="AR97" i="5"/>
  <c r="X97" i="5"/>
  <c r="W97" i="5"/>
  <c r="V97" i="5"/>
  <c r="U97" i="5"/>
  <c r="T97" i="5"/>
  <c r="S97" i="5"/>
  <c r="R97" i="5"/>
  <c r="P97" i="5" s="1"/>
  <c r="Q97" i="5"/>
  <c r="AS96" i="5"/>
  <c r="X96" i="5"/>
  <c r="W96" i="5"/>
  <c r="V96" i="5"/>
  <c r="U96" i="5"/>
  <c r="T96" i="5"/>
  <c r="S96" i="5"/>
  <c r="R96" i="5"/>
  <c r="Q96" i="5"/>
  <c r="P96" i="5"/>
  <c r="AR96" i="5" s="1"/>
  <c r="AS95" i="5"/>
  <c r="AR95" i="5"/>
  <c r="X95" i="5"/>
  <c r="W95" i="5"/>
  <c r="V95" i="5"/>
  <c r="U95" i="5"/>
  <c r="T95" i="5"/>
  <c r="S95" i="5"/>
  <c r="R95" i="5"/>
  <c r="P95" i="5" s="1"/>
  <c r="Q95" i="5"/>
  <c r="AS94" i="5"/>
  <c r="X94" i="5"/>
  <c r="W94" i="5"/>
  <c r="V94" i="5"/>
  <c r="U94" i="5"/>
  <c r="T94" i="5"/>
  <c r="S94" i="5"/>
  <c r="R94" i="5"/>
  <c r="P94" i="5" s="1"/>
  <c r="AR94" i="5" s="1"/>
  <c r="Q94" i="5"/>
  <c r="AS93" i="5"/>
  <c r="AR93" i="5"/>
  <c r="X93" i="5"/>
  <c r="W93" i="5"/>
  <c r="V93" i="5"/>
  <c r="U93" i="5"/>
  <c r="T93" i="5"/>
  <c r="S93" i="5"/>
  <c r="R93" i="5"/>
  <c r="P93" i="5" s="1"/>
  <c r="Q93" i="5"/>
  <c r="AS92" i="5"/>
  <c r="X92" i="5"/>
  <c r="W92" i="5"/>
  <c r="V92" i="5"/>
  <c r="U92" i="5"/>
  <c r="T92" i="5"/>
  <c r="S92" i="5"/>
  <c r="R92" i="5"/>
  <c r="P92" i="5" s="1"/>
  <c r="AR92" i="5" s="1"/>
  <c r="Q92" i="5"/>
  <c r="AS91" i="5"/>
  <c r="AR91" i="5"/>
  <c r="X91" i="5"/>
  <c r="W91" i="5"/>
  <c r="V91" i="5"/>
  <c r="U91" i="5"/>
  <c r="T91" i="5"/>
  <c r="S91" i="5"/>
  <c r="R91" i="5"/>
  <c r="Q91" i="5"/>
  <c r="P91" i="5"/>
  <c r="AS90" i="5"/>
  <c r="X90" i="5"/>
  <c r="W90" i="5"/>
  <c r="V90" i="5"/>
  <c r="U90" i="5"/>
  <c r="T90" i="5"/>
  <c r="AC7" i="5" s="1"/>
  <c r="AA7" i="22" s="1"/>
  <c r="S90" i="5"/>
  <c r="R90" i="5"/>
  <c r="Q90" i="5"/>
  <c r="P90" i="5"/>
  <c r="AR90" i="5" s="1"/>
  <c r="AS89" i="5"/>
  <c r="X89" i="5"/>
  <c r="W89" i="5"/>
  <c r="V89" i="5"/>
  <c r="U89" i="5"/>
  <c r="T89" i="5"/>
  <c r="S89" i="5"/>
  <c r="R89" i="5"/>
  <c r="P89" i="5" s="1"/>
  <c r="AR89" i="5" s="1"/>
  <c r="Q89" i="5"/>
  <c r="AS88" i="5"/>
  <c r="X88" i="5"/>
  <c r="W88" i="5"/>
  <c r="V88" i="5"/>
  <c r="U88" i="5"/>
  <c r="T88" i="5"/>
  <c r="S88" i="5"/>
  <c r="R88" i="5"/>
  <c r="Q88" i="5"/>
  <c r="P88" i="5"/>
  <c r="AR88" i="5" s="1"/>
  <c r="AS87" i="5"/>
  <c r="X87" i="5"/>
  <c r="W87" i="5"/>
  <c r="V87" i="5"/>
  <c r="U87" i="5"/>
  <c r="T87" i="5"/>
  <c r="S87" i="5"/>
  <c r="R87" i="5"/>
  <c r="P87" i="5" s="1"/>
  <c r="AR87" i="5" s="1"/>
  <c r="Q87" i="5"/>
  <c r="AS86" i="5"/>
  <c r="AR86" i="5"/>
  <c r="X86" i="5"/>
  <c r="W86" i="5"/>
  <c r="V86" i="5"/>
  <c r="U86" i="5"/>
  <c r="T86" i="5"/>
  <c r="S86" i="5"/>
  <c r="R86" i="5"/>
  <c r="P86" i="5" s="1"/>
  <c r="Q86" i="5"/>
  <c r="AS85" i="5"/>
  <c r="X85" i="5"/>
  <c r="W85" i="5"/>
  <c r="V85" i="5"/>
  <c r="U85" i="5"/>
  <c r="T85" i="5"/>
  <c r="S85" i="5"/>
  <c r="R85" i="5"/>
  <c r="Q85" i="5"/>
  <c r="P85" i="5"/>
  <c r="AR85" i="5" s="1"/>
  <c r="AS84" i="5"/>
  <c r="AR84" i="5"/>
  <c r="X84" i="5"/>
  <c r="W84" i="5"/>
  <c r="V84" i="5"/>
  <c r="U84" i="5"/>
  <c r="T84" i="5"/>
  <c r="S84" i="5"/>
  <c r="R84" i="5"/>
  <c r="P84" i="5" s="1"/>
  <c r="Q84" i="5"/>
  <c r="AS83" i="5"/>
  <c r="X83" i="5"/>
  <c r="W83" i="5"/>
  <c r="V83" i="5"/>
  <c r="U83" i="5"/>
  <c r="T83" i="5"/>
  <c r="S83" i="5"/>
  <c r="R83" i="5"/>
  <c r="Q83" i="5"/>
  <c r="P83" i="5"/>
  <c r="AR83" i="5" s="1"/>
  <c r="AS82" i="5"/>
  <c r="AR82" i="5"/>
  <c r="X82" i="5"/>
  <c r="W82" i="5"/>
  <c r="V82" i="5"/>
  <c r="U82" i="5"/>
  <c r="T82" i="5"/>
  <c r="S82" i="5"/>
  <c r="R82" i="5"/>
  <c r="Q82" i="5"/>
  <c r="P82" i="5"/>
  <c r="AS81" i="5"/>
  <c r="X81" i="5"/>
  <c r="W81" i="5"/>
  <c r="V81" i="5"/>
  <c r="U81" i="5"/>
  <c r="T81" i="5"/>
  <c r="S81" i="5"/>
  <c r="R81" i="5"/>
  <c r="P81" i="5" s="1"/>
  <c r="AR81" i="5" s="1"/>
  <c r="Q81" i="5"/>
  <c r="AS80" i="5"/>
  <c r="X80" i="5"/>
  <c r="W80" i="5"/>
  <c r="V80" i="5"/>
  <c r="U80" i="5"/>
  <c r="T80" i="5"/>
  <c r="S80" i="5"/>
  <c r="R80" i="5"/>
  <c r="P80" i="5" s="1"/>
  <c r="AR80" i="5" s="1"/>
  <c r="Q80" i="5"/>
  <c r="AS79" i="5"/>
  <c r="X79" i="5"/>
  <c r="W79" i="5"/>
  <c r="V79" i="5"/>
  <c r="U79" i="5"/>
  <c r="T79" i="5"/>
  <c r="S79" i="5"/>
  <c r="R79" i="5"/>
  <c r="P79" i="5" s="1"/>
  <c r="AR79" i="5" s="1"/>
  <c r="Q79" i="5"/>
  <c r="AS78" i="5"/>
  <c r="X78" i="5"/>
  <c r="W78" i="5"/>
  <c r="V78" i="5"/>
  <c r="U78" i="5"/>
  <c r="T78" i="5"/>
  <c r="S78" i="5"/>
  <c r="R78" i="5"/>
  <c r="P78" i="5" s="1"/>
  <c r="AR78" i="5" s="1"/>
  <c r="Q78" i="5"/>
  <c r="AS77" i="5"/>
  <c r="X77" i="5"/>
  <c r="W77" i="5"/>
  <c r="V77" i="5"/>
  <c r="U77" i="5"/>
  <c r="T77" i="5"/>
  <c r="S77" i="5"/>
  <c r="R77" i="5"/>
  <c r="Q77" i="5"/>
  <c r="P77" i="5"/>
  <c r="AR77" i="5" s="1"/>
  <c r="AS76" i="5"/>
  <c r="AR76" i="5"/>
  <c r="X76" i="5"/>
  <c r="W76" i="5"/>
  <c r="V76" i="5"/>
  <c r="U76" i="5"/>
  <c r="T76" i="5"/>
  <c r="S76" i="5"/>
  <c r="R76" i="5"/>
  <c r="P76" i="5" s="1"/>
  <c r="Q76" i="5"/>
  <c r="AS75" i="5"/>
  <c r="AR75" i="5"/>
  <c r="X75" i="5"/>
  <c r="W75" i="5"/>
  <c r="V75" i="5"/>
  <c r="U75" i="5"/>
  <c r="T75" i="5"/>
  <c r="S75" i="5"/>
  <c r="R75" i="5"/>
  <c r="P75" i="5" s="1"/>
  <c r="Q75" i="5"/>
  <c r="AS74" i="5"/>
  <c r="X74" i="5"/>
  <c r="W74" i="5"/>
  <c r="V74" i="5"/>
  <c r="U74" i="5"/>
  <c r="T74" i="5"/>
  <c r="S74" i="5"/>
  <c r="R74" i="5"/>
  <c r="P74" i="5" s="1"/>
  <c r="AR74" i="5" s="1"/>
  <c r="Q74" i="5"/>
  <c r="AS73" i="5"/>
  <c r="AR73" i="5"/>
  <c r="X73" i="5"/>
  <c r="W73" i="5"/>
  <c r="V73" i="5"/>
  <c r="U73" i="5"/>
  <c r="T73" i="5"/>
  <c r="S73" i="5"/>
  <c r="R73" i="5"/>
  <c r="Q73" i="5"/>
  <c r="P73" i="5"/>
  <c r="AS72" i="5"/>
  <c r="X72" i="5"/>
  <c r="W72" i="5"/>
  <c r="V72" i="5"/>
  <c r="U72" i="5"/>
  <c r="T72" i="5"/>
  <c r="S72" i="5"/>
  <c r="R72" i="5"/>
  <c r="Q72" i="5"/>
  <c r="P72" i="5"/>
  <c r="AR72" i="5" s="1"/>
  <c r="AS71" i="5"/>
  <c r="AF10" i="5" s="1"/>
  <c r="AD10" i="22" s="1"/>
  <c r="X71" i="5"/>
  <c r="W71" i="5"/>
  <c r="V71" i="5"/>
  <c r="U71" i="5"/>
  <c r="T71" i="5"/>
  <c r="S71" i="5"/>
  <c r="R71" i="5"/>
  <c r="Q71" i="5"/>
  <c r="P71" i="5"/>
  <c r="AR71" i="5" s="1"/>
  <c r="AS70" i="5"/>
  <c r="X70" i="5"/>
  <c r="W70" i="5"/>
  <c r="V70" i="5"/>
  <c r="U70" i="5"/>
  <c r="T70" i="5"/>
  <c r="S70" i="5"/>
  <c r="R70" i="5"/>
  <c r="Q70" i="5"/>
  <c r="P70" i="5"/>
  <c r="AR70" i="5" s="1"/>
  <c r="AS69" i="5"/>
  <c r="X69" i="5"/>
  <c r="W69" i="5"/>
  <c r="V69" i="5"/>
  <c r="U69" i="5"/>
  <c r="T69" i="5"/>
  <c r="S69" i="5"/>
  <c r="R69" i="5"/>
  <c r="Q69" i="5"/>
  <c r="P69" i="5"/>
  <c r="AR69" i="5" s="1"/>
  <c r="AS68" i="5"/>
  <c r="AR68" i="5"/>
  <c r="X68" i="5"/>
  <c r="W68" i="5"/>
  <c r="V68" i="5"/>
  <c r="U68" i="5"/>
  <c r="T68" i="5"/>
  <c r="S68" i="5"/>
  <c r="R68" i="5"/>
  <c r="P68" i="5" s="1"/>
  <c r="Q68" i="5"/>
  <c r="AS67" i="5"/>
  <c r="X67" i="5"/>
  <c r="W67" i="5"/>
  <c r="V67" i="5"/>
  <c r="U67" i="5"/>
  <c r="T67" i="5"/>
  <c r="S67" i="5"/>
  <c r="R67" i="5"/>
  <c r="P67" i="5" s="1"/>
  <c r="AR67" i="5" s="1"/>
  <c r="Q67" i="5"/>
  <c r="AS66" i="5"/>
  <c r="X66" i="5"/>
  <c r="W66" i="5"/>
  <c r="V66" i="5"/>
  <c r="U66" i="5"/>
  <c r="T66" i="5"/>
  <c r="S66" i="5"/>
  <c r="R66" i="5"/>
  <c r="Q66" i="5"/>
  <c r="P66" i="5"/>
  <c r="AR66" i="5" s="1"/>
  <c r="AS65" i="5"/>
  <c r="X65" i="5"/>
  <c r="W65" i="5"/>
  <c r="V65" i="5"/>
  <c r="U65" i="5"/>
  <c r="T65" i="5"/>
  <c r="S65" i="5"/>
  <c r="R65" i="5"/>
  <c r="P65" i="5" s="1"/>
  <c r="AR65" i="5" s="1"/>
  <c r="Q65" i="5"/>
  <c r="AS64" i="5"/>
  <c r="AR64" i="5"/>
  <c r="X64" i="5"/>
  <c r="W64" i="5"/>
  <c r="V64" i="5"/>
  <c r="U64" i="5"/>
  <c r="T64" i="5"/>
  <c r="S64" i="5"/>
  <c r="R64" i="5"/>
  <c r="P64" i="5" s="1"/>
  <c r="Q64" i="5"/>
  <c r="AS63" i="5"/>
  <c r="X63" i="5"/>
  <c r="W63" i="5"/>
  <c r="V63" i="5"/>
  <c r="U63" i="5"/>
  <c r="T63" i="5"/>
  <c r="S63" i="5"/>
  <c r="R63" i="5"/>
  <c r="Q63" i="5"/>
  <c r="P63" i="5"/>
  <c r="AR63" i="5" s="1"/>
  <c r="AS62" i="5"/>
  <c r="X62" i="5"/>
  <c r="W62" i="5"/>
  <c r="V62" i="5"/>
  <c r="U62" i="5"/>
  <c r="T62" i="5"/>
  <c r="S62" i="5"/>
  <c r="R62" i="5"/>
  <c r="P62" i="5" s="1"/>
  <c r="AR62" i="5" s="1"/>
  <c r="Q62" i="5"/>
  <c r="AS61" i="5"/>
  <c r="X61" i="5"/>
  <c r="W61" i="5"/>
  <c r="V61" i="5"/>
  <c r="U61" i="5"/>
  <c r="T61" i="5"/>
  <c r="S61" i="5"/>
  <c r="R61" i="5"/>
  <c r="Q61" i="5"/>
  <c r="P61" i="5"/>
  <c r="AR61" i="5" s="1"/>
  <c r="AS60" i="5"/>
  <c r="AR60" i="5"/>
  <c r="X60" i="5"/>
  <c r="W60" i="5"/>
  <c r="V60" i="5"/>
  <c r="U60" i="5"/>
  <c r="T60" i="5"/>
  <c r="S60" i="5"/>
  <c r="R60" i="5"/>
  <c r="P60" i="5" s="1"/>
  <c r="Q60" i="5"/>
  <c r="AS59" i="5"/>
  <c r="X59" i="5"/>
  <c r="W59" i="5"/>
  <c r="V59" i="5"/>
  <c r="U59" i="5"/>
  <c r="T59" i="5"/>
  <c r="S59" i="5"/>
  <c r="R59" i="5"/>
  <c r="P59" i="5" s="1"/>
  <c r="AR59" i="5" s="1"/>
  <c r="Q59" i="5"/>
  <c r="AS58" i="5"/>
  <c r="X58" i="5"/>
  <c r="W58" i="5"/>
  <c r="V58" i="5"/>
  <c r="U58" i="5"/>
  <c r="T58" i="5"/>
  <c r="S58" i="5"/>
  <c r="R58" i="5"/>
  <c r="Q58" i="5"/>
  <c r="P58" i="5"/>
  <c r="AR58" i="5" s="1"/>
  <c r="AS57" i="5"/>
  <c r="X57" i="5"/>
  <c r="W57" i="5"/>
  <c r="V57" i="5"/>
  <c r="U57" i="5"/>
  <c r="T57" i="5"/>
  <c r="S57" i="5"/>
  <c r="R57" i="5"/>
  <c r="P57" i="5" s="1"/>
  <c r="AR57" i="5" s="1"/>
  <c r="Q57" i="5"/>
  <c r="AS56" i="5"/>
  <c r="X56" i="5"/>
  <c r="W56" i="5"/>
  <c r="V56" i="5"/>
  <c r="U56" i="5"/>
  <c r="T56" i="5"/>
  <c r="S56" i="5"/>
  <c r="R56" i="5"/>
  <c r="P56" i="5" s="1"/>
  <c r="AR56" i="5" s="1"/>
  <c r="Q56" i="5"/>
  <c r="AS55" i="5"/>
  <c r="AR55" i="5"/>
  <c r="X55" i="5"/>
  <c r="W55" i="5"/>
  <c r="V55" i="5"/>
  <c r="U55" i="5"/>
  <c r="T55" i="5"/>
  <c r="S55" i="5"/>
  <c r="R55" i="5"/>
  <c r="Q55" i="5"/>
  <c r="P55" i="5"/>
  <c r="AS54" i="5"/>
  <c r="X54" i="5"/>
  <c r="W54" i="5"/>
  <c r="V54" i="5"/>
  <c r="U54" i="5"/>
  <c r="T54" i="5"/>
  <c r="S54" i="5"/>
  <c r="R54" i="5"/>
  <c r="Q54" i="5"/>
  <c r="P54" i="5"/>
  <c r="AR54" i="5" s="1"/>
  <c r="AS53" i="5"/>
  <c r="X53" i="5"/>
  <c r="W53" i="5"/>
  <c r="V53" i="5"/>
  <c r="U53" i="5"/>
  <c r="T53" i="5"/>
  <c r="S53" i="5"/>
  <c r="R53" i="5"/>
  <c r="P53" i="5" s="1"/>
  <c r="AR53" i="5" s="1"/>
  <c r="Q53" i="5"/>
  <c r="AS52" i="5"/>
  <c r="X52" i="5"/>
  <c r="W52" i="5"/>
  <c r="V52" i="5"/>
  <c r="U52" i="5"/>
  <c r="T52" i="5"/>
  <c r="S52" i="5"/>
  <c r="R52" i="5"/>
  <c r="Q52" i="5"/>
  <c r="P52" i="5"/>
  <c r="AR52" i="5" s="1"/>
  <c r="AS51" i="5"/>
  <c r="X51" i="5"/>
  <c r="W51" i="5"/>
  <c r="V51" i="5"/>
  <c r="U51" i="5"/>
  <c r="T51" i="5"/>
  <c r="S51" i="5"/>
  <c r="R51" i="5"/>
  <c r="P51" i="5" s="1"/>
  <c r="AR51" i="5" s="1"/>
  <c r="Q51" i="5"/>
  <c r="AS50" i="5"/>
  <c r="X50" i="5"/>
  <c r="W50" i="5"/>
  <c r="V50" i="5"/>
  <c r="U50" i="5"/>
  <c r="T50" i="5"/>
  <c r="S50" i="5"/>
  <c r="R50" i="5"/>
  <c r="P50" i="5" s="1"/>
  <c r="AR50" i="5" s="1"/>
  <c r="Q50" i="5"/>
  <c r="AS49" i="5"/>
  <c r="X49" i="5"/>
  <c r="W49" i="5"/>
  <c r="V49" i="5"/>
  <c r="U49" i="5"/>
  <c r="T49" i="5"/>
  <c r="S49" i="5"/>
  <c r="R49" i="5"/>
  <c r="P49" i="5" s="1"/>
  <c r="AR49" i="5" s="1"/>
  <c r="Q49" i="5"/>
  <c r="AS48" i="5"/>
  <c r="X48" i="5"/>
  <c r="W48" i="5"/>
  <c r="V48" i="5"/>
  <c r="U48" i="5"/>
  <c r="T48" i="5"/>
  <c r="S48" i="5"/>
  <c r="R48" i="5"/>
  <c r="P48" i="5" s="1"/>
  <c r="AR48" i="5" s="1"/>
  <c r="Q48" i="5"/>
  <c r="AS47" i="5"/>
  <c r="X47" i="5"/>
  <c r="W47" i="5"/>
  <c r="V47" i="5"/>
  <c r="U47" i="5"/>
  <c r="T47" i="5"/>
  <c r="S47" i="5"/>
  <c r="R47" i="5"/>
  <c r="P47" i="5" s="1"/>
  <c r="AR47" i="5" s="1"/>
  <c r="Q47" i="5"/>
  <c r="AS46" i="5"/>
  <c r="X46" i="5"/>
  <c r="W46" i="5"/>
  <c r="V46" i="5"/>
  <c r="U46" i="5"/>
  <c r="T46" i="5"/>
  <c r="S46" i="5"/>
  <c r="R46" i="5"/>
  <c r="Q46" i="5"/>
  <c r="P46" i="5"/>
  <c r="AR46" i="5" s="1"/>
  <c r="AS45" i="5"/>
  <c r="AR45" i="5"/>
  <c r="X45" i="5"/>
  <c r="W45" i="5"/>
  <c r="V45" i="5"/>
  <c r="U45" i="5"/>
  <c r="T45" i="5"/>
  <c r="S45" i="5"/>
  <c r="R45" i="5"/>
  <c r="P45" i="5" s="1"/>
  <c r="Q45" i="5"/>
  <c r="AS44" i="5"/>
  <c r="AR44" i="5"/>
  <c r="X44" i="5"/>
  <c r="W44" i="5"/>
  <c r="V44" i="5"/>
  <c r="U44" i="5"/>
  <c r="T44" i="5"/>
  <c r="S44" i="5"/>
  <c r="R44" i="5"/>
  <c r="P44" i="5" s="1"/>
  <c r="Q44" i="5"/>
  <c r="AS43" i="5"/>
  <c r="X43" i="5"/>
  <c r="W43" i="5"/>
  <c r="V43" i="5"/>
  <c r="U43" i="5"/>
  <c r="T43" i="5"/>
  <c r="S43" i="5"/>
  <c r="R43" i="5"/>
  <c r="Q43" i="5"/>
  <c r="P43" i="5"/>
  <c r="AR43" i="5" s="1"/>
  <c r="AS42" i="5"/>
  <c r="X42" i="5"/>
  <c r="W42" i="5"/>
  <c r="V42" i="5"/>
  <c r="U42" i="5"/>
  <c r="T42" i="5"/>
  <c r="S42" i="5"/>
  <c r="R42" i="5"/>
  <c r="P42" i="5" s="1"/>
  <c r="AR42" i="5" s="1"/>
  <c r="Q42" i="5"/>
  <c r="AS41" i="5"/>
  <c r="X41" i="5"/>
  <c r="W41" i="5"/>
  <c r="V41" i="5"/>
  <c r="U41" i="5"/>
  <c r="T41" i="5"/>
  <c r="S41" i="5"/>
  <c r="R41" i="5"/>
  <c r="P41" i="5" s="1"/>
  <c r="AR41" i="5" s="1"/>
  <c r="Q41" i="5"/>
  <c r="AS40" i="5"/>
  <c r="AR40" i="5"/>
  <c r="X40" i="5"/>
  <c r="W40" i="5"/>
  <c r="V40" i="5"/>
  <c r="U40" i="5"/>
  <c r="T40" i="5"/>
  <c r="S40" i="5"/>
  <c r="R40" i="5"/>
  <c r="P40" i="5" s="1"/>
  <c r="Q40" i="5"/>
  <c r="AS39" i="5"/>
  <c r="AR39" i="5"/>
  <c r="X39" i="5"/>
  <c r="W39" i="5"/>
  <c r="V39" i="5"/>
  <c r="U39" i="5"/>
  <c r="T39" i="5"/>
  <c r="S39" i="5"/>
  <c r="R39" i="5"/>
  <c r="Q39" i="5"/>
  <c r="P39" i="5"/>
  <c r="AS38" i="5"/>
  <c r="X38" i="5"/>
  <c r="W38" i="5"/>
  <c r="V38" i="5"/>
  <c r="U38" i="5"/>
  <c r="T38" i="5"/>
  <c r="S38" i="5"/>
  <c r="R38" i="5"/>
  <c r="Q38" i="5"/>
  <c r="AS37" i="5"/>
  <c r="X37" i="5"/>
  <c r="W37" i="5"/>
  <c r="V37" i="5"/>
  <c r="U37" i="5"/>
  <c r="T37" i="5"/>
  <c r="S37" i="5"/>
  <c r="R37" i="5"/>
  <c r="Q37" i="5"/>
  <c r="AS36" i="5"/>
  <c r="X36" i="5"/>
  <c r="W36" i="5"/>
  <c r="V36" i="5"/>
  <c r="U36" i="5"/>
  <c r="T36" i="5"/>
  <c r="S36" i="5"/>
  <c r="R36" i="5"/>
  <c r="Q36" i="5"/>
  <c r="AS35" i="5"/>
  <c r="X35" i="5"/>
  <c r="W35" i="5"/>
  <c r="V35" i="5"/>
  <c r="U35" i="5"/>
  <c r="T35" i="5"/>
  <c r="S35" i="5"/>
  <c r="R35" i="5"/>
  <c r="Q35" i="5"/>
  <c r="AS34" i="5"/>
  <c r="X34" i="5"/>
  <c r="W34" i="5"/>
  <c r="V34" i="5"/>
  <c r="U34" i="5"/>
  <c r="T34" i="5"/>
  <c r="S34" i="5"/>
  <c r="R34" i="5"/>
  <c r="Q34" i="5"/>
  <c r="AS33" i="5"/>
  <c r="X33" i="5"/>
  <c r="W33" i="5"/>
  <c r="V33" i="5"/>
  <c r="U33" i="5"/>
  <c r="T33" i="5"/>
  <c r="S33" i="5"/>
  <c r="R33" i="5"/>
  <c r="Q33" i="5"/>
  <c r="AS32" i="5"/>
  <c r="X32" i="5"/>
  <c r="W32" i="5"/>
  <c r="V32" i="5"/>
  <c r="U32" i="5"/>
  <c r="T32" i="5"/>
  <c r="S32" i="5"/>
  <c r="R32" i="5"/>
  <c r="Q32" i="5"/>
  <c r="AS31" i="5"/>
  <c r="X31" i="5"/>
  <c r="W31" i="5"/>
  <c r="V31" i="5"/>
  <c r="U31" i="5"/>
  <c r="T31" i="5"/>
  <c r="S31" i="5"/>
  <c r="R31" i="5"/>
  <c r="Q31" i="5"/>
  <c r="AS30" i="5"/>
  <c r="X30" i="5"/>
  <c r="W30" i="5"/>
  <c r="V30" i="5"/>
  <c r="U30" i="5"/>
  <c r="T30" i="5"/>
  <c r="S30" i="5"/>
  <c r="R30" i="5"/>
  <c r="Q30" i="5"/>
  <c r="AS29" i="5"/>
  <c r="X29" i="5"/>
  <c r="W29" i="5"/>
  <c r="V29" i="5"/>
  <c r="U29" i="5"/>
  <c r="T29" i="5"/>
  <c r="S29" i="5"/>
  <c r="R29" i="5"/>
  <c r="Q29" i="5"/>
  <c r="AS28" i="5"/>
  <c r="X28" i="5"/>
  <c r="W28" i="5"/>
  <c r="V28" i="5"/>
  <c r="U28" i="5"/>
  <c r="T28" i="5"/>
  <c r="S28" i="5"/>
  <c r="R28" i="5"/>
  <c r="Q28" i="5"/>
  <c r="AS27" i="5"/>
  <c r="X27" i="5"/>
  <c r="W27" i="5"/>
  <c r="V27" i="5"/>
  <c r="U27" i="5"/>
  <c r="T27" i="5"/>
  <c r="S27" i="5"/>
  <c r="R27" i="5"/>
  <c r="Q27" i="5"/>
  <c r="AS26" i="5"/>
  <c r="X26" i="5"/>
  <c r="W26" i="5"/>
  <c r="V26" i="5"/>
  <c r="U26" i="5"/>
  <c r="T26" i="5"/>
  <c r="S26" i="5"/>
  <c r="R26" i="5"/>
  <c r="Q26" i="5"/>
  <c r="AS25" i="5"/>
  <c r="X25" i="5"/>
  <c r="W25" i="5"/>
  <c r="V25" i="5"/>
  <c r="U25" i="5"/>
  <c r="T25" i="5"/>
  <c r="S25" i="5"/>
  <c r="R25" i="5"/>
  <c r="Q25" i="5"/>
  <c r="AS24" i="5"/>
  <c r="X24" i="5"/>
  <c r="W24" i="5"/>
  <c r="V24" i="5"/>
  <c r="U24" i="5"/>
  <c r="T24" i="5"/>
  <c r="S24" i="5"/>
  <c r="R24" i="5"/>
  <c r="Q24" i="5"/>
  <c r="AS23" i="5"/>
  <c r="X23" i="5"/>
  <c r="W23" i="5"/>
  <c r="V23" i="5"/>
  <c r="U23" i="5"/>
  <c r="T23" i="5"/>
  <c r="S23" i="5"/>
  <c r="R23" i="5"/>
  <c r="Q23" i="5"/>
  <c r="AS22" i="5"/>
  <c r="X22" i="5"/>
  <c r="W22" i="5"/>
  <c r="V22" i="5"/>
  <c r="U22" i="5"/>
  <c r="T22" i="5"/>
  <c r="S22" i="5"/>
  <c r="R22" i="5"/>
  <c r="Q22" i="5"/>
  <c r="AS21" i="5"/>
  <c r="X21" i="5"/>
  <c r="W21" i="5"/>
  <c r="V21" i="5"/>
  <c r="U21" i="5"/>
  <c r="T21" i="5"/>
  <c r="R21" i="5"/>
  <c r="S21" i="5" s="1"/>
  <c r="Q21" i="5"/>
  <c r="AS20" i="5"/>
  <c r="X20" i="5"/>
  <c r="W20" i="5"/>
  <c r="V20" i="5"/>
  <c r="U20" i="5"/>
  <c r="T20" i="5"/>
  <c r="S20" i="5"/>
  <c r="R20" i="5"/>
  <c r="Q20" i="5"/>
  <c r="AS19" i="5"/>
  <c r="X19" i="5"/>
  <c r="W19" i="5"/>
  <c r="V19" i="5"/>
  <c r="U19" i="5"/>
  <c r="T19" i="5"/>
  <c r="S19" i="5"/>
  <c r="R19" i="5"/>
  <c r="Q19" i="5"/>
  <c r="AS18" i="5"/>
  <c r="X18" i="5"/>
  <c r="W18" i="5"/>
  <c r="V18" i="5"/>
  <c r="U18" i="5"/>
  <c r="T18" i="5"/>
  <c r="S18" i="5"/>
  <c r="R18" i="5"/>
  <c r="Q18" i="5"/>
  <c r="AS17" i="5"/>
  <c r="X17" i="5"/>
  <c r="W17" i="5"/>
  <c r="V17" i="5"/>
  <c r="U17" i="5"/>
  <c r="T17" i="5"/>
  <c r="S17" i="5"/>
  <c r="R17" i="5"/>
  <c r="Q17" i="5"/>
  <c r="AS16" i="5"/>
  <c r="X16" i="5"/>
  <c r="AE4" i="5" s="1"/>
  <c r="AC4" i="22" s="1"/>
  <c r="W16" i="5"/>
  <c r="AE10" i="5" s="1"/>
  <c r="AC10" i="22" s="1"/>
  <c r="V16" i="5"/>
  <c r="U16" i="5"/>
  <c r="T16" i="5"/>
  <c r="S16" i="5"/>
  <c r="R16" i="5"/>
  <c r="Q16" i="5"/>
  <c r="AS15" i="5"/>
  <c r="X15" i="5"/>
  <c r="W15" i="5"/>
  <c r="V15" i="5"/>
  <c r="U15" i="5"/>
  <c r="T15" i="5"/>
  <c r="S15" i="5"/>
  <c r="R15" i="5"/>
  <c r="Q15" i="5"/>
  <c r="AS14" i="5"/>
  <c r="X14" i="5"/>
  <c r="W14" i="5"/>
  <c r="V14" i="5"/>
  <c r="U14" i="5"/>
  <c r="T14" i="5"/>
  <c r="S14" i="5"/>
  <c r="R14" i="5"/>
  <c r="Q14" i="5"/>
  <c r="AS13" i="5"/>
  <c r="X13" i="5"/>
  <c r="W13" i="5"/>
  <c r="V13" i="5"/>
  <c r="U13" i="5"/>
  <c r="T13" i="5"/>
  <c r="S13" i="5"/>
  <c r="R13" i="5"/>
  <c r="Q13" i="5"/>
  <c r="AS12" i="5"/>
  <c r="X12" i="5"/>
  <c r="W12" i="5"/>
  <c r="V12" i="5"/>
  <c r="U12" i="5"/>
  <c r="T12" i="5"/>
  <c r="S12" i="5"/>
  <c r="R12" i="5"/>
  <c r="P12" i="5" s="1"/>
  <c r="AR12" i="5" s="1"/>
  <c r="Q12" i="5"/>
  <c r="AS11" i="5"/>
  <c r="X11" i="5"/>
  <c r="W11" i="5"/>
  <c r="V11" i="5"/>
  <c r="U11" i="5"/>
  <c r="T11" i="5"/>
  <c r="S11" i="5"/>
  <c r="R11" i="5"/>
  <c r="Q11" i="5"/>
  <c r="AS10" i="5"/>
  <c r="X10" i="5"/>
  <c r="W10" i="5"/>
  <c r="V10" i="5"/>
  <c r="U10" i="5"/>
  <c r="T10" i="5"/>
  <c r="S10" i="5"/>
  <c r="R10" i="5"/>
  <c r="Q10" i="5"/>
  <c r="AS9" i="5"/>
  <c r="X9" i="5"/>
  <c r="W9" i="5"/>
  <c r="V9" i="5"/>
  <c r="U9" i="5"/>
  <c r="T9" i="5"/>
  <c r="S9" i="5"/>
  <c r="R9" i="5"/>
  <c r="Q9" i="5"/>
  <c r="AS8" i="5"/>
  <c r="X8" i="5"/>
  <c r="W8" i="5"/>
  <c r="V8" i="5"/>
  <c r="U8" i="5"/>
  <c r="T8" i="5"/>
  <c r="S8" i="5"/>
  <c r="R8" i="5"/>
  <c r="Q8" i="5"/>
  <c r="AS7" i="5"/>
  <c r="AB7" i="5"/>
  <c r="Z7" i="22" s="1"/>
  <c r="X7" i="5"/>
  <c r="W7" i="5"/>
  <c r="V7" i="5"/>
  <c r="U7" i="5"/>
  <c r="T7" i="5"/>
  <c r="S7" i="5"/>
  <c r="R7" i="5"/>
  <c r="Q7" i="5"/>
  <c r="AS6" i="5"/>
  <c r="AB6" i="5"/>
  <c r="X6" i="5"/>
  <c r="W6" i="5"/>
  <c r="V6" i="5"/>
  <c r="U6" i="5"/>
  <c r="T6" i="5"/>
  <c r="S6" i="5"/>
  <c r="R6" i="5"/>
  <c r="Q6" i="5"/>
  <c r="P6" i="5"/>
  <c r="AR6" i="5" s="1"/>
  <c r="AS5" i="5"/>
  <c r="AB5" i="5"/>
  <c r="X5" i="5"/>
  <c r="W5" i="5"/>
  <c r="V5" i="5"/>
  <c r="U5" i="5"/>
  <c r="T5" i="5"/>
  <c r="AF7" i="5" s="1"/>
  <c r="AD7" i="22" s="1"/>
  <c r="S5" i="5"/>
  <c r="R5" i="5"/>
  <c r="P10" i="5" s="1"/>
  <c r="AR10" i="5" s="1"/>
  <c r="Q5" i="5"/>
  <c r="AS4" i="5"/>
  <c r="AB4" i="5"/>
  <c r="X4" i="5"/>
  <c r="W4" i="5"/>
  <c r="V4" i="5"/>
  <c r="U4" i="5"/>
  <c r="T4" i="5"/>
  <c r="R4" i="5"/>
  <c r="Q4" i="5"/>
  <c r="P4" i="5"/>
  <c r="AR4" i="5" s="1"/>
  <c r="AS1003" i="4"/>
  <c r="X1003" i="4"/>
  <c r="W1003" i="4"/>
  <c r="V1003" i="4"/>
  <c r="U1003" i="4"/>
  <c r="T1003" i="4"/>
  <c r="S1003" i="4"/>
  <c r="R1003" i="4"/>
  <c r="P1003" i="4" s="1"/>
  <c r="AR1003" i="4" s="1"/>
  <c r="Q1003" i="4"/>
  <c r="AS1002" i="4"/>
  <c r="X1002" i="4"/>
  <c r="W1002" i="4"/>
  <c r="V1002" i="4"/>
  <c r="U1002" i="4"/>
  <c r="T1002" i="4"/>
  <c r="S1002" i="4"/>
  <c r="R1002" i="4"/>
  <c r="Q1002" i="4"/>
  <c r="P1002" i="4"/>
  <c r="AR1002" i="4" s="1"/>
  <c r="AS1001" i="4"/>
  <c r="X1001" i="4"/>
  <c r="W1001" i="4"/>
  <c r="V1001" i="4"/>
  <c r="U1001" i="4"/>
  <c r="T1001" i="4"/>
  <c r="S1001" i="4"/>
  <c r="R1001" i="4"/>
  <c r="P1001" i="4" s="1"/>
  <c r="AR1001" i="4" s="1"/>
  <c r="Q1001" i="4"/>
  <c r="AS1000" i="4"/>
  <c r="X1000" i="4"/>
  <c r="W1000" i="4"/>
  <c r="V1000" i="4"/>
  <c r="U1000" i="4"/>
  <c r="T1000" i="4"/>
  <c r="S1000" i="4"/>
  <c r="R1000" i="4"/>
  <c r="Q1000" i="4"/>
  <c r="P1000" i="4"/>
  <c r="AR1000" i="4" s="1"/>
  <c r="AS999" i="4"/>
  <c r="AR999" i="4"/>
  <c r="X999" i="4"/>
  <c r="W999" i="4"/>
  <c r="V999" i="4"/>
  <c r="U999" i="4"/>
  <c r="T999" i="4"/>
  <c r="S999" i="4"/>
  <c r="R999" i="4"/>
  <c r="Q999" i="4"/>
  <c r="P999" i="4"/>
  <c r="AS998" i="4"/>
  <c r="AR998" i="4"/>
  <c r="X998" i="4"/>
  <c r="W998" i="4"/>
  <c r="V998" i="4"/>
  <c r="U998" i="4"/>
  <c r="T998" i="4"/>
  <c r="S998" i="4"/>
  <c r="R998" i="4"/>
  <c r="Q998" i="4"/>
  <c r="P998" i="4"/>
  <c r="AS997" i="4"/>
  <c r="X997" i="4"/>
  <c r="W997" i="4"/>
  <c r="V997" i="4"/>
  <c r="U997" i="4"/>
  <c r="T997" i="4"/>
  <c r="S997" i="4"/>
  <c r="R997" i="4"/>
  <c r="Q997" i="4"/>
  <c r="P997" i="4"/>
  <c r="AR997" i="4" s="1"/>
  <c r="AS996" i="4"/>
  <c r="AR996" i="4"/>
  <c r="X996" i="4"/>
  <c r="W996" i="4"/>
  <c r="V996" i="4"/>
  <c r="U996" i="4"/>
  <c r="T996" i="4"/>
  <c r="S996" i="4"/>
  <c r="R996" i="4"/>
  <c r="P996" i="4" s="1"/>
  <c r="Q996" i="4"/>
  <c r="AS995" i="4"/>
  <c r="X995" i="4"/>
  <c r="W995" i="4"/>
  <c r="V995" i="4"/>
  <c r="U995" i="4"/>
  <c r="T995" i="4"/>
  <c r="S995" i="4"/>
  <c r="R995" i="4"/>
  <c r="Q995" i="4"/>
  <c r="P995" i="4"/>
  <c r="AR995" i="4" s="1"/>
  <c r="AS994" i="4"/>
  <c r="AR994" i="4"/>
  <c r="X994" i="4"/>
  <c r="W994" i="4"/>
  <c r="V994" i="4"/>
  <c r="U994" i="4"/>
  <c r="T994" i="4"/>
  <c r="S994" i="4"/>
  <c r="R994" i="4"/>
  <c r="Q994" i="4"/>
  <c r="P994" i="4"/>
  <c r="AS993" i="4"/>
  <c r="X993" i="4"/>
  <c r="W993" i="4"/>
  <c r="V993" i="4"/>
  <c r="U993" i="4"/>
  <c r="T993" i="4"/>
  <c r="S993" i="4"/>
  <c r="R993" i="4"/>
  <c r="Q993" i="4"/>
  <c r="P993" i="4"/>
  <c r="AR993" i="4" s="1"/>
  <c r="AS992" i="4"/>
  <c r="X992" i="4"/>
  <c r="W992" i="4"/>
  <c r="V992" i="4"/>
  <c r="U992" i="4"/>
  <c r="T992" i="4"/>
  <c r="S992" i="4"/>
  <c r="R992" i="4"/>
  <c r="P992" i="4" s="1"/>
  <c r="AR992" i="4" s="1"/>
  <c r="Q992" i="4"/>
  <c r="AS991" i="4"/>
  <c r="AR991" i="4"/>
  <c r="X991" i="4"/>
  <c r="W991" i="4"/>
  <c r="V991" i="4"/>
  <c r="U991" i="4"/>
  <c r="T991" i="4"/>
  <c r="S991" i="4"/>
  <c r="R991" i="4"/>
  <c r="P991" i="4" s="1"/>
  <c r="Q991" i="4"/>
  <c r="AS990" i="4"/>
  <c r="X990" i="4"/>
  <c r="W990" i="4"/>
  <c r="V990" i="4"/>
  <c r="U990" i="4"/>
  <c r="T990" i="4"/>
  <c r="S990" i="4"/>
  <c r="R990" i="4"/>
  <c r="Q990" i="4"/>
  <c r="P990" i="4"/>
  <c r="AR990" i="4" s="1"/>
  <c r="AS989" i="4"/>
  <c r="X989" i="4"/>
  <c r="W989" i="4"/>
  <c r="V989" i="4"/>
  <c r="U989" i="4"/>
  <c r="T989" i="4"/>
  <c r="S989" i="4"/>
  <c r="R989" i="4"/>
  <c r="Q989" i="4"/>
  <c r="P989" i="4"/>
  <c r="AR989" i="4" s="1"/>
  <c r="AS988" i="4"/>
  <c r="X988" i="4"/>
  <c r="W988" i="4"/>
  <c r="V988" i="4"/>
  <c r="U988" i="4"/>
  <c r="T988" i="4"/>
  <c r="S988" i="4"/>
  <c r="R988" i="4"/>
  <c r="P988" i="4" s="1"/>
  <c r="AR988" i="4" s="1"/>
  <c r="Q988" i="4"/>
  <c r="AS987" i="4"/>
  <c r="X987" i="4"/>
  <c r="W987" i="4"/>
  <c r="V987" i="4"/>
  <c r="U987" i="4"/>
  <c r="T987" i="4"/>
  <c r="S987" i="4"/>
  <c r="R987" i="4"/>
  <c r="P987" i="4" s="1"/>
  <c r="AR987" i="4" s="1"/>
  <c r="Q987" i="4"/>
  <c r="AS986" i="4"/>
  <c r="X986" i="4"/>
  <c r="W986" i="4"/>
  <c r="V986" i="4"/>
  <c r="U986" i="4"/>
  <c r="T986" i="4"/>
  <c r="S986" i="4"/>
  <c r="R986" i="4"/>
  <c r="P986" i="4" s="1"/>
  <c r="AR986" i="4" s="1"/>
  <c r="Q986" i="4"/>
  <c r="AS985" i="4"/>
  <c r="X985" i="4"/>
  <c r="W985" i="4"/>
  <c r="V985" i="4"/>
  <c r="U985" i="4"/>
  <c r="T985" i="4"/>
  <c r="S985" i="4"/>
  <c r="R985" i="4"/>
  <c r="P985" i="4" s="1"/>
  <c r="AR985" i="4" s="1"/>
  <c r="Q985" i="4"/>
  <c r="AS984" i="4"/>
  <c r="X984" i="4"/>
  <c r="W984" i="4"/>
  <c r="V984" i="4"/>
  <c r="U984" i="4"/>
  <c r="T984" i="4"/>
  <c r="S984" i="4"/>
  <c r="R984" i="4"/>
  <c r="P984" i="4" s="1"/>
  <c r="AR984" i="4" s="1"/>
  <c r="Q984" i="4"/>
  <c r="AS983" i="4"/>
  <c r="X983" i="4"/>
  <c r="W983" i="4"/>
  <c r="V983" i="4"/>
  <c r="U983" i="4"/>
  <c r="T983" i="4"/>
  <c r="S983" i="4"/>
  <c r="R983" i="4"/>
  <c r="P983" i="4" s="1"/>
  <c r="AR983" i="4" s="1"/>
  <c r="Q983" i="4"/>
  <c r="AS982" i="4"/>
  <c r="X982" i="4"/>
  <c r="W982" i="4"/>
  <c r="V982" i="4"/>
  <c r="U982" i="4"/>
  <c r="T982" i="4"/>
  <c r="S982" i="4"/>
  <c r="R982" i="4"/>
  <c r="Q982" i="4"/>
  <c r="P982" i="4"/>
  <c r="AR982" i="4" s="1"/>
  <c r="AS981" i="4"/>
  <c r="AR981" i="4"/>
  <c r="X981" i="4"/>
  <c r="W981" i="4"/>
  <c r="V981" i="4"/>
  <c r="U981" i="4"/>
  <c r="T981" i="4"/>
  <c r="S981" i="4"/>
  <c r="R981" i="4"/>
  <c r="P981" i="4" s="1"/>
  <c r="Q981" i="4"/>
  <c r="AS980" i="4"/>
  <c r="X980" i="4"/>
  <c r="W980" i="4"/>
  <c r="V980" i="4"/>
  <c r="U980" i="4"/>
  <c r="T980" i="4"/>
  <c r="S980" i="4"/>
  <c r="R980" i="4"/>
  <c r="P980" i="4" s="1"/>
  <c r="AR980" i="4" s="1"/>
  <c r="Q980" i="4"/>
  <c r="AS979" i="4"/>
  <c r="AR979" i="4"/>
  <c r="X979" i="4"/>
  <c r="W979" i="4"/>
  <c r="V979" i="4"/>
  <c r="U979" i="4"/>
  <c r="T979" i="4"/>
  <c r="S979" i="4"/>
  <c r="R979" i="4"/>
  <c r="Q979" i="4"/>
  <c r="P979" i="4"/>
  <c r="AS978" i="4"/>
  <c r="X978" i="4"/>
  <c r="W978" i="4"/>
  <c r="V978" i="4"/>
  <c r="U978" i="4"/>
  <c r="T978" i="4"/>
  <c r="S978" i="4"/>
  <c r="R978" i="4"/>
  <c r="Q978" i="4"/>
  <c r="P978" i="4"/>
  <c r="AR978" i="4" s="1"/>
  <c r="AS977" i="4"/>
  <c r="AR977" i="4"/>
  <c r="X977" i="4"/>
  <c r="W977" i="4"/>
  <c r="V977" i="4"/>
  <c r="U977" i="4"/>
  <c r="T977" i="4"/>
  <c r="S977" i="4"/>
  <c r="R977" i="4"/>
  <c r="P977" i="4" s="1"/>
  <c r="Q977" i="4"/>
  <c r="AS976" i="4"/>
  <c r="X976" i="4"/>
  <c r="W976" i="4"/>
  <c r="V976" i="4"/>
  <c r="U976" i="4"/>
  <c r="T976" i="4"/>
  <c r="S976" i="4"/>
  <c r="R976" i="4"/>
  <c r="Q976" i="4"/>
  <c r="P976" i="4"/>
  <c r="AR976" i="4" s="1"/>
  <c r="AS975" i="4"/>
  <c r="AR975" i="4"/>
  <c r="X975" i="4"/>
  <c r="W975" i="4"/>
  <c r="V975" i="4"/>
  <c r="U975" i="4"/>
  <c r="T975" i="4"/>
  <c r="S975" i="4"/>
  <c r="R975" i="4"/>
  <c r="Q975" i="4"/>
  <c r="P975" i="4"/>
  <c r="AS974" i="4"/>
  <c r="X974" i="4"/>
  <c r="W974" i="4"/>
  <c r="V974" i="4"/>
  <c r="U974" i="4"/>
  <c r="T974" i="4"/>
  <c r="S974" i="4"/>
  <c r="R974" i="4"/>
  <c r="P974" i="4" s="1"/>
  <c r="AR974" i="4" s="1"/>
  <c r="Q974" i="4"/>
  <c r="AS973" i="4"/>
  <c r="X973" i="4"/>
  <c r="W973" i="4"/>
  <c r="V973" i="4"/>
  <c r="U973" i="4"/>
  <c r="T973" i="4"/>
  <c r="S973" i="4"/>
  <c r="R973" i="4"/>
  <c r="Q973" i="4"/>
  <c r="P973" i="4"/>
  <c r="AR973" i="4" s="1"/>
  <c r="AS972" i="4"/>
  <c r="X972" i="4"/>
  <c r="W972" i="4"/>
  <c r="V972" i="4"/>
  <c r="U972" i="4"/>
  <c r="T972" i="4"/>
  <c r="S972" i="4"/>
  <c r="R972" i="4"/>
  <c r="P972" i="4" s="1"/>
  <c r="AR972" i="4" s="1"/>
  <c r="Q972" i="4"/>
  <c r="AS971" i="4"/>
  <c r="X971" i="4"/>
  <c r="W971" i="4"/>
  <c r="V971" i="4"/>
  <c r="U971" i="4"/>
  <c r="T971" i="4"/>
  <c r="S971" i="4"/>
  <c r="R971" i="4"/>
  <c r="Q971" i="4"/>
  <c r="P971" i="4"/>
  <c r="AR971" i="4" s="1"/>
  <c r="AS970" i="4"/>
  <c r="X970" i="4"/>
  <c r="W970" i="4"/>
  <c r="V970" i="4"/>
  <c r="U970" i="4"/>
  <c r="T970" i="4"/>
  <c r="S970" i="4"/>
  <c r="R970" i="4"/>
  <c r="Q970" i="4"/>
  <c r="P970" i="4"/>
  <c r="AR970" i="4" s="1"/>
  <c r="AS969" i="4"/>
  <c r="X969" i="4"/>
  <c r="W969" i="4"/>
  <c r="V969" i="4"/>
  <c r="U969" i="4"/>
  <c r="T969" i="4"/>
  <c r="S969" i="4"/>
  <c r="R969" i="4"/>
  <c r="P969" i="4" s="1"/>
  <c r="AR969" i="4" s="1"/>
  <c r="Q969" i="4"/>
  <c r="AS968" i="4"/>
  <c r="X968" i="4"/>
  <c r="W968" i="4"/>
  <c r="V968" i="4"/>
  <c r="U968" i="4"/>
  <c r="T968" i="4"/>
  <c r="S968" i="4"/>
  <c r="R968" i="4"/>
  <c r="P968" i="4" s="1"/>
  <c r="AR968" i="4" s="1"/>
  <c r="Q968" i="4"/>
  <c r="AS967" i="4"/>
  <c r="AR967" i="4"/>
  <c r="X967" i="4"/>
  <c r="W967" i="4"/>
  <c r="V967" i="4"/>
  <c r="U967" i="4"/>
  <c r="T967" i="4"/>
  <c r="S967" i="4"/>
  <c r="R967" i="4"/>
  <c r="P967" i="4" s="1"/>
  <c r="Q967" i="4"/>
  <c r="AS966" i="4"/>
  <c r="X966" i="4"/>
  <c r="W966" i="4"/>
  <c r="V966" i="4"/>
  <c r="U966" i="4"/>
  <c r="T966" i="4"/>
  <c r="S966" i="4"/>
  <c r="R966" i="4"/>
  <c r="P966" i="4" s="1"/>
  <c r="AR966" i="4" s="1"/>
  <c r="Q966" i="4"/>
  <c r="AS965" i="4"/>
  <c r="X965" i="4"/>
  <c r="W965" i="4"/>
  <c r="V965" i="4"/>
  <c r="U965" i="4"/>
  <c r="T965" i="4"/>
  <c r="S965" i="4"/>
  <c r="R965" i="4"/>
  <c r="P965" i="4" s="1"/>
  <c r="AR965" i="4" s="1"/>
  <c r="Q965" i="4"/>
  <c r="AS964" i="4"/>
  <c r="X964" i="4"/>
  <c r="W964" i="4"/>
  <c r="V964" i="4"/>
  <c r="U964" i="4"/>
  <c r="T964" i="4"/>
  <c r="S964" i="4"/>
  <c r="R964" i="4"/>
  <c r="P964" i="4" s="1"/>
  <c r="AR964" i="4" s="1"/>
  <c r="Q964" i="4"/>
  <c r="AS963" i="4"/>
  <c r="X963" i="4"/>
  <c r="W963" i="4"/>
  <c r="V963" i="4"/>
  <c r="U963" i="4"/>
  <c r="T963" i="4"/>
  <c r="S963" i="4"/>
  <c r="R963" i="4"/>
  <c r="Q963" i="4"/>
  <c r="P963" i="4"/>
  <c r="AR963" i="4" s="1"/>
  <c r="AS962" i="4"/>
  <c r="X962" i="4"/>
  <c r="W962" i="4"/>
  <c r="V962" i="4"/>
  <c r="U962" i="4"/>
  <c r="T962" i="4"/>
  <c r="S962" i="4"/>
  <c r="R962" i="4"/>
  <c r="Q962" i="4"/>
  <c r="P962" i="4"/>
  <c r="AR962" i="4" s="1"/>
  <c r="AS961" i="4"/>
  <c r="AR961" i="4"/>
  <c r="X961" i="4"/>
  <c r="W961" i="4"/>
  <c r="V961" i="4"/>
  <c r="U961" i="4"/>
  <c r="T961" i="4"/>
  <c r="S961" i="4"/>
  <c r="R961" i="4"/>
  <c r="P961" i="4" s="1"/>
  <c r="Q961" i="4"/>
  <c r="AS960" i="4"/>
  <c r="AR960" i="4"/>
  <c r="X960" i="4"/>
  <c r="W960" i="4"/>
  <c r="V960" i="4"/>
  <c r="U960" i="4"/>
  <c r="T960" i="4"/>
  <c r="S960" i="4"/>
  <c r="R960" i="4"/>
  <c r="P960" i="4" s="1"/>
  <c r="Q960" i="4"/>
  <c r="AS959" i="4"/>
  <c r="X959" i="4"/>
  <c r="W959" i="4"/>
  <c r="V959" i="4"/>
  <c r="U959" i="4"/>
  <c r="T959" i="4"/>
  <c r="S959" i="4"/>
  <c r="R959" i="4"/>
  <c r="Q959" i="4"/>
  <c r="P959" i="4"/>
  <c r="AR959" i="4" s="1"/>
  <c r="AS958" i="4"/>
  <c r="AR958" i="4"/>
  <c r="X958" i="4"/>
  <c r="W958" i="4"/>
  <c r="V958" i="4"/>
  <c r="U958" i="4"/>
  <c r="T958" i="4"/>
  <c r="S958" i="4"/>
  <c r="R958" i="4"/>
  <c r="P958" i="4" s="1"/>
  <c r="Q958" i="4"/>
  <c r="AS957" i="4"/>
  <c r="AR957" i="4"/>
  <c r="X957" i="4"/>
  <c r="W957" i="4"/>
  <c r="V957" i="4"/>
  <c r="U957" i="4"/>
  <c r="T957" i="4"/>
  <c r="S957" i="4"/>
  <c r="R957" i="4"/>
  <c r="Q957" i="4"/>
  <c r="P957" i="4"/>
  <c r="AS956" i="4"/>
  <c r="X956" i="4"/>
  <c r="W956" i="4"/>
  <c r="V956" i="4"/>
  <c r="U956" i="4"/>
  <c r="T956" i="4"/>
  <c r="S956" i="4"/>
  <c r="R956" i="4"/>
  <c r="Q956" i="4"/>
  <c r="P956" i="4"/>
  <c r="AR956" i="4" s="1"/>
  <c r="AS955" i="4"/>
  <c r="X955" i="4"/>
  <c r="W955" i="4"/>
  <c r="V955" i="4"/>
  <c r="U955" i="4"/>
  <c r="T955" i="4"/>
  <c r="S955" i="4"/>
  <c r="R955" i="4"/>
  <c r="Q955" i="4"/>
  <c r="P955" i="4"/>
  <c r="AR955" i="4" s="1"/>
  <c r="AS954" i="4"/>
  <c r="AR954" i="4"/>
  <c r="X954" i="4"/>
  <c r="W954" i="4"/>
  <c r="V954" i="4"/>
  <c r="U954" i="4"/>
  <c r="T954" i="4"/>
  <c r="S954" i="4"/>
  <c r="R954" i="4"/>
  <c r="P954" i="4" s="1"/>
  <c r="Q954" i="4"/>
  <c r="AS953" i="4"/>
  <c r="X953" i="4"/>
  <c r="W953" i="4"/>
  <c r="V953" i="4"/>
  <c r="U953" i="4"/>
  <c r="T953" i="4"/>
  <c r="S953" i="4"/>
  <c r="R953" i="4"/>
  <c r="Q953" i="4"/>
  <c r="P953" i="4"/>
  <c r="AR953" i="4" s="1"/>
  <c r="AS952" i="4"/>
  <c r="AR952" i="4"/>
  <c r="X952" i="4"/>
  <c r="W952" i="4"/>
  <c r="V952" i="4"/>
  <c r="U952" i="4"/>
  <c r="T952" i="4"/>
  <c r="S952" i="4"/>
  <c r="R952" i="4"/>
  <c r="P952" i="4" s="1"/>
  <c r="Q952" i="4"/>
  <c r="AS951" i="4"/>
  <c r="X951" i="4"/>
  <c r="W951" i="4"/>
  <c r="V951" i="4"/>
  <c r="U951" i="4"/>
  <c r="T951" i="4"/>
  <c r="S951" i="4"/>
  <c r="R951" i="4"/>
  <c r="P951" i="4" s="1"/>
  <c r="AR951" i="4" s="1"/>
  <c r="Q951" i="4"/>
  <c r="AS950" i="4"/>
  <c r="X950" i="4"/>
  <c r="W950" i="4"/>
  <c r="V950" i="4"/>
  <c r="U950" i="4"/>
  <c r="T950" i="4"/>
  <c r="S950" i="4"/>
  <c r="R950" i="4"/>
  <c r="Q950" i="4"/>
  <c r="P950" i="4"/>
  <c r="AR950" i="4" s="1"/>
  <c r="AS949" i="4"/>
  <c r="X949" i="4"/>
  <c r="W949" i="4"/>
  <c r="V949" i="4"/>
  <c r="U949" i="4"/>
  <c r="T949" i="4"/>
  <c r="S949" i="4"/>
  <c r="R949" i="4"/>
  <c r="P949" i="4" s="1"/>
  <c r="AR949" i="4" s="1"/>
  <c r="Q949" i="4"/>
  <c r="AS948" i="4"/>
  <c r="X948" i="4"/>
  <c r="W948" i="4"/>
  <c r="V948" i="4"/>
  <c r="U948" i="4"/>
  <c r="T948" i="4"/>
  <c r="S948" i="4"/>
  <c r="R948" i="4"/>
  <c r="P948" i="4" s="1"/>
  <c r="AR948" i="4" s="1"/>
  <c r="Q948" i="4"/>
  <c r="AS947" i="4"/>
  <c r="AR947" i="4"/>
  <c r="X947" i="4"/>
  <c r="W947" i="4"/>
  <c r="V947" i="4"/>
  <c r="U947" i="4"/>
  <c r="T947" i="4"/>
  <c r="S947" i="4"/>
  <c r="R947" i="4"/>
  <c r="Q947" i="4"/>
  <c r="P947" i="4"/>
  <c r="AS946" i="4"/>
  <c r="X946" i="4"/>
  <c r="W946" i="4"/>
  <c r="V946" i="4"/>
  <c r="U946" i="4"/>
  <c r="T946" i="4"/>
  <c r="S946" i="4"/>
  <c r="R946" i="4"/>
  <c r="P946" i="4" s="1"/>
  <c r="AR946" i="4" s="1"/>
  <c r="Q946" i="4"/>
  <c r="AS945" i="4"/>
  <c r="X945" i="4"/>
  <c r="W945" i="4"/>
  <c r="V945" i="4"/>
  <c r="U945" i="4"/>
  <c r="T945" i="4"/>
  <c r="S945" i="4"/>
  <c r="R945" i="4"/>
  <c r="Q945" i="4"/>
  <c r="P945" i="4"/>
  <c r="AR945" i="4" s="1"/>
  <c r="AS944" i="4"/>
  <c r="X944" i="4"/>
  <c r="W944" i="4"/>
  <c r="V944" i="4"/>
  <c r="U944" i="4"/>
  <c r="T944" i="4"/>
  <c r="S944" i="4"/>
  <c r="R944" i="4"/>
  <c r="P944" i="4" s="1"/>
  <c r="AR944" i="4" s="1"/>
  <c r="Q944" i="4"/>
  <c r="AS943" i="4"/>
  <c r="X943" i="4"/>
  <c r="W943" i="4"/>
  <c r="V943" i="4"/>
  <c r="U943" i="4"/>
  <c r="T943" i="4"/>
  <c r="S943" i="4"/>
  <c r="R943" i="4"/>
  <c r="Q943" i="4"/>
  <c r="P943" i="4"/>
  <c r="AR943" i="4" s="1"/>
  <c r="AS942" i="4"/>
  <c r="X942" i="4"/>
  <c r="W942" i="4"/>
  <c r="V942" i="4"/>
  <c r="U942" i="4"/>
  <c r="T942" i="4"/>
  <c r="S942" i="4"/>
  <c r="R942" i="4"/>
  <c r="P942" i="4" s="1"/>
  <c r="AR942" i="4" s="1"/>
  <c r="Q942" i="4"/>
  <c r="AS941" i="4"/>
  <c r="AR941" i="4"/>
  <c r="X941" i="4"/>
  <c r="W941" i="4"/>
  <c r="V941" i="4"/>
  <c r="U941" i="4"/>
  <c r="T941" i="4"/>
  <c r="S941" i="4"/>
  <c r="R941" i="4"/>
  <c r="P941" i="4" s="1"/>
  <c r="Q941" i="4"/>
  <c r="AS940" i="4"/>
  <c r="X940" i="4"/>
  <c r="W940" i="4"/>
  <c r="V940" i="4"/>
  <c r="U940" i="4"/>
  <c r="T940" i="4"/>
  <c r="S940" i="4"/>
  <c r="R940" i="4"/>
  <c r="P940" i="4" s="1"/>
  <c r="AR940" i="4" s="1"/>
  <c r="Q940" i="4"/>
  <c r="AS939" i="4"/>
  <c r="AR939" i="4"/>
  <c r="X939" i="4"/>
  <c r="W939" i="4"/>
  <c r="V939" i="4"/>
  <c r="U939" i="4"/>
  <c r="T939" i="4"/>
  <c r="S939" i="4"/>
  <c r="R939" i="4"/>
  <c r="Q939" i="4"/>
  <c r="P939" i="4"/>
  <c r="AS938" i="4"/>
  <c r="X938" i="4"/>
  <c r="W938" i="4"/>
  <c r="V938" i="4"/>
  <c r="U938" i="4"/>
  <c r="T938" i="4"/>
  <c r="S938" i="4"/>
  <c r="R938" i="4"/>
  <c r="Q938" i="4"/>
  <c r="P938" i="4"/>
  <c r="AR938" i="4" s="1"/>
  <c r="AS937" i="4"/>
  <c r="AR937" i="4"/>
  <c r="X937" i="4"/>
  <c r="W937" i="4"/>
  <c r="V937" i="4"/>
  <c r="U937" i="4"/>
  <c r="T937" i="4"/>
  <c r="S937" i="4"/>
  <c r="R937" i="4"/>
  <c r="Q937" i="4"/>
  <c r="P937" i="4"/>
  <c r="AS936" i="4"/>
  <c r="X936" i="4"/>
  <c r="W936" i="4"/>
  <c r="V936" i="4"/>
  <c r="U936" i="4"/>
  <c r="T936" i="4"/>
  <c r="S936" i="4"/>
  <c r="R936" i="4"/>
  <c r="Q936" i="4"/>
  <c r="P936" i="4"/>
  <c r="AR936" i="4" s="1"/>
  <c r="AS935" i="4"/>
  <c r="X935" i="4"/>
  <c r="W935" i="4"/>
  <c r="V935" i="4"/>
  <c r="U935" i="4"/>
  <c r="T935" i="4"/>
  <c r="S935" i="4"/>
  <c r="R935" i="4"/>
  <c r="P935" i="4" s="1"/>
  <c r="AR935" i="4" s="1"/>
  <c r="Q935" i="4"/>
  <c r="AS934" i="4"/>
  <c r="AR934" i="4"/>
  <c r="X934" i="4"/>
  <c r="W934" i="4"/>
  <c r="V934" i="4"/>
  <c r="U934" i="4"/>
  <c r="T934" i="4"/>
  <c r="S934" i="4"/>
  <c r="R934" i="4"/>
  <c r="P934" i="4" s="1"/>
  <c r="Q934" i="4"/>
  <c r="AS933" i="4"/>
  <c r="X933" i="4"/>
  <c r="W933" i="4"/>
  <c r="V933" i="4"/>
  <c r="U933" i="4"/>
  <c r="T933" i="4"/>
  <c r="S933" i="4"/>
  <c r="R933" i="4"/>
  <c r="P933" i="4" s="1"/>
  <c r="AR933" i="4" s="1"/>
  <c r="Q933" i="4"/>
  <c r="AS932" i="4"/>
  <c r="AR932" i="4"/>
  <c r="X932" i="4"/>
  <c r="W932" i="4"/>
  <c r="V932" i="4"/>
  <c r="U932" i="4"/>
  <c r="T932" i="4"/>
  <c r="S932" i="4"/>
  <c r="R932" i="4"/>
  <c r="Q932" i="4"/>
  <c r="P932" i="4"/>
  <c r="AS931" i="4"/>
  <c r="X931" i="4"/>
  <c r="W931" i="4"/>
  <c r="V931" i="4"/>
  <c r="U931" i="4"/>
  <c r="T931" i="4"/>
  <c r="S931" i="4"/>
  <c r="R931" i="4"/>
  <c r="Q931" i="4"/>
  <c r="P931" i="4"/>
  <c r="AR931" i="4" s="1"/>
  <c r="AS930" i="4"/>
  <c r="X930" i="4"/>
  <c r="W930" i="4"/>
  <c r="V930" i="4"/>
  <c r="U930" i="4"/>
  <c r="T930" i="4"/>
  <c r="S930" i="4"/>
  <c r="R930" i="4"/>
  <c r="P930" i="4" s="1"/>
  <c r="AR930" i="4" s="1"/>
  <c r="Q930" i="4"/>
  <c r="AS929" i="4"/>
  <c r="X929" i="4"/>
  <c r="W929" i="4"/>
  <c r="V929" i="4"/>
  <c r="U929" i="4"/>
  <c r="T929" i="4"/>
  <c r="S929" i="4"/>
  <c r="R929" i="4"/>
  <c r="P929" i="4" s="1"/>
  <c r="AR929" i="4" s="1"/>
  <c r="Q929" i="4"/>
  <c r="AS928" i="4"/>
  <c r="X928" i="4"/>
  <c r="W928" i="4"/>
  <c r="V928" i="4"/>
  <c r="U928" i="4"/>
  <c r="T928" i="4"/>
  <c r="S928" i="4"/>
  <c r="R928" i="4"/>
  <c r="P928" i="4" s="1"/>
  <c r="AR928" i="4" s="1"/>
  <c r="Q928" i="4"/>
  <c r="AS927" i="4"/>
  <c r="AR927" i="4"/>
  <c r="X927" i="4"/>
  <c r="W927" i="4"/>
  <c r="V927" i="4"/>
  <c r="U927" i="4"/>
  <c r="T927" i="4"/>
  <c r="S927" i="4"/>
  <c r="R927" i="4"/>
  <c r="P927" i="4" s="1"/>
  <c r="Q927" i="4"/>
  <c r="AS926" i="4"/>
  <c r="X926" i="4"/>
  <c r="W926" i="4"/>
  <c r="V926" i="4"/>
  <c r="U926" i="4"/>
  <c r="T926" i="4"/>
  <c r="S926" i="4"/>
  <c r="R926" i="4"/>
  <c r="Q926" i="4"/>
  <c r="P926" i="4"/>
  <c r="AR926" i="4" s="1"/>
  <c r="AS925" i="4"/>
  <c r="AR925" i="4"/>
  <c r="X925" i="4"/>
  <c r="W925" i="4"/>
  <c r="V925" i="4"/>
  <c r="U925" i="4"/>
  <c r="T925" i="4"/>
  <c r="S925" i="4"/>
  <c r="R925" i="4"/>
  <c r="P925" i="4" s="1"/>
  <c r="Q925" i="4"/>
  <c r="AS924" i="4"/>
  <c r="X924" i="4"/>
  <c r="W924" i="4"/>
  <c r="V924" i="4"/>
  <c r="U924" i="4"/>
  <c r="T924" i="4"/>
  <c r="S924" i="4"/>
  <c r="R924" i="4"/>
  <c r="Q924" i="4"/>
  <c r="P924" i="4"/>
  <c r="AR924" i="4" s="1"/>
  <c r="AS923" i="4"/>
  <c r="AR923" i="4"/>
  <c r="X923" i="4"/>
  <c r="W923" i="4"/>
  <c r="V923" i="4"/>
  <c r="U923" i="4"/>
  <c r="T923" i="4"/>
  <c r="S923" i="4"/>
  <c r="R923" i="4"/>
  <c r="Q923" i="4"/>
  <c r="P923" i="4"/>
  <c r="AS922" i="4"/>
  <c r="X922" i="4"/>
  <c r="W922" i="4"/>
  <c r="V922" i="4"/>
  <c r="U922" i="4"/>
  <c r="T922" i="4"/>
  <c r="S922" i="4"/>
  <c r="R922" i="4"/>
  <c r="Q922" i="4"/>
  <c r="P922" i="4"/>
  <c r="AR922" i="4" s="1"/>
  <c r="AS921" i="4"/>
  <c r="AR921" i="4"/>
  <c r="X921" i="4"/>
  <c r="W921" i="4"/>
  <c r="V921" i="4"/>
  <c r="U921" i="4"/>
  <c r="T921" i="4"/>
  <c r="S921" i="4"/>
  <c r="R921" i="4"/>
  <c r="P921" i="4" s="1"/>
  <c r="Q921" i="4"/>
  <c r="AS920" i="4"/>
  <c r="X920" i="4"/>
  <c r="W920" i="4"/>
  <c r="V920" i="4"/>
  <c r="U920" i="4"/>
  <c r="T920" i="4"/>
  <c r="S920" i="4"/>
  <c r="R920" i="4"/>
  <c r="Q920" i="4"/>
  <c r="P920" i="4"/>
  <c r="AR920" i="4" s="1"/>
  <c r="AS919" i="4"/>
  <c r="X919" i="4"/>
  <c r="W919" i="4"/>
  <c r="V919" i="4"/>
  <c r="U919" i="4"/>
  <c r="T919" i="4"/>
  <c r="S919" i="4"/>
  <c r="R919" i="4"/>
  <c r="Q919" i="4"/>
  <c r="P919" i="4"/>
  <c r="AR919" i="4" s="1"/>
  <c r="AS918" i="4"/>
  <c r="X918" i="4"/>
  <c r="W918" i="4"/>
  <c r="V918" i="4"/>
  <c r="U918" i="4"/>
  <c r="T918" i="4"/>
  <c r="S918" i="4"/>
  <c r="R918" i="4"/>
  <c r="P918" i="4" s="1"/>
  <c r="AR918" i="4" s="1"/>
  <c r="Q918" i="4"/>
  <c r="AS917" i="4"/>
  <c r="X917" i="4"/>
  <c r="W917" i="4"/>
  <c r="V917" i="4"/>
  <c r="U917" i="4"/>
  <c r="T917" i="4"/>
  <c r="S917" i="4"/>
  <c r="R917" i="4"/>
  <c r="P917" i="4" s="1"/>
  <c r="AR917" i="4" s="1"/>
  <c r="Q917" i="4"/>
  <c r="AS916" i="4"/>
  <c r="X916" i="4"/>
  <c r="W916" i="4"/>
  <c r="V916" i="4"/>
  <c r="U916" i="4"/>
  <c r="T916" i="4"/>
  <c r="S916" i="4"/>
  <c r="R916" i="4"/>
  <c r="P916" i="4" s="1"/>
  <c r="AR916" i="4" s="1"/>
  <c r="Q916" i="4"/>
  <c r="AS915" i="4"/>
  <c r="AR915" i="4"/>
  <c r="X915" i="4"/>
  <c r="W915" i="4"/>
  <c r="V915" i="4"/>
  <c r="U915" i="4"/>
  <c r="T915" i="4"/>
  <c r="S915" i="4"/>
  <c r="R915" i="4"/>
  <c r="Q915" i="4"/>
  <c r="P915" i="4"/>
  <c r="AS914" i="4"/>
  <c r="AR914" i="4"/>
  <c r="X914" i="4"/>
  <c r="W914" i="4"/>
  <c r="V914" i="4"/>
  <c r="U914" i="4"/>
  <c r="T914" i="4"/>
  <c r="S914" i="4"/>
  <c r="R914" i="4"/>
  <c r="Q914" i="4"/>
  <c r="P914" i="4"/>
  <c r="AS913" i="4"/>
  <c r="X913" i="4"/>
  <c r="W913" i="4"/>
  <c r="V913" i="4"/>
  <c r="U913" i="4"/>
  <c r="T913" i="4"/>
  <c r="S913" i="4"/>
  <c r="R913" i="4"/>
  <c r="Q913" i="4"/>
  <c r="P913" i="4"/>
  <c r="AR913" i="4" s="1"/>
  <c r="AS912" i="4"/>
  <c r="AR912" i="4"/>
  <c r="X912" i="4"/>
  <c r="W912" i="4"/>
  <c r="V912" i="4"/>
  <c r="U912" i="4"/>
  <c r="T912" i="4"/>
  <c r="S912" i="4"/>
  <c r="R912" i="4"/>
  <c r="P912" i="4" s="1"/>
  <c r="Q912" i="4"/>
  <c r="AS911" i="4"/>
  <c r="X911" i="4"/>
  <c r="W911" i="4"/>
  <c r="V911" i="4"/>
  <c r="U911" i="4"/>
  <c r="T911" i="4"/>
  <c r="S911" i="4"/>
  <c r="R911" i="4"/>
  <c r="P911" i="4" s="1"/>
  <c r="AR911" i="4" s="1"/>
  <c r="Q911" i="4"/>
  <c r="AS910" i="4"/>
  <c r="X910" i="4"/>
  <c r="W910" i="4"/>
  <c r="V910" i="4"/>
  <c r="U910" i="4"/>
  <c r="T910" i="4"/>
  <c r="S910" i="4"/>
  <c r="R910" i="4"/>
  <c r="Q910" i="4"/>
  <c r="P910" i="4"/>
  <c r="AR910" i="4" s="1"/>
  <c r="AS909" i="4"/>
  <c r="X909" i="4"/>
  <c r="W909" i="4"/>
  <c r="V909" i="4"/>
  <c r="U909" i="4"/>
  <c r="T909" i="4"/>
  <c r="S909" i="4"/>
  <c r="R909" i="4"/>
  <c r="P909" i="4" s="1"/>
  <c r="AR909" i="4" s="1"/>
  <c r="Q909" i="4"/>
  <c r="AS908" i="4"/>
  <c r="AR908" i="4"/>
  <c r="X908" i="4"/>
  <c r="W908" i="4"/>
  <c r="V908" i="4"/>
  <c r="U908" i="4"/>
  <c r="T908" i="4"/>
  <c r="S908" i="4"/>
  <c r="R908" i="4"/>
  <c r="P908" i="4" s="1"/>
  <c r="Q908" i="4"/>
  <c r="AS907" i="4"/>
  <c r="X907" i="4"/>
  <c r="W907" i="4"/>
  <c r="V907" i="4"/>
  <c r="U907" i="4"/>
  <c r="T907" i="4"/>
  <c r="S907" i="4"/>
  <c r="R907" i="4"/>
  <c r="Q907" i="4"/>
  <c r="P907" i="4"/>
  <c r="AR907" i="4" s="1"/>
  <c r="AS906" i="4"/>
  <c r="AR906" i="4"/>
  <c r="X906" i="4"/>
  <c r="W906" i="4"/>
  <c r="V906" i="4"/>
  <c r="U906" i="4"/>
  <c r="T906" i="4"/>
  <c r="S906" i="4"/>
  <c r="R906" i="4"/>
  <c r="P906" i="4" s="1"/>
  <c r="Q906" i="4"/>
  <c r="AS905" i="4"/>
  <c r="X905" i="4"/>
  <c r="W905" i="4"/>
  <c r="V905" i="4"/>
  <c r="U905" i="4"/>
  <c r="T905" i="4"/>
  <c r="S905" i="4"/>
  <c r="R905" i="4"/>
  <c r="Q905" i="4"/>
  <c r="P905" i="4"/>
  <c r="AR905" i="4" s="1"/>
  <c r="AS904" i="4"/>
  <c r="X904" i="4"/>
  <c r="W904" i="4"/>
  <c r="V904" i="4"/>
  <c r="U904" i="4"/>
  <c r="T904" i="4"/>
  <c r="S904" i="4"/>
  <c r="R904" i="4"/>
  <c r="Q904" i="4"/>
  <c r="P904" i="4"/>
  <c r="AR904" i="4" s="1"/>
  <c r="AS903" i="4"/>
  <c r="X903" i="4"/>
  <c r="W903" i="4"/>
  <c r="V903" i="4"/>
  <c r="U903" i="4"/>
  <c r="T903" i="4"/>
  <c r="S903" i="4"/>
  <c r="R903" i="4"/>
  <c r="P903" i="4" s="1"/>
  <c r="AR903" i="4" s="1"/>
  <c r="Q903" i="4"/>
  <c r="AS902" i="4"/>
  <c r="X902" i="4"/>
  <c r="W902" i="4"/>
  <c r="V902" i="4"/>
  <c r="U902" i="4"/>
  <c r="T902" i="4"/>
  <c r="S902" i="4"/>
  <c r="R902" i="4"/>
  <c r="Q902" i="4"/>
  <c r="P902" i="4"/>
  <c r="AR902" i="4" s="1"/>
  <c r="AS901" i="4"/>
  <c r="X901" i="4"/>
  <c r="W901" i="4"/>
  <c r="V901" i="4"/>
  <c r="U901" i="4"/>
  <c r="T901" i="4"/>
  <c r="S901" i="4"/>
  <c r="R901" i="4"/>
  <c r="P901" i="4" s="1"/>
  <c r="AR901" i="4" s="1"/>
  <c r="Q901" i="4"/>
  <c r="AS900" i="4"/>
  <c r="X900" i="4"/>
  <c r="W900" i="4"/>
  <c r="V900" i="4"/>
  <c r="U900" i="4"/>
  <c r="T900" i="4"/>
  <c r="S900" i="4"/>
  <c r="R900" i="4"/>
  <c r="Q900" i="4"/>
  <c r="P900" i="4"/>
  <c r="AR900" i="4" s="1"/>
  <c r="AS899" i="4"/>
  <c r="AR899" i="4"/>
  <c r="X899" i="4"/>
  <c r="W899" i="4"/>
  <c r="V899" i="4"/>
  <c r="U899" i="4"/>
  <c r="T899" i="4"/>
  <c r="S899" i="4"/>
  <c r="R899" i="4"/>
  <c r="Q899" i="4"/>
  <c r="P899" i="4"/>
  <c r="AS898" i="4"/>
  <c r="X898" i="4"/>
  <c r="W898" i="4"/>
  <c r="V898" i="4"/>
  <c r="U898" i="4"/>
  <c r="T898" i="4"/>
  <c r="S898" i="4"/>
  <c r="R898" i="4"/>
  <c r="Q898" i="4"/>
  <c r="P898" i="4"/>
  <c r="AR898" i="4" s="1"/>
  <c r="AS897" i="4"/>
  <c r="X897" i="4"/>
  <c r="W897" i="4"/>
  <c r="V897" i="4"/>
  <c r="U897" i="4"/>
  <c r="T897" i="4"/>
  <c r="S897" i="4"/>
  <c r="R897" i="4"/>
  <c r="P897" i="4" s="1"/>
  <c r="AR897" i="4" s="1"/>
  <c r="Q897" i="4"/>
  <c r="AS896" i="4"/>
  <c r="X896" i="4"/>
  <c r="W896" i="4"/>
  <c r="V896" i="4"/>
  <c r="U896" i="4"/>
  <c r="T896" i="4"/>
  <c r="S896" i="4"/>
  <c r="R896" i="4"/>
  <c r="Q896" i="4"/>
  <c r="P896" i="4"/>
  <c r="AR896" i="4" s="1"/>
  <c r="AS895" i="4"/>
  <c r="AR895" i="4"/>
  <c r="X895" i="4"/>
  <c r="W895" i="4"/>
  <c r="V895" i="4"/>
  <c r="U895" i="4"/>
  <c r="T895" i="4"/>
  <c r="S895" i="4"/>
  <c r="R895" i="4"/>
  <c r="P895" i="4" s="1"/>
  <c r="Q895" i="4"/>
  <c r="AS894" i="4"/>
  <c r="X894" i="4"/>
  <c r="W894" i="4"/>
  <c r="V894" i="4"/>
  <c r="U894" i="4"/>
  <c r="T894" i="4"/>
  <c r="S894" i="4"/>
  <c r="R894" i="4"/>
  <c r="Q894" i="4"/>
  <c r="P894" i="4"/>
  <c r="AR894" i="4" s="1"/>
  <c r="AS893" i="4"/>
  <c r="X893" i="4"/>
  <c r="W893" i="4"/>
  <c r="V893" i="4"/>
  <c r="U893" i="4"/>
  <c r="T893" i="4"/>
  <c r="S893" i="4"/>
  <c r="R893" i="4"/>
  <c r="Q893" i="4"/>
  <c r="P893" i="4"/>
  <c r="AR893" i="4" s="1"/>
  <c r="AS892" i="4"/>
  <c r="X892" i="4"/>
  <c r="W892" i="4"/>
  <c r="V892" i="4"/>
  <c r="U892" i="4"/>
  <c r="T892" i="4"/>
  <c r="S892" i="4"/>
  <c r="R892" i="4"/>
  <c r="P892" i="4" s="1"/>
  <c r="AR892" i="4" s="1"/>
  <c r="Q892" i="4"/>
  <c r="AS891" i="4"/>
  <c r="X891" i="4"/>
  <c r="W891" i="4"/>
  <c r="V891" i="4"/>
  <c r="U891" i="4"/>
  <c r="T891" i="4"/>
  <c r="S891" i="4"/>
  <c r="R891" i="4"/>
  <c r="P891" i="4" s="1"/>
  <c r="AR891" i="4" s="1"/>
  <c r="Q891" i="4"/>
  <c r="AS890" i="4"/>
  <c r="X890" i="4"/>
  <c r="W890" i="4"/>
  <c r="V890" i="4"/>
  <c r="U890" i="4"/>
  <c r="T890" i="4"/>
  <c r="S890" i="4"/>
  <c r="R890" i="4"/>
  <c r="P890" i="4" s="1"/>
  <c r="AR890" i="4" s="1"/>
  <c r="Q890" i="4"/>
  <c r="AS889" i="4"/>
  <c r="X889" i="4"/>
  <c r="W889" i="4"/>
  <c r="V889" i="4"/>
  <c r="U889" i="4"/>
  <c r="T889" i="4"/>
  <c r="S889" i="4"/>
  <c r="R889" i="4"/>
  <c r="P889" i="4" s="1"/>
  <c r="AR889" i="4" s="1"/>
  <c r="Q889" i="4"/>
  <c r="AS888" i="4"/>
  <c r="X888" i="4"/>
  <c r="W888" i="4"/>
  <c r="V888" i="4"/>
  <c r="U888" i="4"/>
  <c r="T888" i="4"/>
  <c r="S888" i="4"/>
  <c r="R888" i="4"/>
  <c r="Q888" i="4"/>
  <c r="P888" i="4"/>
  <c r="AR888" i="4" s="1"/>
  <c r="AS887" i="4"/>
  <c r="AR887" i="4"/>
  <c r="X887" i="4"/>
  <c r="W887" i="4"/>
  <c r="V887" i="4"/>
  <c r="U887" i="4"/>
  <c r="T887" i="4"/>
  <c r="S887" i="4"/>
  <c r="R887" i="4"/>
  <c r="Q887" i="4"/>
  <c r="P887" i="4"/>
  <c r="AS886" i="4"/>
  <c r="X886" i="4"/>
  <c r="W886" i="4"/>
  <c r="V886" i="4"/>
  <c r="U886" i="4"/>
  <c r="T886" i="4"/>
  <c r="S886" i="4"/>
  <c r="R886" i="4"/>
  <c r="Q886" i="4"/>
  <c r="P886" i="4"/>
  <c r="AR886" i="4" s="1"/>
  <c r="AS885" i="4"/>
  <c r="X885" i="4"/>
  <c r="W885" i="4"/>
  <c r="V885" i="4"/>
  <c r="U885" i="4"/>
  <c r="T885" i="4"/>
  <c r="S885" i="4"/>
  <c r="R885" i="4"/>
  <c r="Q885" i="4"/>
  <c r="P885" i="4"/>
  <c r="AR885" i="4" s="1"/>
  <c r="AS884" i="4"/>
  <c r="X884" i="4"/>
  <c r="W884" i="4"/>
  <c r="V884" i="4"/>
  <c r="U884" i="4"/>
  <c r="T884" i="4"/>
  <c r="S884" i="4"/>
  <c r="R884" i="4"/>
  <c r="P884" i="4" s="1"/>
  <c r="AR884" i="4" s="1"/>
  <c r="Q884" i="4"/>
  <c r="AS883" i="4"/>
  <c r="X883" i="4"/>
  <c r="W883" i="4"/>
  <c r="V883" i="4"/>
  <c r="U883" i="4"/>
  <c r="T883" i="4"/>
  <c r="S883" i="4"/>
  <c r="R883" i="4"/>
  <c r="Q883" i="4"/>
  <c r="P883" i="4"/>
  <c r="AR883" i="4" s="1"/>
  <c r="AS882" i="4"/>
  <c r="X882" i="4"/>
  <c r="W882" i="4"/>
  <c r="V882" i="4"/>
  <c r="U882" i="4"/>
  <c r="T882" i="4"/>
  <c r="S882" i="4"/>
  <c r="R882" i="4"/>
  <c r="P882" i="4" s="1"/>
  <c r="AR882" i="4" s="1"/>
  <c r="Q882" i="4"/>
  <c r="AS881" i="4"/>
  <c r="X881" i="4"/>
  <c r="W881" i="4"/>
  <c r="V881" i="4"/>
  <c r="U881" i="4"/>
  <c r="T881" i="4"/>
  <c r="S881" i="4"/>
  <c r="R881" i="4"/>
  <c r="P881" i="4" s="1"/>
  <c r="AR881" i="4" s="1"/>
  <c r="Q881" i="4"/>
  <c r="AS880" i="4"/>
  <c r="X880" i="4"/>
  <c r="W880" i="4"/>
  <c r="V880" i="4"/>
  <c r="U880" i="4"/>
  <c r="T880" i="4"/>
  <c r="S880" i="4"/>
  <c r="R880" i="4"/>
  <c r="Q880" i="4"/>
  <c r="P880" i="4"/>
  <c r="AR880" i="4" s="1"/>
  <c r="AS879" i="4"/>
  <c r="AR879" i="4"/>
  <c r="X879" i="4"/>
  <c r="W879" i="4"/>
  <c r="V879" i="4"/>
  <c r="U879" i="4"/>
  <c r="T879" i="4"/>
  <c r="S879" i="4"/>
  <c r="R879" i="4"/>
  <c r="Q879" i="4"/>
  <c r="P879" i="4"/>
  <c r="AS878" i="4"/>
  <c r="X878" i="4"/>
  <c r="W878" i="4"/>
  <c r="V878" i="4"/>
  <c r="U878" i="4"/>
  <c r="T878" i="4"/>
  <c r="S878" i="4"/>
  <c r="R878" i="4"/>
  <c r="P878" i="4" s="1"/>
  <c r="AR878" i="4" s="1"/>
  <c r="Q878" i="4"/>
  <c r="AS877" i="4"/>
  <c r="X877" i="4"/>
  <c r="W877" i="4"/>
  <c r="V877" i="4"/>
  <c r="U877" i="4"/>
  <c r="T877" i="4"/>
  <c r="S877" i="4"/>
  <c r="R877" i="4"/>
  <c r="Q877" i="4"/>
  <c r="P877" i="4"/>
  <c r="AR877" i="4" s="1"/>
  <c r="AS876" i="4"/>
  <c r="X876" i="4"/>
  <c r="W876" i="4"/>
  <c r="V876" i="4"/>
  <c r="U876" i="4"/>
  <c r="T876" i="4"/>
  <c r="S876" i="4"/>
  <c r="R876" i="4"/>
  <c r="Q876" i="4"/>
  <c r="P876" i="4"/>
  <c r="AR876" i="4" s="1"/>
  <c r="AS875" i="4"/>
  <c r="X875" i="4"/>
  <c r="W875" i="4"/>
  <c r="V875" i="4"/>
  <c r="U875" i="4"/>
  <c r="T875" i="4"/>
  <c r="S875" i="4"/>
  <c r="R875" i="4"/>
  <c r="P875" i="4" s="1"/>
  <c r="AR875" i="4" s="1"/>
  <c r="Q875" i="4"/>
  <c r="AS874" i="4"/>
  <c r="X874" i="4"/>
  <c r="W874" i="4"/>
  <c r="V874" i="4"/>
  <c r="U874" i="4"/>
  <c r="T874" i="4"/>
  <c r="S874" i="4"/>
  <c r="R874" i="4"/>
  <c r="P874" i="4" s="1"/>
  <c r="AR874" i="4" s="1"/>
  <c r="Q874" i="4"/>
  <c r="AS873" i="4"/>
  <c r="X873" i="4"/>
  <c r="W873" i="4"/>
  <c r="V873" i="4"/>
  <c r="U873" i="4"/>
  <c r="T873" i="4"/>
  <c r="S873" i="4"/>
  <c r="R873" i="4"/>
  <c r="Q873" i="4"/>
  <c r="P873" i="4"/>
  <c r="AR873" i="4" s="1"/>
  <c r="AS872" i="4"/>
  <c r="AR872" i="4"/>
  <c r="X872" i="4"/>
  <c r="W872" i="4"/>
  <c r="V872" i="4"/>
  <c r="U872" i="4"/>
  <c r="T872" i="4"/>
  <c r="S872" i="4"/>
  <c r="R872" i="4"/>
  <c r="Q872" i="4"/>
  <c r="P872" i="4"/>
  <c r="AS871" i="4"/>
  <c r="X871" i="4"/>
  <c r="W871" i="4"/>
  <c r="V871" i="4"/>
  <c r="U871" i="4"/>
  <c r="T871" i="4"/>
  <c r="S871" i="4"/>
  <c r="R871" i="4"/>
  <c r="Q871" i="4"/>
  <c r="P871" i="4"/>
  <c r="AR871" i="4" s="1"/>
  <c r="AS870" i="4"/>
  <c r="X870" i="4"/>
  <c r="W870" i="4"/>
  <c r="V870" i="4"/>
  <c r="U870" i="4"/>
  <c r="T870" i="4"/>
  <c r="S870" i="4"/>
  <c r="R870" i="4"/>
  <c r="Q870" i="4"/>
  <c r="P870" i="4"/>
  <c r="AR870" i="4" s="1"/>
  <c r="AS869" i="4"/>
  <c r="X869" i="4"/>
  <c r="W869" i="4"/>
  <c r="V869" i="4"/>
  <c r="U869" i="4"/>
  <c r="T869" i="4"/>
  <c r="S869" i="4"/>
  <c r="R869" i="4"/>
  <c r="P869" i="4" s="1"/>
  <c r="AR869" i="4" s="1"/>
  <c r="Q869" i="4"/>
  <c r="AS868" i="4"/>
  <c r="X868" i="4"/>
  <c r="W868" i="4"/>
  <c r="V868" i="4"/>
  <c r="U868" i="4"/>
  <c r="T868" i="4"/>
  <c r="S868" i="4"/>
  <c r="R868" i="4"/>
  <c r="P868" i="4" s="1"/>
  <c r="AR868" i="4" s="1"/>
  <c r="Q868" i="4"/>
  <c r="AS867" i="4"/>
  <c r="AR867" i="4"/>
  <c r="X867" i="4"/>
  <c r="W867" i="4"/>
  <c r="V867" i="4"/>
  <c r="U867" i="4"/>
  <c r="T867" i="4"/>
  <c r="S867" i="4"/>
  <c r="R867" i="4"/>
  <c r="P867" i="4" s="1"/>
  <c r="Q867" i="4"/>
  <c r="AS866" i="4"/>
  <c r="AR866" i="4"/>
  <c r="X866" i="4"/>
  <c r="W866" i="4"/>
  <c r="V866" i="4"/>
  <c r="U866" i="4"/>
  <c r="T866" i="4"/>
  <c r="S866" i="4"/>
  <c r="R866" i="4"/>
  <c r="Q866" i="4"/>
  <c r="P866" i="4"/>
  <c r="AS865" i="4"/>
  <c r="X865" i="4"/>
  <c r="W865" i="4"/>
  <c r="V865" i="4"/>
  <c r="U865" i="4"/>
  <c r="T865" i="4"/>
  <c r="S865" i="4"/>
  <c r="R865" i="4"/>
  <c r="Q865" i="4"/>
  <c r="P865" i="4"/>
  <c r="AR865" i="4" s="1"/>
  <c r="AS864" i="4"/>
  <c r="X864" i="4"/>
  <c r="W864" i="4"/>
  <c r="V864" i="4"/>
  <c r="U864" i="4"/>
  <c r="T864" i="4"/>
  <c r="S864" i="4"/>
  <c r="R864" i="4"/>
  <c r="Q864" i="4"/>
  <c r="P864" i="4"/>
  <c r="AR864" i="4" s="1"/>
  <c r="AS863" i="4"/>
  <c r="X863" i="4"/>
  <c r="W863" i="4"/>
  <c r="V863" i="4"/>
  <c r="U863" i="4"/>
  <c r="T863" i="4"/>
  <c r="S863" i="4"/>
  <c r="R863" i="4"/>
  <c r="Q863" i="4"/>
  <c r="P863" i="4"/>
  <c r="AR863" i="4" s="1"/>
  <c r="AS862" i="4"/>
  <c r="X862" i="4"/>
  <c r="W862" i="4"/>
  <c r="V862" i="4"/>
  <c r="U862" i="4"/>
  <c r="T862" i="4"/>
  <c r="S862" i="4"/>
  <c r="R862" i="4"/>
  <c r="Q862" i="4"/>
  <c r="P862" i="4"/>
  <c r="AR862" i="4" s="1"/>
  <c r="AS861" i="4"/>
  <c r="X861" i="4"/>
  <c r="W861" i="4"/>
  <c r="V861" i="4"/>
  <c r="U861" i="4"/>
  <c r="T861" i="4"/>
  <c r="S861" i="4"/>
  <c r="R861" i="4"/>
  <c r="P861" i="4" s="1"/>
  <c r="AR861" i="4" s="1"/>
  <c r="Q861" i="4"/>
  <c r="AS860" i="4"/>
  <c r="X860" i="4"/>
  <c r="W860" i="4"/>
  <c r="V860" i="4"/>
  <c r="U860" i="4"/>
  <c r="T860" i="4"/>
  <c r="S860" i="4"/>
  <c r="R860" i="4"/>
  <c r="P860" i="4" s="1"/>
  <c r="AR860" i="4" s="1"/>
  <c r="Q860" i="4"/>
  <c r="AS859" i="4"/>
  <c r="X859" i="4"/>
  <c r="W859" i="4"/>
  <c r="V859" i="4"/>
  <c r="U859" i="4"/>
  <c r="T859" i="4"/>
  <c r="S859" i="4"/>
  <c r="R859" i="4"/>
  <c r="Q859" i="4"/>
  <c r="P859" i="4"/>
  <c r="AR859" i="4" s="1"/>
  <c r="AS858" i="4"/>
  <c r="X858" i="4"/>
  <c r="W858" i="4"/>
  <c r="V858" i="4"/>
  <c r="U858" i="4"/>
  <c r="T858" i="4"/>
  <c r="S858" i="4"/>
  <c r="R858" i="4"/>
  <c r="Q858" i="4"/>
  <c r="P858" i="4"/>
  <c r="AR858" i="4" s="1"/>
  <c r="AS857" i="4"/>
  <c r="AR857" i="4"/>
  <c r="X857" i="4"/>
  <c r="W857" i="4"/>
  <c r="V857" i="4"/>
  <c r="U857" i="4"/>
  <c r="T857" i="4"/>
  <c r="S857" i="4"/>
  <c r="R857" i="4"/>
  <c r="P857" i="4" s="1"/>
  <c r="Q857" i="4"/>
  <c r="AS856" i="4"/>
  <c r="X856" i="4"/>
  <c r="W856" i="4"/>
  <c r="V856" i="4"/>
  <c r="U856" i="4"/>
  <c r="T856" i="4"/>
  <c r="S856" i="4"/>
  <c r="R856" i="4"/>
  <c r="P856" i="4" s="1"/>
  <c r="AR856" i="4" s="1"/>
  <c r="Q856" i="4"/>
  <c r="AS855" i="4"/>
  <c r="AR855" i="4"/>
  <c r="X855" i="4"/>
  <c r="W855" i="4"/>
  <c r="V855" i="4"/>
  <c r="U855" i="4"/>
  <c r="T855" i="4"/>
  <c r="S855" i="4"/>
  <c r="R855" i="4"/>
  <c r="Q855" i="4"/>
  <c r="P855" i="4"/>
  <c r="AS854" i="4"/>
  <c r="AR854" i="4"/>
  <c r="X854" i="4"/>
  <c r="W854" i="4"/>
  <c r="V854" i="4"/>
  <c r="U854" i="4"/>
  <c r="T854" i="4"/>
  <c r="S854" i="4"/>
  <c r="R854" i="4"/>
  <c r="Q854" i="4"/>
  <c r="P854" i="4"/>
  <c r="AS853" i="4"/>
  <c r="X853" i="4"/>
  <c r="W853" i="4"/>
  <c r="V853" i="4"/>
  <c r="U853" i="4"/>
  <c r="T853" i="4"/>
  <c r="S853" i="4"/>
  <c r="R853" i="4"/>
  <c r="Q853" i="4"/>
  <c r="P853" i="4"/>
  <c r="AR853" i="4" s="1"/>
  <c r="AS852" i="4"/>
  <c r="X852" i="4"/>
  <c r="W852" i="4"/>
  <c r="V852" i="4"/>
  <c r="U852" i="4"/>
  <c r="T852" i="4"/>
  <c r="S852" i="4"/>
  <c r="R852" i="4"/>
  <c r="P852" i="4" s="1"/>
  <c r="AR852" i="4" s="1"/>
  <c r="Q852" i="4"/>
  <c r="AS851" i="4"/>
  <c r="X851" i="4"/>
  <c r="W851" i="4"/>
  <c r="V851" i="4"/>
  <c r="U851" i="4"/>
  <c r="T851" i="4"/>
  <c r="S851" i="4"/>
  <c r="R851" i="4"/>
  <c r="Q851" i="4"/>
  <c r="P851" i="4"/>
  <c r="AR851" i="4" s="1"/>
  <c r="AS850" i="4"/>
  <c r="X850" i="4"/>
  <c r="W850" i="4"/>
  <c r="V850" i="4"/>
  <c r="U850" i="4"/>
  <c r="T850" i="4"/>
  <c r="S850" i="4"/>
  <c r="R850" i="4"/>
  <c r="P850" i="4" s="1"/>
  <c r="AR850" i="4" s="1"/>
  <c r="Q850" i="4"/>
  <c r="AS849" i="4"/>
  <c r="X849" i="4"/>
  <c r="W849" i="4"/>
  <c r="V849" i="4"/>
  <c r="U849" i="4"/>
  <c r="T849" i="4"/>
  <c r="S849" i="4"/>
  <c r="R849" i="4"/>
  <c r="Q849" i="4"/>
  <c r="P849" i="4"/>
  <c r="AR849" i="4" s="1"/>
  <c r="AS848" i="4"/>
  <c r="X848" i="4"/>
  <c r="W848" i="4"/>
  <c r="V848" i="4"/>
  <c r="U848" i="4"/>
  <c r="T848" i="4"/>
  <c r="S848" i="4"/>
  <c r="R848" i="4"/>
  <c r="Q848" i="4"/>
  <c r="P848" i="4"/>
  <c r="AR848" i="4" s="1"/>
  <c r="AS847" i="4"/>
  <c r="X847" i="4"/>
  <c r="W847" i="4"/>
  <c r="V847" i="4"/>
  <c r="U847" i="4"/>
  <c r="T847" i="4"/>
  <c r="S847" i="4"/>
  <c r="R847" i="4"/>
  <c r="Q847" i="4"/>
  <c r="P847" i="4"/>
  <c r="AR847" i="4" s="1"/>
  <c r="AS846" i="4"/>
  <c r="X846" i="4"/>
  <c r="W846" i="4"/>
  <c r="V846" i="4"/>
  <c r="U846" i="4"/>
  <c r="T846" i="4"/>
  <c r="S846" i="4"/>
  <c r="R846" i="4"/>
  <c r="P846" i="4" s="1"/>
  <c r="AR846" i="4" s="1"/>
  <c r="Q846" i="4"/>
  <c r="AS845" i="4"/>
  <c r="X845" i="4"/>
  <c r="W845" i="4"/>
  <c r="V845" i="4"/>
  <c r="U845" i="4"/>
  <c r="T845" i="4"/>
  <c r="S845" i="4"/>
  <c r="R845" i="4"/>
  <c r="P845" i="4" s="1"/>
  <c r="AR845" i="4" s="1"/>
  <c r="Q845" i="4"/>
  <c r="AS844" i="4"/>
  <c r="AR844" i="4"/>
  <c r="X844" i="4"/>
  <c r="W844" i="4"/>
  <c r="V844" i="4"/>
  <c r="U844" i="4"/>
  <c r="T844" i="4"/>
  <c r="S844" i="4"/>
  <c r="R844" i="4"/>
  <c r="Q844" i="4"/>
  <c r="P844" i="4"/>
  <c r="AS843" i="4"/>
  <c r="X843" i="4"/>
  <c r="W843" i="4"/>
  <c r="V843" i="4"/>
  <c r="U843" i="4"/>
  <c r="T843" i="4"/>
  <c r="S843" i="4"/>
  <c r="R843" i="4"/>
  <c r="Q843" i="4"/>
  <c r="P843" i="4"/>
  <c r="AR843" i="4" s="1"/>
  <c r="AS842" i="4"/>
  <c r="X842" i="4"/>
  <c r="W842" i="4"/>
  <c r="V842" i="4"/>
  <c r="U842" i="4"/>
  <c r="T842" i="4"/>
  <c r="S842" i="4"/>
  <c r="R842" i="4"/>
  <c r="P842" i="4" s="1"/>
  <c r="AR842" i="4" s="1"/>
  <c r="Q842" i="4"/>
  <c r="AS841" i="4"/>
  <c r="AR841" i="4"/>
  <c r="X841" i="4"/>
  <c r="W841" i="4"/>
  <c r="V841" i="4"/>
  <c r="U841" i="4"/>
  <c r="T841" i="4"/>
  <c r="S841" i="4"/>
  <c r="R841" i="4"/>
  <c r="P841" i="4" s="1"/>
  <c r="Q841" i="4"/>
  <c r="AS840" i="4"/>
  <c r="AR840" i="4"/>
  <c r="X840" i="4"/>
  <c r="W840" i="4"/>
  <c r="V840" i="4"/>
  <c r="U840" i="4"/>
  <c r="T840" i="4"/>
  <c r="S840" i="4"/>
  <c r="R840" i="4"/>
  <c r="Q840" i="4"/>
  <c r="P840" i="4"/>
  <c r="AS839" i="4"/>
  <c r="X839" i="4"/>
  <c r="W839" i="4"/>
  <c r="V839" i="4"/>
  <c r="U839" i="4"/>
  <c r="T839" i="4"/>
  <c r="S839" i="4"/>
  <c r="R839" i="4"/>
  <c r="Q839" i="4"/>
  <c r="P839" i="4"/>
  <c r="AR839" i="4" s="1"/>
  <c r="AS838" i="4"/>
  <c r="AR838" i="4"/>
  <c r="X838" i="4"/>
  <c r="W838" i="4"/>
  <c r="V838" i="4"/>
  <c r="U838" i="4"/>
  <c r="T838" i="4"/>
  <c r="S838" i="4"/>
  <c r="R838" i="4"/>
  <c r="P838" i="4" s="1"/>
  <c r="Q838" i="4"/>
  <c r="AS837" i="4"/>
  <c r="X837" i="4"/>
  <c r="W837" i="4"/>
  <c r="V837" i="4"/>
  <c r="U837" i="4"/>
  <c r="T837" i="4"/>
  <c r="S837" i="4"/>
  <c r="R837" i="4"/>
  <c r="Q837" i="4"/>
  <c r="P837" i="4"/>
  <c r="AR837" i="4" s="1"/>
  <c r="AS836" i="4"/>
  <c r="X836" i="4"/>
  <c r="W836" i="4"/>
  <c r="V836" i="4"/>
  <c r="U836" i="4"/>
  <c r="T836" i="4"/>
  <c r="S836" i="4"/>
  <c r="R836" i="4"/>
  <c r="Q836" i="4"/>
  <c r="P836" i="4"/>
  <c r="AR836" i="4" s="1"/>
  <c r="AS835" i="4"/>
  <c r="X835" i="4"/>
  <c r="W835" i="4"/>
  <c r="V835" i="4"/>
  <c r="U835" i="4"/>
  <c r="T835" i="4"/>
  <c r="S835" i="4"/>
  <c r="R835" i="4"/>
  <c r="P835" i="4" s="1"/>
  <c r="AR835" i="4" s="1"/>
  <c r="Q835" i="4"/>
  <c r="AS834" i="4"/>
  <c r="X834" i="4"/>
  <c r="W834" i="4"/>
  <c r="V834" i="4"/>
  <c r="U834" i="4"/>
  <c r="T834" i="4"/>
  <c r="S834" i="4"/>
  <c r="R834" i="4"/>
  <c r="Q834" i="4"/>
  <c r="P834" i="4"/>
  <c r="AR834" i="4" s="1"/>
  <c r="AS833" i="4"/>
  <c r="AR833" i="4"/>
  <c r="X833" i="4"/>
  <c r="W833" i="4"/>
  <c r="V833" i="4"/>
  <c r="U833" i="4"/>
  <c r="T833" i="4"/>
  <c r="S833" i="4"/>
  <c r="R833" i="4"/>
  <c r="Q833" i="4"/>
  <c r="P833" i="4"/>
  <c r="AS832" i="4"/>
  <c r="X832" i="4"/>
  <c r="W832" i="4"/>
  <c r="V832" i="4"/>
  <c r="U832" i="4"/>
  <c r="T832" i="4"/>
  <c r="S832" i="4"/>
  <c r="R832" i="4"/>
  <c r="P832" i="4" s="1"/>
  <c r="AR832" i="4" s="1"/>
  <c r="Q832" i="4"/>
  <c r="AS831" i="4"/>
  <c r="AR831" i="4"/>
  <c r="X831" i="4"/>
  <c r="W831" i="4"/>
  <c r="V831" i="4"/>
  <c r="U831" i="4"/>
  <c r="T831" i="4"/>
  <c r="S831" i="4"/>
  <c r="R831" i="4"/>
  <c r="Q831" i="4"/>
  <c r="P831" i="4"/>
  <c r="AS830" i="4"/>
  <c r="X830" i="4"/>
  <c r="W830" i="4"/>
  <c r="V830" i="4"/>
  <c r="U830" i="4"/>
  <c r="T830" i="4"/>
  <c r="S830" i="4"/>
  <c r="R830" i="4"/>
  <c r="Q830" i="4"/>
  <c r="P830" i="4"/>
  <c r="AR830" i="4" s="1"/>
  <c r="AS829" i="4"/>
  <c r="X829" i="4"/>
  <c r="W829" i="4"/>
  <c r="V829" i="4"/>
  <c r="U829" i="4"/>
  <c r="T829" i="4"/>
  <c r="S829" i="4"/>
  <c r="R829" i="4"/>
  <c r="P829" i="4" s="1"/>
  <c r="AR829" i="4" s="1"/>
  <c r="Q829" i="4"/>
  <c r="AS828" i="4"/>
  <c r="X828" i="4"/>
  <c r="W828" i="4"/>
  <c r="V828" i="4"/>
  <c r="U828" i="4"/>
  <c r="T828" i="4"/>
  <c r="S828" i="4"/>
  <c r="R828" i="4"/>
  <c r="P828" i="4" s="1"/>
  <c r="AR828" i="4" s="1"/>
  <c r="Q828" i="4"/>
  <c r="AS827" i="4"/>
  <c r="X827" i="4"/>
  <c r="W827" i="4"/>
  <c r="V827" i="4"/>
  <c r="U827" i="4"/>
  <c r="T827" i="4"/>
  <c r="S827" i="4"/>
  <c r="R827" i="4"/>
  <c r="P827" i="4" s="1"/>
  <c r="AR827" i="4" s="1"/>
  <c r="Q827" i="4"/>
  <c r="AS826" i="4"/>
  <c r="X826" i="4"/>
  <c r="W826" i="4"/>
  <c r="V826" i="4"/>
  <c r="U826" i="4"/>
  <c r="T826" i="4"/>
  <c r="S826" i="4"/>
  <c r="R826" i="4"/>
  <c r="Q826" i="4"/>
  <c r="P826" i="4"/>
  <c r="AR826" i="4" s="1"/>
  <c r="AS825" i="4"/>
  <c r="X825" i="4"/>
  <c r="W825" i="4"/>
  <c r="V825" i="4"/>
  <c r="U825" i="4"/>
  <c r="T825" i="4"/>
  <c r="S825" i="4"/>
  <c r="R825" i="4"/>
  <c r="Q825" i="4"/>
  <c r="P825" i="4"/>
  <c r="AR825" i="4" s="1"/>
  <c r="AS824" i="4"/>
  <c r="AR824" i="4"/>
  <c r="X824" i="4"/>
  <c r="W824" i="4"/>
  <c r="V824" i="4"/>
  <c r="U824" i="4"/>
  <c r="T824" i="4"/>
  <c r="S824" i="4"/>
  <c r="R824" i="4"/>
  <c r="P824" i="4" s="1"/>
  <c r="Q824" i="4"/>
  <c r="AS823" i="4"/>
  <c r="X823" i="4"/>
  <c r="W823" i="4"/>
  <c r="V823" i="4"/>
  <c r="U823" i="4"/>
  <c r="T823" i="4"/>
  <c r="S823" i="4"/>
  <c r="R823" i="4"/>
  <c r="Q823" i="4"/>
  <c r="P823" i="4"/>
  <c r="AR823" i="4" s="1"/>
  <c r="AS822" i="4"/>
  <c r="X822" i="4"/>
  <c r="W822" i="4"/>
  <c r="V822" i="4"/>
  <c r="U822" i="4"/>
  <c r="T822" i="4"/>
  <c r="S822" i="4"/>
  <c r="R822" i="4"/>
  <c r="Q822" i="4"/>
  <c r="P822" i="4"/>
  <c r="AR822" i="4" s="1"/>
  <c r="AS821" i="4"/>
  <c r="X821" i="4"/>
  <c r="W821" i="4"/>
  <c r="V821" i="4"/>
  <c r="U821" i="4"/>
  <c r="T821" i="4"/>
  <c r="S821" i="4"/>
  <c r="R821" i="4"/>
  <c r="P821" i="4" s="1"/>
  <c r="AR821" i="4" s="1"/>
  <c r="Q821" i="4"/>
  <c r="AS820" i="4"/>
  <c r="AR820" i="4"/>
  <c r="X820" i="4"/>
  <c r="W820" i="4"/>
  <c r="V820" i="4"/>
  <c r="U820" i="4"/>
  <c r="T820" i="4"/>
  <c r="S820" i="4"/>
  <c r="R820" i="4"/>
  <c r="Q820" i="4"/>
  <c r="P820" i="4"/>
  <c r="AS819" i="4"/>
  <c r="X819" i="4"/>
  <c r="W819" i="4"/>
  <c r="V819" i="4"/>
  <c r="U819" i="4"/>
  <c r="T819" i="4"/>
  <c r="S819" i="4"/>
  <c r="R819" i="4"/>
  <c r="Q819" i="4"/>
  <c r="P819" i="4"/>
  <c r="AR819" i="4" s="1"/>
  <c r="AS818" i="4"/>
  <c r="AR818" i="4"/>
  <c r="X818" i="4"/>
  <c r="W818" i="4"/>
  <c r="V818" i="4"/>
  <c r="U818" i="4"/>
  <c r="T818" i="4"/>
  <c r="S818" i="4"/>
  <c r="R818" i="4"/>
  <c r="P818" i="4" s="1"/>
  <c r="Q818" i="4"/>
  <c r="AS817" i="4"/>
  <c r="X817" i="4"/>
  <c r="W817" i="4"/>
  <c r="V817" i="4"/>
  <c r="U817" i="4"/>
  <c r="T817" i="4"/>
  <c r="S817" i="4"/>
  <c r="R817" i="4"/>
  <c r="P817" i="4" s="1"/>
  <c r="AR817" i="4" s="1"/>
  <c r="Q817" i="4"/>
  <c r="AS816" i="4"/>
  <c r="AR816" i="4"/>
  <c r="X816" i="4"/>
  <c r="W816" i="4"/>
  <c r="V816" i="4"/>
  <c r="U816" i="4"/>
  <c r="T816" i="4"/>
  <c r="S816" i="4"/>
  <c r="R816" i="4"/>
  <c r="P816" i="4" s="1"/>
  <c r="Q816" i="4"/>
  <c r="AS815" i="4"/>
  <c r="X815" i="4"/>
  <c r="W815" i="4"/>
  <c r="V815" i="4"/>
  <c r="U815" i="4"/>
  <c r="T815" i="4"/>
  <c r="S815" i="4"/>
  <c r="R815" i="4"/>
  <c r="P815" i="4" s="1"/>
  <c r="AR815" i="4" s="1"/>
  <c r="Q815" i="4"/>
  <c r="AS814" i="4"/>
  <c r="X814" i="4"/>
  <c r="W814" i="4"/>
  <c r="V814" i="4"/>
  <c r="U814" i="4"/>
  <c r="T814" i="4"/>
  <c r="S814" i="4"/>
  <c r="R814" i="4"/>
  <c r="Q814" i="4"/>
  <c r="P814" i="4"/>
  <c r="AR814" i="4" s="1"/>
  <c r="AS813" i="4"/>
  <c r="X813" i="4"/>
  <c r="W813" i="4"/>
  <c r="V813" i="4"/>
  <c r="U813" i="4"/>
  <c r="T813" i="4"/>
  <c r="S813" i="4"/>
  <c r="R813" i="4"/>
  <c r="P813" i="4" s="1"/>
  <c r="AR813" i="4" s="1"/>
  <c r="Q813" i="4"/>
  <c r="AS812" i="4"/>
  <c r="AR812" i="4"/>
  <c r="X812" i="4"/>
  <c r="W812" i="4"/>
  <c r="V812" i="4"/>
  <c r="U812" i="4"/>
  <c r="T812" i="4"/>
  <c r="S812" i="4"/>
  <c r="R812" i="4"/>
  <c r="Q812" i="4"/>
  <c r="P812" i="4"/>
  <c r="AS811" i="4"/>
  <c r="X811" i="4"/>
  <c r="W811" i="4"/>
  <c r="V811" i="4"/>
  <c r="U811" i="4"/>
  <c r="T811" i="4"/>
  <c r="S811" i="4"/>
  <c r="R811" i="4"/>
  <c r="Q811" i="4"/>
  <c r="P811" i="4"/>
  <c r="AR811" i="4" s="1"/>
  <c r="AS810" i="4"/>
  <c r="AR810" i="4"/>
  <c r="X810" i="4"/>
  <c r="W810" i="4"/>
  <c r="V810" i="4"/>
  <c r="U810" i="4"/>
  <c r="T810" i="4"/>
  <c r="S810" i="4"/>
  <c r="R810" i="4"/>
  <c r="P810" i="4" s="1"/>
  <c r="Q810" i="4"/>
  <c r="AS809" i="4"/>
  <c r="X809" i="4"/>
  <c r="W809" i="4"/>
  <c r="V809" i="4"/>
  <c r="U809" i="4"/>
  <c r="T809" i="4"/>
  <c r="S809" i="4"/>
  <c r="R809" i="4"/>
  <c r="P809" i="4" s="1"/>
  <c r="AR809" i="4" s="1"/>
  <c r="Q809" i="4"/>
  <c r="AS808" i="4"/>
  <c r="AR808" i="4"/>
  <c r="X808" i="4"/>
  <c r="W808" i="4"/>
  <c r="V808" i="4"/>
  <c r="U808" i="4"/>
  <c r="T808" i="4"/>
  <c r="S808" i="4"/>
  <c r="R808" i="4"/>
  <c r="Q808" i="4"/>
  <c r="P808" i="4"/>
  <c r="AS807" i="4"/>
  <c r="X807" i="4"/>
  <c r="W807" i="4"/>
  <c r="V807" i="4"/>
  <c r="U807" i="4"/>
  <c r="T807" i="4"/>
  <c r="S807" i="4"/>
  <c r="R807" i="4"/>
  <c r="Q807" i="4"/>
  <c r="P807" i="4"/>
  <c r="AR807" i="4" s="1"/>
  <c r="AS806" i="4"/>
  <c r="X806" i="4"/>
  <c r="W806" i="4"/>
  <c r="V806" i="4"/>
  <c r="U806" i="4"/>
  <c r="T806" i="4"/>
  <c r="S806" i="4"/>
  <c r="R806" i="4"/>
  <c r="Q806" i="4"/>
  <c r="P806" i="4"/>
  <c r="AR806" i="4" s="1"/>
  <c r="AS805" i="4"/>
  <c r="X805" i="4"/>
  <c r="W805" i="4"/>
  <c r="V805" i="4"/>
  <c r="U805" i="4"/>
  <c r="T805" i="4"/>
  <c r="S805" i="4"/>
  <c r="R805" i="4"/>
  <c r="P805" i="4" s="1"/>
  <c r="AR805" i="4" s="1"/>
  <c r="Q805" i="4"/>
  <c r="AS804" i="4"/>
  <c r="X804" i="4"/>
  <c r="W804" i="4"/>
  <c r="V804" i="4"/>
  <c r="U804" i="4"/>
  <c r="T804" i="4"/>
  <c r="S804" i="4"/>
  <c r="R804" i="4"/>
  <c r="P804" i="4" s="1"/>
  <c r="AR804" i="4" s="1"/>
  <c r="Q804" i="4"/>
  <c r="AS803" i="4"/>
  <c r="X803" i="4"/>
  <c r="W803" i="4"/>
  <c r="V803" i="4"/>
  <c r="U803" i="4"/>
  <c r="T803" i="4"/>
  <c r="S803" i="4"/>
  <c r="R803" i="4"/>
  <c r="P803" i="4" s="1"/>
  <c r="AR803" i="4" s="1"/>
  <c r="Q803" i="4"/>
  <c r="AS802" i="4"/>
  <c r="X802" i="4"/>
  <c r="W802" i="4"/>
  <c r="V802" i="4"/>
  <c r="U802" i="4"/>
  <c r="T802" i="4"/>
  <c r="S802" i="4"/>
  <c r="R802" i="4"/>
  <c r="P802" i="4" s="1"/>
  <c r="AR802" i="4" s="1"/>
  <c r="Q802" i="4"/>
  <c r="AS801" i="4"/>
  <c r="AR801" i="4"/>
  <c r="X801" i="4"/>
  <c r="W801" i="4"/>
  <c r="V801" i="4"/>
  <c r="U801" i="4"/>
  <c r="T801" i="4"/>
  <c r="S801" i="4"/>
  <c r="R801" i="4"/>
  <c r="P801" i="4" s="1"/>
  <c r="Q801" i="4"/>
  <c r="AS800" i="4"/>
  <c r="X800" i="4"/>
  <c r="W800" i="4"/>
  <c r="V800" i="4"/>
  <c r="U800" i="4"/>
  <c r="T800" i="4"/>
  <c r="S800" i="4"/>
  <c r="R800" i="4"/>
  <c r="P800" i="4" s="1"/>
  <c r="AR800" i="4" s="1"/>
  <c r="Q800" i="4"/>
  <c r="AS799" i="4"/>
  <c r="AR799" i="4"/>
  <c r="X799" i="4"/>
  <c r="W799" i="4"/>
  <c r="V799" i="4"/>
  <c r="U799" i="4"/>
  <c r="T799" i="4"/>
  <c r="S799" i="4"/>
  <c r="R799" i="4"/>
  <c r="Q799" i="4"/>
  <c r="P799" i="4"/>
  <c r="AS798" i="4"/>
  <c r="X798" i="4"/>
  <c r="W798" i="4"/>
  <c r="V798" i="4"/>
  <c r="U798" i="4"/>
  <c r="T798" i="4"/>
  <c r="S798" i="4"/>
  <c r="R798" i="4"/>
  <c r="Q798" i="4"/>
  <c r="P798" i="4"/>
  <c r="AR798" i="4" s="1"/>
  <c r="AS797" i="4"/>
  <c r="AR797" i="4"/>
  <c r="X797" i="4"/>
  <c r="W797" i="4"/>
  <c r="V797" i="4"/>
  <c r="U797" i="4"/>
  <c r="T797" i="4"/>
  <c r="S797" i="4"/>
  <c r="R797" i="4"/>
  <c r="Q797" i="4"/>
  <c r="P797" i="4"/>
  <c r="AS796" i="4"/>
  <c r="X796" i="4"/>
  <c r="W796" i="4"/>
  <c r="V796" i="4"/>
  <c r="U796" i="4"/>
  <c r="T796" i="4"/>
  <c r="S796" i="4"/>
  <c r="R796" i="4"/>
  <c r="P796" i="4" s="1"/>
  <c r="AR796" i="4" s="1"/>
  <c r="Q796" i="4"/>
  <c r="AS795" i="4"/>
  <c r="X795" i="4"/>
  <c r="W795" i="4"/>
  <c r="V795" i="4"/>
  <c r="U795" i="4"/>
  <c r="T795" i="4"/>
  <c r="S795" i="4"/>
  <c r="R795" i="4"/>
  <c r="P795" i="4" s="1"/>
  <c r="AR795" i="4" s="1"/>
  <c r="Q795" i="4"/>
  <c r="AS794" i="4"/>
  <c r="X794" i="4"/>
  <c r="W794" i="4"/>
  <c r="V794" i="4"/>
  <c r="U794" i="4"/>
  <c r="T794" i="4"/>
  <c r="S794" i="4"/>
  <c r="R794" i="4"/>
  <c r="P794" i="4" s="1"/>
  <c r="AR794" i="4" s="1"/>
  <c r="Q794" i="4"/>
  <c r="AS793" i="4"/>
  <c r="X793" i="4"/>
  <c r="W793" i="4"/>
  <c r="V793" i="4"/>
  <c r="U793" i="4"/>
  <c r="T793" i="4"/>
  <c r="S793" i="4"/>
  <c r="R793" i="4"/>
  <c r="P793" i="4" s="1"/>
  <c r="AR793" i="4" s="1"/>
  <c r="Q793" i="4"/>
  <c r="AS792" i="4"/>
  <c r="X792" i="4"/>
  <c r="W792" i="4"/>
  <c r="V792" i="4"/>
  <c r="U792" i="4"/>
  <c r="T792" i="4"/>
  <c r="S792" i="4"/>
  <c r="R792" i="4"/>
  <c r="Q792" i="4"/>
  <c r="P792" i="4"/>
  <c r="AR792" i="4" s="1"/>
  <c r="AS791" i="4"/>
  <c r="AR791" i="4"/>
  <c r="X791" i="4"/>
  <c r="W791" i="4"/>
  <c r="V791" i="4"/>
  <c r="U791" i="4"/>
  <c r="T791" i="4"/>
  <c r="S791" i="4"/>
  <c r="R791" i="4"/>
  <c r="P791" i="4" s="1"/>
  <c r="Q791" i="4"/>
  <c r="AS790" i="4"/>
  <c r="X790" i="4"/>
  <c r="W790" i="4"/>
  <c r="V790" i="4"/>
  <c r="U790" i="4"/>
  <c r="T790" i="4"/>
  <c r="S790" i="4"/>
  <c r="R790" i="4"/>
  <c r="Q790" i="4"/>
  <c r="P790" i="4"/>
  <c r="AR790" i="4" s="1"/>
  <c r="AS789" i="4"/>
  <c r="AR789" i="4"/>
  <c r="X789" i="4"/>
  <c r="W789" i="4"/>
  <c r="V789" i="4"/>
  <c r="U789" i="4"/>
  <c r="T789" i="4"/>
  <c r="S789" i="4"/>
  <c r="R789" i="4"/>
  <c r="Q789" i="4"/>
  <c r="P789" i="4"/>
  <c r="AS788" i="4"/>
  <c r="X788" i="4"/>
  <c r="W788" i="4"/>
  <c r="V788" i="4"/>
  <c r="U788" i="4"/>
  <c r="T788" i="4"/>
  <c r="S788" i="4"/>
  <c r="R788" i="4"/>
  <c r="P788" i="4" s="1"/>
  <c r="AR788" i="4" s="1"/>
  <c r="Q788" i="4"/>
  <c r="AS787" i="4"/>
  <c r="X787" i="4"/>
  <c r="W787" i="4"/>
  <c r="V787" i="4"/>
  <c r="U787" i="4"/>
  <c r="T787" i="4"/>
  <c r="S787" i="4"/>
  <c r="R787" i="4"/>
  <c r="Q787" i="4"/>
  <c r="P787" i="4"/>
  <c r="AR787" i="4" s="1"/>
  <c r="AS786" i="4"/>
  <c r="X786" i="4"/>
  <c r="W786" i="4"/>
  <c r="V786" i="4"/>
  <c r="U786" i="4"/>
  <c r="T786" i="4"/>
  <c r="S786" i="4"/>
  <c r="R786" i="4"/>
  <c r="P786" i="4" s="1"/>
  <c r="AR786" i="4" s="1"/>
  <c r="Q786" i="4"/>
  <c r="AS785" i="4"/>
  <c r="AR785" i="4"/>
  <c r="X785" i="4"/>
  <c r="W785" i="4"/>
  <c r="V785" i="4"/>
  <c r="U785" i="4"/>
  <c r="T785" i="4"/>
  <c r="S785" i="4"/>
  <c r="R785" i="4"/>
  <c r="Q785" i="4"/>
  <c r="P785" i="4"/>
  <c r="AS784" i="4"/>
  <c r="X784" i="4"/>
  <c r="W784" i="4"/>
  <c r="V784" i="4"/>
  <c r="U784" i="4"/>
  <c r="T784" i="4"/>
  <c r="S784" i="4"/>
  <c r="R784" i="4"/>
  <c r="Q784" i="4"/>
  <c r="P784" i="4"/>
  <c r="AR784" i="4" s="1"/>
  <c r="AS783" i="4"/>
  <c r="X783" i="4"/>
  <c r="W783" i="4"/>
  <c r="V783" i="4"/>
  <c r="U783" i="4"/>
  <c r="T783" i="4"/>
  <c r="S783" i="4"/>
  <c r="R783" i="4"/>
  <c r="P783" i="4" s="1"/>
  <c r="AR783" i="4" s="1"/>
  <c r="Q783" i="4"/>
  <c r="AS782" i="4"/>
  <c r="X782" i="4"/>
  <c r="W782" i="4"/>
  <c r="V782" i="4"/>
  <c r="U782" i="4"/>
  <c r="T782" i="4"/>
  <c r="S782" i="4"/>
  <c r="R782" i="4"/>
  <c r="Q782" i="4"/>
  <c r="P782" i="4"/>
  <c r="AR782" i="4" s="1"/>
  <c r="AS781" i="4"/>
  <c r="AR781" i="4"/>
  <c r="X781" i="4"/>
  <c r="W781" i="4"/>
  <c r="V781" i="4"/>
  <c r="U781" i="4"/>
  <c r="T781" i="4"/>
  <c r="S781" i="4"/>
  <c r="R781" i="4"/>
  <c r="P781" i="4" s="1"/>
  <c r="Q781" i="4"/>
  <c r="AS780" i="4"/>
  <c r="X780" i="4"/>
  <c r="W780" i="4"/>
  <c r="V780" i="4"/>
  <c r="U780" i="4"/>
  <c r="T780" i="4"/>
  <c r="S780" i="4"/>
  <c r="R780" i="4"/>
  <c r="P780" i="4" s="1"/>
  <c r="AR780" i="4" s="1"/>
  <c r="Q780" i="4"/>
  <c r="AS779" i="4"/>
  <c r="X779" i="4"/>
  <c r="W779" i="4"/>
  <c r="V779" i="4"/>
  <c r="U779" i="4"/>
  <c r="T779" i="4"/>
  <c r="S779" i="4"/>
  <c r="R779" i="4"/>
  <c r="Q779" i="4"/>
  <c r="P779" i="4"/>
  <c r="AR779" i="4" s="1"/>
  <c r="AS778" i="4"/>
  <c r="AR778" i="4"/>
  <c r="X778" i="4"/>
  <c r="W778" i="4"/>
  <c r="V778" i="4"/>
  <c r="U778" i="4"/>
  <c r="T778" i="4"/>
  <c r="S778" i="4"/>
  <c r="R778" i="4"/>
  <c r="P778" i="4" s="1"/>
  <c r="Q778" i="4"/>
  <c r="AS777" i="4"/>
  <c r="X777" i="4"/>
  <c r="W777" i="4"/>
  <c r="V777" i="4"/>
  <c r="U777" i="4"/>
  <c r="T777" i="4"/>
  <c r="S777" i="4"/>
  <c r="R777" i="4"/>
  <c r="P777" i="4" s="1"/>
  <c r="AR777" i="4" s="1"/>
  <c r="Q777" i="4"/>
  <c r="AS776" i="4"/>
  <c r="AR776" i="4"/>
  <c r="X776" i="4"/>
  <c r="W776" i="4"/>
  <c r="V776" i="4"/>
  <c r="U776" i="4"/>
  <c r="T776" i="4"/>
  <c r="S776" i="4"/>
  <c r="R776" i="4"/>
  <c r="Q776" i="4"/>
  <c r="P776" i="4"/>
  <c r="AS775" i="4"/>
  <c r="AR775" i="4"/>
  <c r="X775" i="4"/>
  <c r="W775" i="4"/>
  <c r="V775" i="4"/>
  <c r="U775" i="4"/>
  <c r="T775" i="4"/>
  <c r="S775" i="4"/>
  <c r="R775" i="4"/>
  <c r="Q775" i="4"/>
  <c r="P775" i="4"/>
  <c r="AS774" i="4"/>
  <c r="X774" i="4"/>
  <c r="W774" i="4"/>
  <c r="V774" i="4"/>
  <c r="U774" i="4"/>
  <c r="T774" i="4"/>
  <c r="S774" i="4"/>
  <c r="R774" i="4"/>
  <c r="Q774" i="4"/>
  <c r="P774" i="4"/>
  <c r="AR774" i="4" s="1"/>
  <c r="AS773" i="4"/>
  <c r="X773" i="4"/>
  <c r="W773" i="4"/>
  <c r="V773" i="4"/>
  <c r="U773" i="4"/>
  <c r="T773" i="4"/>
  <c r="S773" i="4"/>
  <c r="R773" i="4"/>
  <c r="P773" i="4" s="1"/>
  <c r="AR773" i="4" s="1"/>
  <c r="Q773" i="4"/>
  <c r="AS772" i="4"/>
  <c r="X772" i="4"/>
  <c r="W772" i="4"/>
  <c r="V772" i="4"/>
  <c r="U772" i="4"/>
  <c r="T772" i="4"/>
  <c r="S772" i="4"/>
  <c r="R772" i="4"/>
  <c r="P772" i="4" s="1"/>
  <c r="AR772" i="4" s="1"/>
  <c r="Q772" i="4"/>
  <c r="AS771" i="4"/>
  <c r="AR771" i="4"/>
  <c r="X771" i="4"/>
  <c r="W771" i="4"/>
  <c r="V771" i="4"/>
  <c r="U771" i="4"/>
  <c r="T771" i="4"/>
  <c r="S771" i="4"/>
  <c r="R771" i="4"/>
  <c r="P771" i="4" s="1"/>
  <c r="Q771" i="4"/>
  <c r="AS770" i="4"/>
  <c r="X770" i="4"/>
  <c r="W770" i="4"/>
  <c r="V770" i="4"/>
  <c r="U770" i="4"/>
  <c r="T770" i="4"/>
  <c r="S770" i="4"/>
  <c r="R770" i="4"/>
  <c r="Q770" i="4"/>
  <c r="P770" i="4"/>
  <c r="AR770" i="4" s="1"/>
  <c r="AS769" i="4"/>
  <c r="AR769" i="4"/>
  <c r="X769" i="4"/>
  <c r="W769" i="4"/>
  <c r="V769" i="4"/>
  <c r="U769" i="4"/>
  <c r="T769" i="4"/>
  <c r="S769" i="4"/>
  <c r="R769" i="4"/>
  <c r="P769" i="4" s="1"/>
  <c r="Q769" i="4"/>
  <c r="AS768" i="4"/>
  <c r="X768" i="4"/>
  <c r="W768" i="4"/>
  <c r="V768" i="4"/>
  <c r="U768" i="4"/>
  <c r="T768" i="4"/>
  <c r="S768" i="4"/>
  <c r="R768" i="4"/>
  <c r="Q768" i="4"/>
  <c r="P768" i="4"/>
  <c r="AR768" i="4" s="1"/>
  <c r="AS767" i="4"/>
  <c r="AR767" i="4"/>
  <c r="X767" i="4"/>
  <c r="W767" i="4"/>
  <c r="V767" i="4"/>
  <c r="U767" i="4"/>
  <c r="T767" i="4"/>
  <c r="S767" i="4"/>
  <c r="R767" i="4"/>
  <c r="Q767" i="4"/>
  <c r="P767" i="4"/>
  <c r="AS766" i="4"/>
  <c r="X766" i="4"/>
  <c r="W766" i="4"/>
  <c r="V766" i="4"/>
  <c r="U766" i="4"/>
  <c r="T766" i="4"/>
  <c r="S766" i="4"/>
  <c r="R766" i="4"/>
  <c r="Q766" i="4"/>
  <c r="P766" i="4"/>
  <c r="AR766" i="4" s="1"/>
  <c r="AS765" i="4"/>
  <c r="X765" i="4"/>
  <c r="W765" i="4"/>
  <c r="V765" i="4"/>
  <c r="U765" i="4"/>
  <c r="T765" i="4"/>
  <c r="S765" i="4"/>
  <c r="R765" i="4"/>
  <c r="Q765" i="4"/>
  <c r="P765" i="4"/>
  <c r="AR765" i="4" s="1"/>
  <c r="AS764" i="4"/>
  <c r="X764" i="4"/>
  <c r="W764" i="4"/>
  <c r="V764" i="4"/>
  <c r="U764" i="4"/>
  <c r="T764" i="4"/>
  <c r="S764" i="4"/>
  <c r="R764" i="4"/>
  <c r="P764" i="4" s="1"/>
  <c r="AR764" i="4" s="1"/>
  <c r="Q764" i="4"/>
  <c r="AS763" i="4"/>
  <c r="X763" i="4"/>
  <c r="W763" i="4"/>
  <c r="V763" i="4"/>
  <c r="U763" i="4"/>
  <c r="T763" i="4"/>
  <c r="S763" i="4"/>
  <c r="R763" i="4"/>
  <c r="P763" i="4" s="1"/>
  <c r="AR763" i="4" s="1"/>
  <c r="Q763" i="4"/>
  <c r="AS762" i="4"/>
  <c r="X762" i="4"/>
  <c r="W762" i="4"/>
  <c r="V762" i="4"/>
  <c r="U762" i="4"/>
  <c r="T762" i="4"/>
  <c r="S762" i="4"/>
  <c r="R762" i="4"/>
  <c r="P762" i="4" s="1"/>
  <c r="AR762" i="4" s="1"/>
  <c r="Q762" i="4"/>
  <c r="AS761" i="4"/>
  <c r="AR761" i="4"/>
  <c r="X761" i="4"/>
  <c r="W761" i="4"/>
  <c r="V761" i="4"/>
  <c r="U761" i="4"/>
  <c r="T761" i="4"/>
  <c r="S761" i="4"/>
  <c r="R761" i="4"/>
  <c r="P761" i="4" s="1"/>
  <c r="Q761" i="4"/>
  <c r="AS760" i="4"/>
  <c r="X760" i="4"/>
  <c r="W760" i="4"/>
  <c r="V760" i="4"/>
  <c r="U760" i="4"/>
  <c r="T760" i="4"/>
  <c r="S760" i="4"/>
  <c r="R760" i="4"/>
  <c r="Q760" i="4"/>
  <c r="P760" i="4"/>
  <c r="AR760" i="4" s="1"/>
  <c r="AS759" i="4"/>
  <c r="AR759" i="4"/>
  <c r="X759" i="4"/>
  <c r="W759" i="4"/>
  <c r="V759" i="4"/>
  <c r="U759" i="4"/>
  <c r="T759" i="4"/>
  <c r="S759" i="4"/>
  <c r="R759" i="4"/>
  <c r="Q759" i="4"/>
  <c r="P759" i="4"/>
  <c r="AS758" i="4"/>
  <c r="X758" i="4"/>
  <c r="W758" i="4"/>
  <c r="V758" i="4"/>
  <c r="U758" i="4"/>
  <c r="T758" i="4"/>
  <c r="S758" i="4"/>
  <c r="R758" i="4"/>
  <c r="P758" i="4" s="1"/>
  <c r="AR758" i="4" s="1"/>
  <c r="Q758" i="4"/>
  <c r="AS757" i="4"/>
  <c r="X757" i="4"/>
  <c r="W757" i="4"/>
  <c r="V757" i="4"/>
  <c r="U757" i="4"/>
  <c r="T757" i="4"/>
  <c r="S757" i="4"/>
  <c r="R757" i="4"/>
  <c r="Q757" i="4"/>
  <c r="P757" i="4"/>
  <c r="AR757" i="4" s="1"/>
  <c r="AS756" i="4"/>
  <c r="AR756" i="4"/>
  <c r="X756" i="4"/>
  <c r="W756" i="4"/>
  <c r="V756" i="4"/>
  <c r="U756" i="4"/>
  <c r="T756" i="4"/>
  <c r="S756" i="4"/>
  <c r="R756" i="4"/>
  <c r="P756" i="4" s="1"/>
  <c r="Q756" i="4"/>
  <c r="AS755" i="4"/>
  <c r="X755" i="4"/>
  <c r="W755" i="4"/>
  <c r="V755" i="4"/>
  <c r="U755" i="4"/>
  <c r="T755" i="4"/>
  <c r="S755" i="4"/>
  <c r="R755" i="4"/>
  <c r="Q755" i="4"/>
  <c r="P755" i="4"/>
  <c r="AR755" i="4" s="1"/>
  <c r="AS754" i="4"/>
  <c r="AR754" i="4"/>
  <c r="X754" i="4"/>
  <c r="W754" i="4"/>
  <c r="V754" i="4"/>
  <c r="U754" i="4"/>
  <c r="T754" i="4"/>
  <c r="S754" i="4"/>
  <c r="R754" i="4"/>
  <c r="Q754" i="4"/>
  <c r="P754" i="4"/>
  <c r="AS753" i="4"/>
  <c r="X753" i="4"/>
  <c r="W753" i="4"/>
  <c r="V753" i="4"/>
  <c r="U753" i="4"/>
  <c r="T753" i="4"/>
  <c r="S753" i="4"/>
  <c r="R753" i="4"/>
  <c r="Q753" i="4"/>
  <c r="P753" i="4"/>
  <c r="AR753" i="4" s="1"/>
  <c r="AS752" i="4"/>
  <c r="X752" i="4"/>
  <c r="W752" i="4"/>
  <c r="V752" i="4"/>
  <c r="U752" i="4"/>
  <c r="T752" i="4"/>
  <c r="S752" i="4"/>
  <c r="R752" i="4"/>
  <c r="Q752" i="4"/>
  <c r="P752" i="4"/>
  <c r="AR752" i="4" s="1"/>
  <c r="AS751" i="4"/>
  <c r="X751" i="4"/>
  <c r="W751" i="4"/>
  <c r="V751" i="4"/>
  <c r="U751" i="4"/>
  <c r="T751" i="4"/>
  <c r="S751" i="4"/>
  <c r="R751" i="4"/>
  <c r="Q751" i="4"/>
  <c r="P751" i="4"/>
  <c r="AR751" i="4" s="1"/>
  <c r="AS750" i="4"/>
  <c r="AR750" i="4"/>
  <c r="X750" i="4"/>
  <c r="W750" i="4"/>
  <c r="V750" i="4"/>
  <c r="U750" i="4"/>
  <c r="T750" i="4"/>
  <c r="S750" i="4"/>
  <c r="R750" i="4"/>
  <c r="P750" i="4" s="1"/>
  <c r="Q750" i="4"/>
  <c r="AS749" i="4"/>
  <c r="X749" i="4"/>
  <c r="W749" i="4"/>
  <c r="V749" i="4"/>
  <c r="U749" i="4"/>
  <c r="T749" i="4"/>
  <c r="S749" i="4"/>
  <c r="R749" i="4"/>
  <c r="Q749" i="4"/>
  <c r="P749" i="4"/>
  <c r="AR749" i="4" s="1"/>
  <c r="AS748" i="4"/>
  <c r="X748" i="4"/>
  <c r="W748" i="4"/>
  <c r="V748" i="4"/>
  <c r="U748" i="4"/>
  <c r="T748" i="4"/>
  <c r="S748" i="4"/>
  <c r="R748" i="4"/>
  <c r="Q748" i="4"/>
  <c r="P748" i="4"/>
  <c r="AR748" i="4" s="1"/>
  <c r="AS747" i="4"/>
  <c r="X747" i="4"/>
  <c r="W747" i="4"/>
  <c r="V747" i="4"/>
  <c r="U747" i="4"/>
  <c r="T747" i="4"/>
  <c r="S747" i="4"/>
  <c r="R747" i="4"/>
  <c r="P747" i="4" s="1"/>
  <c r="AR747" i="4" s="1"/>
  <c r="Q747" i="4"/>
  <c r="AS746" i="4"/>
  <c r="X746" i="4"/>
  <c r="W746" i="4"/>
  <c r="V746" i="4"/>
  <c r="U746" i="4"/>
  <c r="T746" i="4"/>
  <c r="S746" i="4"/>
  <c r="R746" i="4"/>
  <c r="P746" i="4" s="1"/>
  <c r="AR746" i="4" s="1"/>
  <c r="Q746" i="4"/>
  <c r="AS745" i="4"/>
  <c r="AR745" i="4"/>
  <c r="X745" i="4"/>
  <c r="W745" i="4"/>
  <c r="V745" i="4"/>
  <c r="U745" i="4"/>
  <c r="T745" i="4"/>
  <c r="S745" i="4"/>
  <c r="R745" i="4"/>
  <c r="Q745" i="4"/>
  <c r="P745" i="4"/>
  <c r="AS744" i="4"/>
  <c r="AR744" i="4"/>
  <c r="X744" i="4"/>
  <c r="W744" i="4"/>
  <c r="V744" i="4"/>
  <c r="U744" i="4"/>
  <c r="T744" i="4"/>
  <c r="S744" i="4"/>
  <c r="R744" i="4"/>
  <c r="P744" i="4" s="1"/>
  <c r="Q744" i="4"/>
  <c r="AS743" i="4"/>
  <c r="X743" i="4"/>
  <c r="W743" i="4"/>
  <c r="V743" i="4"/>
  <c r="U743" i="4"/>
  <c r="T743" i="4"/>
  <c r="S743" i="4"/>
  <c r="R743" i="4"/>
  <c r="Q743" i="4"/>
  <c r="P743" i="4"/>
  <c r="AR743" i="4" s="1"/>
  <c r="AS742" i="4"/>
  <c r="X742" i="4"/>
  <c r="W742" i="4"/>
  <c r="V742" i="4"/>
  <c r="U742" i="4"/>
  <c r="T742" i="4"/>
  <c r="S742" i="4"/>
  <c r="R742" i="4"/>
  <c r="Q742" i="4"/>
  <c r="P742" i="4"/>
  <c r="AR742" i="4" s="1"/>
  <c r="AS741" i="4"/>
  <c r="X741" i="4"/>
  <c r="W741" i="4"/>
  <c r="V741" i="4"/>
  <c r="U741" i="4"/>
  <c r="T741" i="4"/>
  <c r="S741" i="4"/>
  <c r="R741" i="4"/>
  <c r="P741" i="4" s="1"/>
  <c r="AR741" i="4" s="1"/>
  <c r="Q741" i="4"/>
  <c r="AS740" i="4"/>
  <c r="X740" i="4"/>
  <c r="W740" i="4"/>
  <c r="V740" i="4"/>
  <c r="U740" i="4"/>
  <c r="T740" i="4"/>
  <c r="S740" i="4"/>
  <c r="R740" i="4"/>
  <c r="Q740" i="4"/>
  <c r="P740" i="4"/>
  <c r="AR740" i="4" s="1"/>
  <c r="AS739" i="4"/>
  <c r="AR739" i="4"/>
  <c r="X739" i="4"/>
  <c r="W739" i="4"/>
  <c r="V739" i="4"/>
  <c r="U739" i="4"/>
  <c r="T739" i="4"/>
  <c r="S739" i="4"/>
  <c r="R739" i="4"/>
  <c r="Q739" i="4"/>
  <c r="P739" i="4"/>
  <c r="AS738" i="4"/>
  <c r="X738" i="4"/>
  <c r="W738" i="4"/>
  <c r="V738" i="4"/>
  <c r="U738" i="4"/>
  <c r="T738" i="4"/>
  <c r="S738" i="4"/>
  <c r="R738" i="4"/>
  <c r="P738" i="4" s="1"/>
  <c r="AR738" i="4" s="1"/>
  <c r="Q738" i="4"/>
  <c r="AS737" i="4"/>
  <c r="X737" i="4"/>
  <c r="W737" i="4"/>
  <c r="V737" i="4"/>
  <c r="U737" i="4"/>
  <c r="T737" i="4"/>
  <c r="S737" i="4"/>
  <c r="R737" i="4"/>
  <c r="P737" i="4" s="1"/>
  <c r="AR737" i="4" s="1"/>
  <c r="Q737" i="4"/>
  <c r="AS736" i="4"/>
  <c r="X736" i="4"/>
  <c r="W736" i="4"/>
  <c r="V736" i="4"/>
  <c r="U736" i="4"/>
  <c r="T736" i="4"/>
  <c r="S736" i="4"/>
  <c r="R736" i="4"/>
  <c r="P736" i="4" s="1"/>
  <c r="AR736" i="4" s="1"/>
  <c r="Q736" i="4"/>
  <c r="AS735" i="4"/>
  <c r="X735" i="4"/>
  <c r="W735" i="4"/>
  <c r="V735" i="4"/>
  <c r="U735" i="4"/>
  <c r="T735" i="4"/>
  <c r="S735" i="4"/>
  <c r="R735" i="4"/>
  <c r="Q735" i="4"/>
  <c r="P735" i="4"/>
  <c r="AR735" i="4" s="1"/>
  <c r="AS734" i="4"/>
  <c r="X734" i="4"/>
  <c r="W734" i="4"/>
  <c r="V734" i="4"/>
  <c r="U734" i="4"/>
  <c r="T734" i="4"/>
  <c r="S734" i="4"/>
  <c r="R734" i="4"/>
  <c r="P734" i="4" s="1"/>
  <c r="AR734" i="4" s="1"/>
  <c r="Q734" i="4"/>
  <c r="AS733" i="4"/>
  <c r="AR733" i="4"/>
  <c r="X733" i="4"/>
  <c r="W733" i="4"/>
  <c r="V733" i="4"/>
  <c r="U733" i="4"/>
  <c r="T733" i="4"/>
  <c r="S733" i="4"/>
  <c r="R733" i="4"/>
  <c r="Q733" i="4"/>
  <c r="P733" i="4"/>
  <c r="AS732" i="4"/>
  <c r="X732" i="4"/>
  <c r="W732" i="4"/>
  <c r="V732" i="4"/>
  <c r="U732" i="4"/>
  <c r="T732" i="4"/>
  <c r="S732" i="4"/>
  <c r="R732" i="4"/>
  <c r="Q732" i="4"/>
  <c r="P732" i="4"/>
  <c r="AR732" i="4" s="1"/>
  <c r="AS731" i="4"/>
  <c r="X731" i="4"/>
  <c r="W731" i="4"/>
  <c r="V731" i="4"/>
  <c r="U731" i="4"/>
  <c r="T731" i="4"/>
  <c r="S731" i="4"/>
  <c r="R731" i="4"/>
  <c r="P731" i="4" s="1"/>
  <c r="AR731" i="4" s="1"/>
  <c r="Q731" i="4"/>
  <c r="AS730" i="4"/>
  <c r="X730" i="4"/>
  <c r="W730" i="4"/>
  <c r="V730" i="4"/>
  <c r="U730" i="4"/>
  <c r="T730" i="4"/>
  <c r="S730" i="4"/>
  <c r="R730" i="4"/>
  <c r="P730" i="4" s="1"/>
  <c r="AR730" i="4" s="1"/>
  <c r="Q730" i="4"/>
  <c r="AS729" i="4"/>
  <c r="X729" i="4"/>
  <c r="W729" i="4"/>
  <c r="V729" i="4"/>
  <c r="U729" i="4"/>
  <c r="T729" i="4"/>
  <c r="S729" i="4"/>
  <c r="R729" i="4"/>
  <c r="P729" i="4" s="1"/>
  <c r="AR729" i="4" s="1"/>
  <c r="Q729" i="4"/>
  <c r="AS728" i="4"/>
  <c r="AR728" i="4"/>
  <c r="X728" i="4"/>
  <c r="W728" i="4"/>
  <c r="V728" i="4"/>
  <c r="U728" i="4"/>
  <c r="T728" i="4"/>
  <c r="S728" i="4"/>
  <c r="R728" i="4"/>
  <c r="P728" i="4" s="1"/>
  <c r="Q728" i="4"/>
  <c r="AS727" i="4"/>
  <c r="AR727" i="4"/>
  <c r="X727" i="4"/>
  <c r="W727" i="4"/>
  <c r="V727" i="4"/>
  <c r="U727" i="4"/>
  <c r="T727" i="4"/>
  <c r="S727" i="4"/>
  <c r="R727" i="4"/>
  <c r="Q727" i="4"/>
  <c r="P727" i="4"/>
  <c r="AS726" i="4"/>
  <c r="X726" i="4"/>
  <c r="W726" i="4"/>
  <c r="V726" i="4"/>
  <c r="U726" i="4"/>
  <c r="T726" i="4"/>
  <c r="S726" i="4"/>
  <c r="R726" i="4"/>
  <c r="Q726" i="4"/>
  <c r="P726" i="4"/>
  <c r="AR726" i="4" s="1"/>
  <c r="AS725" i="4"/>
  <c r="AR725" i="4"/>
  <c r="X725" i="4"/>
  <c r="W725" i="4"/>
  <c r="V725" i="4"/>
  <c r="U725" i="4"/>
  <c r="T725" i="4"/>
  <c r="S725" i="4"/>
  <c r="R725" i="4"/>
  <c r="P725" i="4" s="1"/>
  <c r="Q725" i="4"/>
  <c r="AS724" i="4"/>
  <c r="AR724" i="4"/>
  <c r="X724" i="4"/>
  <c r="W724" i="4"/>
  <c r="V724" i="4"/>
  <c r="U724" i="4"/>
  <c r="T724" i="4"/>
  <c r="S724" i="4"/>
  <c r="R724" i="4"/>
  <c r="Q724" i="4"/>
  <c r="P724" i="4"/>
  <c r="AS723" i="4"/>
  <c r="X723" i="4"/>
  <c r="W723" i="4"/>
  <c r="V723" i="4"/>
  <c r="U723" i="4"/>
  <c r="T723" i="4"/>
  <c r="S723" i="4"/>
  <c r="R723" i="4"/>
  <c r="Q723" i="4"/>
  <c r="P723" i="4"/>
  <c r="AR723" i="4" s="1"/>
  <c r="AS722" i="4"/>
  <c r="X722" i="4"/>
  <c r="W722" i="4"/>
  <c r="V722" i="4"/>
  <c r="U722" i="4"/>
  <c r="T722" i="4"/>
  <c r="S722" i="4"/>
  <c r="R722" i="4"/>
  <c r="P722" i="4" s="1"/>
  <c r="AR722" i="4" s="1"/>
  <c r="Q722" i="4"/>
  <c r="AS721" i="4"/>
  <c r="AR721" i="4"/>
  <c r="X721" i="4"/>
  <c r="W721" i="4"/>
  <c r="V721" i="4"/>
  <c r="U721" i="4"/>
  <c r="T721" i="4"/>
  <c r="S721" i="4"/>
  <c r="R721" i="4"/>
  <c r="P721" i="4" s="1"/>
  <c r="Q721" i="4"/>
  <c r="AS720" i="4"/>
  <c r="AR720" i="4"/>
  <c r="X720" i="4"/>
  <c r="W720" i="4"/>
  <c r="V720" i="4"/>
  <c r="U720" i="4"/>
  <c r="T720" i="4"/>
  <c r="S720" i="4"/>
  <c r="R720" i="4"/>
  <c r="P720" i="4" s="1"/>
  <c r="Q720" i="4"/>
  <c r="AS719" i="4"/>
  <c r="X719" i="4"/>
  <c r="W719" i="4"/>
  <c r="V719" i="4"/>
  <c r="U719" i="4"/>
  <c r="T719" i="4"/>
  <c r="S719" i="4"/>
  <c r="R719" i="4"/>
  <c r="Q719" i="4"/>
  <c r="P719" i="4"/>
  <c r="AR719" i="4" s="1"/>
  <c r="AS718" i="4"/>
  <c r="AR718" i="4"/>
  <c r="X718" i="4"/>
  <c r="W718" i="4"/>
  <c r="V718" i="4"/>
  <c r="U718" i="4"/>
  <c r="T718" i="4"/>
  <c r="S718" i="4"/>
  <c r="R718" i="4"/>
  <c r="Q718" i="4"/>
  <c r="P718" i="4"/>
  <c r="AS717" i="4"/>
  <c r="X717" i="4"/>
  <c r="W717" i="4"/>
  <c r="V717" i="4"/>
  <c r="U717" i="4"/>
  <c r="T717" i="4"/>
  <c r="S717" i="4"/>
  <c r="R717" i="4"/>
  <c r="Q717" i="4"/>
  <c r="P717" i="4"/>
  <c r="AR717" i="4" s="1"/>
  <c r="AS716" i="4"/>
  <c r="X716" i="4"/>
  <c r="W716" i="4"/>
  <c r="V716" i="4"/>
  <c r="U716" i="4"/>
  <c r="T716" i="4"/>
  <c r="S716" i="4"/>
  <c r="R716" i="4"/>
  <c r="P716" i="4" s="1"/>
  <c r="AR716" i="4" s="1"/>
  <c r="Q716" i="4"/>
  <c r="AS715" i="4"/>
  <c r="X715" i="4"/>
  <c r="W715" i="4"/>
  <c r="V715" i="4"/>
  <c r="U715" i="4"/>
  <c r="T715" i="4"/>
  <c r="S715" i="4"/>
  <c r="R715" i="4"/>
  <c r="P715" i="4" s="1"/>
  <c r="AR715" i="4" s="1"/>
  <c r="Q715" i="4"/>
  <c r="AS714" i="4"/>
  <c r="AR714" i="4"/>
  <c r="X714" i="4"/>
  <c r="W714" i="4"/>
  <c r="V714" i="4"/>
  <c r="U714" i="4"/>
  <c r="T714" i="4"/>
  <c r="S714" i="4"/>
  <c r="R714" i="4"/>
  <c r="P714" i="4" s="1"/>
  <c r="Q714" i="4"/>
  <c r="AS713" i="4"/>
  <c r="X713" i="4"/>
  <c r="W713" i="4"/>
  <c r="V713" i="4"/>
  <c r="U713" i="4"/>
  <c r="T713" i="4"/>
  <c r="S713" i="4"/>
  <c r="R713" i="4"/>
  <c r="P713" i="4" s="1"/>
  <c r="AR713" i="4" s="1"/>
  <c r="Q713" i="4"/>
  <c r="AS712" i="4"/>
  <c r="AR712" i="4"/>
  <c r="X712" i="4"/>
  <c r="W712" i="4"/>
  <c r="V712" i="4"/>
  <c r="U712" i="4"/>
  <c r="T712" i="4"/>
  <c r="S712" i="4"/>
  <c r="R712" i="4"/>
  <c r="P712" i="4" s="1"/>
  <c r="Q712" i="4"/>
  <c r="AS711" i="4"/>
  <c r="X711" i="4"/>
  <c r="W711" i="4"/>
  <c r="V711" i="4"/>
  <c r="U711" i="4"/>
  <c r="T711" i="4"/>
  <c r="S711" i="4"/>
  <c r="R711" i="4"/>
  <c r="Q711" i="4"/>
  <c r="P711" i="4"/>
  <c r="AR711" i="4" s="1"/>
  <c r="AS710" i="4"/>
  <c r="X710" i="4"/>
  <c r="W710" i="4"/>
  <c r="V710" i="4"/>
  <c r="U710" i="4"/>
  <c r="T710" i="4"/>
  <c r="S710" i="4"/>
  <c r="R710" i="4"/>
  <c r="Q710" i="4"/>
  <c r="P710" i="4"/>
  <c r="AR710" i="4" s="1"/>
  <c r="AS709" i="4"/>
  <c r="AR709" i="4"/>
  <c r="X709" i="4"/>
  <c r="W709" i="4"/>
  <c r="V709" i="4"/>
  <c r="U709" i="4"/>
  <c r="T709" i="4"/>
  <c r="S709" i="4"/>
  <c r="R709" i="4"/>
  <c r="P709" i="4" s="1"/>
  <c r="Q709" i="4"/>
  <c r="AS708" i="4"/>
  <c r="X708" i="4"/>
  <c r="W708" i="4"/>
  <c r="V708" i="4"/>
  <c r="U708" i="4"/>
  <c r="T708" i="4"/>
  <c r="S708" i="4"/>
  <c r="R708" i="4"/>
  <c r="Q708" i="4"/>
  <c r="P708" i="4"/>
  <c r="AR708" i="4" s="1"/>
  <c r="AS707" i="4"/>
  <c r="X707" i="4"/>
  <c r="W707" i="4"/>
  <c r="V707" i="4"/>
  <c r="U707" i="4"/>
  <c r="T707" i="4"/>
  <c r="S707" i="4"/>
  <c r="R707" i="4"/>
  <c r="P707" i="4" s="1"/>
  <c r="AR707" i="4" s="1"/>
  <c r="Q707" i="4"/>
  <c r="AS706" i="4"/>
  <c r="AR706" i="4"/>
  <c r="X706" i="4"/>
  <c r="W706" i="4"/>
  <c r="V706" i="4"/>
  <c r="U706" i="4"/>
  <c r="T706" i="4"/>
  <c r="S706" i="4"/>
  <c r="R706" i="4"/>
  <c r="P706" i="4" s="1"/>
  <c r="Q706" i="4"/>
  <c r="AS705" i="4"/>
  <c r="X705" i="4"/>
  <c r="W705" i="4"/>
  <c r="V705" i="4"/>
  <c r="U705" i="4"/>
  <c r="T705" i="4"/>
  <c r="S705" i="4"/>
  <c r="R705" i="4"/>
  <c r="P705" i="4" s="1"/>
  <c r="AR705" i="4" s="1"/>
  <c r="Q705" i="4"/>
  <c r="AS704" i="4"/>
  <c r="X704" i="4"/>
  <c r="W704" i="4"/>
  <c r="V704" i="4"/>
  <c r="U704" i="4"/>
  <c r="T704" i="4"/>
  <c r="S704" i="4"/>
  <c r="R704" i="4"/>
  <c r="Q704" i="4"/>
  <c r="P704" i="4"/>
  <c r="AR704" i="4" s="1"/>
  <c r="AS703" i="4"/>
  <c r="AR703" i="4"/>
  <c r="X703" i="4"/>
  <c r="W703" i="4"/>
  <c r="V703" i="4"/>
  <c r="U703" i="4"/>
  <c r="T703" i="4"/>
  <c r="S703" i="4"/>
  <c r="R703" i="4"/>
  <c r="P703" i="4" s="1"/>
  <c r="Q703" i="4"/>
  <c r="AS702" i="4"/>
  <c r="X702" i="4"/>
  <c r="W702" i="4"/>
  <c r="V702" i="4"/>
  <c r="U702" i="4"/>
  <c r="T702" i="4"/>
  <c r="S702" i="4"/>
  <c r="R702" i="4"/>
  <c r="P702" i="4" s="1"/>
  <c r="AR702" i="4" s="1"/>
  <c r="Q702" i="4"/>
  <c r="AS701" i="4"/>
  <c r="AR701" i="4"/>
  <c r="X701" i="4"/>
  <c r="W701" i="4"/>
  <c r="V701" i="4"/>
  <c r="U701" i="4"/>
  <c r="T701" i="4"/>
  <c r="S701" i="4"/>
  <c r="R701" i="4"/>
  <c r="P701" i="4" s="1"/>
  <c r="Q701" i="4"/>
  <c r="AS700" i="4"/>
  <c r="AR700" i="4"/>
  <c r="X700" i="4"/>
  <c r="W700" i="4"/>
  <c r="V700" i="4"/>
  <c r="U700" i="4"/>
  <c r="T700" i="4"/>
  <c r="S700" i="4"/>
  <c r="R700" i="4"/>
  <c r="Q700" i="4"/>
  <c r="P700" i="4"/>
  <c r="AS699" i="4"/>
  <c r="X699" i="4"/>
  <c r="W699" i="4"/>
  <c r="V699" i="4"/>
  <c r="U699" i="4"/>
  <c r="T699" i="4"/>
  <c r="S699" i="4"/>
  <c r="R699" i="4"/>
  <c r="Q699" i="4"/>
  <c r="P699" i="4"/>
  <c r="AR699" i="4" s="1"/>
  <c r="AS698" i="4"/>
  <c r="X698" i="4"/>
  <c r="W698" i="4"/>
  <c r="V698" i="4"/>
  <c r="U698" i="4"/>
  <c r="T698" i="4"/>
  <c r="S698" i="4"/>
  <c r="R698" i="4"/>
  <c r="P698" i="4" s="1"/>
  <c r="AR698" i="4" s="1"/>
  <c r="Q698" i="4"/>
  <c r="AS697" i="4"/>
  <c r="X697" i="4"/>
  <c r="W697" i="4"/>
  <c r="V697" i="4"/>
  <c r="U697" i="4"/>
  <c r="T697" i="4"/>
  <c r="S697" i="4"/>
  <c r="R697" i="4"/>
  <c r="P697" i="4" s="1"/>
  <c r="AR697" i="4" s="1"/>
  <c r="Q697" i="4"/>
  <c r="AS696" i="4"/>
  <c r="X696" i="4"/>
  <c r="W696" i="4"/>
  <c r="V696" i="4"/>
  <c r="U696" i="4"/>
  <c r="T696" i="4"/>
  <c r="S696" i="4"/>
  <c r="R696" i="4"/>
  <c r="P696" i="4" s="1"/>
  <c r="AR696" i="4" s="1"/>
  <c r="Q696" i="4"/>
  <c r="AS695" i="4"/>
  <c r="AR695" i="4"/>
  <c r="X695" i="4"/>
  <c r="W695" i="4"/>
  <c r="V695" i="4"/>
  <c r="U695" i="4"/>
  <c r="T695" i="4"/>
  <c r="S695" i="4"/>
  <c r="R695" i="4"/>
  <c r="Q695" i="4"/>
  <c r="P695" i="4"/>
  <c r="AS694" i="4"/>
  <c r="X694" i="4"/>
  <c r="W694" i="4"/>
  <c r="V694" i="4"/>
  <c r="U694" i="4"/>
  <c r="T694" i="4"/>
  <c r="S694" i="4"/>
  <c r="R694" i="4"/>
  <c r="Q694" i="4"/>
  <c r="P694" i="4"/>
  <c r="AR694" i="4" s="1"/>
  <c r="AS693" i="4"/>
  <c r="X693" i="4"/>
  <c r="W693" i="4"/>
  <c r="V693" i="4"/>
  <c r="U693" i="4"/>
  <c r="T693" i="4"/>
  <c r="S693" i="4"/>
  <c r="R693" i="4"/>
  <c r="Q693" i="4"/>
  <c r="P693" i="4"/>
  <c r="AR693" i="4" s="1"/>
  <c r="AS692" i="4"/>
  <c r="X692" i="4"/>
  <c r="W692" i="4"/>
  <c r="V692" i="4"/>
  <c r="U692" i="4"/>
  <c r="T692" i="4"/>
  <c r="S692" i="4"/>
  <c r="R692" i="4"/>
  <c r="P692" i="4" s="1"/>
  <c r="AR692" i="4" s="1"/>
  <c r="Q692" i="4"/>
  <c r="AS691" i="4"/>
  <c r="X691" i="4"/>
  <c r="W691" i="4"/>
  <c r="V691" i="4"/>
  <c r="U691" i="4"/>
  <c r="T691" i="4"/>
  <c r="S691" i="4"/>
  <c r="R691" i="4"/>
  <c r="P691" i="4" s="1"/>
  <c r="AR691" i="4" s="1"/>
  <c r="Q691" i="4"/>
  <c r="AS690" i="4"/>
  <c r="AR690" i="4"/>
  <c r="X690" i="4"/>
  <c r="W690" i="4"/>
  <c r="V690" i="4"/>
  <c r="U690" i="4"/>
  <c r="T690" i="4"/>
  <c r="S690" i="4"/>
  <c r="R690" i="4"/>
  <c r="P690" i="4" s="1"/>
  <c r="Q690" i="4"/>
  <c r="AS689" i="4"/>
  <c r="X689" i="4"/>
  <c r="W689" i="4"/>
  <c r="V689" i="4"/>
  <c r="U689" i="4"/>
  <c r="T689" i="4"/>
  <c r="S689" i="4"/>
  <c r="R689" i="4"/>
  <c r="P689" i="4" s="1"/>
  <c r="AR689" i="4" s="1"/>
  <c r="Q689" i="4"/>
  <c r="AS688" i="4"/>
  <c r="AR688" i="4"/>
  <c r="X688" i="4"/>
  <c r="W688" i="4"/>
  <c r="V688" i="4"/>
  <c r="U688" i="4"/>
  <c r="T688" i="4"/>
  <c r="S688" i="4"/>
  <c r="R688" i="4"/>
  <c r="Q688" i="4"/>
  <c r="P688" i="4"/>
  <c r="AS687" i="4"/>
  <c r="X687" i="4"/>
  <c r="W687" i="4"/>
  <c r="V687" i="4"/>
  <c r="U687" i="4"/>
  <c r="T687" i="4"/>
  <c r="S687" i="4"/>
  <c r="R687" i="4"/>
  <c r="P687" i="4" s="1"/>
  <c r="AR687" i="4" s="1"/>
  <c r="Q687" i="4"/>
  <c r="AS686" i="4"/>
  <c r="X686" i="4"/>
  <c r="W686" i="4"/>
  <c r="V686" i="4"/>
  <c r="U686" i="4"/>
  <c r="T686" i="4"/>
  <c r="S686" i="4"/>
  <c r="R686" i="4"/>
  <c r="P686" i="4" s="1"/>
  <c r="AR686" i="4" s="1"/>
  <c r="Q686" i="4"/>
  <c r="AS685" i="4"/>
  <c r="X685" i="4"/>
  <c r="W685" i="4"/>
  <c r="V685" i="4"/>
  <c r="U685" i="4"/>
  <c r="T685" i="4"/>
  <c r="S685" i="4"/>
  <c r="R685" i="4"/>
  <c r="P685" i="4" s="1"/>
  <c r="AR685" i="4" s="1"/>
  <c r="Q685" i="4"/>
  <c r="AS684" i="4"/>
  <c r="AR684" i="4"/>
  <c r="X684" i="4"/>
  <c r="W684" i="4"/>
  <c r="V684" i="4"/>
  <c r="U684" i="4"/>
  <c r="T684" i="4"/>
  <c r="S684" i="4"/>
  <c r="R684" i="4"/>
  <c r="P684" i="4" s="1"/>
  <c r="Q684" i="4"/>
  <c r="AS683" i="4"/>
  <c r="X683" i="4"/>
  <c r="W683" i="4"/>
  <c r="V683" i="4"/>
  <c r="U683" i="4"/>
  <c r="T683" i="4"/>
  <c r="S683" i="4"/>
  <c r="R683" i="4"/>
  <c r="P683" i="4" s="1"/>
  <c r="AR683" i="4" s="1"/>
  <c r="Q683" i="4"/>
  <c r="AS682" i="4"/>
  <c r="X682" i="4"/>
  <c r="W682" i="4"/>
  <c r="V682" i="4"/>
  <c r="U682" i="4"/>
  <c r="T682" i="4"/>
  <c r="S682" i="4"/>
  <c r="R682" i="4"/>
  <c r="P682" i="4" s="1"/>
  <c r="AR682" i="4" s="1"/>
  <c r="Q682" i="4"/>
  <c r="AS681" i="4"/>
  <c r="X681" i="4"/>
  <c r="W681" i="4"/>
  <c r="V681" i="4"/>
  <c r="U681" i="4"/>
  <c r="T681" i="4"/>
  <c r="S681" i="4"/>
  <c r="R681" i="4"/>
  <c r="Q681" i="4"/>
  <c r="P681" i="4"/>
  <c r="AR681" i="4" s="1"/>
  <c r="AS680" i="4"/>
  <c r="X680" i="4"/>
  <c r="W680" i="4"/>
  <c r="V680" i="4"/>
  <c r="U680" i="4"/>
  <c r="T680" i="4"/>
  <c r="S680" i="4"/>
  <c r="R680" i="4"/>
  <c r="P680" i="4" s="1"/>
  <c r="AR680" i="4" s="1"/>
  <c r="Q680" i="4"/>
  <c r="AS679" i="4"/>
  <c r="AR679" i="4"/>
  <c r="X679" i="4"/>
  <c r="W679" i="4"/>
  <c r="V679" i="4"/>
  <c r="U679" i="4"/>
  <c r="T679" i="4"/>
  <c r="S679" i="4"/>
  <c r="R679" i="4"/>
  <c r="P679" i="4" s="1"/>
  <c r="Q679" i="4"/>
  <c r="AS678" i="4"/>
  <c r="AR678" i="4"/>
  <c r="X678" i="4"/>
  <c r="W678" i="4"/>
  <c r="V678" i="4"/>
  <c r="U678" i="4"/>
  <c r="T678" i="4"/>
  <c r="S678" i="4"/>
  <c r="R678" i="4"/>
  <c r="Q678" i="4"/>
  <c r="P678" i="4"/>
  <c r="AS677" i="4"/>
  <c r="AR677" i="4"/>
  <c r="X677" i="4"/>
  <c r="W677" i="4"/>
  <c r="V677" i="4"/>
  <c r="U677" i="4"/>
  <c r="T677" i="4"/>
  <c r="S677" i="4"/>
  <c r="R677" i="4"/>
  <c r="Q677" i="4"/>
  <c r="P677" i="4"/>
  <c r="AS676" i="4"/>
  <c r="X676" i="4"/>
  <c r="W676" i="4"/>
  <c r="V676" i="4"/>
  <c r="U676" i="4"/>
  <c r="T676" i="4"/>
  <c r="S676" i="4"/>
  <c r="R676" i="4"/>
  <c r="Q676" i="4"/>
  <c r="P676" i="4"/>
  <c r="AR676" i="4" s="1"/>
  <c r="AS675" i="4"/>
  <c r="X675" i="4"/>
  <c r="W675" i="4"/>
  <c r="V675" i="4"/>
  <c r="U675" i="4"/>
  <c r="T675" i="4"/>
  <c r="S675" i="4"/>
  <c r="R675" i="4"/>
  <c r="P675" i="4" s="1"/>
  <c r="AR675" i="4" s="1"/>
  <c r="Q675" i="4"/>
  <c r="AS674" i="4"/>
  <c r="X674" i="4"/>
  <c r="W674" i="4"/>
  <c r="V674" i="4"/>
  <c r="U674" i="4"/>
  <c r="T674" i="4"/>
  <c r="S674" i="4"/>
  <c r="R674" i="4"/>
  <c r="Q674" i="4"/>
  <c r="P674" i="4"/>
  <c r="AR674" i="4" s="1"/>
  <c r="AS673" i="4"/>
  <c r="AR673" i="4"/>
  <c r="X673" i="4"/>
  <c r="W673" i="4"/>
  <c r="V673" i="4"/>
  <c r="U673" i="4"/>
  <c r="T673" i="4"/>
  <c r="S673" i="4"/>
  <c r="R673" i="4"/>
  <c r="P673" i="4" s="1"/>
  <c r="Q673" i="4"/>
  <c r="AS672" i="4"/>
  <c r="X672" i="4"/>
  <c r="W672" i="4"/>
  <c r="V672" i="4"/>
  <c r="U672" i="4"/>
  <c r="T672" i="4"/>
  <c r="S672" i="4"/>
  <c r="R672" i="4"/>
  <c r="P672" i="4" s="1"/>
  <c r="AR672" i="4" s="1"/>
  <c r="Q672" i="4"/>
  <c r="AS671" i="4"/>
  <c r="X671" i="4"/>
  <c r="W671" i="4"/>
  <c r="V671" i="4"/>
  <c r="U671" i="4"/>
  <c r="T671" i="4"/>
  <c r="S671" i="4"/>
  <c r="R671" i="4"/>
  <c r="Q671" i="4"/>
  <c r="P671" i="4"/>
  <c r="AR671" i="4" s="1"/>
  <c r="AS670" i="4"/>
  <c r="AR670" i="4"/>
  <c r="X670" i="4"/>
  <c r="W670" i="4"/>
  <c r="V670" i="4"/>
  <c r="U670" i="4"/>
  <c r="T670" i="4"/>
  <c r="S670" i="4"/>
  <c r="R670" i="4"/>
  <c r="P670" i="4" s="1"/>
  <c r="Q670" i="4"/>
  <c r="AS669" i="4"/>
  <c r="AR669" i="4"/>
  <c r="X669" i="4"/>
  <c r="W669" i="4"/>
  <c r="V669" i="4"/>
  <c r="U669" i="4"/>
  <c r="T669" i="4"/>
  <c r="S669" i="4"/>
  <c r="R669" i="4"/>
  <c r="Q669" i="4"/>
  <c r="P669" i="4"/>
  <c r="AS668" i="4"/>
  <c r="X668" i="4"/>
  <c r="W668" i="4"/>
  <c r="V668" i="4"/>
  <c r="U668" i="4"/>
  <c r="T668" i="4"/>
  <c r="S668" i="4"/>
  <c r="R668" i="4"/>
  <c r="Q668" i="4"/>
  <c r="P668" i="4"/>
  <c r="AR668" i="4" s="1"/>
  <c r="AS667" i="4"/>
  <c r="X667" i="4"/>
  <c r="W667" i="4"/>
  <c r="V667" i="4"/>
  <c r="U667" i="4"/>
  <c r="T667" i="4"/>
  <c r="S667" i="4"/>
  <c r="R667" i="4"/>
  <c r="P667" i="4" s="1"/>
  <c r="AR667" i="4" s="1"/>
  <c r="Q667" i="4"/>
  <c r="AS666" i="4"/>
  <c r="X666" i="4"/>
  <c r="W666" i="4"/>
  <c r="V666" i="4"/>
  <c r="U666" i="4"/>
  <c r="T666" i="4"/>
  <c r="S666" i="4"/>
  <c r="R666" i="4"/>
  <c r="P666" i="4" s="1"/>
  <c r="AR666" i="4" s="1"/>
  <c r="Q666" i="4"/>
  <c r="AS665" i="4"/>
  <c r="X665" i="4"/>
  <c r="W665" i="4"/>
  <c r="V665" i="4"/>
  <c r="U665" i="4"/>
  <c r="T665" i="4"/>
  <c r="S665" i="4"/>
  <c r="R665" i="4"/>
  <c r="P665" i="4" s="1"/>
  <c r="AR665" i="4" s="1"/>
  <c r="Q665" i="4"/>
  <c r="AS664" i="4"/>
  <c r="X664" i="4"/>
  <c r="W664" i="4"/>
  <c r="V664" i="4"/>
  <c r="U664" i="4"/>
  <c r="T664" i="4"/>
  <c r="S664" i="4"/>
  <c r="R664" i="4"/>
  <c r="Q664" i="4"/>
  <c r="P664" i="4"/>
  <c r="AR664" i="4" s="1"/>
  <c r="AS663" i="4"/>
  <c r="X663" i="4"/>
  <c r="W663" i="4"/>
  <c r="V663" i="4"/>
  <c r="U663" i="4"/>
  <c r="T663" i="4"/>
  <c r="S663" i="4"/>
  <c r="R663" i="4"/>
  <c r="Q663" i="4"/>
  <c r="P663" i="4"/>
  <c r="AR663" i="4" s="1"/>
  <c r="AS662" i="4"/>
  <c r="AR662" i="4"/>
  <c r="X662" i="4"/>
  <c r="W662" i="4"/>
  <c r="V662" i="4"/>
  <c r="U662" i="4"/>
  <c r="T662" i="4"/>
  <c r="S662" i="4"/>
  <c r="R662" i="4"/>
  <c r="P662" i="4" s="1"/>
  <c r="Q662" i="4"/>
  <c r="AS661" i="4"/>
  <c r="X661" i="4"/>
  <c r="W661" i="4"/>
  <c r="V661" i="4"/>
  <c r="U661" i="4"/>
  <c r="T661" i="4"/>
  <c r="S661" i="4"/>
  <c r="R661" i="4"/>
  <c r="P661" i="4" s="1"/>
  <c r="AR661" i="4" s="1"/>
  <c r="Q661" i="4"/>
  <c r="AS660" i="4"/>
  <c r="X660" i="4"/>
  <c r="W660" i="4"/>
  <c r="V660" i="4"/>
  <c r="U660" i="4"/>
  <c r="T660" i="4"/>
  <c r="S660" i="4"/>
  <c r="R660" i="4"/>
  <c r="P660" i="4" s="1"/>
  <c r="AR660" i="4" s="1"/>
  <c r="Q660" i="4"/>
  <c r="AS659" i="4"/>
  <c r="X659" i="4"/>
  <c r="W659" i="4"/>
  <c r="V659" i="4"/>
  <c r="U659" i="4"/>
  <c r="T659" i="4"/>
  <c r="S659" i="4"/>
  <c r="R659" i="4"/>
  <c r="P659" i="4" s="1"/>
  <c r="AR659" i="4" s="1"/>
  <c r="Q659" i="4"/>
  <c r="AS658" i="4"/>
  <c r="X658" i="4"/>
  <c r="W658" i="4"/>
  <c r="V658" i="4"/>
  <c r="U658" i="4"/>
  <c r="T658" i="4"/>
  <c r="S658" i="4"/>
  <c r="R658" i="4"/>
  <c r="P658" i="4" s="1"/>
  <c r="AR658" i="4" s="1"/>
  <c r="Q658" i="4"/>
  <c r="AS657" i="4"/>
  <c r="AR657" i="4"/>
  <c r="X657" i="4"/>
  <c r="W657" i="4"/>
  <c r="V657" i="4"/>
  <c r="U657" i="4"/>
  <c r="T657" i="4"/>
  <c r="S657" i="4"/>
  <c r="R657" i="4"/>
  <c r="Q657" i="4"/>
  <c r="P657" i="4"/>
  <c r="AS656" i="4"/>
  <c r="AR656" i="4"/>
  <c r="X656" i="4"/>
  <c r="W656" i="4"/>
  <c r="V656" i="4"/>
  <c r="U656" i="4"/>
  <c r="T656" i="4"/>
  <c r="S656" i="4"/>
  <c r="R656" i="4"/>
  <c r="Q656" i="4"/>
  <c r="P656" i="4"/>
  <c r="AS655" i="4"/>
  <c r="X655" i="4"/>
  <c r="W655" i="4"/>
  <c r="V655" i="4"/>
  <c r="U655" i="4"/>
  <c r="T655" i="4"/>
  <c r="S655" i="4"/>
  <c r="R655" i="4"/>
  <c r="P655" i="4" s="1"/>
  <c r="AR655" i="4" s="1"/>
  <c r="Q655" i="4"/>
  <c r="AS654" i="4"/>
  <c r="X654" i="4"/>
  <c r="W654" i="4"/>
  <c r="V654" i="4"/>
  <c r="U654" i="4"/>
  <c r="T654" i="4"/>
  <c r="S654" i="4"/>
  <c r="R654" i="4"/>
  <c r="P654" i="4" s="1"/>
  <c r="AR654" i="4" s="1"/>
  <c r="Q654" i="4"/>
  <c r="AS653" i="4"/>
  <c r="X653" i="4"/>
  <c r="W653" i="4"/>
  <c r="V653" i="4"/>
  <c r="U653" i="4"/>
  <c r="T653" i="4"/>
  <c r="S653" i="4"/>
  <c r="R653" i="4"/>
  <c r="P653" i="4" s="1"/>
  <c r="AR653" i="4" s="1"/>
  <c r="Q653" i="4"/>
  <c r="AS652" i="4"/>
  <c r="X652" i="4"/>
  <c r="W652" i="4"/>
  <c r="V652" i="4"/>
  <c r="U652" i="4"/>
  <c r="T652" i="4"/>
  <c r="S652" i="4"/>
  <c r="R652" i="4"/>
  <c r="P652" i="4" s="1"/>
  <c r="AR652" i="4" s="1"/>
  <c r="Q652" i="4"/>
  <c r="AS651" i="4"/>
  <c r="X651" i="4"/>
  <c r="W651" i="4"/>
  <c r="V651" i="4"/>
  <c r="U651" i="4"/>
  <c r="T651" i="4"/>
  <c r="S651" i="4"/>
  <c r="R651" i="4"/>
  <c r="Q651" i="4"/>
  <c r="P651" i="4"/>
  <c r="AR651" i="4" s="1"/>
  <c r="AS650" i="4"/>
  <c r="AR650" i="4"/>
  <c r="X650" i="4"/>
  <c r="W650" i="4"/>
  <c r="V650" i="4"/>
  <c r="U650" i="4"/>
  <c r="T650" i="4"/>
  <c r="S650" i="4"/>
  <c r="R650" i="4"/>
  <c r="P650" i="4" s="1"/>
  <c r="Q650" i="4"/>
  <c r="AS649" i="4"/>
  <c r="X649" i="4"/>
  <c r="W649" i="4"/>
  <c r="V649" i="4"/>
  <c r="U649" i="4"/>
  <c r="T649" i="4"/>
  <c r="S649" i="4"/>
  <c r="R649" i="4"/>
  <c r="P649" i="4" s="1"/>
  <c r="AR649" i="4" s="1"/>
  <c r="Q649" i="4"/>
  <c r="AS648" i="4"/>
  <c r="AR648" i="4"/>
  <c r="X648" i="4"/>
  <c r="W648" i="4"/>
  <c r="V648" i="4"/>
  <c r="U648" i="4"/>
  <c r="T648" i="4"/>
  <c r="S648" i="4"/>
  <c r="R648" i="4"/>
  <c r="Q648" i="4"/>
  <c r="P648" i="4"/>
  <c r="AS647" i="4"/>
  <c r="X647" i="4"/>
  <c r="W647" i="4"/>
  <c r="V647" i="4"/>
  <c r="U647" i="4"/>
  <c r="T647" i="4"/>
  <c r="S647" i="4"/>
  <c r="R647" i="4"/>
  <c r="P647" i="4" s="1"/>
  <c r="AR647" i="4" s="1"/>
  <c r="Q647" i="4"/>
  <c r="AS646" i="4"/>
  <c r="X646" i="4"/>
  <c r="W646" i="4"/>
  <c r="V646" i="4"/>
  <c r="U646" i="4"/>
  <c r="T646" i="4"/>
  <c r="S646" i="4"/>
  <c r="R646" i="4"/>
  <c r="Q646" i="4"/>
  <c r="P646" i="4"/>
  <c r="AR646" i="4" s="1"/>
  <c r="AS645" i="4"/>
  <c r="AR645" i="4"/>
  <c r="X645" i="4"/>
  <c r="W645" i="4"/>
  <c r="V645" i="4"/>
  <c r="U645" i="4"/>
  <c r="T645" i="4"/>
  <c r="S645" i="4"/>
  <c r="R645" i="4"/>
  <c r="P645" i="4" s="1"/>
  <c r="Q645" i="4"/>
  <c r="AS644" i="4"/>
  <c r="X644" i="4"/>
  <c r="W644" i="4"/>
  <c r="V644" i="4"/>
  <c r="U644" i="4"/>
  <c r="T644" i="4"/>
  <c r="S644" i="4"/>
  <c r="R644" i="4"/>
  <c r="Q644" i="4"/>
  <c r="P644" i="4"/>
  <c r="AR644" i="4" s="1"/>
  <c r="AS643" i="4"/>
  <c r="X643" i="4"/>
  <c r="W643" i="4"/>
  <c r="V643" i="4"/>
  <c r="U643" i="4"/>
  <c r="T643" i="4"/>
  <c r="S643" i="4"/>
  <c r="R643" i="4"/>
  <c r="Q643" i="4"/>
  <c r="P643" i="4"/>
  <c r="AR643" i="4" s="1"/>
  <c r="AS642" i="4"/>
  <c r="X642" i="4"/>
  <c r="W642" i="4"/>
  <c r="V642" i="4"/>
  <c r="U642" i="4"/>
  <c r="T642" i="4"/>
  <c r="S642" i="4"/>
  <c r="R642" i="4"/>
  <c r="Q642" i="4"/>
  <c r="P642" i="4"/>
  <c r="AR642" i="4" s="1"/>
  <c r="AS641" i="4"/>
  <c r="X641" i="4"/>
  <c r="W641" i="4"/>
  <c r="V641" i="4"/>
  <c r="U641" i="4"/>
  <c r="T641" i="4"/>
  <c r="S641" i="4"/>
  <c r="R641" i="4"/>
  <c r="P641" i="4" s="1"/>
  <c r="AR641" i="4" s="1"/>
  <c r="Q641" i="4"/>
  <c r="AS640" i="4"/>
  <c r="X640" i="4"/>
  <c r="W640" i="4"/>
  <c r="V640" i="4"/>
  <c r="U640" i="4"/>
  <c r="T640" i="4"/>
  <c r="S640" i="4"/>
  <c r="R640" i="4"/>
  <c r="Q640" i="4"/>
  <c r="P640" i="4"/>
  <c r="AR640" i="4" s="1"/>
  <c r="AS639" i="4"/>
  <c r="AR639" i="4"/>
  <c r="X639" i="4"/>
  <c r="W639" i="4"/>
  <c r="V639" i="4"/>
  <c r="U639" i="4"/>
  <c r="T639" i="4"/>
  <c r="S639" i="4"/>
  <c r="R639" i="4"/>
  <c r="P639" i="4" s="1"/>
  <c r="Q639" i="4"/>
  <c r="AS638" i="4"/>
  <c r="X638" i="4"/>
  <c r="W638" i="4"/>
  <c r="V638" i="4"/>
  <c r="U638" i="4"/>
  <c r="T638" i="4"/>
  <c r="S638" i="4"/>
  <c r="R638" i="4"/>
  <c r="P638" i="4" s="1"/>
  <c r="AR638" i="4" s="1"/>
  <c r="Q638" i="4"/>
  <c r="AS637" i="4"/>
  <c r="AR637" i="4"/>
  <c r="X637" i="4"/>
  <c r="W637" i="4"/>
  <c r="V637" i="4"/>
  <c r="U637" i="4"/>
  <c r="T637" i="4"/>
  <c r="S637" i="4"/>
  <c r="R637" i="4"/>
  <c r="Q637" i="4"/>
  <c r="P637" i="4"/>
  <c r="AS636" i="4"/>
  <c r="X636" i="4"/>
  <c r="W636" i="4"/>
  <c r="V636" i="4"/>
  <c r="U636" i="4"/>
  <c r="T636" i="4"/>
  <c r="S636" i="4"/>
  <c r="R636" i="4"/>
  <c r="Q636" i="4"/>
  <c r="P636" i="4"/>
  <c r="AR636" i="4" s="1"/>
  <c r="AS635" i="4"/>
  <c r="X635" i="4"/>
  <c r="W635" i="4"/>
  <c r="V635" i="4"/>
  <c r="U635" i="4"/>
  <c r="T635" i="4"/>
  <c r="S635" i="4"/>
  <c r="R635" i="4"/>
  <c r="Q635" i="4"/>
  <c r="P635" i="4"/>
  <c r="AR635" i="4" s="1"/>
  <c r="AS634" i="4"/>
  <c r="X634" i="4"/>
  <c r="W634" i="4"/>
  <c r="V634" i="4"/>
  <c r="U634" i="4"/>
  <c r="T634" i="4"/>
  <c r="S634" i="4"/>
  <c r="R634" i="4"/>
  <c r="Q634" i="4"/>
  <c r="P634" i="4"/>
  <c r="AR634" i="4" s="1"/>
  <c r="AS633" i="4"/>
  <c r="X633" i="4"/>
  <c r="W633" i="4"/>
  <c r="V633" i="4"/>
  <c r="U633" i="4"/>
  <c r="T633" i="4"/>
  <c r="S633" i="4"/>
  <c r="R633" i="4"/>
  <c r="P633" i="4" s="1"/>
  <c r="AR633" i="4" s="1"/>
  <c r="Q633" i="4"/>
  <c r="AS632" i="4"/>
  <c r="X632" i="4"/>
  <c r="W632" i="4"/>
  <c r="V632" i="4"/>
  <c r="U632" i="4"/>
  <c r="T632" i="4"/>
  <c r="S632" i="4"/>
  <c r="R632" i="4"/>
  <c r="P632" i="4" s="1"/>
  <c r="AR632" i="4" s="1"/>
  <c r="Q632" i="4"/>
  <c r="AS631" i="4"/>
  <c r="X631" i="4"/>
  <c r="W631" i="4"/>
  <c r="V631" i="4"/>
  <c r="U631" i="4"/>
  <c r="T631" i="4"/>
  <c r="S631" i="4"/>
  <c r="R631" i="4"/>
  <c r="Q631" i="4"/>
  <c r="P631" i="4"/>
  <c r="AR631" i="4" s="1"/>
  <c r="AS630" i="4"/>
  <c r="X630" i="4"/>
  <c r="W630" i="4"/>
  <c r="V630" i="4"/>
  <c r="U630" i="4"/>
  <c r="T630" i="4"/>
  <c r="S630" i="4"/>
  <c r="R630" i="4"/>
  <c r="P630" i="4" s="1"/>
  <c r="AR630" i="4" s="1"/>
  <c r="Q630" i="4"/>
  <c r="AS629" i="4"/>
  <c r="X629" i="4"/>
  <c r="W629" i="4"/>
  <c r="V629" i="4"/>
  <c r="U629" i="4"/>
  <c r="T629" i="4"/>
  <c r="S629" i="4"/>
  <c r="R629" i="4"/>
  <c r="Q629" i="4"/>
  <c r="P629" i="4"/>
  <c r="AR629" i="4" s="1"/>
  <c r="AS628" i="4"/>
  <c r="AR628" i="4"/>
  <c r="X628" i="4"/>
  <c r="W628" i="4"/>
  <c r="V628" i="4"/>
  <c r="U628" i="4"/>
  <c r="T628" i="4"/>
  <c r="S628" i="4"/>
  <c r="R628" i="4"/>
  <c r="Q628" i="4"/>
  <c r="P628" i="4"/>
  <c r="AS627" i="4"/>
  <c r="X627" i="4"/>
  <c r="W627" i="4"/>
  <c r="V627" i="4"/>
  <c r="U627" i="4"/>
  <c r="T627" i="4"/>
  <c r="S627" i="4"/>
  <c r="R627" i="4"/>
  <c r="P627" i="4" s="1"/>
  <c r="AR627" i="4" s="1"/>
  <c r="Q627" i="4"/>
  <c r="AS626" i="4"/>
  <c r="AR626" i="4"/>
  <c r="X626" i="4"/>
  <c r="W626" i="4"/>
  <c r="V626" i="4"/>
  <c r="U626" i="4"/>
  <c r="T626" i="4"/>
  <c r="S626" i="4"/>
  <c r="R626" i="4"/>
  <c r="Q626" i="4"/>
  <c r="P626" i="4"/>
  <c r="AS625" i="4"/>
  <c r="X625" i="4"/>
  <c r="W625" i="4"/>
  <c r="V625" i="4"/>
  <c r="U625" i="4"/>
  <c r="T625" i="4"/>
  <c r="S625" i="4"/>
  <c r="R625" i="4"/>
  <c r="P625" i="4" s="1"/>
  <c r="AR625" i="4" s="1"/>
  <c r="Q625" i="4"/>
  <c r="AS624" i="4"/>
  <c r="X624" i="4"/>
  <c r="W624" i="4"/>
  <c r="V624" i="4"/>
  <c r="U624" i="4"/>
  <c r="T624" i="4"/>
  <c r="S624" i="4"/>
  <c r="R624" i="4"/>
  <c r="P624" i="4" s="1"/>
  <c r="AR624" i="4" s="1"/>
  <c r="Q624" i="4"/>
  <c r="AS623" i="4"/>
  <c r="X623" i="4"/>
  <c r="W623" i="4"/>
  <c r="V623" i="4"/>
  <c r="U623" i="4"/>
  <c r="T623" i="4"/>
  <c r="S623" i="4"/>
  <c r="R623" i="4"/>
  <c r="P623" i="4" s="1"/>
  <c r="AR623" i="4" s="1"/>
  <c r="Q623" i="4"/>
  <c r="AS622" i="4"/>
  <c r="AR622" i="4"/>
  <c r="X622" i="4"/>
  <c r="W622" i="4"/>
  <c r="V622" i="4"/>
  <c r="U622" i="4"/>
  <c r="T622" i="4"/>
  <c r="S622" i="4"/>
  <c r="R622" i="4"/>
  <c r="Q622" i="4"/>
  <c r="P622" i="4"/>
  <c r="AS621" i="4"/>
  <c r="X621" i="4"/>
  <c r="W621" i="4"/>
  <c r="V621" i="4"/>
  <c r="U621" i="4"/>
  <c r="T621" i="4"/>
  <c r="S621" i="4"/>
  <c r="R621" i="4"/>
  <c r="P621" i="4" s="1"/>
  <c r="AR621" i="4" s="1"/>
  <c r="Q621" i="4"/>
  <c r="AS620" i="4"/>
  <c r="X620" i="4"/>
  <c r="W620" i="4"/>
  <c r="V620" i="4"/>
  <c r="U620" i="4"/>
  <c r="T620" i="4"/>
  <c r="S620" i="4"/>
  <c r="R620" i="4"/>
  <c r="Q620" i="4"/>
  <c r="P620" i="4"/>
  <c r="AR620" i="4" s="1"/>
  <c r="AS619" i="4"/>
  <c r="X619" i="4"/>
  <c r="W619" i="4"/>
  <c r="V619" i="4"/>
  <c r="U619" i="4"/>
  <c r="T619" i="4"/>
  <c r="S619" i="4"/>
  <c r="R619" i="4"/>
  <c r="P619" i="4" s="1"/>
  <c r="AR619" i="4" s="1"/>
  <c r="Q619" i="4"/>
  <c r="AS618" i="4"/>
  <c r="X618" i="4"/>
  <c r="W618" i="4"/>
  <c r="V618" i="4"/>
  <c r="U618" i="4"/>
  <c r="T618" i="4"/>
  <c r="S618" i="4"/>
  <c r="R618" i="4"/>
  <c r="Q618" i="4"/>
  <c r="P618" i="4"/>
  <c r="AR618" i="4" s="1"/>
  <c r="AS617" i="4"/>
  <c r="AR617" i="4"/>
  <c r="X617" i="4"/>
  <c r="W617" i="4"/>
  <c r="V617" i="4"/>
  <c r="U617" i="4"/>
  <c r="T617" i="4"/>
  <c r="S617" i="4"/>
  <c r="R617" i="4"/>
  <c r="Q617" i="4"/>
  <c r="P617" i="4"/>
  <c r="AS616" i="4"/>
  <c r="X616" i="4"/>
  <c r="W616" i="4"/>
  <c r="V616" i="4"/>
  <c r="U616" i="4"/>
  <c r="T616" i="4"/>
  <c r="S616" i="4"/>
  <c r="R616" i="4"/>
  <c r="P616" i="4" s="1"/>
  <c r="AR616" i="4" s="1"/>
  <c r="Q616" i="4"/>
  <c r="AS615" i="4"/>
  <c r="X615" i="4"/>
  <c r="W615" i="4"/>
  <c r="V615" i="4"/>
  <c r="U615" i="4"/>
  <c r="T615" i="4"/>
  <c r="S615" i="4"/>
  <c r="R615" i="4"/>
  <c r="Q615" i="4"/>
  <c r="P615" i="4"/>
  <c r="AR615" i="4" s="1"/>
  <c r="AS614" i="4"/>
  <c r="X614" i="4"/>
  <c r="W614" i="4"/>
  <c r="V614" i="4"/>
  <c r="U614" i="4"/>
  <c r="T614" i="4"/>
  <c r="S614" i="4"/>
  <c r="R614" i="4"/>
  <c r="P614" i="4" s="1"/>
  <c r="AR614" i="4" s="1"/>
  <c r="Q614" i="4"/>
  <c r="AS613" i="4"/>
  <c r="AR613" i="4"/>
  <c r="X613" i="4"/>
  <c r="W613" i="4"/>
  <c r="V613" i="4"/>
  <c r="U613" i="4"/>
  <c r="T613" i="4"/>
  <c r="S613" i="4"/>
  <c r="R613" i="4"/>
  <c r="P613" i="4" s="1"/>
  <c r="Q613" i="4"/>
  <c r="AS612" i="4"/>
  <c r="X612" i="4"/>
  <c r="W612" i="4"/>
  <c r="V612" i="4"/>
  <c r="U612" i="4"/>
  <c r="T612" i="4"/>
  <c r="S612" i="4"/>
  <c r="R612" i="4"/>
  <c r="P612" i="4" s="1"/>
  <c r="AR612" i="4" s="1"/>
  <c r="Q612" i="4"/>
  <c r="AS611" i="4"/>
  <c r="X611" i="4"/>
  <c r="W611" i="4"/>
  <c r="V611" i="4"/>
  <c r="U611" i="4"/>
  <c r="T611" i="4"/>
  <c r="S611" i="4"/>
  <c r="R611" i="4"/>
  <c r="Q611" i="4"/>
  <c r="P611" i="4"/>
  <c r="AR611" i="4" s="1"/>
  <c r="AS610" i="4"/>
  <c r="X610" i="4"/>
  <c r="W610" i="4"/>
  <c r="V610" i="4"/>
  <c r="U610" i="4"/>
  <c r="T610" i="4"/>
  <c r="S610" i="4"/>
  <c r="R610" i="4"/>
  <c r="P610" i="4" s="1"/>
  <c r="AR610" i="4" s="1"/>
  <c r="Q610" i="4"/>
  <c r="AS609" i="4"/>
  <c r="X609" i="4"/>
  <c r="W609" i="4"/>
  <c r="V609" i="4"/>
  <c r="U609" i="4"/>
  <c r="T609" i="4"/>
  <c r="S609" i="4"/>
  <c r="R609" i="4"/>
  <c r="P609" i="4" s="1"/>
  <c r="AR609" i="4" s="1"/>
  <c r="Q609" i="4"/>
  <c r="AS608" i="4"/>
  <c r="AR608" i="4"/>
  <c r="X608" i="4"/>
  <c r="W608" i="4"/>
  <c r="V608" i="4"/>
  <c r="U608" i="4"/>
  <c r="T608" i="4"/>
  <c r="S608" i="4"/>
  <c r="R608" i="4"/>
  <c r="Q608" i="4"/>
  <c r="P608" i="4"/>
  <c r="AS607" i="4"/>
  <c r="X607" i="4"/>
  <c r="W607" i="4"/>
  <c r="V607" i="4"/>
  <c r="U607" i="4"/>
  <c r="T607" i="4"/>
  <c r="S607" i="4"/>
  <c r="R607" i="4"/>
  <c r="P607" i="4" s="1"/>
  <c r="AR607" i="4" s="1"/>
  <c r="Q607" i="4"/>
  <c r="AS606" i="4"/>
  <c r="AR606" i="4"/>
  <c r="X606" i="4"/>
  <c r="W606" i="4"/>
  <c r="V606" i="4"/>
  <c r="U606" i="4"/>
  <c r="T606" i="4"/>
  <c r="S606" i="4"/>
  <c r="R606" i="4"/>
  <c r="Q606" i="4"/>
  <c r="P606" i="4"/>
  <c r="AS605" i="4"/>
  <c r="X605" i="4"/>
  <c r="W605" i="4"/>
  <c r="V605" i="4"/>
  <c r="U605" i="4"/>
  <c r="T605" i="4"/>
  <c r="S605" i="4"/>
  <c r="R605" i="4"/>
  <c r="Q605" i="4"/>
  <c r="P605" i="4"/>
  <c r="AR605" i="4" s="1"/>
  <c r="AS604" i="4"/>
  <c r="AR604" i="4"/>
  <c r="X604" i="4"/>
  <c r="W604" i="4"/>
  <c r="V604" i="4"/>
  <c r="U604" i="4"/>
  <c r="T604" i="4"/>
  <c r="S604" i="4"/>
  <c r="R604" i="4"/>
  <c r="P604" i="4" s="1"/>
  <c r="Q604" i="4"/>
  <c r="AS603" i="4"/>
  <c r="X603" i="4"/>
  <c r="W603" i="4"/>
  <c r="V603" i="4"/>
  <c r="U603" i="4"/>
  <c r="T603" i="4"/>
  <c r="S603" i="4"/>
  <c r="R603" i="4"/>
  <c r="P603" i="4" s="1"/>
  <c r="AR603" i="4" s="1"/>
  <c r="Q603" i="4"/>
  <c r="AS602" i="4"/>
  <c r="AR602" i="4"/>
  <c r="X602" i="4"/>
  <c r="W602" i="4"/>
  <c r="V602" i="4"/>
  <c r="U602" i="4"/>
  <c r="T602" i="4"/>
  <c r="S602" i="4"/>
  <c r="R602" i="4"/>
  <c r="P602" i="4" s="1"/>
  <c r="Q602" i="4"/>
  <c r="AS601" i="4"/>
  <c r="AR601" i="4"/>
  <c r="X601" i="4"/>
  <c r="W601" i="4"/>
  <c r="V601" i="4"/>
  <c r="U601" i="4"/>
  <c r="T601" i="4"/>
  <c r="S601" i="4"/>
  <c r="R601" i="4"/>
  <c r="Q601" i="4"/>
  <c r="P601" i="4"/>
  <c r="AS600" i="4"/>
  <c r="X600" i="4"/>
  <c r="W600" i="4"/>
  <c r="V600" i="4"/>
  <c r="U600" i="4"/>
  <c r="T600" i="4"/>
  <c r="S600" i="4"/>
  <c r="R600" i="4"/>
  <c r="Q600" i="4"/>
  <c r="P600" i="4"/>
  <c r="AR600" i="4" s="1"/>
  <c r="AS599" i="4"/>
  <c r="X599" i="4"/>
  <c r="W599" i="4"/>
  <c r="V599" i="4"/>
  <c r="U599" i="4"/>
  <c r="T599" i="4"/>
  <c r="S599" i="4"/>
  <c r="R599" i="4"/>
  <c r="P599" i="4" s="1"/>
  <c r="AR599" i="4" s="1"/>
  <c r="Q599" i="4"/>
  <c r="AS598" i="4"/>
  <c r="AR598" i="4"/>
  <c r="X598" i="4"/>
  <c r="W598" i="4"/>
  <c r="V598" i="4"/>
  <c r="U598" i="4"/>
  <c r="T598" i="4"/>
  <c r="S598" i="4"/>
  <c r="R598" i="4"/>
  <c r="Q598" i="4"/>
  <c r="P598" i="4"/>
  <c r="AS597" i="4"/>
  <c r="X597" i="4"/>
  <c r="W597" i="4"/>
  <c r="V597" i="4"/>
  <c r="U597" i="4"/>
  <c r="T597" i="4"/>
  <c r="S597" i="4"/>
  <c r="R597" i="4"/>
  <c r="Q597" i="4"/>
  <c r="P597" i="4"/>
  <c r="AR597" i="4" s="1"/>
  <c r="AS596" i="4"/>
  <c r="AR596" i="4"/>
  <c r="X596" i="4"/>
  <c r="W596" i="4"/>
  <c r="V596" i="4"/>
  <c r="U596" i="4"/>
  <c r="T596" i="4"/>
  <c r="S596" i="4"/>
  <c r="R596" i="4"/>
  <c r="P596" i="4" s="1"/>
  <c r="Q596" i="4"/>
  <c r="AS595" i="4"/>
  <c r="X595" i="4"/>
  <c r="W595" i="4"/>
  <c r="V595" i="4"/>
  <c r="U595" i="4"/>
  <c r="T595" i="4"/>
  <c r="S595" i="4"/>
  <c r="R595" i="4"/>
  <c r="Q595" i="4"/>
  <c r="P595" i="4"/>
  <c r="AR595" i="4" s="1"/>
  <c r="AS594" i="4"/>
  <c r="X594" i="4"/>
  <c r="W594" i="4"/>
  <c r="V594" i="4"/>
  <c r="U594" i="4"/>
  <c r="T594" i="4"/>
  <c r="S594" i="4"/>
  <c r="R594" i="4"/>
  <c r="P594" i="4" s="1"/>
  <c r="AR594" i="4" s="1"/>
  <c r="Q594" i="4"/>
  <c r="AS593" i="4"/>
  <c r="AR593" i="4"/>
  <c r="X593" i="4"/>
  <c r="W593" i="4"/>
  <c r="V593" i="4"/>
  <c r="U593" i="4"/>
  <c r="T593" i="4"/>
  <c r="S593" i="4"/>
  <c r="R593" i="4"/>
  <c r="P593" i="4" s="1"/>
  <c r="Q593" i="4"/>
  <c r="AS592" i="4"/>
  <c r="AR592" i="4"/>
  <c r="X592" i="4"/>
  <c r="W592" i="4"/>
  <c r="V592" i="4"/>
  <c r="U592" i="4"/>
  <c r="T592" i="4"/>
  <c r="S592" i="4"/>
  <c r="R592" i="4"/>
  <c r="Q592" i="4"/>
  <c r="P592" i="4"/>
  <c r="AS591" i="4"/>
  <c r="X591" i="4"/>
  <c r="W591" i="4"/>
  <c r="V591" i="4"/>
  <c r="U591" i="4"/>
  <c r="T591" i="4"/>
  <c r="S591" i="4"/>
  <c r="R591" i="4"/>
  <c r="Q591" i="4"/>
  <c r="P591" i="4"/>
  <c r="AR591" i="4" s="1"/>
  <c r="AS590" i="4"/>
  <c r="AR590" i="4"/>
  <c r="X590" i="4"/>
  <c r="W590" i="4"/>
  <c r="V590" i="4"/>
  <c r="U590" i="4"/>
  <c r="T590" i="4"/>
  <c r="S590" i="4"/>
  <c r="R590" i="4"/>
  <c r="P590" i="4" s="1"/>
  <c r="Q590" i="4"/>
  <c r="AS589" i="4"/>
  <c r="X589" i="4"/>
  <c r="W589" i="4"/>
  <c r="V589" i="4"/>
  <c r="U589" i="4"/>
  <c r="T589" i="4"/>
  <c r="S589" i="4"/>
  <c r="R589" i="4"/>
  <c r="Q589" i="4"/>
  <c r="P589" i="4"/>
  <c r="AR589" i="4" s="1"/>
  <c r="AS588" i="4"/>
  <c r="X588" i="4"/>
  <c r="W588" i="4"/>
  <c r="V588" i="4"/>
  <c r="U588" i="4"/>
  <c r="T588" i="4"/>
  <c r="S588" i="4"/>
  <c r="R588" i="4"/>
  <c r="Q588" i="4"/>
  <c r="P588" i="4"/>
  <c r="AR588" i="4" s="1"/>
  <c r="AS587" i="4"/>
  <c r="X587" i="4"/>
  <c r="W587" i="4"/>
  <c r="V587" i="4"/>
  <c r="U587" i="4"/>
  <c r="T587" i="4"/>
  <c r="S587" i="4"/>
  <c r="R587" i="4"/>
  <c r="P587" i="4" s="1"/>
  <c r="AR587" i="4" s="1"/>
  <c r="Q587" i="4"/>
  <c r="AS586" i="4"/>
  <c r="X586" i="4"/>
  <c r="W586" i="4"/>
  <c r="V586" i="4"/>
  <c r="U586" i="4"/>
  <c r="T586" i="4"/>
  <c r="S586" i="4"/>
  <c r="R586" i="4"/>
  <c r="Q586" i="4"/>
  <c r="P586" i="4"/>
  <c r="AR586" i="4" s="1"/>
  <c r="AS585" i="4"/>
  <c r="X585" i="4"/>
  <c r="W585" i="4"/>
  <c r="V585" i="4"/>
  <c r="U585" i="4"/>
  <c r="T585" i="4"/>
  <c r="S585" i="4"/>
  <c r="R585" i="4"/>
  <c r="Q585" i="4"/>
  <c r="P585" i="4"/>
  <c r="AR585" i="4" s="1"/>
  <c r="AS584" i="4"/>
  <c r="X584" i="4"/>
  <c r="W584" i="4"/>
  <c r="V584" i="4"/>
  <c r="U584" i="4"/>
  <c r="T584" i="4"/>
  <c r="S584" i="4"/>
  <c r="R584" i="4"/>
  <c r="P584" i="4" s="1"/>
  <c r="AR584" i="4" s="1"/>
  <c r="Q584" i="4"/>
  <c r="AS583" i="4"/>
  <c r="X583" i="4"/>
  <c r="W583" i="4"/>
  <c r="V583" i="4"/>
  <c r="U583" i="4"/>
  <c r="T583" i="4"/>
  <c r="S583" i="4"/>
  <c r="R583" i="4"/>
  <c r="P583" i="4" s="1"/>
  <c r="AR583" i="4" s="1"/>
  <c r="Q583" i="4"/>
  <c r="AS582" i="4"/>
  <c r="X582" i="4"/>
  <c r="W582" i="4"/>
  <c r="V582" i="4"/>
  <c r="U582" i="4"/>
  <c r="T582" i="4"/>
  <c r="S582" i="4"/>
  <c r="R582" i="4"/>
  <c r="P582" i="4" s="1"/>
  <c r="AR582" i="4" s="1"/>
  <c r="Q582" i="4"/>
  <c r="AS581" i="4"/>
  <c r="X581" i="4"/>
  <c r="W581" i="4"/>
  <c r="V581" i="4"/>
  <c r="U581" i="4"/>
  <c r="T581" i="4"/>
  <c r="S581" i="4"/>
  <c r="R581" i="4"/>
  <c r="P581" i="4" s="1"/>
  <c r="AR581" i="4" s="1"/>
  <c r="Q581" i="4"/>
  <c r="AS580" i="4"/>
  <c r="X580" i="4"/>
  <c r="W580" i="4"/>
  <c r="V580" i="4"/>
  <c r="U580" i="4"/>
  <c r="T580" i="4"/>
  <c r="S580" i="4"/>
  <c r="R580" i="4"/>
  <c r="Q580" i="4"/>
  <c r="P580" i="4"/>
  <c r="AR580" i="4" s="1"/>
  <c r="AS579" i="4"/>
  <c r="AR579" i="4"/>
  <c r="X579" i="4"/>
  <c r="W579" i="4"/>
  <c r="V579" i="4"/>
  <c r="U579" i="4"/>
  <c r="T579" i="4"/>
  <c r="S579" i="4"/>
  <c r="R579" i="4"/>
  <c r="P579" i="4" s="1"/>
  <c r="Q579" i="4"/>
  <c r="AS578" i="4"/>
  <c r="X578" i="4"/>
  <c r="W578" i="4"/>
  <c r="V578" i="4"/>
  <c r="U578" i="4"/>
  <c r="T578" i="4"/>
  <c r="S578" i="4"/>
  <c r="R578" i="4"/>
  <c r="Q578" i="4"/>
  <c r="P578" i="4"/>
  <c r="AR578" i="4" s="1"/>
  <c r="AS577" i="4"/>
  <c r="X577" i="4"/>
  <c r="W577" i="4"/>
  <c r="V577" i="4"/>
  <c r="U577" i="4"/>
  <c r="T577" i="4"/>
  <c r="S577" i="4"/>
  <c r="R577" i="4"/>
  <c r="Q577" i="4"/>
  <c r="P577" i="4"/>
  <c r="AR577" i="4" s="1"/>
  <c r="AS576" i="4"/>
  <c r="X576" i="4"/>
  <c r="W576" i="4"/>
  <c r="V576" i="4"/>
  <c r="U576" i="4"/>
  <c r="T576" i="4"/>
  <c r="S576" i="4"/>
  <c r="R576" i="4"/>
  <c r="P576" i="4" s="1"/>
  <c r="AR576" i="4" s="1"/>
  <c r="Q576" i="4"/>
  <c r="AS575" i="4"/>
  <c r="X575" i="4"/>
  <c r="W575" i="4"/>
  <c r="V575" i="4"/>
  <c r="U575" i="4"/>
  <c r="T575" i="4"/>
  <c r="S575" i="4"/>
  <c r="R575" i="4"/>
  <c r="Q575" i="4"/>
  <c r="P575" i="4"/>
  <c r="AR575" i="4" s="1"/>
  <c r="AS574" i="4"/>
  <c r="X574" i="4"/>
  <c r="W574" i="4"/>
  <c r="V574" i="4"/>
  <c r="U574" i="4"/>
  <c r="T574" i="4"/>
  <c r="S574" i="4"/>
  <c r="R574" i="4"/>
  <c r="P574" i="4" s="1"/>
  <c r="AR574" i="4" s="1"/>
  <c r="Q574" i="4"/>
  <c r="AS573" i="4"/>
  <c r="X573" i="4"/>
  <c r="W573" i="4"/>
  <c r="V573" i="4"/>
  <c r="U573" i="4"/>
  <c r="T573" i="4"/>
  <c r="S573" i="4"/>
  <c r="R573" i="4"/>
  <c r="P573" i="4" s="1"/>
  <c r="AR573" i="4" s="1"/>
  <c r="Q573" i="4"/>
  <c r="AS572" i="4"/>
  <c r="AR572" i="4"/>
  <c r="X572" i="4"/>
  <c r="W572" i="4"/>
  <c r="V572" i="4"/>
  <c r="U572" i="4"/>
  <c r="T572" i="4"/>
  <c r="S572" i="4"/>
  <c r="R572" i="4"/>
  <c r="P572" i="4" s="1"/>
  <c r="Q572" i="4"/>
  <c r="AS571" i="4"/>
  <c r="X571" i="4"/>
  <c r="W571" i="4"/>
  <c r="V571" i="4"/>
  <c r="U571" i="4"/>
  <c r="T571" i="4"/>
  <c r="S571" i="4"/>
  <c r="R571" i="4"/>
  <c r="Q571" i="4"/>
  <c r="P571" i="4"/>
  <c r="AR571" i="4" s="1"/>
  <c r="AS570" i="4"/>
  <c r="AR570" i="4"/>
  <c r="X570" i="4"/>
  <c r="W570" i="4"/>
  <c r="V570" i="4"/>
  <c r="U570" i="4"/>
  <c r="T570" i="4"/>
  <c r="S570" i="4"/>
  <c r="R570" i="4"/>
  <c r="P570" i="4" s="1"/>
  <c r="Q570" i="4"/>
  <c r="AS569" i="4"/>
  <c r="X569" i="4"/>
  <c r="W569" i="4"/>
  <c r="V569" i="4"/>
  <c r="U569" i="4"/>
  <c r="T569" i="4"/>
  <c r="S569" i="4"/>
  <c r="R569" i="4"/>
  <c r="Q569" i="4"/>
  <c r="P569" i="4"/>
  <c r="AR569" i="4" s="1"/>
  <c r="AS568" i="4"/>
  <c r="X568" i="4"/>
  <c r="W568" i="4"/>
  <c r="V568" i="4"/>
  <c r="U568" i="4"/>
  <c r="T568" i="4"/>
  <c r="S568" i="4"/>
  <c r="R568" i="4"/>
  <c r="Q568" i="4"/>
  <c r="P568" i="4"/>
  <c r="AR568" i="4" s="1"/>
  <c r="AS567" i="4"/>
  <c r="X567" i="4"/>
  <c r="W567" i="4"/>
  <c r="V567" i="4"/>
  <c r="U567" i="4"/>
  <c r="T567" i="4"/>
  <c r="S567" i="4"/>
  <c r="R567" i="4"/>
  <c r="P567" i="4" s="1"/>
  <c r="AR567" i="4" s="1"/>
  <c r="Q567" i="4"/>
  <c r="AS566" i="4"/>
  <c r="AR566" i="4"/>
  <c r="X566" i="4"/>
  <c r="W566" i="4"/>
  <c r="V566" i="4"/>
  <c r="U566" i="4"/>
  <c r="T566" i="4"/>
  <c r="S566" i="4"/>
  <c r="R566" i="4"/>
  <c r="P566" i="4" s="1"/>
  <c r="Q566" i="4"/>
  <c r="AS565" i="4"/>
  <c r="X565" i="4"/>
  <c r="W565" i="4"/>
  <c r="V565" i="4"/>
  <c r="U565" i="4"/>
  <c r="T565" i="4"/>
  <c r="S565" i="4"/>
  <c r="R565" i="4"/>
  <c r="P565" i="4" s="1"/>
  <c r="AR565" i="4" s="1"/>
  <c r="Q565" i="4"/>
  <c r="AS564" i="4"/>
  <c r="AR564" i="4"/>
  <c r="X564" i="4"/>
  <c r="W564" i="4"/>
  <c r="V564" i="4"/>
  <c r="U564" i="4"/>
  <c r="T564" i="4"/>
  <c r="S564" i="4"/>
  <c r="R564" i="4"/>
  <c r="Q564" i="4"/>
  <c r="P564" i="4"/>
  <c r="AS563" i="4"/>
  <c r="X563" i="4"/>
  <c r="W563" i="4"/>
  <c r="V563" i="4"/>
  <c r="U563" i="4"/>
  <c r="T563" i="4"/>
  <c r="S563" i="4"/>
  <c r="R563" i="4"/>
  <c r="Q563" i="4"/>
  <c r="P563" i="4"/>
  <c r="AR563" i="4" s="1"/>
  <c r="AS562" i="4"/>
  <c r="X562" i="4"/>
  <c r="W562" i="4"/>
  <c r="V562" i="4"/>
  <c r="U562" i="4"/>
  <c r="T562" i="4"/>
  <c r="S562" i="4"/>
  <c r="R562" i="4"/>
  <c r="Q562" i="4"/>
  <c r="P562" i="4"/>
  <c r="AR562" i="4" s="1"/>
  <c r="AS561" i="4"/>
  <c r="AR561" i="4"/>
  <c r="X561" i="4"/>
  <c r="W561" i="4"/>
  <c r="V561" i="4"/>
  <c r="U561" i="4"/>
  <c r="T561" i="4"/>
  <c r="S561" i="4"/>
  <c r="R561" i="4"/>
  <c r="P561" i="4" s="1"/>
  <c r="Q561" i="4"/>
  <c r="AS560" i="4"/>
  <c r="X560" i="4"/>
  <c r="W560" i="4"/>
  <c r="V560" i="4"/>
  <c r="U560" i="4"/>
  <c r="T560" i="4"/>
  <c r="S560" i="4"/>
  <c r="R560" i="4"/>
  <c r="Q560" i="4"/>
  <c r="P560" i="4"/>
  <c r="AR560" i="4" s="1"/>
  <c r="AS559" i="4"/>
  <c r="AR559" i="4"/>
  <c r="X559" i="4"/>
  <c r="W559" i="4"/>
  <c r="V559" i="4"/>
  <c r="U559" i="4"/>
  <c r="T559" i="4"/>
  <c r="S559" i="4"/>
  <c r="R559" i="4"/>
  <c r="P559" i="4" s="1"/>
  <c r="Q559" i="4"/>
  <c r="AS558" i="4"/>
  <c r="X558" i="4"/>
  <c r="W558" i="4"/>
  <c r="V558" i="4"/>
  <c r="U558" i="4"/>
  <c r="T558" i="4"/>
  <c r="S558" i="4"/>
  <c r="R558" i="4"/>
  <c r="P558" i="4" s="1"/>
  <c r="AR558" i="4" s="1"/>
  <c r="Q558" i="4"/>
  <c r="AS557" i="4"/>
  <c r="X557" i="4"/>
  <c r="W557" i="4"/>
  <c r="V557" i="4"/>
  <c r="U557" i="4"/>
  <c r="T557" i="4"/>
  <c r="S557" i="4"/>
  <c r="R557" i="4"/>
  <c r="Q557" i="4"/>
  <c r="P557" i="4"/>
  <c r="AR557" i="4" s="1"/>
  <c r="AS556" i="4"/>
  <c r="X556" i="4"/>
  <c r="W556" i="4"/>
  <c r="V556" i="4"/>
  <c r="U556" i="4"/>
  <c r="T556" i="4"/>
  <c r="S556" i="4"/>
  <c r="R556" i="4"/>
  <c r="Q556" i="4"/>
  <c r="P556" i="4"/>
  <c r="AR556" i="4" s="1"/>
  <c r="AS555" i="4"/>
  <c r="X555" i="4"/>
  <c r="W555" i="4"/>
  <c r="V555" i="4"/>
  <c r="U555" i="4"/>
  <c r="T555" i="4"/>
  <c r="S555" i="4"/>
  <c r="R555" i="4"/>
  <c r="P555" i="4" s="1"/>
  <c r="AR555" i="4" s="1"/>
  <c r="Q555" i="4"/>
  <c r="AS554" i="4"/>
  <c r="X554" i="4"/>
  <c r="W554" i="4"/>
  <c r="V554" i="4"/>
  <c r="U554" i="4"/>
  <c r="T554" i="4"/>
  <c r="S554" i="4"/>
  <c r="R554" i="4"/>
  <c r="P554" i="4" s="1"/>
  <c r="AR554" i="4" s="1"/>
  <c r="Q554" i="4"/>
  <c r="AS553" i="4"/>
  <c r="X553" i="4"/>
  <c r="W553" i="4"/>
  <c r="V553" i="4"/>
  <c r="U553" i="4"/>
  <c r="T553" i="4"/>
  <c r="S553" i="4"/>
  <c r="R553" i="4"/>
  <c r="P553" i="4" s="1"/>
  <c r="AR553" i="4" s="1"/>
  <c r="Q553" i="4"/>
  <c r="AS552" i="4"/>
  <c r="X552" i="4"/>
  <c r="W552" i="4"/>
  <c r="V552" i="4"/>
  <c r="U552" i="4"/>
  <c r="T552" i="4"/>
  <c r="S552" i="4"/>
  <c r="R552" i="4"/>
  <c r="P552" i="4" s="1"/>
  <c r="AR552" i="4" s="1"/>
  <c r="Q552" i="4"/>
  <c r="AS551" i="4"/>
  <c r="X551" i="4"/>
  <c r="W551" i="4"/>
  <c r="V551" i="4"/>
  <c r="U551" i="4"/>
  <c r="T551" i="4"/>
  <c r="S551" i="4"/>
  <c r="R551" i="4"/>
  <c r="Q551" i="4"/>
  <c r="P551" i="4"/>
  <c r="AR551" i="4" s="1"/>
  <c r="AS550" i="4"/>
  <c r="X550" i="4"/>
  <c r="W550" i="4"/>
  <c r="V550" i="4"/>
  <c r="U550" i="4"/>
  <c r="T550" i="4"/>
  <c r="S550" i="4"/>
  <c r="R550" i="4"/>
  <c r="P550" i="4" s="1"/>
  <c r="AR550" i="4" s="1"/>
  <c r="Q550" i="4"/>
  <c r="AS549" i="4"/>
  <c r="X549" i="4"/>
  <c r="W549" i="4"/>
  <c r="V549" i="4"/>
  <c r="U549" i="4"/>
  <c r="T549" i="4"/>
  <c r="S549" i="4"/>
  <c r="R549" i="4"/>
  <c r="P549" i="4" s="1"/>
  <c r="AR549" i="4" s="1"/>
  <c r="Q549" i="4"/>
  <c r="AS548" i="4"/>
  <c r="AR548" i="4"/>
  <c r="X548" i="4"/>
  <c r="W548" i="4"/>
  <c r="V548" i="4"/>
  <c r="U548" i="4"/>
  <c r="T548" i="4"/>
  <c r="S548" i="4"/>
  <c r="R548" i="4"/>
  <c r="Q548" i="4"/>
  <c r="P548" i="4"/>
  <c r="AS547" i="4"/>
  <c r="X547" i="4"/>
  <c r="W547" i="4"/>
  <c r="V547" i="4"/>
  <c r="U547" i="4"/>
  <c r="T547" i="4"/>
  <c r="S547" i="4"/>
  <c r="R547" i="4"/>
  <c r="Q547" i="4"/>
  <c r="P547" i="4"/>
  <c r="AR547" i="4" s="1"/>
  <c r="AS546" i="4"/>
  <c r="AR546" i="4"/>
  <c r="X546" i="4"/>
  <c r="W546" i="4"/>
  <c r="V546" i="4"/>
  <c r="U546" i="4"/>
  <c r="T546" i="4"/>
  <c r="S546" i="4"/>
  <c r="R546" i="4"/>
  <c r="P546" i="4" s="1"/>
  <c r="Q546" i="4"/>
  <c r="AS545" i="4"/>
  <c r="X545" i="4"/>
  <c r="W545" i="4"/>
  <c r="V545" i="4"/>
  <c r="U545" i="4"/>
  <c r="T545" i="4"/>
  <c r="S545" i="4"/>
  <c r="R545" i="4"/>
  <c r="Q545" i="4"/>
  <c r="P545" i="4"/>
  <c r="AR545" i="4" s="1"/>
  <c r="AS544" i="4"/>
  <c r="AR544" i="4"/>
  <c r="X544" i="4"/>
  <c r="W544" i="4"/>
  <c r="V544" i="4"/>
  <c r="U544" i="4"/>
  <c r="T544" i="4"/>
  <c r="S544" i="4"/>
  <c r="R544" i="4"/>
  <c r="P544" i="4" s="1"/>
  <c r="Q544" i="4"/>
  <c r="AS543" i="4"/>
  <c r="X543" i="4"/>
  <c r="W543" i="4"/>
  <c r="V543" i="4"/>
  <c r="U543" i="4"/>
  <c r="T543" i="4"/>
  <c r="S543" i="4"/>
  <c r="R543" i="4"/>
  <c r="Q543" i="4"/>
  <c r="P543" i="4"/>
  <c r="AR543" i="4" s="1"/>
  <c r="AS542" i="4"/>
  <c r="X542" i="4"/>
  <c r="W542" i="4"/>
  <c r="V542" i="4"/>
  <c r="U542" i="4"/>
  <c r="T542" i="4"/>
  <c r="S542" i="4"/>
  <c r="R542" i="4"/>
  <c r="Q542" i="4"/>
  <c r="P542" i="4"/>
  <c r="AR542" i="4" s="1"/>
  <c r="AS541" i="4"/>
  <c r="X541" i="4"/>
  <c r="W541" i="4"/>
  <c r="V541" i="4"/>
  <c r="U541" i="4"/>
  <c r="T541" i="4"/>
  <c r="S541" i="4"/>
  <c r="R541" i="4"/>
  <c r="Q541" i="4"/>
  <c r="P541" i="4"/>
  <c r="AR541" i="4" s="1"/>
  <c r="AS540" i="4"/>
  <c r="X540" i="4"/>
  <c r="W540" i="4"/>
  <c r="V540" i="4"/>
  <c r="U540" i="4"/>
  <c r="T540" i="4"/>
  <c r="S540" i="4"/>
  <c r="R540" i="4"/>
  <c r="P540" i="4" s="1"/>
  <c r="AR540" i="4" s="1"/>
  <c r="Q540" i="4"/>
  <c r="AS539" i="4"/>
  <c r="X539" i="4"/>
  <c r="W539" i="4"/>
  <c r="V539" i="4"/>
  <c r="U539" i="4"/>
  <c r="T539" i="4"/>
  <c r="S539" i="4"/>
  <c r="R539" i="4"/>
  <c r="P539" i="4" s="1"/>
  <c r="AR539" i="4" s="1"/>
  <c r="Q539" i="4"/>
  <c r="AS538" i="4"/>
  <c r="AR538" i="4"/>
  <c r="X538" i="4"/>
  <c r="W538" i="4"/>
  <c r="V538" i="4"/>
  <c r="U538" i="4"/>
  <c r="T538" i="4"/>
  <c r="S538" i="4"/>
  <c r="R538" i="4"/>
  <c r="P538" i="4" s="1"/>
  <c r="Q538" i="4"/>
  <c r="AS537" i="4"/>
  <c r="X537" i="4"/>
  <c r="W537" i="4"/>
  <c r="V537" i="4"/>
  <c r="U537" i="4"/>
  <c r="T537" i="4"/>
  <c r="S537" i="4"/>
  <c r="R537" i="4"/>
  <c r="Q537" i="4"/>
  <c r="P537" i="4"/>
  <c r="AR537" i="4" s="1"/>
  <c r="AS536" i="4"/>
  <c r="AR536" i="4"/>
  <c r="X536" i="4"/>
  <c r="W536" i="4"/>
  <c r="V536" i="4"/>
  <c r="U536" i="4"/>
  <c r="T536" i="4"/>
  <c r="S536" i="4"/>
  <c r="R536" i="4"/>
  <c r="Q536" i="4"/>
  <c r="P536" i="4"/>
  <c r="AS535" i="4"/>
  <c r="X535" i="4"/>
  <c r="W535" i="4"/>
  <c r="V535" i="4"/>
  <c r="U535" i="4"/>
  <c r="T535" i="4"/>
  <c r="S535" i="4"/>
  <c r="R535" i="4"/>
  <c r="Q535" i="4"/>
  <c r="P535" i="4"/>
  <c r="AR535" i="4" s="1"/>
  <c r="AS534" i="4"/>
  <c r="X534" i="4"/>
  <c r="W534" i="4"/>
  <c r="V534" i="4"/>
  <c r="U534" i="4"/>
  <c r="T534" i="4"/>
  <c r="S534" i="4"/>
  <c r="R534" i="4"/>
  <c r="Q534" i="4"/>
  <c r="P534" i="4"/>
  <c r="AR534" i="4" s="1"/>
  <c r="AS533" i="4"/>
  <c r="X533" i="4"/>
  <c r="W533" i="4"/>
  <c r="V533" i="4"/>
  <c r="U533" i="4"/>
  <c r="T533" i="4"/>
  <c r="S533" i="4"/>
  <c r="R533" i="4"/>
  <c r="P533" i="4" s="1"/>
  <c r="AR533" i="4" s="1"/>
  <c r="Q533" i="4"/>
  <c r="AS532" i="4"/>
  <c r="X532" i="4"/>
  <c r="W532" i="4"/>
  <c r="V532" i="4"/>
  <c r="U532" i="4"/>
  <c r="T532" i="4"/>
  <c r="S532" i="4"/>
  <c r="R532" i="4"/>
  <c r="Q532" i="4"/>
  <c r="P532" i="4"/>
  <c r="AR532" i="4" s="1"/>
  <c r="AS531" i="4"/>
  <c r="X531" i="4"/>
  <c r="W531" i="4"/>
  <c r="V531" i="4"/>
  <c r="U531" i="4"/>
  <c r="T531" i="4"/>
  <c r="S531" i="4"/>
  <c r="R531" i="4"/>
  <c r="Q531" i="4"/>
  <c r="P531" i="4"/>
  <c r="AR531" i="4" s="1"/>
  <c r="AS530" i="4"/>
  <c r="X530" i="4"/>
  <c r="W530" i="4"/>
  <c r="V530" i="4"/>
  <c r="U530" i="4"/>
  <c r="T530" i="4"/>
  <c r="S530" i="4"/>
  <c r="R530" i="4"/>
  <c r="P530" i="4" s="1"/>
  <c r="AR530" i="4" s="1"/>
  <c r="Q530" i="4"/>
  <c r="AS529" i="4"/>
  <c r="X529" i="4"/>
  <c r="W529" i="4"/>
  <c r="V529" i="4"/>
  <c r="U529" i="4"/>
  <c r="T529" i="4"/>
  <c r="S529" i="4"/>
  <c r="R529" i="4"/>
  <c r="P529" i="4" s="1"/>
  <c r="AR529" i="4" s="1"/>
  <c r="Q529" i="4"/>
  <c r="AS528" i="4"/>
  <c r="X528" i="4"/>
  <c r="W528" i="4"/>
  <c r="V528" i="4"/>
  <c r="U528" i="4"/>
  <c r="T528" i="4"/>
  <c r="S528" i="4"/>
  <c r="R528" i="4"/>
  <c r="Q528" i="4"/>
  <c r="P528" i="4"/>
  <c r="AR528" i="4" s="1"/>
  <c r="AS527" i="4"/>
  <c r="AR527" i="4"/>
  <c r="X527" i="4"/>
  <c r="W527" i="4"/>
  <c r="V527" i="4"/>
  <c r="U527" i="4"/>
  <c r="T527" i="4"/>
  <c r="S527" i="4"/>
  <c r="R527" i="4"/>
  <c r="Q527" i="4"/>
  <c r="P527" i="4"/>
  <c r="AS526" i="4"/>
  <c r="X526" i="4"/>
  <c r="W526" i="4"/>
  <c r="V526" i="4"/>
  <c r="U526" i="4"/>
  <c r="T526" i="4"/>
  <c r="S526" i="4"/>
  <c r="R526" i="4"/>
  <c r="Q526" i="4"/>
  <c r="P526" i="4"/>
  <c r="AR526" i="4" s="1"/>
  <c r="AS525" i="4"/>
  <c r="X525" i="4"/>
  <c r="W525" i="4"/>
  <c r="V525" i="4"/>
  <c r="U525" i="4"/>
  <c r="T525" i="4"/>
  <c r="S525" i="4"/>
  <c r="R525" i="4"/>
  <c r="P525" i="4" s="1"/>
  <c r="AR525" i="4" s="1"/>
  <c r="Q525" i="4"/>
  <c r="AS524" i="4"/>
  <c r="X524" i="4"/>
  <c r="W524" i="4"/>
  <c r="V524" i="4"/>
  <c r="U524" i="4"/>
  <c r="T524" i="4"/>
  <c r="S524" i="4"/>
  <c r="R524" i="4"/>
  <c r="P524" i="4" s="1"/>
  <c r="AR524" i="4" s="1"/>
  <c r="Q524" i="4"/>
  <c r="AS523" i="4"/>
  <c r="X523" i="4"/>
  <c r="W523" i="4"/>
  <c r="V523" i="4"/>
  <c r="U523" i="4"/>
  <c r="T523" i="4"/>
  <c r="S523" i="4"/>
  <c r="R523" i="4"/>
  <c r="P523" i="4" s="1"/>
  <c r="AR523" i="4" s="1"/>
  <c r="Q523" i="4"/>
  <c r="AS522" i="4"/>
  <c r="X522" i="4"/>
  <c r="W522" i="4"/>
  <c r="V522" i="4"/>
  <c r="U522" i="4"/>
  <c r="T522" i="4"/>
  <c r="S522" i="4"/>
  <c r="R522" i="4"/>
  <c r="Q522" i="4"/>
  <c r="P522" i="4"/>
  <c r="AR522" i="4" s="1"/>
  <c r="AS521" i="4"/>
  <c r="X521" i="4"/>
  <c r="W521" i="4"/>
  <c r="V521" i="4"/>
  <c r="U521" i="4"/>
  <c r="T521" i="4"/>
  <c r="S521" i="4"/>
  <c r="R521" i="4"/>
  <c r="Q521" i="4"/>
  <c r="P521" i="4"/>
  <c r="AR521" i="4" s="1"/>
  <c r="AS520" i="4"/>
  <c r="X520" i="4"/>
  <c r="W520" i="4"/>
  <c r="V520" i="4"/>
  <c r="U520" i="4"/>
  <c r="T520" i="4"/>
  <c r="S520" i="4"/>
  <c r="R520" i="4"/>
  <c r="Q520" i="4"/>
  <c r="P520" i="4"/>
  <c r="AR520" i="4" s="1"/>
  <c r="AS519" i="4"/>
  <c r="X519" i="4"/>
  <c r="W519" i="4"/>
  <c r="V519" i="4"/>
  <c r="U519" i="4"/>
  <c r="T519" i="4"/>
  <c r="S519" i="4"/>
  <c r="R519" i="4"/>
  <c r="P519" i="4" s="1"/>
  <c r="AR519" i="4" s="1"/>
  <c r="Q519" i="4"/>
  <c r="AS518" i="4"/>
  <c r="X518" i="4"/>
  <c r="W518" i="4"/>
  <c r="V518" i="4"/>
  <c r="U518" i="4"/>
  <c r="T518" i="4"/>
  <c r="S518" i="4"/>
  <c r="R518" i="4"/>
  <c r="P518" i="4" s="1"/>
  <c r="AR518" i="4" s="1"/>
  <c r="Q518" i="4"/>
  <c r="AS517" i="4"/>
  <c r="X517" i="4"/>
  <c r="W517" i="4"/>
  <c r="V517" i="4"/>
  <c r="U517" i="4"/>
  <c r="T517" i="4"/>
  <c r="S517" i="4"/>
  <c r="R517" i="4"/>
  <c r="Q517" i="4"/>
  <c r="P517" i="4"/>
  <c r="AR517" i="4" s="1"/>
  <c r="AS516" i="4"/>
  <c r="X516" i="4"/>
  <c r="W516" i="4"/>
  <c r="V516" i="4"/>
  <c r="U516" i="4"/>
  <c r="T516" i="4"/>
  <c r="S516" i="4"/>
  <c r="R516" i="4"/>
  <c r="P516" i="4" s="1"/>
  <c r="AR516" i="4" s="1"/>
  <c r="Q516" i="4"/>
  <c r="AS515" i="4"/>
  <c r="X515" i="4"/>
  <c r="W515" i="4"/>
  <c r="V515" i="4"/>
  <c r="U515" i="4"/>
  <c r="T515" i="4"/>
  <c r="S515" i="4"/>
  <c r="R515" i="4"/>
  <c r="Q515" i="4"/>
  <c r="P515" i="4"/>
  <c r="AR515" i="4" s="1"/>
  <c r="AS514" i="4"/>
  <c r="X514" i="4"/>
  <c r="W514" i="4"/>
  <c r="V514" i="4"/>
  <c r="U514" i="4"/>
  <c r="T514" i="4"/>
  <c r="S514" i="4"/>
  <c r="R514" i="4"/>
  <c r="Q514" i="4"/>
  <c r="P514" i="4"/>
  <c r="AR514" i="4" s="1"/>
  <c r="AS513" i="4"/>
  <c r="X513" i="4"/>
  <c r="W513" i="4"/>
  <c r="V513" i="4"/>
  <c r="U513" i="4"/>
  <c r="T513" i="4"/>
  <c r="S513" i="4"/>
  <c r="R513" i="4"/>
  <c r="P513" i="4" s="1"/>
  <c r="AR513" i="4" s="1"/>
  <c r="Q513" i="4"/>
  <c r="AS512" i="4"/>
  <c r="X512" i="4"/>
  <c r="W512" i="4"/>
  <c r="V512" i="4"/>
  <c r="U512" i="4"/>
  <c r="T512" i="4"/>
  <c r="S512" i="4"/>
  <c r="R512" i="4"/>
  <c r="Q512" i="4"/>
  <c r="P512" i="4"/>
  <c r="AR512" i="4" s="1"/>
  <c r="AS511" i="4"/>
  <c r="X511" i="4"/>
  <c r="W511" i="4"/>
  <c r="V511" i="4"/>
  <c r="U511" i="4"/>
  <c r="T511" i="4"/>
  <c r="S511" i="4"/>
  <c r="R511" i="4"/>
  <c r="Q511" i="4"/>
  <c r="P511" i="4"/>
  <c r="AR511" i="4" s="1"/>
  <c r="AS510" i="4"/>
  <c r="X510" i="4"/>
  <c r="W510" i="4"/>
  <c r="V510" i="4"/>
  <c r="U510" i="4"/>
  <c r="T510" i="4"/>
  <c r="S510" i="4"/>
  <c r="R510" i="4"/>
  <c r="P510" i="4" s="1"/>
  <c r="AR510" i="4" s="1"/>
  <c r="Q510" i="4"/>
  <c r="AS509" i="4"/>
  <c r="X509" i="4"/>
  <c r="W509" i="4"/>
  <c r="V509" i="4"/>
  <c r="U509" i="4"/>
  <c r="T509" i="4"/>
  <c r="S509" i="4"/>
  <c r="R509" i="4"/>
  <c r="Q509" i="4"/>
  <c r="P509" i="4"/>
  <c r="AR509" i="4" s="1"/>
  <c r="AS508" i="4"/>
  <c r="AR508" i="4"/>
  <c r="X508" i="4"/>
  <c r="W508" i="4"/>
  <c r="V508" i="4"/>
  <c r="U508" i="4"/>
  <c r="T508" i="4"/>
  <c r="S508" i="4"/>
  <c r="R508" i="4"/>
  <c r="Q508" i="4"/>
  <c r="P508" i="4"/>
  <c r="AS507" i="4"/>
  <c r="X507" i="4"/>
  <c r="W507" i="4"/>
  <c r="V507" i="4"/>
  <c r="U507" i="4"/>
  <c r="T507" i="4"/>
  <c r="S507" i="4"/>
  <c r="R507" i="4"/>
  <c r="P507" i="4" s="1"/>
  <c r="AR507" i="4" s="1"/>
  <c r="Q507" i="4"/>
  <c r="AS506" i="4"/>
  <c r="X506" i="4"/>
  <c r="W506" i="4"/>
  <c r="V506" i="4"/>
  <c r="U506" i="4"/>
  <c r="T506" i="4"/>
  <c r="S506" i="4"/>
  <c r="R506" i="4"/>
  <c r="Q506" i="4"/>
  <c r="P506" i="4"/>
  <c r="AR506" i="4" s="1"/>
  <c r="AS505" i="4"/>
  <c r="X505" i="4"/>
  <c r="W505" i="4"/>
  <c r="V505" i="4"/>
  <c r="U505" i="4"/>
  <c r="T505" i="4"/>
  <c r="S505" i="4"/>
  <c r="R505" i="4"/>
  <c r="P505" i="4" s="1"/>
  <c r="AR505" i="4" s="1"/>
  <c r="Q505" i="4"/>
  <c r="AS504" i="4"/>
  <c r="X504" i="4"/>
  <c r="W504" i="4"/>
  <c r="V504" i="4"/>
  <c r="U504" i="4"/>
  <c r="T504" i="4"/>
  <c r="S504" i="4"/>
  <c r="R504" i="4"/>
  <c r="Q504" i="4"/>
  <c r="P504" i="4"/>
  <c r="AR504" i="4" s="1"/>
  <c r="AS503" i="4"/>
  <c r="AR503" i="4"/>
  <c r="X503" i="4"/>
  <c r="W503" i="4"/>
  <c r="V503" i="4"/>
  <c r="U503" i="4"/>
  <c r="T503" i="4"/>
  <c r="S503" i="4"/>
  <c r="R503" i="4"/>
  <c r="P503" i="4" s="1"/>
  <c r="Q503" i="4"/>
  <c r="AS502" i="4"/>
  <c r="X502" i="4"/>
  <c r="W502" i="4"/>
  <c r="V502" i="4"/>
  <c r="U502" i="4"/>
  <c r="T502" i="4"/>
  <c r="S502" i="4"/>
  <c r="R502" i="4"/>
  <c r="Q502" i="4"/>
  <c r="P502" i="4"/>
  <c r="AR502" i="4" s="1"/>
  <c r="AS501" i="4"/>
  <c r="X501" i="4"/>
  <c r="W501" i="4"/>
  <c r="V501" i="4"/>
  <c r="U501" i="4"/>
  <c r="T501" i="4"/>
  <c r="S501" i="4"/>
  <c r="R501" i="4"/>
  <c r="Q501" i="4"/>
  <c r="P501" i="4"/>
  <c r="AR501" i="4" s="1"/>
  <c r="AS500" i="4"/>
  <c r="X500" i="4"/>
  <c r="W500" i="4"/>
  <c r="V500" i="4"/>
  <c r="U500" i="4"/>
  <c r="T500" i="4"/>
  <c r="S500" i="4"/>
  <c r="R500" i="4"/>
  <c r="Q500" i="4"/>
  <c r="P500" i="4"/>
  <c r="AR500" i="4" s="1"/>
  <c r="AS499" i="4"/>
  <c r="AR499" i="4"/>
  <c r="X499" i="4"/>
  <c r="W499" i="4"/>
  <c r="V499" i="4"/>
  <c r="U499" i="4"/>
  <c r="T499" i="4"/>
  <c r="S499" i="4"/>
  <c r="R499" i="4"/>
  <c r="P499" i="4" s="1"/>
  <c r="Q499" i="4"/>
  <c r="AS498" i="4"/>
  <c r="X498" i="4"/>
  <c r="W498" i="4"/>
  <c r="V498" i="4"/>
  <c r="U498" i="4"/>
  <c r="T498" i="4"/>
  <c r="S498" i="4"/>
  <c r="R498" i="4"/>
  <c r="Q498" i="4"/>
  <c r="P498" i="4"/>
  <c r="AR498" i="4" s="1"/>
  <c r="AS497" i="4"/>
  <c r="X497" i="4"/>
  <c r="W497" i="4"/>
  <c r="V497" i="4"/>
  <c r="U497" i="4"/>
  <c r="T497" i="4"/>
  <c r="S497" i="4"/>
  <c r="R497" i="4"/>
  <c r="Q497" i="4"/>
  <c r="P497" i="4"/>
  <c r="AR497" i="4" s="1"/>
  <c r="AS496" i="4"/>
  <c r="X496" i="4"/>
  <c r="W496" i="4"/>
  <c r="V496" i="4"/>
  <c r="U496" i="4"/>
  <c r="T496" i="4"/>
  <c r="S496" i="4"/>
  <c r="R496" i="4"/>
  <c r="P496" i="4" s="1"/>
  <c r="AR496" i="4" s="1"/>
  <c r="Q496" i="4"/>
  <c r="AS495" i="4"/>
  <c r="AR495" i="4"/>
  <c r="X495" i="4"/>
  <c r="W495" i="4"/>
  <c r="V495" i="4"/>
  <c r="U495" i="4"/>
  <c r="T495" i="4"/>
  <c r="S495" i="4"/>
  <c r="R495" i="4"/>
  <c r="P495" i="4" s="1"/>
  <c r="Q495" i="4"/>
  <c r="AS494" i="4"/>
  <c r="X494" i="4"/>
  <c r="W494" i="4"/>
  <c r="V494" i="4"/>
  <c r="U494" i="4"/>
  <c r="T494" i="4"/>
  <c r="S494" i="4"/>
  <c r="R494" i="4"/>
  <c r="Q494" i="4"/>
  <c r="P494" i="4"/>
  <c r="AR494" i="4" s="1"/>
  <c r="AS493" i="4"/>
  <c r="AR493" i="4"/>
  <c r="X493" i="4"/>
  <c r="W493" i="4"/>
  <c r="V493" i="4"/>
  <c r="U493" i="4"/>
  <c r="T493" i="4"/>
  <c r="S493" i="4"/>
  <c r="R493" i="4"/>
  <c r="P493" i="4" s="1"/>
  <c r="Q493" i="4"/>
  <c r="AS492" i="4"/>
  <c r="X492" i="4"/>
  <c r="W492" i="4"/>
  <c r="V492" i="4"/>
  <c r="U492" i="4"/>
  <c r="T492" i="4"/>
  <c r="S492" i="4"/>
  <c r="R492" i="4"/>
  <c r="Q492" i="4"/>
  <c r="P492" i="4"/>
  <c r="AR492" i="4" s="1"/>
  <c r="AS491" i="4"/>
  <c r="X491" i="4"/>
  <c r="W491" i="4"/>
  <c r="V491" i="4"/>
  <c r="U491" i="4"/>
  <c r="T491" i="4"/>
  <c r="S491" i="4"/>
  <c r="R491" i="4"/>
  <c r="Q491" i="4"/>
  <c r="P491" i="4"/>
  <c r="AR491" i="4" s="1"/>
  <c r="AS490" i="4"/>
  <c r="X490" i="4"/>
  <c r="W490" i="4"/>
  <c r="V490" i="4"/>
  <c r="U490" i="4"/>
  <c r="T490" i="4"/>
  <c r="S490" i="4"/>
  <c r="R490" i="4"/>
  <c r="P490" i="4" s="1"/>
  <c r="AR490" i="4" s="1"/>
  <c r="Q490" i="4"/>
  <c r="AS489" i="4"/>
  <c r="X489" i="4"/>
  <c r="W489" i="4"/>
  <c r="V489" i="4"/>
  <c r="U489" i="4"/>
  <c r="T489" i="4"/>
  <c r="S489" i="4"/>
  <c r="R489" i="4"/>
  <c r="P489" i="4" s="1"/>
  <c r="AR489" i="4" s="1"/>
  <c r="Q489" i="4"/>
  <c r="AS488" i="4"/>
  <c r="X488" i="4"/>
  <c r="W488" i="4"/>
  <c r="V488" i="4"/>
  <c r="U488" i="4"/>
  <c r="T488" i="4"/>
  <c r="S488" i="4"/>
  <c r="R488" i="4"/>
  <c r="P488" i="4" s="1"/>
  <c r="AR488" i="4" s="1"/>
  <c r="Q488" i="4"/>
  <c r="AS487" i="4"/>
  <c r="AR487" i="4"/>
  <c r="X487" i="4"/>
  <c r="W487" i="4"/>
  <c r="V487" i="4"/>
  <c r="U487" i="4"/>
  <c r="T487" i="4"/>
  <c r="S487" i="4"/>
  <c r="R487" i="4"/>
  <c r="Q487" i="4"/>
  <c r="P487" i="4"/>
  <c r="AS486" i="4"/>
  <c r="X486" i="4"/>
  <c r="W486" i="4"/>
  <c r="V486" i="4"/>
  <c r="U486" i="4"/>
  <c r="T486" i="4"/>
  <c r="S486" i="4"/>
  <c r="R486" i="4"/>
  <c r="Q486" i="4"/>
  <c r="P486" i="4"/>
  <c r="AR486" i="4" s="1"/>
  <c r="AS485" i="4"/>
  <c r="X485" i="4"/>
  <c r="W485" i="4"/>
  <c r="V485" i="4"/>
  <c r="U485" i="4"/>
  <c r="T485" i="4"/>
  <c r="S485" i="4"/>
  <c r="R485" i="4"/>
  <c r="P485" i="4" s="1"/>
  <c r="AR485" i="4" s="1"/>
  <c r="Q485" i="4"/>
  <c r="AS484" i="4"/>
  <c r="X484" i="4"/>
  <c r="W484" i="4"/>
  <c r="V484" i="4"/>
  <c r="U484" i="4"/>
  <c r="T484" i="4"/>
  <c r="S484" i="4"/>
  <c r="R484" i="4"/>
  <c r="P484" i="4" s="1"/>
  <c r="AR484" i="4" s="1"/>
  <c r="Q484" i="4"/>
  <c r="AS483" i="4"/>
  <c r="X483" i="4"/>
  <c r="W483" i="4"/>
  <c r="V483" i="4"/>
  <c r="U483" i="4"/>
  <c r="T483" i="4"/>
  <c r="S483" i="4"/>
  <c r="R483" i="4"/>
  <c r="Q483" i="4"/>
  <c r="P483" i="4"/>
  <c r="AR483" i="4" s="1"/>
  <c r="AS482" i="4"/>
  <c r="AR482" i="4"/>
  <c r="X482" i="4"/>
  <c r="W482" i="4"/>
  <c r="V482" i="4"/>
  <c r="U482" i="4"/>
  <c r="T482" i="4"/>
  <c r="S482" i="4"/>
  <c r="R482" i="4"/>
  <c r="Q482" i="4"/>
  <c r="P482" i="4"/>
  <c r="AS481" i="4"/>
  <c r="X481" i="4"/>
  <c r="W481" i="4"/>
  <c r="V481" i="4"/>
  <c r="U481" i="4"/>
  <c r="T481" i="4"/>
  <c r="S481" i="4"/>
  <c r="R481" i="4"/>
  <c r="P481" i="4" s="1"/>
  <c r="AR481" i="4" s="1"/>
  <c r="Q481" i="4"/>
  <c r="AS480" i="4"/>
  <c r="X480" i="4"/>
  <c r="W480" i="4"/>
  <c r="V480" i="4"/>
  <c r="U480" i="4"/>
  <c r="T480" i="4"/>
  <c r="S480" i="4"/>
  <c r="R480" i="4"/>
  <c r="Q480" i="4"/>
  <c r="P480" i="4"/>
  <c r="AR480" i="4" s="1"/>
  <c r="AS479" i="4"/>
  <c r="AR479" i="4"/>
  <c r="X479" i="4"/>
  <c r="W479" i="4"/>
  <c r="V479" i="4"/>
  <c r="U479" i="4"/>
  <c r="T479" i="4"/>
  <c r="S479" i="4"/>
  <c r="R479" i="4"/>
  <c r="P479" i="4" s="1"/>
  <c r="Q479" i="4"/>
  <c r="AS478" i="4"/>
  <c r="X478" i="4"/>
  <c r="W478" i="4"/>
  <c r="V478" i="4"/>
  <c r="U478" i="4"/>
  <c r="T478" i="4"/>
  <c r="S478" i="4"/>
  <c r="R478" i="4"/>
  <c r="P478" i="4" s="1"/>
  <c r="AR478" i="4" s="1"/>
  <c r="Q478" i="4"/>
  <c r="AS477" i="4"/>
  <c r="AR477" i="4"/>
  <c r="X477" i="4"/>
  <c r="W477" i="4"/>
  <c r="V477" i="4"/>
  <c r="U477" i="4"/>
  <c r="T477" i="4"/>
  <c r="S477" i="4"/>
  <c r="R477" i="4"/>
  <c r="Q477" i="4"/>
  <c r="P477" i="4"/>
  <c r="AS476" i="4"/>
  <c r="AR476" i="4"/>
  <c r="X476" i="4"/>
  <c r="W476" i="4"/>
  <c r="V476" i="4"/>
  <c r="U476" i="4"/>
  <c r="T476" i="4"/>
  <c r="S476" i="4"/>
  <c r="R476" i="4"/>
  <c r="Q476" i="4"/>
  <c r="P476" i="4"/>
  <c r="AS475" i="4"/>
  <c r="X475" i="4"/>
  <c r="W475" i="4"/>
  <c r="V475" i="4"/>
  <c r="U475" i="4"/>
  <c r="T475" i="4"/>
  <c r="S475" i="4"/>
  <c r="R475" i="4"/>
  <c r="Q475" i="4"/>
  <c r="P475" i="4"/>
  <c r="AR475" i="4" s="1"/>
  <c r="AS474" i="4"/>
  <c r="X474" i="4"/>
  <c r="W474" i="4"/>
  <c r="V474" i="4"/>
  <c r="U474" i="4"/>
  <c r="T474" i="4"/>
  <c r="S474" i="4"/>
  <c r="R474" i="4"/>
  <c r="Q474" i="4"/>
  <c r="P474" i="4"/>
  <c r="AR474" i="4" s="1"/>
  <c r="AS473" i="4"/>
  <c r="AR473" i="4"/>
  <c r="X473" i="4"/>
  <c r="W473" i="4"/>
  <c r="V473" i="4"/>
  <c r="U473" i="4"/>
  <c r="T473" i="4"/>
  <c r="S473" i="4"/>
  <c r="R473" i="4"/>
  <c r="P473" i="4" s="1"/>
  <c r="Q473" i="4"/>
  <c r="AS472" i="4"/>
  <c r="X472" i="4"/>
  <c r="W472" i="4"/>
  <c r="V472" i="4"/>
  <c r="U472" i="4"/>
  <c r="T472" i="4"/>
  <c r="S472" i="4"/>
  <c r="R472" i="4"/>
  <c r="Q472" i="4"/>
  <c r="P472" i="4"/>
  <c r="AR472" i="4" s="1"/>
  <c r="AS471" i="4"/>
  <c r="X471" i="4"/>
  <c r="W471" i="4"/>
  <c r="V471" i="4"/>
  <c r="U471" i="4"/>
  <c r="T471" i="4"/>
  <c r="S471" i="4"/>
  <c r="R471" i="4"/>
  <c r="P471" i="4" s="1"/>
  <c r="AR471" i="4" s="1"/>
  <c r="Q471" i="4"/>
  <c r="AS470" i="4"/>
  <c r="X470" i="4"/>
  <c r="W470" i="4"/>
  <c r="V470" i="4"/>
  <c r="U470" i="4"/>
  <c r="T470" i="4"/>
  <c r="S470" i="4"/>
  <c r="R470" i="4"/>
  <c r="P470" i="4" s="1"/>
  <c r="AR470" i="4" s="1"/>
  <c r="Q470" i="4"/>
  <c r="AS469" i="4"/>
  <c r="AR469" i="4"/>
  <c r="X469" i="4"/>
  <c r="W469" i="4"/>
  <c r="V469" i="4"/>
  <c r="U469" i="4"/>
  <c r="T469" i="4"/>
  <c r="S469" i="4"/>
  <c r="R469" i="4"/>
  <c r="P469" i="4" s="1"/>
  <c r="Q469" i="4"/>
  <c r="AS468" i="4"/>
  <c r="AR468" i="4"/>
  <c r="X468" i="4"/>
  <c r="W468" i="4"/>
  <c r="V468" i="4"/>
  <c r="U468" i="4"/>
  <c r="T468" i="4"/>
  <c r="S468" i="4"/>
  <c r="R468" i="4"/>
  <c r="Q468" i="4"/>
  <c r="P468" i="4"/>
  <c r="AS467" i="4"/>
  <c r="X467" i="4"/>
  <c r="W467" i="4"/>
  <c r="V467" i="4"/>
  <c r="U467" i="4"/>
  <c r="T467" i="4"/>
  <c r="S467" i="4"/>
  <c r="R467" i="4"/>
  <c r="Q467" i="4"/>
  <c r="P467" i="4"/>
  <c r="AR467" i="4" s="1"/>
  <c r="AS466" i="4"/>
  <c r="X466" i="4"/>
  <c r="W466" i="4"/>
  <c r="V466" i="4"/>
  <c r="U466" i="4"/>
  <c r="T466" i="4"/>
  <c r="S466" i="4"/>
  <c r="R466" i="4"/>
  <c r="P466" i="4" s="1"/>
  <c r="AR466" i="4" s="1"/>
  <c r="Q466" i="4"/>
  <c r="AS465" i="4"/>
  <c r="X465" i="4"/>
  <c r="W465" i="4"/>
  <c r="V465" i="4"/>
  <c r="U465" i="4"/>
  <c r="T465" i="4"/>
  <c r="S465" i="4"/>
  <c r="R465" i="4"/>
  <c r="P465" i="4" s="1"/>
  <c r="AR465" i="4" s="1"/>
  <c r="Q465" i="4"/>
  <c r="AS464" i="4"/>
  <c r="AR464" i="4"/>
  <c r="X464" i="4"/>
  <c r="W464" i="4"/>
  <c r="V464" i="4"/>
  <c r="U464" i="4"/>
  <c r="T464" i="4"/>
  <c r="S464" i="4"/>
  <c r="R464" i="4"/>
  <c r="P464" i="4" s="1"/>
  <c r="Q464" i="4"/>
  <c r="AS463" i="4"/>
  <c r="X463" i="4"/>
  <c r="W463" i="4"/>
  <c r="V463" i="4"/>
  <c r="U463" i="4"/>
  <c r="T463" i="4"/>
  <c r="S463" i="4"/>
  <c r="R463" i="4"/>
  <c r="P463" i="4" s="1"/>
  <c r="AR463" i="4" s="1"/>
  <c r="Q463" i="4"/>
  <c r="AS462" i="4"/>
  <c r="AR462" i="4"/>
  <c r="X462" i="4"/>
  <c r="W462" i="4"/>
  <c r="V462" i="4"/>
  <c r="U462" i="4"/>
  <c r="T462" i="4"/>
  <c r="S462" i="4"/>
  <c r="R462" i="4"/>
  <c r="Q462" i="4"/>
  <c r="P462" i="4"/>
  <c r="AS461" i="4"/>
  <c r="X461" i="4"/>
  <c r="W461" i="4"/>
  <c r="V461" i="4"/>
  <c r="U461" i="4"/>
  <c r="T461" i="4"/>
  <c r="S461" i="4"/>
  <c r="R461" i="4"/>
  <c r="Q461" i="4"/>
  <c r="P461" i="4"/>
  <c r="AR461" i="4" s="1"/>
  <c r="AS460" i="4"/>
  <c r="AR460" i="4"/>
  <c r="X460" i="4"/>
  <c r="W460" i="4"/>
  <c r="V460" i="4"/>
  <c r="U460" i="4"/>
  <c r="T460" i="4"/>
  <c r="S460" i="4"/>
  <c r="R460" i="4"/>
  <c r="P460" i="4" s="1"/>
  <c r="Q460" i="4"/>
  <c r="AS459" i="4"/>
  <c r="X459" i="4"/>
  <c r="W459" i="4"/>
  <c r="V459" i="4"/>
  <c r="U459" i="4"/>
  <c r="T459" i="4"/>
  <c r="S459" i="4"/>
  <c r="R459" i="4"/>
  <c r="Q459" i="4"/>
  <c r="P459" i="4"/>
  <c r="AR459" i="4" s="1"/>
  <c r="AS458" i="4"/>
  <c r="X458" i="4"/>
  <c r="W458" i="4"/>
  <c r="V458" i="4"/>
  <c r="U458" i="4"/>
  <c r="T458" i="4"/>
  <c r="S458" i="4"/>
  <c r="R458" i="4"/>
  <c r="Q458" i="4"/>
  <c r="P458" i="4"/>
  <c r="AR458" i="4" s="1"/>
  <c r="AS457" i="4"/>
  <c r="X457" i="4"/>
  <c r="W457" i="4"/>
  <c r="V457" i="4"/>
  <c r="U457" i="4"/>
  <c r="T457" i="4"/>
  <c r="S457" i="4"/>
  <c r="R457" i="4"/>
  <c r="P457" i="4" s="1"/>
  <c r="AR457" i="4" s="1"/>
  <c r="Q457" i="4"/>
  <c r="AS456" i="4"/>
  <c r="X456" i="4"/>
  <c r="W456" i="4"/>
  <c r="V456" i="4"/>
  <c r="U456" i="4"/>
  <c r="T456" i="4"/>
  <c r="S456" i="4"/>
  <c r="R456" i="4"/>
  <c r="Q456" i="4"/>
  <c r="P456" i="4"/>
  <c r="AR456" i="4" s="1"/>
  <c r="AS455" i="4"/>
  <c r="X455" i="4"/>
  <c r="W455" i="4"/>
  <c r="V455" i="4"/>
  <c r="U455" i="4"/>
  <c r="T455" i="4"/>
  <c r="S455" i="4"/>
  <c r="R455" i="4"/>
  <c r="P455" i="4" s="1"/>
  <c r="AR455" i="4" s="1"/>
  <c r="Q455" i="4"/>
  <c r="AS454" i="4"/>
  <c r="X454" i="4"/>
  <c r="W454" i="4"/>
  <c r="V454" i="4"/>
  <c r="U454" i="4"/>
  <c r="T454" i="4"/>
  <c r="S454" i="4"/>
  <c r="R454" i="4"/>
  <c r="P454" i="4" s="1"/>
  <c r="AR454" i="4" s="1"/>
  <c r="Q454" i="4"/>
  <c r="AS453" i="4"/>
  <c r="AR453" i="4"/>
  <c r="X453" i="4"/>
  <c r="W453" i="4"/>
  <c r="V453" i="4"/>
  <c r="U453" i="4"/>
  <c r="T453" i="4"/>
  <c r="S453" i="4"/>
  <c r="R453" i="4"/>
  <c r="Q453" i="4"/>
  <c r="P453" i="4"/>
  <c r="AS452" i="4"/>
  <c r="X452" i="4"/>
  <c r="W452" i="4"/>
  <c r="V452" i="4"/>
  <c r="U452" i="4"/>
  <c r="T452" i="4"/>
  <c r="S452" i="4"/>
  <c r="R452" i="4"/>
  <c r="Q452" i="4"/>
  <c r="P452" i="4"/>
  <c r="AR452" i="4" s="1"/>
  <c r="AS451" i="4"/>
  <c r="X451" i="4"/>
  <c r="W451" i="4"/>
  <c r="V451" i="4"/>
  <c r="U451" i="4"/>
  <c r="T451" i="4"/>
  <c r="S451" i="4"/>
  <c r="R451" i="4"/>
  <c r="P451" i="4" s="1"/>
  <c r="AR451" i="4" s="1"/>
  <c r="Q451" i="4"/>
  <c r="AS450" i="4"/>
  <c r="X450" i="4"/>
  <c r="W450" i="4"/>
  <c r="V450" i="4"/>
  <c r="U450" i="4"/>
  <c r="T450" i="4"/>
  <c r="S450" i="4"/>
  <c r="R450" i="4"/>
  <c r="P450" i="4" s="1"/>
  <c r="AR450" i="4" s="1"/>
  <c r="Q450" i="4"/>
  <c r="AS449" i="4"/>
  <c r="X449" i="4"/>
  <c r="W449" i="4"/>
  <c r="V449" i="4"/>
  <c r="U449" i="4"/>
  <c r="T449" i="4"/>
  <c r="S449" i="4"/>
  <c r="R449" i="4"/>
  <c r="P449" i="4" s="1"/>
  <c r="AR449" i="4" s="1"/>
  <c r="Q449" i="4"/>
  <c r="AS448" i="4"/>
  <c r="X448" i="4"/>
  <c r="W448" i="4"/>
  <c r="V448" i="4"/>
  <c r="U448" i="4"/>
  <c r="T448" i="4"/>
  <c r="S448" i="4"/>
  <c r="R448" i="4"/>
  <c r="Q448" i="4"/>
  <c r="P448" i="4"/>
  <c r="AR448" i="4" s="1"/>
  <c r="AS447" i="4"/>
  <c r="AR447" i="4"/>
  <c r="X447" i="4"/>
  <c r="W447" i="4"/>
  <c r="V447" i="4"/>
  <c r="U447" i="4"/>
  <c r="T447" i="4"/>
  <c r="S447" i="4"/>
  <c r="R447" i="4"/>
  <c r="Q447" i="4"/>
  <c r="P447" i="4"/>
  <c r="AS446" i="4"/>
  <c r="X446" i="4"/>
  <c r="W446" i="4"/>
  <c r="V446" i="4"/>
  <c r="U446" i="4"/>
  <c r="T446" i="4"/>
  <c r="S446" i="4"/>
  <c r="R446" i="4"/>
  <c r="Q446" i="4"/>
  <c r="P446" i="4"/>
  <c r="AR446" i="4" s="1"/>
  <c r="AS445" i="4"/>
  <c r="X445" i="4"/>
  <c r="W445" i="4"/>
  <c r="V445" i="4"/>
  <c r="U445" i="4"/>
  <c r="T445" i="4"/>
  <c r="S445" i="4"/>
  <c r="R445" i="4"/>
  <c r="Q445" i="4"/>
  <c r="P445" i="4"/>
  <c r="AR445" i="4" s="1"/>
  <c r="AS444" i="4"/>
  <c r="X444" i="4"/>
  <c r="W444" i="4"/>
  <c r="V444" i="4"/>
  <c r="U444" i="4"/>
  <c r="T444" i="4"/>
  <c r="S444" i="4"/>
  <c r="R444" i="4"/>
  <c r="P444" i="4" s="1"/>
  <c r="AR444" i="4" s="1"/>
  <c r="Q444" i="4"/>
  <c r="AS443" i="4"/>
  <c r="X443" i="4"/>
  <c r="W443" i="4"/>
  <c r="V443" i="4"/>
  <c r="U443" i="4"/>
  <c r="T443" i="4"/>
  <c r="S443" i="4"/>
  <c r="R443" i="4"/>
  <c r="Q443" i="4"/>
  <c r="P443" i="4"/>
  <c r="AR443" i="4" s="1"/>
  <c r="AS442" i="4"/>
  <c r="X442" i="4"/>
  <c r="W442" i="4"/>
  <c r="V442" i="4"/>
  <c r="U442" i="4"/>
  <c r="T442" i="4"/>
  <c r="S442" i="4"/>
  <c r="R442" i="4"/>
  <c r="Q442" i="4"/>
  <c r="P442" i="4"/>
  <c r="AR442" i="4" s="1"/>
  <c r="AS441" i="4"/>
  <c r="X441" i="4"/>
  <c r="W441" i="4"/>
  <c r="V441" i="4"/>
  <c r="U441" i="4"/>
  <c r="T441" i="4"/>
  <c r="S441" i="4"/>
  <c r="R441" i="4"/>
  <c r="P441" i="4" s="1"/>
  <c r="AR441" i="4" s="1"/>
  <c r="Q441" i="4"/>
  <c r="AS440" i="4"/>
  <c r="X440" i="4"/>
  <c r="W440" i="4"/>
  <c r="V440" i="4"/>
  <c r="U440" i="4"/>
  <c r="T440" i="4"/>
  <c r="S440" i="4"/>
  <c r="R440" i="4"/>
  <c r="P440" i="4" s="1"/>
  <c r="AR440" i="4" s="1"/>
  <c r="Q440" i="4"/>
  <c r="AS439" i="4"/>
  <c r="X439" i="4"/>
  <c r="W439" i="4"/>
  <c r="V439" i="4"/>
  <c r="U439" i="4"/>
  <c r="T439" i="4"/>
  <c r="S439" i="4"/>
  <c r="R439" i="4"/>
  <c r="P439" i="4" s="1"/>
  <c r="AR439" i="4" s="1"/>
  <c r="Q439" i="4"/>
  <c r="AS438" i="4"/>
  <c r="X438" i="4"/>
  <c r="W438" i="4"/>
  <c r="V438" i="4"/>
  <c r="U438" i="4"/>
  <c r="T438" i="4"/>
  <c r="S438" i="4"/>
  <c r="R438" i="4"/>
  <c r="Q438" i="4"/>
  <c r="P438" i="4"/>
  <c r="AR438" i="4" s="1"/>
  <c r="AS437" i="4"/>
  <c r="X437" i="4"/>
  <c r="W437" i="4"/>
  <c r="V437" i="4"/>
  <c r="U437" i="4"/>
  <c r="T437" i="4"/>
  <c r="S437" i="4"/>
  <c r="R437" i="4"/>
  <c r="P437" i="4" s="1"/>
  <c r="AR437" i="4" s="1"/>
  <c r="Q437" i="4"/>
  <c r="AS436" i="4"/>
  <c r="X436" i="4"/>
  <c r="W436" i="4"/>
  <c r="V436" i="4"/>
  <c r="U436" i="4"/>
  <c r="T436" i="4"/>
  <c r="S436" i="4"/>
  <c r="R436" i="4"/>
  <c r="Q436" i="4"/>
  <c r="P436" i="4"/>
  <c r="AR436" i="4" s="1"/>
  <c r="AS435" i="4"/>
  <c r="X435" i="4"/>
  <c r="W435" i="4"/>
  <c r="V435" i="4"/>
  <c r="U435" i="4"/>
  <c r="T435" i="4"/>
  <c r="S435" i="4"/>
  <c r="R435" i="4"/>
  <c r="P435" i="4" s="1"/>
  <c r="AR435" i="4" s="1"/>
  <c r="Q435" i="4"/>
  <c r="AS434" i="4"/>
  <c r="X434" i="4"/>
  <c r="W434" i="4"/>
  <c r="V434" i="4"/>
  <c r="U434" i="4"/>
  <c r="T434" i="4"/>
  <c r="S434" i="4"/>
  <c r="R434" i="4"/>
  <c r="Q434" i="4"/>
  <c r="P434" i="4"/>
  <c r="AR434" i="4" s="1"/>
  <c r="AS433" i="4"/>
  <c r="X433" i="4"/>
  <c r="W433" i="4"/>
  <c r="V433" i="4"/>
  <c r="U433" i="4"/>
  <c r="T433" i="4"/>
  <c r="S433" i="4"/>
  <c r="R433" i="4"/>
  <c r="Q433" i="4"/>
  <c r="P433" i="4"/>
  <c r="AR433" i="4" s="1"/>
  <c r="AS432" i="4"/>
  <c r="X432" i="4"/>
  <c r="W432" i="4"/>
  <c r="V432" i="4"/>
  <c r="U432" i="4"/>
  <c r="T432" i="4"/>
  <c r="S432" i="4"/>
  <c r="R432" i="4"/>
  <c r="P432" i="4" s="1"/>
  <c r="AR432" i="4" s="1"/>
  <c r="Q432" i="4"/>
  <c r="AS431" i="4"/>
  <c r="X431" i="4"/>
  <c r="W431" i="4"/>
  <c r="V431" i="4"/>
  <c r="U431" i="4"/>
  <c r="T431" i="4"/>
  <c r="S431" i="4"/>
  <c r="R431" i="4"/>
  <c r="P431" i="4" s="1"/>
  <c r="AR431" i="4" s="1"/>
  <c r="Q431" i="4"/>
  <c r="AS430" i="4"/>
  <c r="X430" i="4"/>
  <c r="W430" i="4"/>
  <c r="V430" i="4"/>
  <c r="U430" i="4"/>
  <c r="T430" i="4"/>
  <c r="S430" i="4"/>
  <c r="R430" i="4"/>
  <c r="P430" i="4" s="1"/>
  <c r="AR430" i="4" s="1"/>
  <c r="Q430" i="4"/>
  <c r="AS429" i="4"/>
  <c r="X429" i="4"/>
  <c r="W429" i="4"/>
  <c r="V429" i="4"/>
  <c r="U429" i="4"/>
  <c r="T429" i="4"/>
  <c r="S429" i="4"/>
  <c r="R429" i="4"/>
  <c r="P429" i="4" s="1"/>
  <c r="AR429" i="4" s="1"/>
  <c r="Q429" i="4"/>
  <c r="AS428" i="4"/>
  <c r="X428" i="4"/>
  <c r="W428" i="4"/>
  <c r="V428" i="4"/>
  <c r="U428" i="4"/>
  <c r="T428" i="4"/>
  <c r="S428" i="4"/>
  <c r="R428" i="4"/>
  <c r="Q428" i="4"/>
  <c r="P428" i="4"/>
  <c r="AR428" i="4" s="1"/>
  <c r="AS427" i="4"/>
  <c r="X427" i="4"/>
  <c r="W427" i="4"/>
  <c r="V427" i="4"/>
  <c r="U427" i="4"/>
  <c r="T427" i="4"/>
  <c r="S427" i="4"/>
  <c r="R427" i="4"/>
  <c r="Q427" i="4"/>
  <c r="P427" i="4"/>
  <c r="AR427" i="4" s="1"/>
  <c r="AS426" i="4"/>
  <c r="X426" i="4"/>
  <c r="W426" i="4"/>
  <c r="V426" i="4"/>
  <c r="U426" i="4"/>
  <c r="T426" i="4"/>
  <c r="S426" i="4"/>
  <c r="R426" i="4"/>
  <c r="P426" i="4" s="1"/>
  <c r="AR426" i="4" s="1"/>
  <c r="Q426" i="4"/>
  <c r="AS425" i="4"/>
  <c r="X425" i="4"/>
  <c r="W425" i="4"/>
  <c r="V425" i="4"/>
  <c r="U425" i="4"/>
  <c r="T425" i="4"/>
  <c r="S425" i="4"/>
  <c r="R425" i="4"/>
  <c r="P425" i="4" s="1"/>
  <c r="AR425" i="4" s="1"/>
  <c r="Q425" i="4"/>
  <c r="AS424" i="4"/>
  <c r="AR424" i="4"/>
  <c r="X424" i="4"/>
  <c r="W424" i="4"/>
  <c r="V424" i="4"/>
  <c r="U424" i="4"/>
  <c r="T424" i="4"/>
  <c r="S424" i="4"/>
  <c r="R424" i="4"/>
  <c r="P424" i="4" s="1"/>
  <c r="Q424" i="4"/>
  <c r="AS423" i="4"/>
  <c r="X423" i="4"/>
  <c r="W423" i="4"/>
  <c r="V423" i="4"/>
  <c r="U423" i="4"/>
  <c r="T423" i="4"/>
  <c r="S423" i="4"/>
  <c r="R423" i="4"/>
  <c r="Q423" i="4"/>
  <c r="P423" i="4"/>
  <c r="AR423" i="4" s="1"/>
  <c r="AS422" i="4"/>
  <c r="AR422" i="4"/>
  <c r="X422" i="4"/>
  <c r="W422" i="4"/>
  <c r="V422" i="4"/>
  <c r="U422" i="4"/>
  <c r="T422" i="4"/>
  <c r="S422" i="4"/>
  <c r="R422" i="4"/>
  <c r="Q422" i="4"/>
  <c r="P422" i="4"/>
  <c r="AS421" i="4"/>
  <c r="X421" i="4"/>
  <c r="W421" i="4"/>
  <c r="V421" i="4"/>
  <c r="U421" i="4"/>
  <c r="T421" i="4"/>
  <c r="S421" i="4"/>
  <c r="R421" i="4"/>
  <c r="Q421" i="4"/>
  <c r="P421" i="4"/>
  <c r="AR421" i="4" s="1"/>
  <c r="AS420" i="4"/>
  <c r="AR420" i="4"/>
  <c r="X420" i="4"/>
  <c r="W420" i="4"/>
  <c r="V420" i="4"/>
  <c r="U420" i="4"/>
  <c r="T420" i="4"/>
  <c r="S420" i="4"/>
  <c r="R420" i="4"/>
  <c r="P420" i="4" s="1"/>
  <c r="Q420" i="4"/>
  <c r="AS419" i="4"/>
  <c r="X419" i="4"/>
  <c r="W419" i="4"/>
  <c r="V419" i="4"/>
  <c r="U419" i="4"/>
  <c r="T419" i="4"/>
  <c r="S419" i="4"/>
  <c r="R419" i="4"/>
  <c r="Q419" i="4"/>
  <c r="P419" i="4"/>
  <c r="AR419" i="4" s="1"/>
  <c r="AS418" i="4"/>
  <c r="X418" i="4"/>
  <c r="W418" i="4"/>
  <c r="V418" i="4"/>
  <c r="U418" i="4"/>
  <c r="T418" i="4"/>
  <c r="S418" i="4"/>
  <c r="R418" i="4"/>
  <c r="Q418" i="4"/>
  <c r="P418" i="4"/>
  <c r="AR418" i="4" s="1"/>
  <c r="AS417" i="4"/>
  <c r="X417" i="4"/>
  <c r="W417" i="4"/>
  <c r="V417" i="4"/>
  <c r="U417" i="4"/>
  <c r="T417" i="4"/>
  <c r="S417" i="4"/>
  <c r="R417" i="4"/>
  <c r="P417" i="4" s="1"/>
  <c r="AR417" i="4" s="1"/>
  <c r="Q417" i="4"/>
  <c r="AS416" i="4"/>
  <c r="X416" i="4"/>
  <c r="W416" i="4"/>
  <c r="V416" i="4"/>
  <c r="U416" i="4"/>
  <c r="T416" i="4"/>
  <c r="S416" i="4"/>
  <c r="R416" i="4"/>
  <c r="P416" i="4" s="1"/>
  <c r="AR416" i="4" s="1"/>
  <c r="Q416" i="4"/>
  <c r="AS415" i="4"/>
  <c r="X415" i="4"/>
  <c r="W415" i="4"/>
  <c r="V415" i="4"/>
  <c r="U415" i="4"/>
  <c r="T415" i="4"/>
  <c r="S415" i="4"/>
  <c r="R415" i="4"/>
  <c r="P415" i="4" s="1"/>
  <c r="AR415" i="4" s="1"/>
  <c r="Q415" i="4"/>
  <c r="AS414" i="4"/>
  <c r="AR414" i="4"/>
  <c r="X414" i="4"/>
  <c r="W414" i="4"/>
  <c r="V414" i="4"/>
  <c r="U414" i="4"/>
  <c r="T414" i="4"/>
  <c r="S414" i="4"/>
  <c r="R414" i="4"/>
  <c r="Q414" i="4"/>
  <c r="P414" i="4"/>
  <c r="AS413" i="4"/>
  <c r="X413" i="4"/>
  <c r="W413" i="4"/>
  <c r="V413" i="4"/>
  <c r="U413" i="4"/>
  <c r="T413" i="4"/>
  <c r="S413" i="4"/>
  <c r="R413" i="4"/>
  <c r="Q413" i="4"/>
  <c r="P413" i="4"/>
  <c r="AR413" i="4" s="1"/>
  <c r="AS412" i="4"/>
  <c r="X412" i="4"/>
  <c r="W412" i="4"/>
  <c r="V412" i="4"/>
  <c r="U412" i="4"/>
  <c r="T412" i="4"/>
  <c r="S412" i="4"/>
  <c r="R412" i="4"/>
  <c r="P412" i="4" s="1"/>
  <c r="AR412" i="4" s="1"/>
  <c r="Q412" i="4"/>
  <c r="AS411" i="4"/>
  <c r="X411" i="4"/>
  <c r="W411" i="4"/>
  <c r="V411" i="4"/>
  <c r="U411" i="4"/>
  <c r="T411" i="4"/>
  <c r="S411" i="4"/>
  <c r="R411" i="4"/>
  <c r="P411" i="4" s="1"/>
  <c r="AR411" i="4" s="1"/>
  <c r="Q411" i="4"/>
  <c r="AS410" i="4"/>
  <c r="X410" i="4"/>
  <c r="W410" i="4"/>
  <c r="V410" i="4"/>
  <c r="U410" i="4"/>
  <c r="T410" i="4"/>
  <c r="S410" i="4"/>
  <c r="R410" i="4"/>
  <c r="P410" i="4" s="1"/>
  <c r="AR410" i="4" s="1"/>
  <c r="Q410" i="4"/>
  <c r="AS409" i="4"/>
  <c r="X409" i="4"/>
  <c r="W409" i="4"/>
  <c r="V409" i="4"/>
  <c r="U409" i="4"/>
  <c r="T409" i="4"/>
  <c r="S409" i="4"/>
  <c r="R409" i="4"/>
  <c r="P409" i="4" s="1"/>
  <c r="AR409" i="4" s="1"/>
  <c r="Q409" i="4"/>
  <c r="AS408" i="4"/>
  <c r="AR408" i="4"/>
  <c r="X408" i="4"/>
  <c r="W408" i="4"/>
  <c r="V408" i="4"/>
  <c r="U408" i="4"/>
  <c r="T408" i="4"/>
  <c r="S408" i="4"/>
  <c r="R408" i="4"/>
  <c r="Q408" i="4"/>
  <c r="P408" i="4"/>
  <c r="AS407" i="4"/>
  <c r="X407" i="4"/>
  <c r="W407" i="4"/>
  <c r="V407" i="4"/>
  <c r="U407" i="4"/>
  <c r="T407" i="4"/>
  <c r="S407" i="4"/>
  <c r="R407" i="4"/>
  <c r="Q407" i="4"/>
  <c r="P407" i="4"/>
  <c r="AR407" i="4" s="1"/>
  <c r="AS406" i="4"/>
  <c r="X406" i="4"/>
  <c r="W406" i="4"/>
  <c r="V406" i="4"/>
  <c r="U406" i="4"/>
  <c r="T406" i="4"/>
  <c r="S406" i="4"/>
  <c r="R406" i="4"/>
  <c r="Q406" i="4"/>
  <c r="P406" i="4"/>
  <c r="AR406" i="4" s="1"/>
  <c r="AS405" i="4"/>
  <c r="X405" i="4"/>
  <c r="W405" i="4"/>
  <c r="V405" i="4"/>
  <c r="U405" i="4"/>
  <c r="T405" i="4"/>
  <c r="S405" i="4"/>
  <c r="R405" i="4"/>
  <c r="Q405" i="4"/>
  <c r="P405" i="4"/>
  <c r="AR405" i="4" s="1"/>
  <c r="AS404" i="4"/>
  <c r="X404" i="4"/>
  <c r="W404" i="4"/>
  <c r="V404" i="4"/>
  <c r="U404" i="4"/>
  <c r="T404" i="4"/>
  <c r="S404" i="4"/>
  <c r="R404" i="4"/>
  <c r="P404" i="4" s="1"/>
  <c r="AR404" i="4" s="1"/>
  <c r="Q404" i="4"/>
  <c r="AS403" i="4"/>
  <c r="X403" i="4"/>
  <c r="W403" i="4"/>
  <c r="V403" i="4"/>
  <c r="U403" i="4"/>
  <c r="T403" i="4"/>
  <c r="S403" i="4"/>
  <c r="R403" i="4"/>
  <c r="P403" i="4" s="1"/>
  <c r="AR403" i="4" s="1"/>
  <c r="Q403" i="4"/>
  <c r="AS402" i="4"/>
  <c r="X402" i="4"/>
  <c r="W402" i="4"/>
  <c r="V402" i="4"/>
  <c r="U402" i="4"/>
  <c r="T402" i="4"/>
  <c r="S402" i="4"/>
  <c r="R402" i="4"/>
  <c r="Q402" i="4"/>
  <c r="P402" i="4"/>
  <c r="AR402" i="4" s="1"/>
  <c r="AS401" i="4"/>
  <c r="X401" i="4"/>
  <c r="W401" i="4"/>
  <c r="V401" i="4"/>
  <c r="U401" i="4"/>
  <c r="T401" i="4"/>
  <c r="S401" i="4"/>
  <c r="R401" i="4"/>
  <c r="P401" i="4" s="1"/>
  <c r="AR401" i="4" s="1"/>
  <c r="Q401" i="4"/>
  <c r="AS400" i="4"/>
  <c r="X400" i="4"/>
  <c r="W400" i="4"/>
  <c r="V400" i="4"/>
  <c r="U400" i="4"/>
  <c r="T400" i="4"/>
  <c r="S400" i="4"/>
  <c r="R400" i="4"/>
  <c r="P400" i="4" s="1"/>
  <c r="AR400" i="4" s="1"/>
  <c r="Q400" i="4"/>
  <c r="AS399" i="4"/>
  <c r="X399" i="4"/>
  <c r="W399" i="4"/>
  <c r="V399" i="4"/>
  <c r="U399" i="4"/>
  <c r="T399" i="4"/>
  <c r="S399" i="4"/>
  <c r="R399" i="4"/>
  <c r="P399" i="4" s="1"/>
  <c r="AR399" i="4" s="1"/>
  <c r="Q399" i="4"/>
  <c r="AS398" i="4"/>
  <c r="X398" i="4"/>
  <c r="W398" i="4"/>
  <c r="V398" i="4"/>
  <c r="U398" i="4"/>
  <c r="T398" i="4"/>
  <c r="S398" i="4"/>
  <c r="R398" i="4"/>
  <c r="Q398" i="4"/>
  <c r="P398" i="4"/>
  <c r="AR398" i="4" s="1"/>
  <c r="AS397" i="4"/>
  <c r="X397" i="4"/>
  <c r="W397" i="4"/>
  <c r="V397" i="4"/>
  <c r="U397" i="4"/>
  <c r="T397" i="4"/>
  <c r="S397" i="4"/>
  <c r="R397" i="4"/>
  <c r="Q397" i="4"/>
  <c r="P397" i="4"/>
  <c r="AR397" i="4" s="1"/>
  <c r="AS396" i="4"/>
  <c r="X396" i="4"/>
  <c r="W396" i="4"/>
  <c r="V396" i="4"/>
  <c r="U396" i="4"/>
  <c r="T396" i="4"/>
  <c r="S396" i="4"/>
  <c r="R396" i="4"/>
  <c r="Q396" i="4"/>
  <c r="P396" i="4"/>
  <c r="AR396" i="4" s="1"/>
  <c r="AS395" i="4"/>
  <c r="X395" i="4"/>
  <c r="W395" i="4"/>
  <c r="V395" i="4"/>
  <c r="U395" i="4"/>
  <c r="T395" i="4"/>
  <c r="S395" i="4"/>
  <c r="R395" i="4"/>
  <c r="P395" i="4" s="1"/>
  <c r="AR395" i="4" s="1"/>
  <c r="Q395" i="4"/>
  <c r="AS394" i="4"/>
  <c r="X394" i="4"/>
  <c r="W394" i="4"/>
  <c r="V394" i="4"/>
  <c r="U394" i="4"/>
  <c r="T394" i="4"/>
  <c r="S394" i="4"/>
  <c r="R394" i="4"/>
  <c r="P394" i="4" s="1"/>
  <c r="AR394" i="4" s="1"/>
  <c r="Q394" i="4"/>
  <c r="AS393" i="4"/>
  <c r="AR393" i="4"/>
  <c r="X393" i="4"/>
  <c r="W393" i="4"/>
  <c r="V393" i="4"/>
  <c r="U393" i="4"/>
  <c r="T393" i="4"/>
  <c r="S393" i="4"/>
  <c r="R393" i="4"/>
  <c r="Q393" i="4"/>
  <c r="P393" i="4"/>
  <c r="AS392" i="4"/>
  <c r="X392" i="4"/>
  <c r="W392" i="4"/>
  <c r="V392" i="4"/>
  <c r="U392" i="4"/>
  <c r="T392" i="4"/>
  <c r="S392" i="4"/>
  <c r="R392" i="4"/>
  <c r="Q392" i="4"/>
  <c r="P392" i="4"/>
  <c r="AR392" i="4" s="1"/>
  <c r="AS391" i="4"/>
  <c r="X391" i="4"/>
  <c r="W391" i="4"/>
  <c r="V391" i="4"/>
  <c r="U391" i="4"/>
  <c r="T391" i="4"/>
  <c r="S391" i="4"/>
  <c r="R391" i="4"/>
  <c r="Q391" i="4"/>
  <c r="P391" i="4"/>
  <c r="AR391" i="4" s="1"/>
  <c r="AS390" i="4"/>
  <c r="X390" i="4"/>
  <c r="W390" i="4"/>
  <c r="V390" i="4"/>
  <c r="U390" i="4"/>
  <c r="T390" i="4"/>
  <c r="S390" i="4"/>
  <c r="R390" i="4"/>
  <c r="P390" i="4" s="1"/>
  <c r="AR390" i="4" s="1"/>
  <c r="Q390" i="4"/>
  <c r="AS389" i="4"/>
  <c r="AR389" i="4"/>
  <c r="X389" i="4"/>
  <c r="W389" i="4"/>
  <c r="V389" i="4"/>
  <c r="U389" i="4"/>
  <c r="T389" i="4"/>
  <c r="S389" i="4"/>
  <c r="R389" i="4"/>
  <c r="P389" i="4" s="1"/>
  <c r="Q389" i="4"/>
  <c r="AS388" i="4"/>
  <c r="X388" i="4"/>
  <c r="W388" i="4"/>
  <c r="V388" i="4"/>
  <c r="U388" i="4"/>
  <c r="T388" i="4"/>
  <c r="S388" i="4"/>
  <c r="R388" i="4"/>
  <c r="Q388" i="4"/>
  <c r="P388" i="4"/>
  <c r="AR388" i="4" s="1"/>
  <c r="AS387" i="4"/>
  <c r="AR387" i="4"/>
  <c r="X387" i="4"/>
  <c r="W387" i="4"/>
  <c r="V387" i="4"/>
  <c r="U387" i="4"/>
  <c r="T387" i="4"/>
  <c r="S387" i="4"/>
  <c r="R387" i="4"/>
  <c r="Q387" i="4"/>
  <c r="P387" i="4"/>
  <c r="AS386" i="4"/>
  <c r="X386" i="4"/>
  <c r="W386" i="4"/>
  <c r="V386" i="4"/>
  <c r="U386" i="4"/>
  <c r="T386" i="4"/>
  <c r="S386" i="4"/>
  <c r="R386" i="4"/>
  <c r="Q386" i="4"/>
  <c r="P386" i="4"/>
  <c r="AR386" i="4" s="1"/>
  <c r="AS385" i="4"/>
  <c r="X385" i="4"/>
  <c r="W385" i="4"/>
  <c r="V385" i="4"/>
  <c r="U385" i="4"/>
  <c r="T385" i="4"/>
  <c r="S385" i="4"/>
  <c r="R385" i="4"/>
  <c r="Q385" i="4"/>
  <c r="P385" i="4"/>
  <c r="AR385" i="4" s="1"/>
  <c r="AS384" i="4"/>
  <c r="X384" i="4"/>
  <c r="W384" i="4"/>
  <c r="V384" i="4"/>
  <c r="U384" i="4"/>
  <c r="T384" i="4"/>
  <c r="S384" i="4"/>
  <c r="R384" i="4"/>
  <c r="P384" i="4" s="1"/>
  <c r="AR384" i="4" s="1"/>
  <c r="Q384" i="4"/>
  <c r="AS383" i="4"/>
  <c r="X383" i="4"/>
  <c r="W383" i="4"/>
  <c r="V383" i="4"/>
  <c r="U383" i="4"/>
  <c r="T383" i="4"/>
  <c r="S383" i="4"/>
  <c r="R383" i="4"/>
  <c r="Q383" i="4"/>
  <c r="P383" i="4"/>
  <c r="AR383" i="4" s="1"/>
  <c r="AS382" i="4"/>
  <c r="AR382" i="4"/>
  <c r="X382" i="4"/>
  <c r="W382" i="4"/>
  <c r="V382" i="4"/>
  <c r="U382" i="4"/>
  <c r="T382" i="4"/>
  <c r="S382" i="4"/>
  <c r="R382" i="4"/>
  <c r="Q382" i="4"/>
  <c r="P382" i="4"/>
  <c r="AS381" i="4"/>
  <c r="X381" i="4"/>
  <c r="W381" i="4"/>
  <c r="V381" i="4"/>
  <c r="U381" i="4"/>
  <c r="T381" i="4"/>
  <c r="S381" i="4"/>
  <c r="R381" i="4"/>
  <c r="P381" i="4" s="1"/>
  <c r="AR381" i="4" s="1"/>
  <c r="Q381" i="4"/>
  <c r="AS380" i="4"/>
  <c r="AR380" i="4"/>
  <c r="X380" i="4"/>
  <c r="W380" i="4"/>
  <c r="V380" i="4"/>
  <c r="U380" i="4"/>
  <c r="T380" i="4"/>
  <c r="S380" i="4"/>
  <c r="R380" i="4"/>
  <c r="P380" i="4" s="1"/>
  <c r="Q380" i="4"/>
  <c r="AS379" i="4"/>
  <c r="X379" i="4"/>
  <c r="W379" i="4"/>
  <c r="V379" i="4"/>
  <c r="U379" i="4"/>
  <c r="T379" i="4"/>
  <c r="S379" i="4"/>
  <c r="R379" i="4"/>
  <c r="Q379" i="4"/>
  <c r="P379" i="4"/>
  <c r="AR379" i="4" s="1"/>
  <c r="AS378" i="4"/>
  <c r="AR378" i="4"/>
  <c r="X378" i="4"/>
  <c r="W378" i="4"/>
  <c r="V378" i="4"/>
  <c r="U378" i="4"/>
  <c r="T378" i="4"/>
  <c r="S378" i="4"/>
  <c r="R378" i="4"/>
  <c r="Q378" i="4"/>
  <c r="P378" i="4"/>
  <c r="AS377" i="4"/>
  <c r="X377" i="4"/>
  <c r="W377" i="4"/>
  <c r="V377" i="4"/>
  <c r="U377" i="4"/>
  <c r="T377" i="4"/>
  <c r="S377" i="4"/>
  <c r="R377" i="4"/>
  <c r="Q377" i="4"/>
  <c r="P377" i="4"/>
  <c r="AR377" i="4" s="1"/>
  <c r="AS376" i="4"/>
  <c r="X376" i="4"/>
  <c r="W376" i="4"/>
  <c r="V376" i="4"/>
  <c r="U376" i="4"/>
  <c r="T376" i="4"/>
  <c r="S376" i="4"/>
  <c r="R376" i="4"/>
  <c r="Q376" i="4"/>
  <c r="P376" i="4"/>
  <c r="AR376" i="4" s="1"/>
  <c r="AS375" i="4"/>
  <c r="X375" i="4"/>
  <c r="W375" i="4"/>
  <c r="V375" i="4"/>
  <c r="U375" i="4"/>
  <c r="T375" i="4"/>
  <c r="S375" i="4"/>
  <c r="R375" i="4"/>
  <c r="P375" i="4" s="1"/>
  <c r="AR375" i="4" s="1"/>
  <c r="Q375" i="4"/>
  <c r="AS374" i="4"/>
  <c r="X374" i="4"/>
  <c r="W374" i="4"/>
  <c r="V374" i="4"/>
  <c r="U374" i="4"/>
  <c r="T374" i="4"/>
  <c r="S374" i="4"/>
  <c r="R374" i="4"/>
  <c r="P374" i="4" s="1"/>
  <c r="AR374" i="4" s="1"/>
  <c r="Q374" i="4"/>
  <c r="AS373" i="4"/>
  <c r="AR373" i="4"/>
  <c r="X373" i="4"/>
  <c r="W373" i="4"/>
  <c r="V373" i="4"/>
  <c r="U373" i="4"/>
  <c r="T373" i="4"/>
  <c r="S373" i="4"/>
  <c r="R373" i="4"/>
  <c r="Q373" i="4"/>
  <c r="P373" i="4"/>
  <c r="AS372" i="4"/>
  <c r="AR372" i="4"/>
  <c r="X372" i="4"/>
  <c r="W372" i="4"/>
  <c r="V372" i="4"/>
  <c r="U372" i="4"/>
  <c r="T372" i="4"/>
  <c r="S372" i="4"/>
  <c r="R372" i="4"/>
  <c r="Q372" i="4"/>
  <c r="P372" i="4"/>
  <c r="AS371" i="4"/>
  <c r="X371" i="4"/>
  <c r="W371" i="4"/>
  <c r="V371" i="4"/>
  <c r="U371" i="4"/>
  <c r="T371" i="4"/>
  <c r="S371" i="4"/>
  <c r="R371" i="4"/>
  <c r="Q371" i="4"/>
  <c r="P371" i="4"/>
  <c r="AR371" i="4" s="1"/>
  <c r="AS370" i="4"/>
  <c r="X370" i="4"/>
  <c r="W370" i="4"/>
  <c r="V370" i="4"/>
  <c r="U370" i="4"/>
  <c r="T370" i="4"/>
  <c r="S370" i="4"/>
  <c r="R370" i="4"/>
  <c r="P370" i="4" s="1"/>
  <c r="AR370" i="4" s="1"/>
  <c r="Q370" i="4"/>
  <c r="AS369" i="4"/>
  <c r="X369" i="4"/>
  <c r="W369" i="4"/>
  <c r="V369" i="4"/>
  <c r="U369" i="4"/>
  <c r="T369" i="4"/>
  <c r="S369" i="4"/>
  <c r="R369" i="4"/>
  <c r="P369" i="4" s="1"/>
  <c r="AR369" i="4" s="1"/>
  <c r="Q369" i="4"/>
  <c r="AS368" i="4"/>
  <c r="AR368" i="4"/>
  <c r="X368" i="4"/>
  <c r="W368" i="4"/>
  <c r="V368" i="4"/>
  <c r="U368" i="4"/>
  <c r="T368" i="4"/>
  <c r="S368" i="4"/>
  <c r="R368" i="4"/>
  <c r="Q368" i="4"/>
  <c r="P368" i="4"/>
  <c r="AS367" i="4"/>
  <c r="X367" i="4"/>
  <c r="W367" i="4"/>
  <c r="V367" i="4"/>
  <c r="U367" i="4"/>
  <c r="T367" i="4"/>
  <c r="S367" i="4"/>
  <c r="R367" i="4"/>
  <c r="Q367" i="4"/>
  <c r="P367" i="4"/>
  <c r="AR367" i="4" s="1"/>
  <c r="AS366" i="4"/>
  <c r="X366" i="4"/>
  <c r="W366" i="4"/>
  <c r="V366" i="4"/>
  <c r="U366" i="4"/>
  <c r="T366" i="4"/>
  <c r="S366" i="4"/>
  <c r="R366" i="4"/>
  <c r="Q366" i="4"/>
  <c r="P366" i="4"/>
  <c r="AR366" i="4" s="1"/>
  <c r="AS365" i="4"/>
  <c r="X365" i="4"/>
  <c r="W365" i="4"/>
  <c r="V365" i="4"/>
  <c r="U365" i="4"/>
  <c r="T365" i="4"/>
  <c r="S365" i="4"/>
  <c r="R365" i="4"/>
  <c r="Q365" i="4"/>
  <c r="P365" i="4"/>
  <c r="AR365" i="4" s="1"/>
  <c r="AS364" i="4"/>
  <c r="X364" i="4"/>
  <c r="W364" i="4"/>
  <c r="V364" i="4"/>
  <c r="U364" i="4"/>
  <c r="T364" i="4"/>
  <c r="S364" i="4"/>
  <c r="R364" i="4"/>
  <c r="P364" i="4" s="1"/>
  <c r="AR364" i="4" s="1"/>
  <c r="Q364" i="4"/>
  <c r="AS363" i="4"/>
  <c r="X363" i="4"/>
  <c r="W363" i="4"/>
  <c r="V363" i="4"/>
  <c r="U363" i="4"/>
  <c r="T363" i="4"/>
  <c r="S363" i="4"/>
  <c r="R363" i="4"/>
  <c r="P363" i="4" s="1"/>
  <c r="AR363" i="4" s="1"/>
  <c r="Q363" i="4"/>
  <c r="AS362" i="4"/>
  <c r="X362" i="4"/>
  <c r="W362" i="4"/>
  <c r="V362" i="4"/>
  <c r="U362" i="4"/>
  <c r="T362" i="4"/>
  <c r="S362" i="4"/>
  <c r="R362" i="4"/>
  <c r="Q362" i="4"/>
  <c r="P362" i="4"/>
  <c r="AR362" i="4" s="1"/>
  <c r="AS361" i="4"/>
  <c r="X361" i="4"/>
  <c r="W361" i="4"/>
  <c r="V361" i="4"/>
  <c r="U361" i="4"/>
  <c r="T361" i="4"/>
  <c r="S361" i="4"/>
  <c r="R361" i="4"/>
  <c r="P361" i="4" s="1"/>
  <c r="AR361" i="4" s="1"/>
  <c r="Q361" i="4"/>
  <c r="AS360" i="4"/>
  <c r="X360" i="4"/>
  <c r="W360" i="4"/>
  <c r="V360" i="4"/>
  <c r="U360" i="4"/>
  <c r="T360" i="4"/>
  <c r="S360" i="4"/>
  <c r="R360" i="4"/>
  <c r="P360" i="4" s="1"/>
  <c r="AR360" i="4" s="1"/>
  <c r="Q360" i="4"/>
  <c r="AS359" i="4"/>
  <c r="X359" i="4"/>
  <c r="W359" i="4"/>
  <c r="V359" i="4"/>
  <c r="U359" i="4"/>
  <c r="T359" i="4"/>
  <c r="S359" i="4"/>
  <c r="R359" i="4"/>
  <c r="P359" i="4" s="1"/>
  <c r="AR359" i="4" s="1"/>
  <c r="Q359" i="4"/>
  <c r="AS358" i="4"/>
  <c r="X358" i="4"/>
  <c r="W358" i="4"/>
  <c r="V358" i="4"/>
  <c r="U358" i="4"/>
  <c r="T358" i="4"/>
  <c r="S358" i="4"/>
  <c r="R358" i="4"/>
  <c r="Q358" i="4"/>
  <c r="P358" i="4"/>
  <c r="AR358" i="4" s="1"/>
  <c r="AS357" i="4"/>
  <c r="X357" i="4"/>
  <c r="W357" i="4"/>
  <c r="V357" i="4"/>
  <c r="U357" i="4"/>
  <c r="T357" i="4"/>
  <c r="S357" i="4"/>
  <c r="R357" i="4"/>
  <c r="Q357" i="4"/>
  <c r="P357" i="4"/>
  <c r="AR357" i="4" s="1"/>
  <c r="AS356" i="4"/>
  <c r="X356" i="4"/>
  <c r="W356" i="4"/>
  <c r="V356" i="4"/>
  <c r="U356" i="4"/>
  <c r="T356" i="4"/>
  <c r="S356" i="4"/>
  <c r="R356" i="4"/>
  <c r="Q356" i="4"/>
  <c r="P356" i="4"/>
  <c r="AR356" i="4" s="1"/>
  <c r="AS355" i="4"/>
  <c r="X355" i="4"/>
  <c r="W355" i="4"/>
  <c r="V355" i="4"/>
  <c r="U355" i="4"/>
  <c r="T355" i="4"/>
  <c r="S355" i="4"/>
  <c r="R355" i="4"/>
  <c r="P355" i="4" s="1"/>
  <c r="AR355" i="4" s="1"/>
  <c r="Q355" i="4"/>
  <c r="AS354" i="4"/>
  <c r="X354" i="4"/>
  <c r="W354" i="4"/>
  <c r="V354" i="4"/>
  <c r="U354" i="4"/>
  <c r="T354" i="4"/>
  <c r="S354" i="4"/>
  <c r="R354" i="4"/>
  <c r="P354" i="4" s="1"/>
  <c r="AR354" i="4" s="1"/>
  <c r="Q354" i="4"/>
  <c r="AS353" i="4"/>
  <c r="AR353" i="4"/>
  <c r="X353" i="4"/>
  <c r="W353" i="4"/>
  <c r="V353" i="4"/>
  <c r="U353" i="4"/>
  <c r="T353" i="4"/>
  <c r="S353" i="4"/>
  <c r="R353" i="4"/>
  <c r="Q353" i="4"/>
  <c r="P353" i="4"/>
  <c r="AS352" i="4"/>
  <c r="X352" i="4"/>
  <c r="W352" i="4"/>
  <c r="V352" i="4"/>
  <c r="U352" i="4"/>
  <c r="T352" i="4"/>
  <c r="S352" i="4"/>
  <c r="R352" i="4"/>
  <c r="Q352" i="4"/>
  <c r="P352" i="4"/>
  <c r="AR352" i="4" s="1"/>
  <c r="AS351" i="4"/>
  <c r="X351" i="4"/>
  <c r="W351" i="4"/>
  <c r="V351" i="4"/>
  <c r="U351" i="4"/>
  <c r="T351" i="4"/>
  <c r="S351" i="4"/>
  <c r="R351" i="4"/>
  <c r="Q351" i="4"/>
  <c r="P351" i="4"/>
  <c r="AR351" i="4" s="1"/>
  <c r="AS350" i="4"/>
  <c r="X350" i="4"/>
  <c r="W350" i="4"/>
  <c r="V350" i="4"/>
  <c r="U350" i="4"/>
  <c r="T350" i="4"/>
  <c r="S350" i="4"/>
  <c r="R350" i="4"/>
  <c r="P350" i="4" s="1"/>
  <c r="AR350" i="4" s="1"/>
  <c r="Q350" i="4"/>
  <c r="AS349" i="4"/>
  <c r="AR349" i="4"/>
  <c r="X349" i="4"/>
  <c r="W349" i="4"/>
  <c r="V349" i="4"/>
  <c r="U349" i="4"/>
  <c r="T349" i="4"/>
  <c r="S349" i="4"/>
  <c r="R349" i="4"/>
  <c r="P349" i="4" s="1"/>
  <c r="Q349" i="4"/>
  <c r="AS348" i="4"/>
  <c r="X348" i="4"/>
  <c r="W348" i="4"/>
  <c r="V348" i="4"/>
  <c r="U348" i="4"/>
  <c r="T348" i="4"/>
  <c r="S348" i="4"/>
  <c r="R348" i="4"/>
  <c r="Q348" i="4"/>
  <c r="P348" i="4"/>
  <c r="AR348" i="4" s="1"/>
  <c r="AS347" i="4"/>
  <c r="AR347" i="4"/>
  <c r="X347" i="4"/>
  <c r="W347" i="4"/>
  <c r="V347" i="4"/>
  <c r="U347" i="4"/>
  <c r="T347" i="4"/>
  <c r="S347" i="4"/>
  <c r="R347" i="4"/>
  <c r="Q347" i="4"/>
  <c r="P347" i="4"/>
  <c r="AS346" i="4"/>
  <c r="X346" i="4"/>
  <c r="W346" i="4"/>
  <c r="V346" i="4"/>
  <c r="U346" i="4"/>
  <c r="T346" i="4"/>
  <c r="S346" i="4"/>
  <c r="R346" i="4"/>
  <c r="Q346" i="4"/>
  <c r="P346" i="4"/>
  <c r="AR346" i="4" s="1"/>
  <c r="AS345" i="4"/>
  <c r="X345" i="4"/>
  <c r="W345" i="4"/>
  <c r="V345" i="4"/>
  <c r="U345" i="4"/>
  <c r="T345" i="4"/>
  <c r="S345" i="4"/>
  <c r="R345" i="4"/>
  <c r="Q345" i="4"/>
  <c r="P345" i="4"/>
  <c r="AR345" i="4" s="1"/>
  <c r="AS344" i="4"/>
  <c r="X344" i="4"/>
  <c r="W344" i="4"/>
  <c r="V344" i="4"/>
  <c r="U344" i="4"/>
  <c r="T344" i="4"/>
  <c r="S344" i="4"/>
  <c r="R344" i="4"/>
  <c r="P344" i="4" s="1"/>
  <c r="AR344" i="4" s="1"/>
  <c r="Q344" i="4"/>
  <c r="AS343" i="4"/>
  <c r="X343" i="4"/>
  <c r="W343" i="4"/>
  <c r="V343" i="4"/>
  <c r="U343" i="4"/>
  <c r="T343" i="4"/>
  <c r="S343" i="4"/>
  <c r="R343" i="4"/>
  <c r="Q343" i="4"/>
  <c r="P343" i="4"/>
  <c r="AR343" i="4" s="1"/>
  <c r="AS342" i="4"/>
  <c r="AR342" i="4"/>
  <c r="X342" i="4"/>
  <c r="W342" i="4"/>
  <c r="V342" i="4"/>
  <c r="U342" i="4"/>
  <c r="T342" i="4"/>
  <c r="S342" i="4"/>
  <c r="R342" i="4"/>
  <c r="Q342" i="4"/>
  <c r="P342" i="4"/>
  <c r="AS341" i="4"/>
  <c r="X341" i="4"/>
  <c r="W341" i="4"/>
  <c r="V341" i="4"/>
  <c r="U341" i="4"/>
  <c r="T341" i="4"/>
  <c r="S341" i="4"/>
  <c r="R341" i="4"/>
  <c r="Q341" i="4"/>
  <c r="P341" i="4"/>
  <c r="AR341" i="4" s="1"/>
  <c r="AS340" i="4"/>
  <c r="AR340" i="4"/>
  <c r="X340" i="4"/>
  <c r="W340" i="4"/>
  <c r="V340" i="4"/>
  <c r="U340" i="4"/>
  <c r="T340" i="4"/>
  <c r="S340" i="4"/>
  <c r="R340" i="4"/>
  <c r="P340" i="4" s="1"/>
  <c r="Q340" i="4"/>
  <c r="AS339" i="4"/>
  <c r="X339" i="4"/>
  <c r="W339" i="4"/>
  <c r="V339" i="4"/>
  <c r="U339" i="4"/>
  <c r="T339" i="4"/>
  <c r="S339" i="4"/>
  <c r="R339" i="4"/>
  <c r="Q339" i="4"/>
  <c r="P339" i="4"/>
  <c r="AR339" i="4" s="1"/>
  <c r="AS338" i="4"/>
  <c r="AR338" i="4"/>
  <c r="X338" i="4"/>
  <c r="W338" i="4"/>
  <c r="V338" i="4"/>
  <c r="U338" i="4"/>
  <c r="T338" i="4"/>
  <c r="S338" i="4"/>
  <c r="R338" i="4"/>
  <c r="Q338" i="4"/>
  <c r="P338" i="4"/>
  <c r="AS337" i="4"/>
  <c r="X337" i="4"/>
  <c r="W337" i="4"/>
  <c r="V337" i="4"/>
  <c r="U337" i="4"/>
  <c r="T337" i="4"/>
  <c r="S337" i="4"/>
  <c r="R337" i="4"/>
  <c r="Q337" i="4"/>
  <c r="P337" i="4"/>
  <c r="AR337" i="4" s="1"/>
  <c r="AS336" i="4"/>
  <c r="X336" i="4"/>
  <c r="W336" i="4"/>
  <c r="V336" i="4"/>
  <c r="U336" i="4"/>
  <c r="T336" i="4"/>
  <c r="S336" i="4"/>
  <c r="R336" i="4"/>
  <c r="Q336" i="4"/>
  <c r="P336" i="4"/>
  <c r="AR336" i="4" s="1"/>
  <c r="AS335" i="4"/>
  <c r="X335" i="4"/>
  <c r="W335" i="4"/>
  <c r="V335" i="4"/>
  <c r="U335" i="4"/>
  <c r="T335" i="4"/>
  <c r="S335" i="4"/>
  <c r="R335" i="4"/>
  <c r="P335" i="4" s="1"/>
  <c r="AR335" i="4" s="1"/>
  <c r="Q335" i="4"/>
  <c r="AS334" i="4"/>
  <c r="X334" i="4"/>
  <c r="W334" i="4"/>
  <c r="V334" i="4"/>
  <c r="U334" i="4"/>
  <c r="T334" i="4"/>
  <c r="S334" i="4"/>
  <c r="R334" i="4"/>
  <c r="P334" i="4" s="1"/>
  <c r="AR334" i="4" s="1"/>
  <c r="Q334" i="4"/>
  <c r="AS333" i="4"/>
  <c r="AR333" i="4"/>
  <c r="X333" i="4"/>
  <c r="W333" i="4"/>
  <c r="V333" i="4"/>
  <c r="U333" i="4"/>
  <c r="T333" i="4"/>
  <c r="S333" i="4"/>
  <c r="R333" i="4"/>
  <c r="Q333" i="4"/>
  <c r="P333" i="4"/>
  <c r="AS332" i="4"/>
  <c r="AR332" i="4"/>
  <c r="X332" i="4"/>
  <c r="W332" i="4"/>
  <c r="V332" i="4"/>
  <c r="U332" i="4"/>
  <c r="T332" i="4"/>
  <c r="S332" i="4"/>
  <c r="R332" i="4"/>
  <c r="Q332" i="4"/>
  <c r="P332" i="4"/>
  <c r="AS331" i="4"/>
  <c r="X331" i="4"/>
  <c r="W331" i="4"/>
  <c r="V331" i="4"/>
  <c r="U331" i="4"/>
  <c r="T331" i="4"/>
  <c r="S331" i="4"/>
  <c r="R331" i="4"/>
  <c r="Q331" i="4"/>
  <c r="P331" i="4"/>
  <c r="AR331" i="4" s="1"/>
  <c r="AS330" i="4"/>
  <c r="X330" i="4"/>
  <c r="W330" i="4"/>
  <c r="V330" i="4"/>
  <c r="U330" i="4"/>
  <c r="T330" i="4"/>
  <c r="S330" i="4"/>
  <c r="R330" i="4"/>
  <c r="P330" i="4" s="1"/>
  <c r="AR330" i="4" s="1"/>
  <c r="Q330" i="4"/>
  <c r="AS329" i="4"/>
  <c r="X329" i="4"/>
  <c r="W329" i="4"/>
  <c r="V329" i="4"/>
  <c r="U329" i="4"/>
  <c r="T329" i="4"/>
  <c r="S329" i="4"/>
  <c r="R329" i="4"/>
  <c r="P329" i="4" s="1"/>
  <c r="AR329" i="4" s="1"/>
  <c r="Q329" i="4"/>
  <c r="AS328" i="4"/>
  <c r="AR328" i="4"/>
  <c r="X328" i="4"/>
  <c r="W328" i="4"/>
  <c r="V328" i="4"/>
  <c r="U328" i="4"/>
  <c r="T328" i="4"/>
  <c r="S328" i="4"/>
  <c r="R328" i="4"/>
  <c r="Q328" i="4"/>
  <c r="P328" i="4"/>
  <c r="AS327" i="4"/>
  <c r="X327" i="4"/>
  <c r="W327" i="4"/>
  <c r="V327" i="4"/>
  <c r="U327" i="4"/>
  <c r="T327" i="4"/>
  <c r="S327" i="4"/>
  <c r="R327" i="4"/>
  <c r="Q327" i="4"/>
  <c r="P327" i="4"/>
  <c r="AR327" i="4" s="1"/>
  <c r="AS326" i="4"/>
  <c r="X326" i="4"/>
  <c r="W326" i="4"/>
  <c r="V326" i="4"/>
  <c r="U326" i="4"/>
  <c r="T326" i="4"/>
  <c r="S326" i="4"/>
  <c r="R326" i="4"/>
  <c r="Q326" i="4"/>
  <c r="P326" i="4"/>
  <c r="AR326" i="4" s="1"/>
  <c r="AS325" i="4"/>
  <c r="X325" i="4"/>
  <c r="W325" i="4"/>
  <c r="V325" i="4"/>
  <c r="U325" i="4"/>
  <c r="T325" i="4"/>
  <c r="S325" i="4"/>
  <c r="R325" i="4"/>
  <c r="Q325" i="4"/>
  <c r="P325" i="4"/>
  <c r="AR325" i="4" s="1"/>
  <c r="AS324" i="4"/>
  <c r="X324" i="4"/>
  <c r="W324" i="4"/>
  <c r="V324" i="4"/>
  <c r="U324" i="4"/>
  <c r="T324" i="4"/>
  <c r="S324" i="4"/>
  <c r="R324" i="4"/>
  <c r="P324" i="4" s="1"/>
  <c r="AR324" i="4" s="1"/>
  <c r="Q324" i="4"/>
  <c r="AS323" i="4"/>
  <c r="X323" i="4"/>
  <c r="W323" i="4"/>
  <c r="V323" i="4"/>
  <c r="U323" i="4"/>
  <c r="T323" i="4"/>
  <c r="S323" i="4"/>
  <c r="R323" i="4"/>
  <c r="P323" i="4" s="1"/>
  <c r="AR323" i="4" s="1"/>
  <c r="Q323" i="4"/>
  <c r="AS322" i="4"/>
  <c r="X322" i="4"/>
  <c r="W322" i="4"/>
  <c r="V322" i="4"/>
  <c r="U322" i="4"/>
  <c r="T322" i="4"/>
  <c r="S322" i="4"/>
  <c r="R322" i="4"/>
  <c r="Q322" i="4"/>
  <c r="P322" i="4"/>
  <c r="AR322" i="4" s="1"/>
  <c r="AS321" i="4"/>
  <c r="X321" i="4"/>
  <c r="W321" i="4"/>
  <c r="V321" i="4"/>
  <c r="U321" i="4"/>
  <c r="T321" i="4"/>
  <c r="S321" i="4"/>
  <c r="R321" i="4"/>
  <c r="P321" i="4" s="1"/>
  <c r="AR321" i="4" s="1"/>
  <c r="Q321" i="4"/>
  <c r="AS320" i="4"/>
  <c r="X320" i="4"/>
  <c r="W320" i="4"/>
  <c r="V320" i="4"/>
  <c r="U320" i="4"/>
  <c r="T320" i="4"/>
  <c r="S320" i="4"/>
  <c r="R320" i="4"/>
  <c r="P320" i="4" s="1"/>
  <c r="AR320" i="4" s="1"/>
  <c r="Q320" i="4"/>
  <c r="AS319" i="4"/>
  <c r="X319" i="4"/>
  <c r="W319" i="4"/>
  <c r="V319" i="4"/>
  <c r="U319" i="4"/>
  <c r="T319" i="4"/>
  <c r="S319" i="4"/>
  <c r="R319" i="4"/>
  <c r="P319" i="4" s="1"/>
  <c r="AR319" i="4" s="1"/>
  <c r="Q319" i="4"/>
  <c r="AS318" i="4"/>
  <c r="X318" i="4"/>
  <c r="W318" i="4"/>
  <c r="V318" i="4"/>
  <c r="U318" i="4"/>
  <c r="T318" i="4"/>
  <c r="S318" i="4"/>
  <c r="R318" i="4"/>
  <c r="Q318" i="4"/>
  <c r="P318" i="4"/>
  <c r="AR318" i="4" s="1"/>
  <c r="AS317" i="4"/>
  <c r="X317" i="4"/>
  <c r="W317" i="4"/>
  <c r="V317" i="4"/>
  <c r="U317" i="4"/>
  <c r="T317" i="4"/>
  <c r="S317" i="4"/>
  <c r="R317" i="4"/>
  <c r="Q317" i="4"/>
  <c r="P317" i="4"/>
  <c r="AR317" i="4" s="1"/>
  <c r="AS316" i="4"/>
  <c r="X316" i="4"/>
  <c r="W316" i="4"/>
  <c r="V316" i="4"/>
  <c r="U316" i="4"/>
  <c r="T316" i="4"/>
  <c r="S316" i="4"/>
  <c r="R316" i="4"/>
  <c r="Q316" i="4"/>
  <c r="P316" i="4"/>
  <c r="AR316" i="4" s="1"/>
  <c r="AS315" i="4"/>
  <c r="X315" i="4"/>
  <c r="W315" i="4"/>
  <c r="V315" i="4"/>
  <c r="U315" i="4"/>
  <c r="T315" i="4"/>
  <c r="S315" i="4"/>
  <c r="R315" i="4"/>
  <c r="P315" i="4" s="1"/>
  <c r="AR315" i="4" s="1"/>
  <c r="Q315" i="4"/>
  <c r="AS314" i="4"/>
  <c r="X314" i="4"/>
  <c r="W314" i="4"/>
  <c r="V314" i="4"/>
  <c r="U314" i="4"/>
  <c r="T314" i="4"/>
  <c r="S314" i="4"/>
  <c r="R314" i="4"/>
  <c r="P314" i="4" s="1"/>
  <c r="AR314" i="4" s="1"/>
  <c r="Q314" i="4"/>
  <c r="AS313" i="4"/>
  <c r="AR313" i="4"/>
  <c r="X313" i="4"/>
  <c r="W313" i="4"/>
  <c r="V313" i="4"/>
  <c r="U313" i="4"/>
  <c r="T313" i="4"/>
  <c r="S313" i="4"/>
  <c r="R313" i="4"/>
  <c r="Q313" i="4"/>
  <c r="P313" i="4"/>
  <c r="AS312" i="4"/>
  <c r="X312" i="4"/>
  <c r="W312" i="4"/>
  <c r="V312" i="4"/>
  <c r="U312" i="4"/>
  <c r="T312" i="4"/>
  <c r="S312" i="4"/>
  <c r="R312" i="4"/>
  <c r="Q312" i="4"/>
  <c r="P312" i="4"/>
  <c r="AR312" i="4" s="1"/>
  <c r="AS311" i="4"/>
  <c r="X311" i="4"/>
  <c r="W311" i="4"/>
  <c r="V311" i="4"/>
  <c r="U311" i="4"/>
  <c r="T311" i="4"/>
  <c r="S311" i="4"/>
  <c r="R311" i="4"/>
  <c r="Q311" i="4"/>
  <c r="P311" i="4"/>
  <c r="AR311" i="4" s="1"/>
  <c r="AS310" i="4"/>
  <c r="X310" i="4"/>
  <c r="W310" i="4"/>
  <c r="V310" i="4"/>
  <c r="U310" i="4"/>
  <c r="T310" i="4"/>
  <c r="S310" i="4"/>
  <c r="R310" i="4"/>
  <c r="P310" i="4" s="1"/>
  <c r="AR310" i="4" s="1"/>
  <c r="Q310" i="4"/>
  <c r="AS309" i="4"/>
  <c r="AR309" i="4"/>
  <c r="X309" i="4"/>
  <c r="W309" i="4"/>
  <c r="V309" i="4"/>
  <c r="U309" i="4"/>
  <c r="T309" i="4"/>
  <c r="S309" i="4"/>
  <c r="R309" i="4"/>
  <c r="P309" i="4" s="1"/>
  <c r="Q309" i="4"/>
  <c r="AS308" i="4"/>
  <c r="X308" i="4"/>
  <c r="W308" i="4"/>
  <c r="V308" i="4"/>
  <c r="U308" i="4"/>
  <c r="T308" i="4"/>
  <c r="S308" i="4"/>
  <c r="R308" i="4"/>
  <c r="Q308" i="4"/>
  <c r="P308" i="4"/>
  <c r="AR308" i="4" s="1"/>
  <c r="AS307" i="4"/>
  <c r="AR307" i="4"/>
  <c r="X307" i="4"/>
  <c r="W307" i="4"/>
  <c r="V307" i="4"/>
  <c r="U307" i="4"/>
  <c r="T307" i="4"/>
  <c r="S307" i="4"/>
  <c r="R307" i="4"/>
  <c r="Q307" i="4"/>
  <c r="P307" i="4"/>
  <c r="AS306" i="4"/>
  <c r="X306" i="4"/>
  <c r="W306" i="4"/>
  <c r="V306" i="4"/>
  <c r="U306" i="4"/>
  <c r="T306" i="4"/>
  <c r="S306" i="4"/>
  <c r="R306" i="4"/>
  <c r="Q306" i="4"/>
  <c r="P306" i="4"/>
  <c r="AR306" i="4" s="1"/>
  <c r="AS305" i="4"/>
  <c r="X305" i="4"/>
  <c r="W305" i="4"/>
  <c r="V305" i="4"/>
  <c r="U305" i="4"/>
  <c r="T305" i="4"/>
  <c r="S305" i="4"/>
  <c r="R305" i="4"/>
  <c r="Q305" i="4"/>
  <c r="P305" i="4"/>
  <c r="AR305" i="4" s="1"/>
  <c r="AS304" i="4"/>
  <c r="X304" i="4"/>
  <c r="W304" i="4"/>
  <c r="V304" i="4"/>
  <c r="U304" i="4"/>
  <c r="T304" i="4"/>
  <c r="S304" i="4"/>
  <c r="R304" i="4"/>
  <c r="P304" i="4" s="1"/>
  <c r="AR304" i="4" s="1"/>
  <c r="Q304" i="4"/>
  <c r="AS303" i="4"/>
  <c r="X303" i="4"/>
  <c r="W303" i="4"/>
  <c r="V303" i="4"/>
  <c r="U303" i="4"/>
  <c r="T303" i="4"/>
  <c r="S303" i="4"/>
  <c r="R303" i="4"/>
  <c r="Q303" i="4"/>
  <c r="P303" i="4"/>
  <c r="AR303" i="4" s="1"/>
  <c r="AS302" i="4"/>
  <c r="AR302" i="4"/>
  <c r="X302" i="4"/>
  <c r="W302" i="4"/>
  <c r="V302" i="4"/>
  <c r="U302" i="4"/>
  <c r="T302" i="4"/>
  <c r="S302" i="4"/>
  <c r="R302" i="4"/>
  <c r="Q302" i="4"/>
  <c r="P302" i="4"/>
  <c r="AS301" i="4"/>
  <c r="X301" i="4"/>
  <c r="W301" i="4"/>
  <c r="V301" i="4"/>
  <c r="U301" i="4"/>
  <c r="T301" i="4"/>
  <c r="S301" i="4"/>
  <c r="R301" i="4"/>
  <c r="Q301" i="4"/>
  <c r="P301" i="4"/>
  <c r="AR301" i="4" s="1"/>
  <c r="AS300" i="4"/>
  <c r="AR300" i="4"/>
  <c r="X300" i="4"/>
  <c r="W300" i="4"/>
  <c r="V300" i="4"/>
  <c r="U300" i="4"/>
  <c r="T300" i="4"/>
  <c r="S300" i="4"/>
  <c r="R300" i="4"/>
  <c r="P300" i="4" s="1"/>
  <c r="Q300" i="4"/>
  <c r="AS299" i="4"/>
  <c r="X299" i="4"/>
  <c r="W299" i="4"/>
  <c r="V299" i="4"/>
  <c r="U299" i="4"/>
  <c r="T299" i="4"/>
  <c r="S299" i="4"/>
  <c r="R299" i="4"/>
  <c r="Q299" i="4"/>
  <c r="P299" i="4"/>
  <c r="AR299" i="4" s="1"/>
  <c r="AS298" i="4"/>
  <c r="AR298" i="4"/>
  <c r="X298" i="4"/>
  <c r="W298" i="4"/>
  <c r="V298" i="4"/>
  <c r="U298" i="4"/>
  <c r="T298" i="4"/>
  <c r="S298" i="4"/>
  <c r="R298" i="4"/>
  <c r="Q298" i="4"/>
  <c r="P298" i="4"/>
  <c r="AS297" i="4"/>
  <c r="X297" i="4"/>
  <c r="W297" i="4"/>
  <c r="V297" i="4"/>
  <c r="U297" i="4"/>
  <c r="T297" i="4"/>
  <c r="S297" i="4"/>
  <c r="R297" i="4"/>
  <c r="Q297" i="4"/>
  <c r="P297" i="4"/>
  <c r="AR297" i="4" s="1"/>
  <c r="AS296" i="4"/>
  <c r="X296" i="4"/>
  <c r="W296" i="4"/>
  <c r="V296" i="4"/>
  <c r="U296" i="4"/>
  <c r="T296" i="4"/>
  <c r="S296" i="4"/>
  <c r="R296" i="4"/>
  <c r="Q296" i="4"/>
  <c r="P296" i="4"/>
  <c r="AR296" i="4" s="1"/>
  <c r="AS295" i="4"/>
  <c r="X295" i="4"/>
  <c r="W295" i="4"/>
  <c r="V295" i="4"/>
  <c r="U295" i="4"/>
  <c r="T295" i="4"/>
  <c r="S295" i="4"/>
  <c r="R295" i="4"/>
  <c r="P295" i="4" s="1"/>
  <c r="AR295" i="4" s="1"/>
  <c r="Q295" i="4"/>
  <c r="AS294" i="4"/>
  <c r="X294" i="4"/>
  <c r="W294" i="4"/>
  <c r="V294" i="4"/>
  <c r="U294" i="4"/>
  <c r="T294" i="4"/>
  <c r="S294" i="4"/>
  <c r="R294" i="4"/>
  <c r="P294" i="4" s="1"/>
  <c r="AR294" i="4" s="1"/>
  <c r="Q294" i="4"/>
  <c r="AS293" i="4"/>
  <c r="AR293" i="4"/>
  <c r="X293" i="4"/>
  <c r="W293" i="4"/>
  <c r="V293" i="4"/>
  <c r="U293" i="4"/>
  <c r="T293" i="4"/>
  <c r="S293" i="4"/>
  <c r="R293" i="4"/>
  <c r="Q293" i="4"/>
  <c r="P293" i="4"/>
  <c r="AS292" i="4"/>
  <c r="AR292" i="4"/>
  <c r="X292" i="4"/>
  <c r="W292" i="4"/>
  <c r="V292" i="4"/>
  <c r="U292" i="4"/>
  <c r="T292" i="4"/>
  <c r="S292" i="4"/>
  <c r="R292" i="4"/>
  <c r="Q292" i="4"/>
  <c r="P292" i="4"/>
  <c r="AS291" i="4"/>
  <c r="X291" i="4"/>
  <c r="W291" i="4"/>
  <c r="V291" i="4"/>
  <c r="U291" i="4"/>
  <c r="T291" i="4"/>
  <c r="S291" i="4"/>
  <c r="R291" i="4"/>
  <c r="Q291" i="4"/>
  <c r="P291" i="4"/>
  <c r="AR291" i="4" s="1"/>
  <c r="AS290" i="4"/>
  <c r="X290" i="4"/>
  <c r="W290" i="4"/>
  <c r="V290" i="4"/>
  <c r="U290" i="4"/>
  <c r="T290" i="4"/>
  <c r="S290" i="4"/>
  <c r="R290" i="4"/>
  <c r="P290" i="4" s="1"/>
  <c r="AR290" i="4" s="1"/>
  <c r="Q290" i="4"/>
  <c r="AS289" i="4"/>
  <c r="X289" i="4"/>
  <c r="W289" i="4"/>
  <c r="V289" i="4"/>
  <c r="U289" i="4"/>
  <c r="T289" i="4"/>
  <c r="S289" i="4"/>
  <c r="R289" i="4"/>
  <c r="P289" i="4" s="1"/>
  <c r="AR289" i="4" s="1"/>
  <c r="Q289" i="4"/>
  <c r="AS288" i="4"/>
  <c r="AR288" i="4"/>
  <c r="X288" i="4"/>
  <c r="W288" i="4"/>
  <c r="V288" i="4"/>
  <c r="U288" i="4"/>
  <c r="T288" i="4"/>
  <c r="S288" i="4"/>
  <c r="R288" i="4"/>
  <c r="Q288" i="4"/>
  <c r="P288" i="4"/>
  <c r="AS287" i="4"/>
  <c r="X287" i="4"/>
  <c r="W287" i="4"/>
  <c r="V287" i="4"/>
  <c r="U287" i="4"/>
  <c r="T287" i="4"/>
  <c r="S287" i="4"/>
  <c r="R287" i="4"/>
  <c r="Q287" i="4"/>
  <c r="P287" i="4"/>
  <c r="AR287" i="4" s="1"/>
  <c r="AS286" i="4"/>
  <c r="X286" i="4"/>
  <c r="W286" i="4"/>
  <c r="V286" i="4"/>
  <c r="U286" i="4"/>
  <c r="T286" i="4"/>
  <c r="S286" i="4"/>
  <c r="R286" i="4"/>
  <c r="Q286" i="4"/>
  <c r="P286" i="4"/>
  <c r="AR286" i="4" s="1"/>
  <c r="AS285" i="4"/>
  <c r="X285" i="4"/>
  <c r="W285" i="4"/>
  <c r="V285" i="4"/>
  <c r="U285" i="4"/>
  <c r="T285" i="4"/>
  <c r="S285" i="4"/>
  <c r="R285" i="4"/>
  <c r="Q285" i="4"/>
  <c r="P285" i="4"/>
  <c r="AR285" i="4" s="1"/>
  <c r="AS284" i="4"/>
  <c r="X284" i="4"/>
  <c r="W284" i="4"/>
  <c r="V284" i="4"/>
  <c r="U284" i="4"/>
  <c r="T284" i="4"/>
  <c r="S284" i="4"/>
  <c r="R284" i="4"/>
  <c r="P284" i="4" s="1"/>
  <c r="AR284" i="4" s="1"/>
  <c r="Q284" i="4"/>
  <c r="AS283" i="4"/>
  <c r="X283" i="4"/>
  <c r="W283" i="4"/>
  <c r="V283" i="4"/>
  <c r="U283" i="4"/>
  <c r="T283" i="4"/>
  <c r="S283" i="4"/>
  <c r="R283" i="4"/>
  <c r="P283" i="4" s="1"/>
  <c r="AR283" i="4" s="1"/>
  <c r="Q283" i="4"/>
  <c r="AS282" i="4"/>
  <c r="X282" i="4"/>
  <c r="W282" i="4"/>
  <c r="V282" i="4"/>
  <c r="U282" i="4"/>
  <c r="T282" i="4"/>
  <c r="S282" i="4"/>
  <c r="R282" i="4"/>
  <c r="Q282" i="4"/>
  <c r="P282" i="4"/>
  <c r="AR282" i="4" s="1"/>
  <c r="AS281" i="4"/>
  <c r="X281" i="4"/>
  <c r="W281" i="4"/>
  <c r="V281" i="4"/>
  <c r="U281" i="4"/>
  <c r="T281" i="4"/>
  <c r="S281" i="4"/>
  <c r="R281" i="4"/>
  <c r="P281" i="4" s="1"/>
  <c r="AR281" i="4" s="1"/>
  <c r="Q281" i="4"/>
  <c r="AS280" i="4"/>
  <c r="X280" i="4"/>
  <c r="W280" i="4"/>
  <c r="V280" i="4"/>
  <c r="U280" i="4"/>
  <c r="T280" i="4"/>
  <c r="S280" i="4"/>
  <c r="R280" i="4"/>
  <c r="P280" i="4" s="1"/>
  <c r="AR280" i="4" s="1"/>
  <c r="Q280" i="4"/>
  <c r="AS279" i="4"/>
  <c r="X279" i="4"/>
  <c r="W279" i="4"/>
  <c r="V279" i="4"/>
  <c r="U279" i="4"/>
  <c r="T279" i="4"/>
  <c r="S279" i="4"/>
  <c r="R279" i="4"/>
  <c r="P279" i="4" s="1"/>
  <c r="AR279" i="4" s="1"/>
  <c r="Q279" i="4"/>
  <c r="AS278" i="4"/>
  <c r="X278" i="4"/>
  <c r="W278" i="4"/>
  <c r="V278" i="4"/>
  <c r="U278" i="4"/>
  <c r="T278" i="4"/>
  <c r="S278" i="4"/>
  <c r="R278" i="4"/>
  <c r="Q278" i="4"/>
  <c r="P278" i="4"/>
  <c r="AR278" i="4" s="1"/>
  <c r="AS277" i="4"/>
  <c r="AR277" i="4"/>
  <c r="X277" i="4"/>
  <c r="W277" i="4"/>
  <c r="V277" i="4"/>
  <c r="U277" i="4"/>
  <c r="T277" i="4"/>
  <c r="S277" i="4"/>
  <c r="R277" i="4"/>
  <c r="Q277" i="4"/>
  <c r="P277" i="4"/>
  <c r="AS276" i="4"/>
  <c r="X276" i="4"/>
  <c r="W276" i="4"/>
  <c r="V276" i="4"/>
  <c r="U276" i="4"/>
  <c r="T276" i="4"/>
  <c r="S276" i="4"/>
  <c r="R276" i="4"/>
  <c r="Q276" i="4"/>
  <c r="P276" i="4"/>
  <c r="AR276" i="4" s="1"/>
  <c r="AS275" i="4"/>
  <c r="X275" i="4"/>
  <c r="W275" i="4"/>
  <c r="V275" i="4"/>
  <c r="U275" i="4"/>
  <c r="T275" i="4"/>
  <c r="S275" i="4"/>
  <c r="R275" i="4"/>
  <c r="P275" i="4" s="1"/>
  <c r="AR275" i="4" s="1"/>
  <c r="Q275" i="4"/>
  <c r="AS274" i="4"/>
  <c r="X274" i="4"/>
  <c r="W274" i="4"/>
  <c r="V274" i="4"/>
  <c r="U274" i="4"/>
  <c r="T274" i="4"/>
  <c r="S274" i="4"/>
  <c r="R274" i="4"/>
  <c r="P274" i="4" s="1"/>
  <c r="AR274" i="4" s="1"/>
  <c r="Q274" i="4"/>
  <c r="AS273" i="4"/>
  <c r="AR273" i="4"/>
  <c r="X273" i="4"/>
  <c r="W273" i="4"/>
  <c r="V273" i="4"/>
  <c r="U273" i="4"/>
  <c r="T273" i="4"/>
  <c r="S273" i="4"/>
  <c r="R273" i="4"/>
  <c r="Q273" i="4"/>
  <c r="P273" i="4"/>
  <c r="AS272" i="4"/>
  <c r="X272" i="4"/>
  <c r="W272" i="4"/>
  <c r="V272" i="4"/>
  <c r="U272" i="4"/>
  <c r="T272" i="4"/>
  <c r="S272" i="4"/>
  <c r="R272" i="4"/>
  <c r="Q272" i="4"/>
  <c r="P272" i="4"/>
  <c r="AR272" i="4" s="1"/>
  <c r="AS271" i="4"/>
  <c r="X271" i="4"/>
  <c r="W271" i="4"/>
  <c r="V271" i="4"/>
  <c r="U271" i="4"/>
  <c r="T271" i="4"/>
  <c r="S271" i="4"/>
  <c r="R271" i="4"/>
  <c r="Q271" i="4"/>
  <c r="P271" i="4"/>
  <c r="AR271" i="4" s="1"/>
  <c r="AS270" i="4"/>
  <c r="X270" i="4"/>
  <c r="W270" i="4"/>
  <c r="V270" i="4"/>
  <c r="U270" i="4"/>
  <c r="T270" i="4"/>
  <c r="S270" i="4"/>
  <c r="R270" i="4"/>
  <c r="P270" i="4" s="1"/>
  <c r="AR270" i="4" s="1"/>
  <c r="Q270" i="4"/>
  <c r="AS269" i="4"/>
  <c r="AR269" i="4"/>
  <c r="X269" i="4"/>
  <c r="W269" i="4"/>
  <c r="V269" i="4"/>
  <c r="U269" i="4"/>
  <c r="T269" i="4"/>
  <c r="S269" i="4"/>
  <c r="R269" i="4"/>
  <c r="Q269" i="4"/>
  <c r="P269" i="4"/>
  <c r="AS268" i="4"/>
  <c r="X268" i="4"/>
  <c r="W268" i="4"/>
  <c r="V268" i="4"/>
  <c r="U268" i="4"/>
  <c r="T268" i="4"/>
  <c r="S268" i="4"/>
  <c r="R268" i="4"/>
  <c r="Q268" i="4"/>
  <c r="P268" i="4"/>
  <c r="AR268" i="4" s="1"/>
  <c r="AS267" i="4"/>
  <c r="X267" i="4"/>
  <c r="W267" i="4"/>
  <c r="V267" i="4"/>
  <c r="U267" i="4"/>
  <c r="T267" i="4"/>
  <c r="S267" i="4"/>
  <c r="R267" i="4"/>
  <c r="Q267" i="4"/>
  <c r="P267" i="4"/>
  <c r="AR267" i="4" s="1"/>
  <c r="AS266" i="4"/>
  <c r="X266" i="4"/>
  <c r="W266" i="4"/>
  <c r="V266" i="4"/>
  <c r="U266" i="4"/>
  <c r="T266" i="4"/>
  <c r="S266" i="4"/>
  <c r="R266" i="4"/>
  <c r="P266" i="4" s="1"/>
  <c r="AR266" i="4" s="1"/>
  <c r="Q266" i="4"/>
  <c r="AS265" i="4"/>
  <c r="X265" i="4"/>
  <c r="W265" i="4"/>
  <c r="V265" i="4"/>
  <c r="U265" i="4"/>
  <c r="T265" i="4"/>
  <c r="S265" i="4"/>
  <c r="R265" i="4"/>
  <c r="Q265" i="4"/>
  <c r="P265" i="4"/>
  <c r="AR265" i="4" s="1"/>
  <c r="AS264" i="4"/>
  <c r="X264" i="4"/>
  <c r="W264" i="4"/>
  <c r="V264" i="4"/>
  <c r="U264" i="4"/>
  <c r="T264" i="4"/>
  <c r="S264" i="4"/>
  <c r="R264" i="4"/>
  <c r="P264" i="4" s="1"/>
  <c r="AR264" i="4" s="1"/>
  <c r="Q264" i="4"/>
  <c r="AS263" i="4"/>
  <c r="X263" i="4"/>
  <c r="W263" i="4"/>
  <c r="V263" i="4"/>
  <c r="U263" i="4"/>
  <c r="T263" i="4"/>
  <c r="S263" i="4"/>
  <c r="R263" i="4"/>
  <c r="P263" i="4" s="1"/>
  <c r="AR263" i="4" s="1"/>
  <c r="Q263" i="4"/>
  <c r="AS262" i="4"/>
  <c r="AR262" i="4"/>
  <c r="X262" i="4"/>
  <c r="W262" i="4"/>
  <c r="V262" i="4"/>
  <c r="U262" i="4"/>
  <c r="T262" i="4"/>
  <c r="S262" i="4"/>
  <c r="R262" i="4"/>
  <c r="Q262" i="4"/>
  <c r="P262" i="4"/>
  <c r="AS261" i="4"/>
  <c r="X261" i="4"/>
  <c r="W261" i="4"/>
  <c r="V261" i="4"/>
  <c r="U261" i="4"/>
  <c r="T261" i="4"/>
  <c r="S261" i="4"/>
  <c r="R261" i="4"/>
  <c r="Q261" i="4"/>
  <c r="P261" i="4"/>
  <c r="AR261" i="4" s="1"/>
  <c r="AS260" i="4"/>
  <c r="AR260" i="4"/>
  <c r="X260" i="4"/>
  <c r="W260" i="4"/>
  <c r="V260" i="4"/>
  <c r="U260" i="4"/>
  <c r="T260" i="4"/>
  <c r="S260" i="4"/>
  <c r="R260" i="4"/>
  <c r="Q260" i="4"/>
  <c r="P260" i="4"/>
  <c r="AS259" i="4"/>
  <c r="X259" i="4"/>
  <c r="W259" i="4"/>
  <c r="V259" i="4"/>
  <c r="U259" i="4"/>
  <c r="T259" i="4"/>
  <c r="S259" i="4"/>
  <c r="R259" i="4"/>
  <c r="P259" i="4" s="1"/>
  <c r="AR259" i="4" s="1"/>
  <c r="Q259" i="4"/>
  <c r="AS258" i="4"/>
  <c r="X258" i="4"/>
  <c r="W258" i="4"/>
  <c r="V258" i="4"/>
  <c r="U258" i="4"/>
  <c r="T258" i="4"/>
  <c r="S258" i="4"/>
  <c r="R258" i="4"/>
  <c r="P258" i="4" s="1"/>
  <c r="AR258" i="4" s="1"/>
  <c r="Q258" i="4"/>
  <c r="AS257" i="4"/>
  <c r="X257" i="4"/>
  <c r="W257" i="4"/>
  <c r="V257" i="4"/>
  <c r="U257" i="4"/>
  <c r="T257" i="4"/>
  <c r="S257" i="4"/>
  <c r="R257" i="4"/>
  <c r="Q257" i="4"/>
  <c r="P257" i="4"/>
  <c r="AR257" i="4" s="1"/>
  <c r="AS256" i="4"/>
  <c r="X256" i="4"/>
  <c r="W256" i="4"/>
  <c r="V256" i="4"/>
  <c r="U256" i="4"/>
  <c r="T256" i="4"/>
  <c r="S256" i="4"/>
  <c r="R256" i="4"/>
  <c r="Q256" i="4"/>
  <c r="P256" i="4"/>
  <c r="AR256" i="4" s="1"/>
  <c r="AS255" i="4"/>
  <c r="AR255" i="4"/>
  <c r="X255" i="4"/>
  <c r="W255" i="4"/>
  <c r="V255" i="4"/>
  <c r="U255" i="4"/>
  <c r="T255" i="4"/>
  <c r="S255" i="4"/>
  <c r="R255" i="4"/>
  <c r="P255" i="4" s="1"/>
  <c r="Q255" i="4"/>
  <c r="AS254" i="4"/>
  <c r="X254" i="4"/>
  <c r="W254" i="4"/>
  <c r="V254" i="4"/>
  <c r="U254" i="4"/>
  <c r="T254" i="4"/>
  <c r="S254" i="4"/>
  <c r="R254" i="4"/>
  <c r="P254" i="4" s="1"/>
  <c r="AR254" i="4" s="1"/>
  <c r="Q254" i="4"/>
  <c r="AS253" i="4"/>
  <c r="X253" i="4"/>
  <c r="W253" i="4"/>
  <c r="V253" i="4"/>
  <c r="U253" i="4"/>
  <c r="T253" i="4"/>
  <c r="S253" i="4"/>
  <c r="R253" i="4"/>
  <c r="Q253" i="4"/>
  <c r="P253" i="4"/>
  <c r="AR253" i="4" s="1"/>
  <c r="AS252" i="4"/>
  <c r="X252" i="4"/>
  <c r="W252" i="4"/>
  <c r="V252" i="4"/>
  <c r="U252" i="4"/>
  <c r="T252" i="4"/>
  <c r="S252" i="4"/>
  <c r="R252" i="4"/>
  <c r="Q252" i="4"/>
  <c r="P252" i="4"/>
  <c r="AR252" i="4" s="1"/>
  <c r="AS251" i="4"/>
  <c r="X251" i="4"/>
  <c r="W251" i="4"/>
  <c r="V251" i="4"/>
  <c r="U251" i="4"/>
  <c r="T251" i="4"/>
  <c r="S251" i="4"/>
  <c r="R251" i="4"/>
  <c r="P251" i="4" s="1"/>
  <c r="AR251" i="4" s="1"/>
  <c r="Q251" i="4"/>
  <c r="AS250" i="4"/>
  <c r="X250" i="4"/>
  <c r="W250" i="4"/>
  <c r="V250" i="4"/>
  <c r="U250" i="4"/>
  <c r="T250" i="4"/>
  <c r="S250" i="4"/>
  <c r="R250" i="4"/>
  <c r="P250" i="4" s="1"/>
  <c r="AR250" i="4" s="1"/>
  <c r="Q250" i="4"/>
  <c r="AS249" i="4"/>
  <c r="X249" i="4"/>
  <c r="W249" i="4"/>
  <c r="V249" i="4"/>
  <c r="U249" i="4"/>
  <c r="T249" i="4"/>
  <c r="S249" i="4"/>
  <c r="R249" i="4"/>
  <c r="P249" i="4" s="1"/>
  <c r="AR249" i="4" s="1"/>
  <c r="Q249" i="4"/>
  <c r="AS248" i="4"/>
  <c r="X248" i="4"/>
  <c r="W248" i="4"/>
  <c r="V248" i="4"/>
  <c r="U248" i="4"/>
  <c r="T248" i="4"/>
  <c r="S248" i="4"/>
  <c r="R248" i="4"/>
  <c r="Q248" i="4"/>
  <c r="P248" i="4"/>
  <c r="AR248" i="4" s="1"/>
  <c r="AS247" i="4"/>
  <c r="AR247" i="4"/>
  <c r="X247" i="4"/>
  <c r="W247" i="4"/>
  <c r="V247" i="4"/>
  <c r="U247" i="4"/>
  <c r="T247" i="4"/>
  <c r="S247" i="4"/>
  <c r="R247" i="4"/>
  <c r="Q247" i="4"/>
  <c r="P247" i="4"/>
  <c r="AS246" i="4"/>
  <c r="X246" i="4"/>
  <c r="W246" i="4"/>
  <c r="V246" i="4"/>
  <c r="U246" i="4"/>
  <c r="T246" i="4"/>
  <c r="S246" i="4"/>
  <c r="R246" i="4"/>
  <c r="Q246" i="4"/>
  <c r="P246" i="4"/>
  <c r="AR246" i="4" s="1"/>
  <c r="AS245" i="4"/>
  <c r="X245" i="4"/>
  <c r="W245" i="4"/>
  <c r="V245" i="4"/>
  <c r="U245" i="4"/>
  <c r="T245" i="4"/>
  <c r="S245" i="4"/>
  <c r="R245" i="4"/>
  <c r="Q245" i="4"/>
  <c r="P245" i="4"/>
  <c r="AR245" i="4" s="1"/>
  <c r="AS244" i="4"/>
  <c r="X244" i="4"/>
  <c r="W244" i="4"/>
  <c r="V244" i="4"/>
  <c r="U244" i="4"/>
  <c r="T244" i="4"/>
  <c r="S244" i="4"/>
  <c r="R244" i="4"/>
  <c r="P244" i="4" s="1"/>
  <c r="AR244" i="4" s="1"/>
  <c r="Q244" i="4"/>
  <c r="AS243" i="4"/>
  <c r="X243" i="4"/>
  <c r="W243" i="4"/>
  <c r="V243" i="4"/>
  <c r="U243" i="4"/>
  <c r="T243" i="4"/>
  <c r="S243" i="4"/>
  <c r="R243" i="4"/>
  <c r="P243" i="4" s="1"/>
  <c r="AR243" i="4" s="1"/>
  <c r="Q243" i="4"/>
  <c r="AS242" i="4"/>
  <c r="AR242" i="4"/>
  <c r="X242" i="4"/>
  <c r="W242" i="4"/>
  <c r="V242" i="4"/>
  <c r="U242" i="4"/>
  <c r="T242" i="4"/>
  <c r="S242" i="4"/>
  <c r="R242" i="4"/>
  <c r="Q242" i="4"/>
  <c r="P242" i="4"/>
  <c r="AS241" i="4"/>
  <c r="AR241" i="4"/>
  <c r="X241" i="4"/>
  <c r="W241" i="4"/>
  <c r="V241" i="4"/>
  <c r="U241" i="4"/>
  <c r="T241" i="4"/>
  <c r="S241" i="4"/>
  <c r="R241" i="4"/>
  <c r="Q241" i="4"/>
  <c r="P241" i="4"/>
  <c r="AS240" i="4"/>
  <c r="X240" i="4"/>
  <c r="W240" i="4"/>
  <c r="V240" i="4"/>
  <c r="U240" i="4"/>
  <c r="T240" i="4"/>
  <c r="S240" i="4"/>
  <c r="R240" i="4"/>
  <c r="Q240" i="4"/>
  <c r="P240" i="4"/>
  <c r="AR240" i="4" s="1"/>
  <c r="AS239" i="4"/>
  <c r="X239" i="4"/>
  <c r="W239" i="4"/>
  <c r="V239" i="4"/>
  <c r="U239" i="4"/>
  <c r="T239" i="4"/>
  <c r="S239" i="4"/>
  <c r="R239" i="4"/>
  <c r="Q239" i="4"/>
  <c r="P239" i="4"/>
  <c r="AR239" i="4" s="1"/>
  <c r="AS238" i="4"/>
  <c r="X238" i="4"/>
  <c r="W238" i="4"/>
  <c r="V238" i="4"/>
  <c r="U238" i="4"/>
  <c r="T238" i="4"/>
  <c r="S238" i="4"/>
  <c r="R238" i="4"/>
  <c r="P238" i="4" s="1"/>
  <c r="AR238" i="4" s="1"/>
  <c r="Q238" i="4"/>
  <c r="AS237" i="4"/>
  <c r="X237" i="4"/>
  <c r="W237" i="4"/>
  <c r="V237" i="4"/>
  <c r="U237" i="4"/>
  <c r="T237" i="4"/>
  <c r="S237" i="4"/>
  <c r="R237" i="4"/>
  <c r="Q237" i="4"/>
  <c r="P237" i="4"/>
  <c r="AR237" i="4" s="1"/>
  <c r="AS236" i="4"/>
  <c r="X236" i="4"/>
  <c r="W236" i="4"/>
  <c r="V236" i="4"/>
  <c r="U236" i="4"/>
  <c r="T236" i="4"/>
  <c r="S236" i="4"/>
  <c r="R236" i="4"/>
  <c r="P236" i="4" s="1"/>
  <c r="AR236" i="4" s="1"/>
  <c r="Q236" i="4"/>
  <c r="AS235" i="4"/>
  <c r="X235" i="4"/>
  <c r="W235" i="4"/>
  <c r="V235" i="4"/>
  <c r="U235" i="4"/>
  <c r="T235" i="4"/>
  <c r="S235" i="4"/>
  <c r="R235" i="4"/>
  <c r="P235" i="4" s="1"/>
  <c r="AR235" i="4" s="1"/>
  <c r="Q235" i="4"/>
  <c r="AS234" i="4"/>
  <c r="X234" i="4"/>
  <c r="W234" i="4"/>
  <c r="V234" i="4"/>
  <c r="U234" i="4"/>
  <c r="T234" i="4"/>
  <c r="S234" i="4"/>
  <c r="R234" i="4"/>
  <c r="P234" i="4" s="1"/>
  <c r="AR234" i="4" s="1"/>
  <c r="Q234" i="4"/>
  <c r="AS233" i="4"/>
  <c r="X233" i="4"/>
  <c r="W233" i="4"/>
  <c r="V233" i="4"/>
  <c r="U233" i="4"/>
  <c r="T233" i="4"/>
  <c r="S233" i="4"/>
  <c r="R233" i="4"/>
  <c r="Q233" i="4"/>
  <c r="P233" i="4"/>
  <c r="AR233" i="4" s="1"/>
  <c r="AS232" i="4"/>
  <c r="AR232" i="4"/>
  <c r="X232" i="4"/>
  <c r="W232" i="4"/>
  <c r="V232" i="4"/>
  <c r="U232" i="4"/>
  <c r="T232" i="4"/>
  <c r="S232" i="4"/>
  <c r="R232" i="4"/>
  <c r="Q232" i="4"/>
  <c r="P232" i="4"/>
  <c r="AS231" i="4"/>
  <c r="X231" i="4"/>
  <c r="W231" i="4"/>
  <c r="V231" i="4"/>
  <c r="U231" i="4"/>
  <c r="T231" i="4"/>
  <c r="S231" i="4"/>
  <c r="R231" i="4"/>
  <c r="Q231" i="4"/>
  <c r="P231" i="4"/>
  <c r="AR231" i="4" s="1"/>
  <c r="AS230" i="4"/>
  <c r="X230" i="4"/>
  <c r="W230" i="4"/>
  <c r="V230" i="4"/>
  <c r="U230" i="4"/>
  <c r="T230" i="4"/>
  <c r="S230" i="4"/>
  <c r="R230" i="4"/>
  <c r="P230" i="4" s="1"/>
  <c r="AR230" i="4" s="1"/>
  <c r="Q230" i="4"/>
  <c r="AS229" i="4"/>
  <c r="X229" i="4"/>
  <c r="W229" i="4"/>
  <c r="V229" i="4"/>
  <c r="U229" i="4"/>
  <c r="T229" i="4"/>
  <c r="S229" i="4"/>
  <c r="R229" i="4"/>
  <c r="P229" i="4" s="1"/>
  <c r="AR229" i="4" s="1"/>
  <c r="Q229" i="4"/>
  <c r="AS228" i="4"/>
  <c r="AR228" i="4"/>
  <c r="X228" i="4"/>
  <c r="W228" i="4"/>
  <c r="V228" i="4"/>
  <c r="U228" i="4"/>
  <c r="T228" i="4"/>
  <c r="S228" i="4"/>
  <c r="R228" i="4"/>
  <c r="Q228" i="4"/>
  <c r="P228" i="4"/>
  <c r="AS227" i="4"/>
  <c r="X227" i="4"/>
  <c r="W227" i="4"/>
  <c r="V227" i="4"/>
  <c r="U227" i="4"/>
  <c r="T227" i="4"/>
  <c r="S227" i="4"/>
  <c r="R227" i="4"/>
  <c r="Q227" i="4"/>
  <c r="P227" i="4"/>
  <c r="AR227" i="4" s="1"/>
  <c r="AS226" i="4"/>
  <c r="X226" i="4"/>
  <c r="W226" i="4"/>
  <c r="V226" i="4"/>
  <c r="U226" i="4"/>
  <c r="T226" i="4"/>
  <c r="S226" i="4"/>
  <c r="R226" i="4"/>
  <c r="P226" i="4" s="1"/>
  <c r="AR226" i="4" s="1"/>
  <c r="Q226" i="4"/>
  <c r="AS225" i="4"/>
  <c r="X225" i="4"/>
  <c r="W225" i="4"/>
  <c r="V225" i="4"/>
  <c r="U225" i="4"/>
  <c r="T225" i="4"/>
  <c r="S225" i="4"/>
  <c r="R225" i="4"/>
  <c r="Q225" i="4"/>
  <c r="P225" i="4"/>
  <c r="AR225" i="4" s="1"/>
  <c r="AS224" i="4"/>
  <c r="X224" i="4"/>
  <c r="W224" i="4"/>
  <c r="V224" i="4"/>
  <c r="U224" i="4"/>
  <c r="T224" i="4"/>
  <c r="S224" i="4"/>
  <c r="R224" i="4"/>
  <c r="P224" i="4" s="1"/>
  <c r="AR224" i="4" s="1"/>
  <c r="Q224" i="4"/>
  <c r="AS223" i="4"/>
  <c r="X223" i="4"/>
  <c r="W223" i="4"/>
  <c r="V223" i="4"/>
  <c r="U223" i="4"/>
  <c r="T223" i="4"/>
  <c r="S223" i="4"/>
  <c r="R223" i="4"/>
  <c r="Q223" i="4"/>
  <c r="P223" i="4"/>
  <c r="AR223" i="4" s="1"/>
  <c r="AS222" i="4"/>
  <c r="X222" i="4"/>
  <c r="W222" i="4"/>
  <c r="V222" i="4"/>
  <c r="U222" i="4"/>
  <c r="T222" i="4"/>
  <c r="S222" i="4"/>
  <c r="R222" i="4"/>
  <c r="Q222" i="4"/>
  <c r="P222" i="4"/>
  <c r="AR222" i="4" s="1"/>
  <c r="AS221" i="4"/>
  <c r="X221" i="4"/>
  <c r="W221" i="4"/>
  <c r="V221" i="4"/>
  <c r="U221" i="4"/>
  <c r="T221" i="4"/>
  <c r="S221" i="4"/>
  <c r="R221" i="4"/>
  <c r="P221" i="4" s="1"/>
  <c r="AR221" i="4" s="1"/>
  <c r="Q221" i="4"/>
  <c r="AS220" i="4"/>
  <c r="X220" i="4"/>
  <c r="W220" i="4"/>
  <c r="V220" i="4"/>
  <c r="U220" i="4"/>
  <c r="T220" i="4"/>
  <c r="S220" i="4"/>
  <c r="R220" i="4"/>
  <c r="Q220" i="4"/>
  <c r="P220" i="4"/>
  <c r="AR220" i="4" s="1"/>
  <c r="AS219" i="4"/>
  <c r="AR219" i="4"/>
  <c r="X219" i="4"/>
  <c r="W219" i="4"/>
  <c r="V219" i="4"/>
  <c r="U219" i="4"/>
  <c r="T219" i="4"/>
  <c r="S219" i="4"/>
  <c r="R219" i="4"/>
  <c r="Q219" i="4"/>
  <c r="P219" i="4"/>
  <c r="AS218" i="4"/>
  <c r="X218" i="4"/>
  <c r="W218" i="4"/>
  <c r="V218" i="4"/>
  <c r="U218" i="4"/>
  <c r="T218" i="4"/>
  <c r="S218" i="4"/>
  <c r="R218" i="4"/>
  <c r="Q218" i="4"/>
  <c r="P218" i="4"/>
  <c r="AR218" i="4" s="1"/>
  <c r="AS217" i="4"/>
  <c r="X217" i="4"/>
  <c r="W217" i="4"/>
  <c r="V217" i="4"/>
  <c r="U217" i="4"/>
  <c r="T217" i="4"/>
  <c r="S217" i="4"/>
  <c r="R217" i="4"/>
  <c r="P217" i="4" s="1"/>
  <c r="AR217" i="4" s="1"/>
  <c r="Q217" i="4"/>
  <c r="AS216" i="4"/>
  <c r="X216" i="4"/>
  <c r="W216" i="4"/>
  <c r="V216" i="4"/>
  <c r="U216" i="4"/>
  <c r="T216" i="4"/>
  <c r="S216" i="4"/>
  <c r="R216" i="4"/>
  <c r="P216" i="4" s="1"/>
  <c r="AR216" i="4" s="1"/>
  <c r="Q216" i="4"/>
  <c r="AS215" i="4"/>
  <c r="AR215" i="4"/>
  <c r="X215" i="4"/>
  <c r="W215" i="4"/>
  <c r="V215" i="4"/>
  <c r="U215" i="4"/>
  <c r="T215" i="4"/>
  <c r="S215" i="4"/>
  <c r="R215" i="4"/>
  <c r="P215" i="4" s="1"/>
  <c r="Q215" i="4"/>
  <c r="AS214" i="4"/>
  <c r="X214" i="4"/>
  <c r="W214" i="4"/>
  <c r="V214" i="4"/>
  <c r="U214" i="4"/>
  <c r="T214" i="4"/>
  <c r="S214" i="4"/>
  <c r="R214" i="4"/>
  <c r="P214" i="4" s="1"/>
  <c r="AR214" i="4" s="1"/>
  <c r="Q214" i="4"/>
  <c r="AS213" i="4"/>
  <c r="AR213" i="4"/>
  <c r="X213" i="4"/>
  <c r="W213" i="4"/>
  <c r="V213" i="4"/>
  <c r="U213" i="4"/>
  <c r="T213" i="4"/>
  <c r="S213" i="4"/>
  <c r="R213" i="4"/>
  <c r="Q213" i="4"/>
  <c r="P213" i="4"/>
  <c r="AS212" i="4"/>
  <c r="X212" i="4"/>
  <c r="W212" i="4"/>
  <c r="V212" i="4"/>
  <c r="U212" i="4"/>
  <c r="T212" i="4"/>
  <c r="S212" i="4"/>
  <c r="R212" i="4"/>
  <c r="Q212" i="4"/>
  <c r="P212" i="4"/>
  <c r="AR212" i="4" s="1"/>
  <c r="AS211" i="4"/>
  <c r="X211" i="4"/>
  <c r="W211" i="4"/>
  <c r="V211" i="4"/>
  <c r="U211" i="4"/>
  <c r="T211" i="4"/>
  <c r="S211" i="4"/>
  <c r="R211" i="4"/>
  <c r="P211" i="4" s="1"/>
  <c r="AR211" i="4" s="1"/>
  <c r="Q211" i="4"/>
  <c r="AS210" i="4"/>
  <c r="X210" i="4"/>
  <c r="W210" i="4"/>
  <c r="V210" i="4"/>
  <c r="U210" i="4"/>
  <c r="T210" i="4"/>
  <c r="S210" i="4"/>
  <c r="R210" i="4"/>
  <c r="P210" i="4" s="1"/>
  <c r="AR210" i="4" s="1"/>
  <c r="Q210" i="4"/>
  <c r="AS209" i="4"/>
  <c r="X209" i="4"/>
  <c r="W209" i="4"/>
  <c r="V209" i="4"/>
  <c r="U209" i="4"/>
  <c r="T209" i="4"/>
  <c r="S209" i="4"/>
  <c r="R209" i="4"/>
  <c r="Q209" i="4"/>
  <c r="P209" i="4"/>
  <c r="AR209" i="4" s="1"/>
  <c r="AS208" i="4"/>
  <c r="AR208" i="4"/>
  <c r="X208" i="4"/>
  <c r="W208" i="4"/>
  <c r="V208" i="4"/>
  <c r="U208" i="4"/>
  <c r="T208" i="4"/>
  <c r="S208" i="4"/>
  <c r="R208" i="4"/>
  <c r="Q208" i="4"/>
  <c r="P208" i="4"/>
  <c r="AS207" i="4"/>
  <c r="X207" i="4"/>
  <c r="W207" i="4"/>
  <c r="V207" i="4"/>
  <c r="U207" i="4"/>
  <c r="T207" i="4"/>
  <c r="S207" i="4"/>
  <c r="R207" i="4"/>
  <c r="Q207" i="4"/>
  <c r="P207" i="4"/>
  <c r="AR207" i="4" s="1"/>
  <c r="AS206" i="4"/>
  <c r="X206" i="4"/>
  <c r="W206" i="4"/>
  <c r="V206" i="4"/>
  <c r="U206" i="4"/>
  <c r="T206" i="4"/>
  <c r="S206" i="4"/>
  <c r="R206" i="4"/>
  <c r="P206" i="4" s="1"/>
  <c r="AR206" i="4" s="1"/>
  <c r="Q206" i="4"/>
  <c r="AS205" i="4"/>
  <c r="X205" i="4"/>
  <c r="W205" i="4"/>
  <c r="V205" i="4"/>
  <c r="U205" i="4"/>
  <c r="T205" i="4"/>
  <c r="S205" i="4"/>
  <c r="R205" i="4"/>
  <c r="Q205" i="4"/>
  <c r="P205" i="4"/>
  <c r="AR205" i="4" s="1"/>
  <c r="AS204" i="4"/>
  <c r="AR204" i="4"/>
  <c r="X204" i="4"/>
  <c r="W204" i="4"/>
  <c r="V204" i="4"/>
  <c r="U204" i="4"/>
  <c r="T204" i="4"/>
  <c r="S204" i="4"/>
  <c r="R204" i="4"/>
  <c r="Q204" i="4"/>
  <c r="P204" i="4"/>
  <c r="AS203" i="4"/>
  <c r="X203" i="4"/>
  <c r="W203" i="4"/>
  <c r="V203" i="4"/>
  <c r="U203" i="4"/>
  <c r="T203" i="4"/>
  <c r="S203" i="4"/>
  <c r="R203" i="4"/>
  <c r="P203" i="4" s="1"/>
  <c r="AR203" i="4" s="1"/>
  <c r="Q203" i="4"/>
  <c r="AS202" i="4"/>
  <c r="X202" i="4"/>
  <c r="W202" i="4"/>
  <c r="V202" i="4"/>
  <c r="U202" i="4"/>
  <c r="T202" i="4"/>
  <c r="S202" i="4"/>
  <c r="R202" i="4"/>
  <c r="P202" i="4" s="1"/>
  <c r="AR202" i="4" s="1"/>
  <c r="Q202" i="4"/>
  <c r="AS201" i="4"/>
  <c r="X201" i="4"/>
  <c r="W201" i="4"/>
  <c r="V201" i="4"/>
  <c r="U201" i="4"/>
  <c r="T201" i="4"/>
  <c r="S201" i="4"/>
  <c r="R201" i="4"/>
  <c r="Q201" i="4"/>
  <c r="P201" i="4"/>
  <c r="AR201" i="4" s="1"/>
  <c r="AS200" i="4"/>
  <c r="X200" i="4"/>
  <c r="W200" i="4"/>
  <c r="V200" i="4"/>
  <c r="U200" i="4"/>
  <c r="T200" i="4"/>
  <c r="S200" i="4"/>
  <c r="R200" i="4"/>
  <c r="P200" i="4" s="1"/>
  <c r="AR200" i="4" s="1"/>
  <c r="Q200" i="4"/>
  <c r="AS199" i="4"/>
  <c r="X199" i="4"/>
  <c r="W199" i="4"/>
  <c r="V199" i="4"/>
  <c r="U199" i="4"/>
  <c r="T199" i="4"/>
  <c r="S199" i="4"/>
  <c r="R199" i="4"/>
  <c r="Q199" i="4"/>
  <c r="P199" i="4"/>
  <c r="AR199" i="4" s="1"/>
  <c r="AS198" i="4"/>
  <c r="X198" i="4"/>
  <c r="W198" i="4"/>
  <c r="V198" i="4"/>
  <c r="U198" i="4"/>
  <c r="T198" i="4"/>
  <c r="S198" i="4"/>
  <c r="R198" i="4"/>
  <c r="Q198" i="4"/>
  <c r="P198" i="4"/>
  <c r="AR198" i="4" s="1"/>
  <c r="AS197" i="4"/>
  <c r="X197" i="4"/>
  <c r="W197" i="4"/>
  <c r="V197" i="4"/>
  <c r="U197" i="4"/>
  <c r="T197" i="4"/>
  <c r="S197" i="4"/>
  <c r="R197" i="4"/>
  <c r="P197" i="4" s="1"/>
  <c r="AR197" i="4" s="1"/>
  <c r="Q197" i="4"/>
  <c r="AS196" i="4"/>
  <c r="X196" i="4"/>
  <c r="W196" i="4"/>
  <c r="V196" i="4"/>
  <c r="U196" i="4"/>
  <c r="T196" i="4"/>
  <c r="S196" i="4"/>
  <c r="R196" i="4"/>
  <c r="Q196" i="4"/>
  <c r="P196" i="4"/>
  <c r="AR196" i="4" s="1"/>
  <c r="AS195" i="4"/>
  <c r="AR195" i="4"/>
  <c r="X195" i="4"/>
  <c r="W195" i="4"/>
  <c r="V195" i="4"/>
  <c r="U195" i="4"/>
  <c r="T195" i="4"/>
  <c r="S195" i="4"/>
  <c r="R195" i="4"/>
  <c r="P195" i="4" s="1"/>
  <c r="Q195" i="4"/>
  <c r="AS194" i="4"/>
  <c r="X194" i="4"/>
  <c r="W194" i="4"/>
  <c r="V194" i="4"/>
  <c r="U194" i="4"/>
  <c r="T194" i="4"/>
  <c r="S194" i="4"/>
  <c r="R194" i="4"/>
  <c r="Q194" i="4"/>
  <c r="P194" i="4"/>
  <c r="AR194" i="4" s="1"/>
  <c r="AS193" i="4"/>
  <c r="AR193" i="4"/>
  <c r="X193" i="4"/>
  <c r="W193" i="4"/>
  <c r="V193" i="4"/>
  <c r="U193" i="4"/>
  <c r="T193" i="4"/>
  <c r="S193" i="4"/>
  <c r="R193" i="4"/>
  <c r="Q193" i="4"/>
  <c r="P193" i="4"/>
  <c r="AS192" i="4"/>
  <c r="X192" i="4"/>
  <c r="W192" i="4"/>
  <c r="V192" i="4"/>
  <c r="U192" i="4"/>
  <c r="T192" i="4"/>
  <c r="S192" i="4"/>
  <c r="R192" i="4"/>
  <c r="Q192" i="4"/>
  <c r="P192" i="4"/>
  <c r="AR192" i="4" s="1"/>
  <c r="AS191" i="4"/>
  <c r="X191" i="4"/>
  <c r="W191" i="4"/>
  <c r="V191" i="4"/>
  <c r="U191" i="4"/>
  <c r="T191" i="4"/>
  <c r="S191" i="4"/>
  <c r="R191" i="4"/>
  <c r="Q191" i="4"/>
  <c r="P191" i="4"/>
  <c r="AR191" i="4" s="1"/>
  <c r="AS190" i="4"/>
  <c r="X190" i="4"/>
  <c r="W190" i="4"/>
  <c r="V190" i="4"/>
  <c r="U190" i="4"/>
  <c r="T190" i="4"/>
  <c r="S190" i="4"/>
  <c r="R190" i="4"/>
  <c r="P190" i="4" s="1"/>
  <c r="AR190" i="4" s="1"/>
  <c r="Q190" i="4"/>
  <c r="AS189" i="4"/>
  <c r="X189" i="4"/>
  <c r="W189" i="4"/>
  <c r="V189" i="4"/>
  <c r="U189" i="4"/>
  <c r="T189" i="4"/>
  <c r="S189" i="4"/>
  <c r="R189" i="4"/>
  <c r="P189" i="4" s="1"/>
  <c r="AR189" i="4" s="1"/>
  <c r="Q189" i="4"/>
  <c r="AS188" i="4"/>
  <c r="AR188" i="4"/>
  <c r="X188" i="4"/>
  <c r="W188" i="4"/>
  <c r="V188" i="4"/>
  <c r="U188" i="4"/>
  <c r="T188" i="4"/>
  <c r="S188" i="4"/>
  <c r="R188" i="4"/>
  <c r="Q188" i="4"/>
  <c r="P188" i="4"/>
  <c r="AS187" i="4"/>
  <c r="AR187" i="4"/>
  <c r="X187" i="4"/>
  <c r="W187" i="4"/>
  <c r="V187" i="4"/>
  <c r="U187" i="4"/>
  <c r="T187" i="4"/>
  <c r="S187" i="4"/>
  <c r="R187" i="4"/>
  <c r="Q187" i="4"/>
  <c r="P187" i="4"/>
  <c r="AS186" i="4"/>
  <c r="X186" i="4"/>
  <c r="W186" i="4"/>
  <c r="V186" i="4"/>
  <c r="U186" i="4"/>
  <c r="T186" i="4"/>
  <c r="S186" i="4"/>
  <c r="R186" i="4"/>
  <c r="Q186" i="4"/>
  <c r="P186" i="4"/>
  <c r="AR186" i="4" s="1"/>
  <c r="AS185" i="4"/>
  <c r="X185" i="4"/>
  <c r="W185" i="4"/>
  <c r="V185" i="4"/>
  <c r="U185" i="4"/>
  <c r="T185" i="4"/>
  <c r="S185" i="4"/>
  <c r="R185" i="4"/>
  <c r="Q185" i="4"/>
  <c r="P185" i="4"/>
  <c r="AR185" i="4" s="1"/>
  <c r="AS184" i="4"/>
  <c r="X184" i="4"/>
  <c r="W184" i="4"/>
  <c r="V184" i="4"/>
  <c r="U184" i="4"/>
  <c r="T184" i="4"/>
  <c r="S184" i="4"/>
  <c r="R184" i="4"/>
  <c r="P184" i="4" s="1"/>
  <c r="AR184" i="4" s="1"/>
  <c r="Q184" i="4"/>
  <c r="AS183" i="4"/>
  <c r="X183" i="4"/>
  <c r="W183" i="4"/>
  <c r="V183" i="4"/>
  <c r="U183" i="4"/>
  <c r="T183" i="4"/>
  <c r="S183" i="4"/>
  <c r="R183" i="4"/>
  <c r="Q183" i="4"/>
  <c r="P183" i="4"/>
  <c r="AR183" i="4" s="1"/>
  <c r="AS182" i="4"/>
  <c r="X182" i="4"/>
  <c r="W182" i="4"/>
  <c r="V182" i="4"/>
  <c r="U182" i="4"/>
  <c r="T182" i="4"/>
  <c r="S182" i="4"/>
  <c r="R182" i="4"/>
  <c r="P182" i="4" s="1"/>
  <c r="AR182" i="4" s="1"/>
  <c r="Q182" i="4"/>
  <c r="AS181" i="4"/>
  <c r="X181" i="4"/>
  <c r="W181" i="4"/>
  <c r="V181" i="4"/>
  <c r="U181" i="4"/>
  <c r="T181" i="4"/>
  <c r="S181" i="4"/>
  <c r="R181" i="4"/>
  <c r="Q181" i="4"/>
  <c r="P181" i="4"/>
  <c r="AR181" i="4" s="1"/>
  <c r="AS180" i="4"/>
  <c r="AR180" i="4"/>
  <c r="X180" i="4"/>
  <c r="W180" i="4"/>
  <c r="V180" i="4"/>
  <c r="U180" i="4"/>
  <c r="T180" i="4"/>
  <c r="S180" i="4"/>
  <c r="R180" i="4"/>
  <c r="Q180" i="4"/>
  <c r="P180" i="4"/>
  <c r="AS179" i="4"/>
  <c r="X179" i="4"/>
  <c r="W179" i="4"/>
  <c r="V179" i="4"/>
  <c r="U179" i="4"/>
  <c r="T179" i="4"/>
  <c r="S179" i="4"/>
  <c r="R179" i="4"/>
  <c r="P179" i="4" s="1"/>
  <c r="AR179" i="4" s="1"/>
  <c r="Q179" i="4"/>
  <c r="AS178" i="4"/>
  <c r="X178" i="4"/>
  <c r="W178" i="4"/>
  <c r="V178" i="4"/>
  <c r="U178" i="4"/>
  <c r="T178" i="4"/>
  <c r="S178" i="4"/>
  <c r="R178" i="4"/>
  <c r="P178" i="4" s="1"/>
  <c r="AR178" i="4" s="1"/>
  <c r="Q178" i="4"/>
  <c r="AS177" i="4"/>
  <c r="X177" i="4"/>
  <c r="W177" i="4"/>
  <c r="V177" i="4"/>
  <c r="U177" i="4"/>
  <c r="T177" i="4"/>
  <c r="S177" i="4"/>
  <c r="R177" i="4"/>
  <c r="Q177" i="4"/>
  <c r="P177" i="4"/>
  <c r="AR177" i="4" s="1"/>
  <c r="AS176" i="4"/>
  <c r="X176" i="4"/>
  <c r="W176" i="4"/>
  <c r="V176" i="4"/>
  <c r="U176" i="4"/>
  <c r="T176" i="4"/>
  <c r="S176" i="4"/>
  <c r="R176" i="4"/>
  <c r="Q176" i="4"/>
  <c r="P176" i="4"/>
  <c r="AR176" i="4" s="1"/>
  <c r="AS175" i="4"/>
  <c r="AR175" i="4"/>
  <c r="X175" i="4"/>
  <c r="W175" i="4"/>
  <c r="V175" i="4"/>
  <c r="U175" i="4"/>
  <c r="T175" i="4"/>
  <c r="S175" i="4"/>
  <c r="R175" i="4"/>
  <c r="P175" i="4" s="1"/>
  <c r="Q175" i="4"/>
  <c r="AS174" i="4"/>
  <c r="X174" i="4"/>
  <c r="W174" i="4"/>
  <c r="V174" i="4"/>
  <c r="U174" i="4"/>
  <c r="T174" i="4"/>
  <c r="S174" i="4"/>
  <c r="R174" i="4"/>
  <c r="P174" i="4" s="1"/>
  <c r="AR174" i="4" s="1"/>
  <c r="Q174" i="4"/>
  <c r="AS173" i="4"/>
  <c r="X173" i="4"/>
  <c r="W173" i="4"/>
  <c r="V173" i="4"/>
  <c r="U173" i="4"/>
  <c r="T173" i="4"/>
  <c r="S173" i="4"/>
  <c r="R173" i="4"/>
  <c r="Q173" i="4"/>
  <c r="P173" i="4"/>
  <c r="AR173" i="4" s="1"/>
  <c r="AS172" i="4"/>
  <c r="X172" i="4"/>
  <c r="W172" i="4"/>
  <c r="V172" i="4"/>
  <c r="U172" i="4"/>
  <c r="T172" i="4"/>
  <c r="S172" i="4"/>
  <c r="R172" i="4"/>
  <c r="Q172" i="4"/>
  <c r="P172" i="4"/>
  <c r="AR172" i="4" s="1"/>
  <c r="AS171" i="4"/>
  <c r="X171" i="4"/>
  <c r="W171" i="4"/>
  <c r="V171" i="4"/>
  <c r="U171" i="4"/>
  <c r="T171" i="4"/>
  <c r="S171" i="4"/>
  <c r="R171" i="4"/>
  <c r="P171" i="4" s="1"/>
  <c r="AR171" i="4" s="1"/>
  <c r="Q171" i="4"/>
  <c r="AS170" i="4"/>
  <c r="X170" i="4"/>
  <c r="W170" i="4"/>
  <c r="V170" i="4"/>
  <c r="U170" i="4"/>
  <c r="T170" i="4"/>
  <c r="S170" i="4"/>
  <c r="R170" i="4"/>
  <c r="P170" i="4" s="1"/>
  <c r="AR170" i="4" s="1"/>
  <c r="Q170" i="4"/>
  <c r="AS169" i="4"/>
  <c r="X169" i="4"/>
  <c r="W169" i="4"/>
  <c r="V169" i="4"/>
  <c r="U169" i="4"/>
  <c r="T169" i="4"/>
  <c r="S169" i="4"/>
  <c r="R169" i="4"/>
  <c r="P169" i="4" s="1"/>
  <c r="AR169" i="4" s="1"/>
  <c r="Q169" i="4"/>
  <c r="AS168" i="4"/>
  <c r="X168" i="4"/>
  <c r="W168" i="4"/>
  <c r="V168" i="4"/>
  <c r="U168" i="4"/>
  <c r="T168" i="4"/>
  <c r="S168" i="4"/>
  <c r="R168" i="4"/>
  <c r="Q168" i="4"/>
  <c r="P168" i="4"/>
  <c r="AR168" i="4" s="1"/>
  <c r="AS167" i="4"/>
  <c r="AR167" i="4"/>
  <c r="X167" i="4"/>
  <c r="W167" i="4"/>
  <c r="V167" i="4"/>
  <c r="U167" i="4"/>
  <c r="T167" i="4"/>
  <c r="S167" i="4"/>
  <c r="R167" i="4"/>
  <c r="Q167" i="4"/>
  <c r="P167" i="4"/>
  <c r="AS166" i="4"/>
  <c r="X166" i="4"/>
  <c r="W166" i="4"/>
  <c r="V166" i="4"/>
  <c r="U166" i="4"/>
  <c r="T166" i="4"/>
  <c r="S166" i="4"/>
  <c r="R166" i="4"/>
  <c r="Q166" i="4"/>
  <c r="P166" i="4"/>
  <c r="AR166" i="4" s="1"/>
  <c r="AS165" i="4"/>
  <c r="X165" i="4"/>
  <c r="W165" i="4"/>
  <c r="V165" i="4"/>
  <c r="U165" i="4"/>
  <c r="T165" i="4"/>
  <c r="S165" i="4"/>
  <c r="R165" i="4"/>
  <c r="P165" i="4" s="1"/>
  <c r="AR165" i="4" s="1"/>
  <c r="Q165" i="4"/>
  <c r="AS164" i="4"/>
  <c r="X164" i="4"/>
  <c r="W164" i="4"/>
  <c r="V164" i="4"/>
  <c r="U164" i="4"/>
  <c r="T164" i="4"/>
  <c r="S164" i="4"/>
  <c r="R164" i="4"/>
  <c r="P164" i="4" s="1"/>
  <c r="AR164" i="4" s="1"/>
  <c r="Q164" i="4"/>
  <c r="AS163" i="4"/>
  <c r="AR163" i="4"/>
  <c r="X163" i="4"/>
  <c r="W163" i="4"/>
  <c r="V163" i="4"/>
  <c r="U163" i="4"/>
  <c r="T163" i="4"/>
  <c r="S163" i="4"/>
  <c r="R163" i="4"/>
  <c r="Q163" i="4"/>
  <c r="P163" i="4"/>
  <c r="AS162" i="4"/>
  <c r="X162" i="4"/>
  <c r="W162" i="4"/>
  <c r="V162" i="4"/>
  <c r="U162" i="4"/>
  <c r="T162" i="4"/>
  <c r="S162" i="4"/>
  <c r="R162" i="4"/>
  <c r="Q162" i="4"/>
  <c r="P162" i="4"/>
  <c r="AR162" i="4" s="1"/>
  <c r="AS161" i="4"/>
  <c r="X161" i="4"/>
  <c r="W161" i="4"/>
  <c r="V161" i="4"/>
  <c r="U161" i="4"/>
  <c r="T161" i="4"/>
  <c r="S161" i="4"/>
  <c r="R161" i="4"/>
  <c r="Q161" i="4"/>
  <c r="P161" i="4"/>
  <c r="AR161" i="4" s="1"/>
  <c r="AS160" i="4"/>
  <c r="X160" i="4"/>
  <c r="W160" i="4"/>
  <c r="V160" i="4"/>
  <c r="U160" i="4"/>
  <c r="T160" i="4"/>
  <c r="S160" i="4"/>
  <c r="R160" i="4"/>
  <c r="P160" i="4" s="1"/>
  <c r="AR160" i="4" s="1"/>
  <c r="Q160" i="4"/>
  <c r="AS159" i="4"/>
  <c r="X159" i="4"/>
  <c r="W159" i="4"/>
  <c r="V159" i="4"/>
  <c r="U159" i="4"/>
  <c r="T159" i="4"/>
  <c r="S159" i="4"/>
  <c r="R159" i="4"/>
  <c r="Q159" i="4"/>
  <c r="P159" i="4"/>
  <c r="AR159" i="4" s="1"/>
  <c r="AS158" i="4"/>
  <c r="X158" i="4"/>
  <c r="W158" i="4"/>
  <c r="V158" i="4"/>
  <c r="U158" i="4"/>
  <c r="T158" i="4"/>
  <c r="S158" i="4"/>
  <c r="R158" i="4"/>
  <c r="P158" i="4" s="1"/>
  <c r="AR158" i="4" s="1"/>
  <c r="Q158" i="4"/>
  <c r="AS157" i="4"/>
  <c r="X157" i="4"/>
  <c r="W157" i="4"/>
  <c r="V157" i="4"/>
  <c r="U157" i="4"/>
  <c r="T157" i="4"/>
  <c r="S157" i="4"/>
  <c r="R157" i="4"/>
  <c r="Q157" i="4"/>
  <c r="P157" i="4"/>
  <c r="AR157" i="4" s="1"/>
  <c r="AS156" i="4"/>
  <c r="X156" i="4"/>
  <c r="W156" i="4"/>
  <c r="V156" i="4"/>
  <c r="U156" i="4"/>
  <c r="T156" i="4"/>
  <c r="S156" i="4"/>
  <c r="R156" i="4"/>
  <c r="Q156" i="4"/>
  <c r="P156" i="4"/>
  <c r="AR156" i="4" s="1"/>
  <c r="AS155" i="4"/>
  <c r="X155" i="4"/>
  <c r="W155" i="4"/>
  <c r="V155" i="4"/>
  <c r="U155" i="4"/>
  <c r="T155" i="4"/>
  <c r="S155" i="4"/>
  <c r="R155" i="4"/>
  <c r="P155" i="4" s="1"/>
  <c r="AR155" i="4" s="1"/>
  <c r="Q155" i="4"/>
  <c r="AS154" i="4"/>
  <c r="AR154" i="4"/>
  <c r="X154" i="4"/>
  <c r="W154" i="4"/>
  <c r="V154" i="4"/>
  <c r="U154" i="4"/>
  <c r="T154" i="4"/>
  <c r="S154" i="4"/>
  <c r="R154" i="4"/>
  <c r="Q154" i="4"/>
  <c r="P154" i="4"/>
  <c r="AS153" i="4"/>
  <c r="X153" i="4"/>
  <c r="W153" i="4"/>
  <c r="V153" i="4"/>
  <c r="U153" i="4"/>
  <c r="T153" i="4"/>
  <c r="S153" i="4"/>
  <c r="R153" i="4"/>
  <c r="Q153" i="4"/>
  <c r="P153" i="4"/>
  <c r="AR153" i="4" s="1"/>
  <c r="AS152" i="4"/>
  <c r="X152" i="4"/>
  <c r="W152" i="4"/>
  <c r="V152" i="4"/>
  <c r="U152" i="4"/>
  <c r="T152" i="4"/>
  <c r="S152" i="4"/>
  <c r="R152" i="4"/>
  <c r="P152" i="4" s="1"/>
  <c r="AR152" i="4" s="1"/>
  <c r="Q152" i="4"/>
  <c r="AS151" i="4"/>
  <c r="X151" i="4"/>
  <c r="W151" i="4"/>
  <c r="V151" i="4"/>
  <c r="U151" i="4"/>
  <c r="T151" i="4"/>
  <c r="S151" i="4"/>
  <c r="R151" i="4"/>
  <c r="P151" i="4" s="1"/>
  <c r="AR151" i="4" s="1"/>
  <c r="Q151" i="4"/>
  <c r="AS150" i="4"/>
  <c r="AR150" i="4"/>
  <c r="X150" i="4"/>
  <c r="W150" i="4"/>
  <c r="V150" i="4"/>
  <c r="U150" i="4"/>
  <c r="T150" i="4"/>
  <c r="S150" i="4"/>
  <c r="R150" i="4"/>
  <c r="P150" i="4" s="1"/>
  <c r="Q150" i="4"/>
  <c r="AS149" i="4"/>
  <c r="X149" i="4"/>
  <c r="W149" i="4"/>
  <c r="V149" i="4"/>
  <c r="U149" i="4"/>
  <c r="T149" i="4"/>
  <c r="S149" i="4"/>
  <c r="R149" i="4"/>
  <c r="Q149" i="4"/>
  <c r="P149" i="4"/>
  <c r="AR149" i="4" s="1"/>
  <c r="AS148" i="4"/>
  <c r="AR148" i="4"/>
  <c r="X148" i="4"/>
  <c r="W148" i="4"/>
  <c r="V148" i="4"/>
  <c r="U148" i="4"/>
  <c r="T148" i="4"/>
  <c r="S148" i="4"/>
  <c r="R148" i="4"/>
  <c r="Q148" i="4"/>
  <c r="P148" i="4"/>
  <c r="AS147" i="4"/>
  <c r="X147" i="4"/>
  <c r="W147" i="4"/>
  <c r="V147" i="4"/>
  <c r="U147" i="4"/>
  <c r="T147" i="4"/>
  <c r="S147" i="4"/>
  <c r="R147" i="4"/>
  <c r="Q147" i="4"/>
  <c r="P147" i="4"/>
  <c r="AR147" i="4" s="1"/>
  <c r="AS146" i="4"/>
  <c r="X146" i="4"/>
  <c r="W146" i="4"/>
  <c r="V146" i="4"/>
  <c r="U146" i="4"/>
  <c r="T146" i="4"/>
  <c r="S146" i="4"/>
  <c r="R146" i="4"/>
  <c r="Q146" i="4"/>
  <c r="P146" i="4"/>
  <c r="AR146" i="4" s="1"/>
  <c r="AS145" i="4"/>
  <c r="X145" i="4"/>
  <c r="W145" i="4"/>
  <c r="V145" i="4"/>
  <c r="U145" i="4"/>
  <c r="T145" i="4"/>
  <c r="S145" i="4"/>
  <c r="R145" i="4"/>
  <c r="P145" i="4" s="1"/>
  <c r="AR145" i="4" s="1"/>
  <c r="Q145" i="4"/>
  <c r="AS144" i="4"/>
  <c r="X144" i="4"/>
  <c r="W144" i="4"/>
  <c r="V144" i="4"/>
  <c r="U144" i="4"/>
  <c r="T144" i="4"/>
  <c r="S144" i="4"/>
  <c r="R144" i="4"/>
  <c r="Q144" i="4"/>
  <c r="P144" i="4"/>
  <c r="AR144" i="4" s="1"/>
  <c r="AS143" i="4"/>
  <c r="AR143" i="4"/>
  <c r="X143" i="4"/>
  <c r="W143" i="4"/>
  <c r="V143" i="4"/>
  <c r="U143" i="4"/>
  <c r="T143" i="4"/>
  <c r="S143" i="4"/>
  <c r="R143" i="4"/>
  <c r="Q143" i="4"/>
  <c r="P143" i="4"/>
  <c r="AS142" i="4"/>
  <c r="X142" i="4"/>
  <c r="W142" i="4"/>
  <c r="V142" i="4"/>
  <c r="U142" i="4"/>
  <c r="T142" i="4"/>
  <c r="S142" i="4"/>
  <c r="R142" i="4"/>
  <c r="Q142" i="4"/>
  <c r="P142" i="4"/>
  <c r="AR142" i="4" s="1"/>
  <c r="AS141" i="4"/>
  <c r="X141" i="4"/>
  <c r="W141" i="4"/>
  <c r="V141" i="4"/>
  <c r="U141" i="4"/>
  <c r="T141" i="4"/>
  <c r="S141" i="4"/>
  <c r="R141" i="4"/>
  <c r="P141" i="4" s="1"/>
  <c r="AR141" i="4" s="1"/>
  <c r="Q141" i="4"/>
  <c r="AS140" i="4"/>
  <c r="X140" i="4"/>
  <c r="W140" i="4"/>
  <c r="V140" i="4"/>
  <c r="U140" i="4"/>
  <c r="T140" i="4"/>
  <c r="S140" i="4"/>
  <c r="R140" i="4"/>
  <c r="P140" i="4" s="1"/>
  <c r="AR140" i="4" s="1"/>
  <c r="Q140" i="4"/>
  <c r="AS139" i="4"/>
  <c r="AR139" i="4"/>
  <c r="X139" i="4"/>
  <c r="W139" i="4"/>
  <c r="V139" i="4"/>
  <c r="U139" i="4"/>
  <c r="T139" i="4"/>
  <c r="S139" i="4"/>
  <c r="R139" i="4"/>
  <c r="Q139" i="4"/>
  <c r="P139" i="4"/>
  <c r="AS138" i="4"/>
  <c r="X138" i="4"/>
  <c r="W138" i="4"/>
  <c r="V138" i="4"/>
  <c r="U138" i="4"/>
  <c r="T138" i="4"/>
  <c r="S138" i="4"/>
  <c r="R138" i="4"/>
  <c r="Q138" i="4"/>
  <c r="P138" i="4"/>
  <c r="AR138" i="4" s="1"/>
  <c r="AS137" i="4"/>
  <c r="X137" i="4"/>
  <c r="W137" i="4"/>
  <c r="V137" i="4"/>
  <c r="U137" i="4"/>
  <c r="T137" i="4"/>
  <c r="S137" i="4"/>
  <c r="R137" i="4"/>
  <c r="Q137" i="4"/>
  <c r="P137" i="4"/>
  <c r="AR137" i="4" s="1"/>
  <c r="AS136" i="4"/>
  <c r="X136" i="4"/>
  <c r="W136" i="4"/>
  <c r="V136" i="4"/>
  <c r="U136" i="4"/>
  <c r="T136" i="4"/>
  <c r="S136" i="4"/>
  <c r="R136" i="4"/>
  <c r="Q136" i="4"/>
  <c r="P136" i="4"/>
  <c r="AR136" i="4" s="1"/>
  <c r="AS135" i="4"/>
  <c r="X135" i="4"/>
  <c r="W135" i="4"/>
  <c r="V135" i="4"/>
  <c r="U135" i="4"/>
  <c r="T135" i="4"/>
  <c r="S135" i="4"/>
  <c r="R135" i="4"/>
  <c r="P135" i="4" s="1"/>
  <c r="AR135" i="4" s="1"/>
  <c r="Q135" i="4"/>
  <c r="AS134" i="4"/>
  <c r="X134" i="4"/>
  <c r="W134" i="4"/>
  <c r="V134" i="4"/>
  <c r="U134" i="4"/>
  <c r="T134" i="4"/>
  <c r="S134" i="4"/>
  <c r="R134" i="4"/>
  <c r="P134" i="4" s="1"/>
  <c r="AR134" i="4" s="1"/>
  <c r="Q134" i="4"/>
  <c r="AS133" i="4"/>
  <c r="X133" i="4"/>
  <c r="W133" i="4"/>
  <c r="V133" i="4"/>
  <c r="U133" i="4"/>
  <c r="T133" i="4"/>
  <c r="S133" i="4"/>
  <c r="R133" i="4"/>
  <c r="Q133" i="4"/>
  <c r="P133" i="4"/>
  <c r="AR133" i="4" s="1"/>
  <c r="AS132" i="4"/>
  <c r="X132" i="4"/>
  <c r="W132" i="4"/>
  <c r="V132" i="4"/>
  <c r="U132" i="4"/>
  <c r="T132" i="4"/>
  <c r="S132" i="4"/>
  <c r="R132" i="4"/>
  <c r="P132" i="4" s="1"/>
  <c r="AR132" i="4" s="1"/>
  <c r="Q132" i="4"/>
  <c r="AS131" i="4"/>
  <c r="X131" i="4"/>
  <c r="W131" i="4"/>
  <c r="V131" i="4"/>
  <c r="U131" i="4"/>
  <c r="T131" i="4"/>
  <c r="S131" i="4"/>
  <c r="R131" i="4"/>
  <c r="Q131" i="4"/>
  <c r="P131" i="4"/>
  <c r="AR131" i="4" s="1"/>
  <c r="AS130" i="4"/>
  <c r="AR130" i="4"/>
  <c r="X130" i="4"/>
  <c r="W130" i="4"/>
  <c r="V130" i="4"/>
  <c r="U130" i="4"/>
  <c r="T130" i="4"/>
  <c r="S130" i="4"/>
  <c r="R130" i="4"/>
  <c r="Q130" i="4"/>
  <c r="P130" i="4"/>
  <c r="AS129" i="4"/>
  <c r="X129" i="4"/>
  <c r="W129" i="4"/>
  <c r="V129" i="4"/>
  <c r="U129" i="4"/>
  <c r="T129" i="4"/>
  <c r="S129" i="4"/>
  <c r="R129" i="4"/>
  <c r="P129" i="4" s="1"/>
  <c r="AR129" i="4" s="1"/>
  <c r="Q129" i="4"/>
  <c r="AS128" i="4"/>
  <c r="X128" i="4"/>
  <c r="W128" i="4"/>
  <c r="V128" i="4"/>
  <c r="U128" i="4"/>
  <c r="T128" i="4"/>
  <c r="S128" i="4"/>
  <c r="R128" i="4"/>
  <c r="P128" i="4" s="1"/>
  <c r="AR128" i="4" s="1"/>
  <c r="Q128" i="4"/>
  <c r="AS127" i="4"/>
  <c r="X127" i="4"/>
  <c r="W127" i="4"/>
  <c r="V127" i="4"/>
  <c r="U127" i="4"/>
  <c r="T127" i="4"/>
  <c r="S127" i="4"/>
  <c r="R127" i="4"/>
  <c r="Q127" i="4"/>
  <c r="P127" i="4"/>
  <c r="AR127" i="4" s="1"/>
  <c r="AS126" i="4"/>
  <c r="X126" i="4"/>
  <c r="W126" i="4"/>
  <c r="V126" i="4"/>
  <c r="U126" i="4"/>
  <c r="T126" i="4"/>
  <c r="S126" i="4"/>
  <c r="R126" i="4"/>
  <c r="P126" i="4" s="1"/>
  <c r="AR126" i="4" s="1"/>
  <c r="Q126" i="4"/>
  <c r="AS125" i="4"/>
  <c r="X125" i="4"/>
  <c r="W125" i="4"/>
  <c r="V125" i="4"/>
  <c r="U125" i="4"/>
  <c r="T125" i="4"/>
  <c r="S125" i="4"/>
  <c r="R125" i="4"/>
  <c r="Q125" i="4"/>
  <c r="P125" i="4"/>
  <c r="AR125" i="4" s="1"/>
  <c r="AS124" i="4"/>
  <c r="X124" i="4"/>
  <c r="W124" i="4"/>
  <c r="V124" i="4"/>
  <c r="U124" i="4"/>
  <c r="T124" i="4"/>
  <c r="S124" i="4"/>
  <c r="R124" i="4"/>
  <c r="Q124" i="4"/>
  <c r="P124" i="4"/>
  <c r="AR124" i="4" s="1"/>
  <c r="AS123" i="4"/>
  <c r="X123" i="4"/>
  <c r="W123" i="4"/>
  <c r="V123" i="4"/>
  <c r="U123" i="4"/>
  <c r="T123" i="4"/>
  <c r="S123" i="4"/>
  <c r="R123" i="4"/>
  <c r="P123" i="4" s="1"/>
  <c r="AR123" i="4" s="1"/>
  <c r="Q123" i="4"/>
  <c r="AS122" i="4"/>
  <c r="X122" i="4"/>
  <c r="W122" i="4"/>
  <c r="V122" i="4"/>
  <c r="U122" i="4"/>
  <c r="T122" i="4"/>
  <c r="S122" i="4"/>
  <c r="R122" i="4"/>
  <c r="Q122" i="4"/>
  <c r="P122" i="4"/>
  <c r="AR122" i="4" s="1"/>
  <c r="AS121" i="4"/>
  <c r="AR121" i="4"/>
  <c r="X121" i="4"/>
  <c r="W121" i="4"/>
  <c r="V121" i="4"/>
  <c r="U121" i="4"/>
  <c r="T121" i="4"/>
  <c r="S121" i="4"/>
  <c r="R121" i="4"/>
  <c r="Q121" i="4"/>
  <c r="P121" i="4"/>
  <c r="AS120" i="4"/>
  <c r="X120" i="4"/>
  <c r="W120" i="4"/>
  <c r="V120" i="4"/>
  <c r="U120" i="4"/>
  <c r="T120" i="4"/>
  <c r="S120" i="4"/>
  <c r="R120" i="4"/>
  <c r="Q120" i="4"/>
  <c r="P120" i="4"/>
  <c r="AR120" i="4" s="1"/>
  <c r="AS119" i="4"/>
  <c r="X119" i="4"/>
  <c r="W119" i="4"/>
  <c r="V119" i="4"/>
  <c r="U119" i="4"/>
  <c r="T119" i="4"/>
  <c r="S119" i="4"/>
  <c r="R119" i="4"/>
  <c r="P119" i="4" s="1"/>
  <c r="AR119" i="4" s="1"/>
  <c r="Q119" i="4"/>
  <c r="AS118" i="4"/>
  <c r="X118" i="4"/>
  <c r="W118" i="4"/>
  <c r="V118" i="4"/>
  <c r="U118" i="4"/>
  <c r="T118" i="4"/>
  <c r="S118" i="4"/>
  <c r="R118" i="4"/>
  <c r="P118" i="4" s="1"/>
  <c r="AR118" i="4" s="1"/>
  <c r="Q118" i="4"/>
  <c r="AS117" i="4"/>
  <c r="AR117" i="4"/>
  <c r="X117" i="4"/>
  <c r="W117" i="4"/>
  <c r="V117" i="4"/>
  <c r="U117" i="4"/>
  <c r="T117" i="4"/>
  <c r="S117" i="4"/>
  <c r="R117" i="4"/>
  <c r="Q117" i="4"/>
  <c r="P117" i="4"/>
  <c r="AS116" i="4"/>
  <c r="X116" i="4"/>
  <c r="W116" i="4"/>
  <c r="V116" i="4"/>
  <c r="U116" i="4"/>
  <c r="T116" i="4"/>
  <c r="S116" i="4"/>
  <c r="R116" i="4"/>
  <c r="Q116" i="4"/>
  <c r="P116" i="4"/>
  <c r="AR116" i="4" s="1"/>
  <c r="AS115" i="4"/>
  <c r="AR115" i="4"/>
  <c r="X115" i="4"/>
  <c r="W115" i="4"/>
  <c r="V115" i="4"/>
  <c r="U115" i="4"/>
  <c r="T115" i="4"/>
  <c r="S115" i="4"/>
  <c r="R115" i="4"/>
  <c r="P115" i="4" s="1"/>
  <c r="Q115" i="4"/>
  <c r="AS114" i="4"/>
  <c r="X114" i="4"/>
  <c r="W114" i="4"/>
  <c r="V114" i="4"/>
  <c r="U114" i="4"/>
  <c r="T114" i="4"/>
  <c r="S114" i="4"/>
  <c r="R114" i="4"/>
  <c r="Q114" i="4"/>
  <c r="P114" i="4"/>
  <c r="AR114" i="4" s="1"/>
  <c r="AS113" i="4"/>
  <c r="X113" i="4"/>
  <c r="W113" i="4"/>
  <c r="V113" i="4"/>
  <c r="U113" i="4"/>
  <c r="T113" i="4"/>
  <c r="S113" i="4"/>
  <c r="R113" i="4"/>
  <c r="Q113" i="4"/>
  <c r="P113" i="4"/>
  <c r="AR113" i="4" s="1"/>
  <c r="AS112" i="4"/>
  <c r="X112" i="4"/>
  <c r="W112" i="4"/>
  <c r="V112" i="4"/>
  <c r="U112" i="4"/>
  <c r="T112" i="4"/>
  <c r="S112" i="4"/>
  <c r="R112" i="4"/>
  <c r="P112" i="4" s="1"/>
  <c r="AR112" i="4" s="1"/>
  <c r="Q112" i="4"/>
  <c r="AS111" i="4"/>
  <c r="X111" i="4"/>
  <c r="W111" i="4"/>
  <c r="V111" i="4"/>
  <c r="U111" i="4"/>
  <c r="T111" i="4"/>
  <c r="S111" i="4"/>
  <c r="R111" i="4"/>
  <c r="Q111" i="4"/>
  <c r="P111" i="4"/>
  <c r="AR111" i="4" s="1"/>
  <c r="AS110" i="4"/>
  <c r="X110" i="4"/>
  <c r="W110" i="4"/>
  <c r="V110" i="4"/>
  <c r="U110" i="4"/>
  <c r="T110" i="4"/>
  <c r="S110" i="4"/>
  <c r="R110" i="4"/>
  <c r="P110" i="4" s="1"/>
  <c r="AR110" i="4" s="1"/>
  <c r="Q110" i="4"/>
  <c r="AS109" i="4"/>
  <c r="X109" i="4"/>
  <c r="W109" i="4"/>
  <c r="V109" i="4"/>
  <c r="U109" i="4"/>
  <c r="T109" i="4"/>
  <c r="S109" i="4"/>
  <c r="R109" i="4"/>
  <c r="Q109" i="4"/>
  <c r="P109" i="4"/>
  <c r="AR109" i="4" s="1"/>
  <c r="AS108" i="4"/>
  <c r="AR108" i="4"/>
  <c r="X108" i="4"/>
  <c r="W108" i="4"/>
  <c r="V108" i="4"/>
  <c r="U108" i="4"/>
  <c r="T108" i="4"/>
  <c r="S108" i="4"/>
  <c r="R108" i="4"/>
  <c r="Q108" i="4"/>
  <c r="P108" i="4"/>
  <c r="AS107" i="4"/>
  <c r="X107" i="4"/>
  <c r="W107" i="4"/>
  <c r="V107" i="4"/>
  <c r="U107" i="4"/>
  <c r="T107" i="4"/>
  <c r="S107" i="4"/>
  <c r="R107" i="4"/>
  <c r="P107" i="4" s="1"/>
  <c r="AR107" i="4" s="1"/>
  <c r="Q107" i="4"/>
  <c r="AS106" i="4"/>
  <c r="X106" i="4"/>
  <c r="W106" i="4"/>
  <c r="V106" i="4"/>
  <c r="U106" i="4"/>
  <c r="T106" i="4"/>
  <c r="S106" i="4"/>
  <c r="R106" i="4"/>
  <c r="P106" i="4" s="1"/>
  <c r="AR106" i="4" s="1"/>
  <c r="Q106" i="4"/>
  <c r="AS105" i="4"/>
  <c r="X105" i="4"/>
  <c r="W105" i="4"/>
  <c r="V105" i="4"/>
  <c r="U105" i="4"/>
  <c r="T105" i="4"/>
  <c r="S105" i="4"/>
  <c r="R105" i="4"/>
  <c r="Q105" i="4"/>
  <c r="P105" i="4"/>
  <c r="AR105" i="4" s="1"/>
  <c r="AS104" i="4"/>
  <c r="X104" i="4"/>
  <c r="W104" i="4"/>
  <c r="V104" i="4"/>
  <c r="U104" i="4"/>
  <c r="T104" i="4"/>
  <c r="S104" i="4"/>
  <c r="R104" i="4"/>
  <c r="P104" i="4" s="1"/>
  <c r="AR104" i="4" s="1"/>
  <c r="Q104" i="4"/>
  <c r="AS103" i="4"/>
  <c r="X103" i="4"/>
  <c r="W103" i="4"/>
  <c r="V103" i="4"/>
  <c r="U103" i="4"/>
  <c r="T103" i="4"/>
  <c r="S103" i="4"/>
  <c r="R103" i="4"/>
  <c r="Q103" i="4"/>
  <c r="P103" i="4"/>
  <c r="AR103" i="4" s="1"/>
  <c r="AS102" i="4"/>
  <c r="X102" i="4"/>
  <c r="W102" i="4"/>
  <c r="V102" i="4"/>
  <c r="U102" i="4"/>
  <c r="T102" i="4"/>
  <c r="S102" i="4"/>
  <c r="R102" i="4"/>
  <c r="Q102" i="4"/>
  <c r="P102" i="4"/>
  <c r="AR102" i="4" s="1"/>
  <c r="AS101" i="4"/>
  <c r="X101" i="4"/>
  <c r="W101" i="4"/>
  <c r="V101" i="4"/>
  <c r="U101" i="4"/>
  <c r="T101" i="4"/>
  <c r="S101" i="4"/>
  <c r="R101" i="4"/>
  <c r="P101" i="4" s="1"/>
  <c r="AR101" i="4" s="1"/>
  <c r="Q101" i="4"/>
  <c r="AS100" i="4"/>
  <c r="X100" i="4"/>
  <c r="W100" i="4"/>
  <c r="V100" i="4"/>
  <c r="U100" i="4"/>
  <c r="T100" i="4"/>
  <c r="S100" i="4"/>
  <c r="R100" i="4"/>
  <c r="Q100" i="4"/>
  <c r="P100" i="4"/>
  <c r="AR100" i="4" s="1"/>
  <c r="AS99" i="4"/>
  <c r="AR99" i="4"/>
  <c r="X99" i="4"/>
  <c r="W99" i="4"/>
  <c r="V99" i="4"/>
  <c r="U99" i="4"/>
  <c r="T99" i="4"/>
  <c r="S99" i="4"/>
  <c r="R99" i="4"/>
  <c r="Q99" i="4"/>
  <c r="P99" i="4"/>
  <c r="AS98" i="4"/>
  <c r="X98" i="4"/>
  <c r="W98" i="4"/>
  <c r="V98" i="4"/>
  <c r="U98" i="4"/>
  <c r="T98" i="4"/>
  <c r="S98" i="4"/>
  <c r="R98" i="4"/>
  <c r="Q98" i="4"/>
  <c r="P98" i="4"/>
  <c r="AR98" i="4" s="1"/>
  <c r="AS97" i="4"/>
  <c r="X97" i="4"/>
  <c r="W97" i="4"/>
  <c r="V97" i="4"/>
  <c r="U97" i="4"/>
  <c r="T97" i="4"/>
  <c r="S97" i="4"/>
  <c r="R97" i="4"/>
  <c r="P97" i="4" s="1"/>
  <c r="AR97" i="4" s="1"/>
  <c r="Q97" i="4"/>
  <c r="AS96" i="4"/>
  <c r="X96" i="4"/>
  <c r="W96" i="4"/>
  <c r="V96" i="4"/>
  <c r="U96" i="4"/>
  <c r="T96" i="4"/>
  <c r="S96" i="4"/>
  <c r="R96" i="4"/>
  <c r="P96" i="4" s="1"/>
  <c r="AR96" i="4" s="1"/>
  <c r="Q96" i="4"/>
  <c r="AS95" i="4"/>
  <c r="AR95" i="4"/>
  <c r="X95" i="4"/>
  <c r="W95" i="4"/>
  <c r="V95" i="4"/>
  <c r="U95" i="4"/>
  <c r="T95" i="4"/>
  <c r="S95" i="4"/>
  <c r="R95" i="4"/>
  <c r="P95" i="4" s="1"/>
  <c r="Q95" i="4"/>
  <c r="AS94" i="4"/>
  <c r="X94" i="4"/>
  <c r="W94" i="4"/>
  <c r="V94" i="4"/>
  <c r="U94" i="4"/>
  <c r="T94" i="4"/>
  <c r="S94" i="4"/>
  <c r="R94" i="4"/>
  <c r="P94" i="4" s="1"/>
  <c r="AR94" i="4" s="1"/>
  <c r="Q94" i="4"/>
  <c r="AS93" i="4"/>
  <c r="AR93" i="4"/>
  <c r="X93" i="4"/>
  <c r="W93" i="4"/>
  <c r="V93" i="4"/>
  <c r="U93" i="4"/>
  <c r="T93" i="4"/>
  <c r="S93" i="4"/>
  <c r="R93" i="4"/>
  <c r="Q93" i="4"/>
  <c r="P93" i="4"/>
  <c r="AS92" i="4"/>
  <c r="X92" i="4"/>
  <c r="W92" i="4"/>
  <c r="V92" i="4"/>
  <c r="U92" i="4"/>
  <c r="T92" i="4"/>
  <c r="S92" i="4"/>
  <c r="R92" i="4"/>
  <c r="Q92" i="4"/>
  <c r="P92" i="4"/>
  <c r="AR92" i="4" s="1"/>
  <c r="AS91" i="4"/>
  <c r="X91" i="4"/>
  <c r="W91" i="4"/>
  <c r="V91" i="4"/>
  <c r="U91" i="4"/>
  <c r="T91" i="4"/>
  <c r="S91" i="4"/>
  <c r="R91" i="4"/>
  <c r="Q91" i="4"/>
  <c r="P91" i="4"/>
  <c r="AR91" i="4" s="1"/>
  <c r="AS90" i="4"/>
  <c r="X90" i="4"/>
  <c r="W90" i="4"/>
  <c r="V90" i="4"/>
  <c r="U90" i="4"/>
  <c r="T90" i="4"/>
  <c r="S90" i="4"/>
  <c r="R90" i="4"/>
  <c r="P90" i="4" s="1"/>
  <c r="AR90" i="4" s="1"/>
  <c r="Q90" i="4"/>
  <c r="AS89" i="4"/>
  <c r="X89" i="4"/>
  <c r="W89" i="4"/>
  <c r="V89" i="4"/>
  <c r="U89" i="4"/>
  <c r="T89" i="4"/>
  <c r="S89" i="4"/>
  <c r="R89" i="4"/>
  <c r="Q89" i="4"/>
  <c r="P89" i="4"/>
  <c r="AR89" i="4" s="1"/>
  <c r="AS88" i="4"/>
  <c r="X88" i="4"/>
  <c r="W88" i="4"/>
  <c r="V88" i="4"/>
  <c r="U88" i="4"/>
  <c r="T88" i="4"/>
  <c r="S88" i="4"/>
  <c r="R88" i="4"/>
  <c r="P88" i="4" s="1"/>
  <c r="AR88" i="4" s="1"/>
  <c r="Q88" i="4"/>
  <c r="AS87" i="4"/>
  <c r="X87" i="4"/>
  <c r="W87" i="4"/>
  <c r="V87" i="4"/>
  <c r="U87" i="4"/>
  <c r="T87" i="4"/>
  <c r="S87" i="4"/>
  <c r="R87" i="4"/>
  <c r="Q87" i="4"/>
  <c r="P87" i="4"/>
  <c r="AR87" i="4" s="1"/>
  <c r="AS86" i="4"/>
  <c r="AR86" i="4"/>
  <c r="X86" i="4"/>
  <c r="W86" i="4"/>
  <c r="V86" i="4"/>
  <c r="U86" i="4"/>
  <c r="T86" i="4"/>
  <c r="S86" i="4"/>
  <c r="R86" i="4"/>
  <c r="Q86" i="4"/>
  <c r="P86" i="4"/>
  <c r="AS85" i="4"/>
  <c r="X85" i="4"/>
  <c r="W85" i="4"/>
  <c r="V85" i="4"/>
  <c r="U85" i="4"/>
  <c r="T85" i="4"/>
  <c r="S85" i="4"/>
  <c r="R85" i="4"/>
  <c r="P85" i="4" s="1"/>
  <c r="AR85" i="4" s="1"/>
  <c r="Q85" i="4"/>
  <c r="AS84" i="4"/>
  <c r="X84" i="4"/>
  <c r="W84" i="4"/>
  <c r="V84" i="4"/>
  <c r="U84" i="4"/>
  <c r="T84" i="4"/>
  <c r="S84" i="4"/>
  <c r="R84" i="4"/>
  <c r="P84" i="4" s="1"/>
  <c r="AR84" i="4" s="1"/>
  <c r="Q84" i="4"/>
  <c r="AS83" i="4"/>
  <c r="X83" i="4"/>
  <c r="W83" i="4"/>
  <c r="V83" i="4"/>
  <c r="U83" i="4"/>
  <c r="T83" i="4"/>
  <c r="S83" i="4"/>
  <c r="R83" i="4"/>
  <c r="Q83" i="4"/>
  <c r="P83" i="4"/>
  <c r="AR83" i="4" s="1"/>
  <c r="AS82" i="4"/>
  <c r="X82" i="4"/>
  <c r="W82" i="4"/>
  <c r="V82" i="4"/>
  <c r="U82" i="4"/>
  <c r="T82" i="4"/>
  <c r="S82" i="4"/>
  <c r="R82" i="4"/>
  <c r="P82" i="4" s="1"/>
  <c r="AR82" i="4" s="1"/>
  <c r="Q82" i="4"/>
  <c r="AS81" i="4"/>
  <c r="X81" i="4"/>
  <c r="W81" i="4"/>
  <c r="V81" i="4"/>
  <c r="U81" i="4"/>
  <c r="T81" i="4"/>
  <c r="S81" i="4"/>
  <c r="R81" i="4"/>
  <c r="Q81" i="4"/>
  <c r="P81" i="4"/>
  <c r="AR81" i="4" s="1"/>
  <c r="AS80" i="4"/>
  <c r="X80" i="4"/>
  <c r="W80" i="4"/>
  <c r="V80" i="4"/>
  <c r="U80" i="4"/>
  <c r="T80" i="4"/>
  <c r="S80" i="4"/>
  <c r="R80" i="4"/>
  <c r="Q80" i="4"/>
  <c r="P80" i="4"/>
  <c r="AR80" i="4" s="1"/>
  <c r="AS79" i="4"/>
  <c r="X79" i="4"/>
  <c r="W79" i="4"/>
  <c r="V79" i="4"/>
  <c r="U79" i="4"/>
  <c r="T79" i="4"/>
  <c r="S79" i="4"/>
  <c r="R79" i="4"/>
  <c r="P79" i="4" s="1"/>
  <c r="AR79" i="4" s="1"/>
  <c r="Q79" i="4"/>
  <c r="AS78" i="4"/>
  <c r="X78" i="4"/>
  <c r="W78" i="4"/>
  <c r="V78" i="4"/>
  <c r="U78" i="4"/>
  <c r="T78" i="4"/>
  <c r="S78" i="4"/>
  <c r="R78" i="4"/>
  <c r="Q78" i="4"/>
  <c r="P78" i="4"/>
  <c r="AR78" i="4" s="1"/>
  <c r="AS77" i="4"/>
  <c r="AR77" i="4"/>
  <c r="X77" i="4"/>
  <c r="W77" i="4"/>
  <c r="V77" i="4"/>
  <c r="U77" i="4"/>
  <c r="T77" i="4"/>
  <c r="S77" i="4"/>
  <c r="R77" i="4"/>
  <c r="Q77" i="4"/>
  <c r="P77" i="4"/>
  <c r="AS76" i="4"/>
  <c r="X76" i="4"/>
  <c r="W76" i="4"/>
  <c r="V76" i="4"/>
  <c r="U76" i="4"/>
  <c r="T76" i="4"/>
  <c r="S76" i="4"/>
  <c r="R76" i="4"/>
  <c r="Q76" i="4"/>
  <c r="P76" i="4"/>
  <c r="AR76" i="4" s="1"/>
  <c r="AS75" i="4"/>
  <c r="AR75" i="4"/>
  <c r="X75" i="4"/>
  <c r="W75" i="4"/>
  <c r="V75" i="4"/>
  <c r="U75" i="4"/>
  <c r="T75" i="4"/>
  <c r="S75" i="4"/>
  <c r="R75" i="4"/>
  <c r="P75" i="4" s="1"/>
  <c r="Q75" i="4"/>
  <c r="AS74" i="4"/>
  <c r="X74" i="4"/>
  <c r="W74" i="4"/>
  <c r="V74" i="4"/>
  <c r="U74" i="4"/>
  <c r="T74" i="4"/>
  <c r="S74" i="4"/>
  <c r="R74" i="4"/>
  <c r="Q74" i="4"/>
  <c r="P74" i="4"/>
  <c r="AR74" i="4" s="1"/>
  <c r="AS73" i="4"/>
  <c r="X73" i="4"/>
  <c r="W73" i="4"/>
  <c r="V73" i="4"/>
  <c r="U73" i="4"/>
  <c r="T73" i="4"/>
  <c r="S73" i="4"/>
  <c r="R73" i="4"/>
  <c r="Q73" i="4"/>
  <c r="P73" i="4"/>
  <c r="AR73" i="4" s="1"/>
  <c r="AS72" i="4"/>
  <c r="X72" i="4"/>
  <c r="W72" i="4"/>
  <c r="V72" i="4"/>
  <c r="U72" i="4"/>
  <c r="T72" i="4"/>
  <c r="S72" i="4"/>
  <c r="R72" i="4"/>
  <c r="P72" i="4" s="1"/>
  <c r="AR72" i="4" s="1"/>
  <c r="Q72" i="4"/>
  <c r="AS71" i="4"/>
  <c r="AR71" i="4"/>
  <c r="X71" i="4"/>
  <c r="W71" i="4"/>
  <c r="V71" i="4"/>
  <c r="U71" i="4"/>
  <c r="T71" i="4"/>
  <c r="S71" i="4"/>
  <c r="R71" i="4"/>
  <c r="Q71" i="4"/>
  <c r="P71" i="4"/>
  <c r="AS70" i="4"/>
  <c r="X70" i="4"/>
  <c r="W70" i="4"/>
  <c r="V70" i="4"/>
  <c r="U70" i="4"/>
  <c r="T70" i="4"/>
  <c r="S70" i="4"/>
  <c r="R70" i="4"/>
  <c r="Q70" i="4"/>
  <c r="P70" i="4"/>
  <c r="AR70" i="4" s="1"/>
  <c r="AS69" i="4"/>
  <c r="X69" i="4"/>
  <c r="W69" i="4"/>
  <c r="V69" i="4"/>
  <c r="U69" i="4"/>
  <c r="T69" i="4"/>
  <c r="S69" i="4"/>
  <c r="R69" i="4"/>
  <c r="Q69" i="4"/>
  <c r="P69" i="4"/>
  <c r="AR69" i="4" s="1"/>
  <c r="AS68" i="4"/>
  <c r="X68" i="4"/>
  <c r="W68" i="4"/>
  <c r="V68" i="4"/>
  <c r="U68" i="4"/>
  <c r="T68" i="4"/>
  <c r="S68" i="4"/>
  <c r="R68" i="4"/>
  <c r="P68" i="4" s="1"/>
  <c r="AR68" i="4" s="1"/>
  <c r="Q68" i="4"/>
  <c r="AS67" i="4"/>
  <c r="X67" i="4"/>
  <c r="W67" i="4"/>
  <c r="V67" i="4"/>
  <c r="U67" i="4"/>
  <c r="T67" i="4"/>
  <c r="S67" i="4"/>
  <c r="R67" i="4"/>
  <c r="Q67" i="4"/>
  <c r="P67" i="4"/>
  <c r="AR67" i="4" s="1"/>
  <c r="AS66" i="4"/>
  <c r="X66" i="4"/>
  <c r="W66" i="4"/>
  <c r="V66" i="4"/>
  <c r="U66" i="4"/>
  <c r="T66" i="4"/>
  <c r="S66" i="4"/>
  <c r="R66" i="4"/>
  <c r="P66" i="4" s="1"/>
  <c r="AR66" i="4" s="1"/>
  <c r="Q66" i="4"/>
  <c r="AS65" i="4"/>
  <c r="X65" i="4"/>
  <c r="W65" i="4"/>
  <c r="V65" i="4"/>
  <c r="U65" i="4"/>
  <c r="T65" i="4"/>
  <c r="S65" i="4"/>
  <c r="R65" i="4"/>
  <c r="Q65" i="4"/>
  <c r="P65" i="4"/>
  <c r="AR65" i="4" s="1"/>
  <c r="AS64" i="4"/>
  <c r="AR64" i="4"/>
  <c r="X64" i="4"/>
  <c r="W64" i="4"/>
  <c r="V64" i="4"/>
  <c r="U64" i="4"/>
  <c r="T64" i="4"/>
  <c r="S64" i="4"/>
  <c r="R64" i="4"/>
  <c r="Q64" i="4"/>
  <c r="P64" i="4"/>
  <c r="AS63" i="4"/>
  <c r="X63" i="4"/>
  <c r="W63" i="4"/>
  <c r="V63" i="4"/>
  <c r="U63" i="4"/>
  <c r="T63" i="4"/>
  <c r="S63" i="4"/>
  <c r="R63" i="4"/>
  <c r="Q63" i="4"/>
  <c r="P63" i="4"/>
  <c r="AR63" i="4" s="1"/>
  <c r="AS62" i="4"/>
  <c r="X62" i="4"/>
  <c r="W62" i="4"/>
  <c r="V62" i="4"/>
  <c r="U62" i="4"/>
  <c r="T62" i="4"/>
  <c r="S62" i="4"/>
  <c r="R62" i="4"/>
  <c r="P62" i="4" s="1"/>
  <c r="AR62" i="4" s="1"/>
  <c r="Q62" i="4"/>
  <c r="AS61" i="4"/>
  <c r="X61" i="4"/>
  <c r="W61" i="4"/>
  <c r="V61" i="4"/>
  <c r="U61" i="4"/>
  <c r="T61" i="4"/>
  <c r="S61" i="4"/>
  <c r="R61" i="4"/>
  <c r="Q61" i="4"/>
  <c r="P61" i="4"/>
  <c r="AR61" i="4" s="1"/>
  <c r="AS60" i="4"/>
  <c r="X60" i="4"/>
  <c r="W60" i="4"/>
  <c r="V60" i="4"/>
  <c r="U60" i="4"/>
  <c r="T60" i="4"/>
  <c r="S60" i="4"/>
  <c r="R60" i="4"/>
  <c r="P60" i="4" s="1"/>
  <c r="AR60" i="4" s="1"/>
  <c r="Q60" i="4"/>
  <c r="AS59" i="4"/>
  <c r="X59" i="4"/>
  <c r="W59" i="4"/>
  <c r="V59" i="4"/>
  <c r="U59" i="4"/>
  <c r="T59" i="4"/>
  <c r="S59" i="4"/>
  <c r="R59" i="4"/>
  <c r="Q59" i="4"/>
  <c r="P59" i="4"/>
  <c r="AR59" i="4" s="1"/>
  <c r="AS58" i="4"/>
  <c r="X58" i="4"/>
  <c r="W58" i="4"/>
  <c r="V58" i="4"/>
  <c r="U58" i="4"/>
  <c r="T58" i="4"/>
  <c r="S58" i="4"/>
  <c r="R58" i="4"/>
  <c r="Q58" i="4"/>
  <c r="P58" i="4"/>
  <c r="AR58" i="4" s="1"/>
  <c r="AS57" i="4"/>
  <c r="X57" i="4"/>
  <c r="W57" i="4"/>
  <c r="V57" i="4"/>
  <c r="U57" i="4"/>
  <c r="T57" i="4"/>
  <c r="S57" i="4"/>
  <c r="R57" i="4"/>
  <c r="P57" i="4" s="1"/>
  <c r="AR57" i="4" s="1"/>
  <c r="Q57" i="4"/>
  <c r="AS56" i="4"/>
  <c r="X56" i="4"/>
  <c r="W56" i="4"/>
  <c r="V56" i="4"/>
  <c r="U56" i="4"/>
  <c r="T56" i="4"/>
  <c r="S56" i="4"/>
  <c r="R56" i="4"/>
  <c r="Q56" i="4"/>
  <c r="P56" i="4"/>
  <c r="AR56" i="4" s="1"/>
  <c r="AS55" i="4"/>
  <c r="AR55" i="4"/>
  <c r="X55" i="4"/>
  <c r="W55" i="4"/>
  <c r="V55" i="4"/>
  <c r="U55" i="4"/>
  <c r="T55" i="4"/>
  <c r="S55" i="4"/>
  <c r="R55" i="4"/>
  <c r="P55" i="4" s="1"/>
  <c r="Q55" i="4"/>
  <c r="AS54" i="4"/>
  <c r="X54" i="4"/>
  <c r="W54" i="4"/>
  <c r="V54" i="4"/>
  <c r="U54" i="4"/>
  <c r="T54" i="4"/>
  <c r="S54" i="4"/>
  <c r="R54" i="4"/>
  <c r="Q54" i="4"/>
  <c r="P54" i="4"/>
  <c r="AR54" i="4" s="1"/>
  <c r="AS53" i="4"/>
  <c r="AR53" i="4"/>
  <c r="X53" i="4"/>
  <c r="W53" i="4"/>
  <c r="V53" i="4"/>
  <c r="U53" i="4"/>
  <c r="T53" i="4"/>
  <c r="S53" i="4"/>
  <c r="R53" i="4"/>
  <c r="Q53" i="4"/>
  <c r="P53" i="4"/>
  <c r="AS52" i="4"/>
  <c r="X52" i="4"/>
  <c r="W52" i="4"/>
  <c r="V52" i="4"/>
  <c r="U52" i="4"/>
  <c r="T52" i="4"/>
  <c r="S52" i="4"/>
  <c r="R52" i="4"/>
  <c r="Q52" i="4"/>
  <c r="P52" i="4"/>
  <c r="AR52" i="4" s="1"/>
  <c r="AS51" i="4"/>
  <c r="X51" i="4"/>
  <c r="W51" i="4"/>
  <c r="V51" i="4"/>
  <c r="U51" i="4"/>
  <c r="T51" i="4"/>
  <c r="S51" i="4"/>
  <c r="R51" i="4"/>
  <c r="P51" i="4" s="1"/>
  <c r="AR51" i="4" s="1"/>
  <c r="Q51" i="4"/>
  <c r="AS50" i="4"/>
  <c r="X50" i="4"/>
  <c r="W50" i="4"/>
  <c r="V50" i="4"/>
  <c r="U50" i="4"/>
  <c r="T50" i="4"/>
  <c r="S50" i="4"/>
  <c r="R50" i="4"/>
  <c r="P50" i="4" s="1"/>
  <c r="AR50" i="4" s="1"/>
  <c r="Q50" i="4"/>
  <c r="AS49" i="4"/>
  <c r="AR49" i="4"/>
  <c r="X49" i="4"/>
  <c r="W49" i="4"/>
  <c r="V49" i="4"/>
  <c r="U49" i="4"/>
  <c r="T49" i="4"/>
  <c r="S49" i="4"/>
  <c r="R49" i="4"/>
  <c r="Q49" i="4"/>
  <c r="P49" i="4"/>
  <c r="AS48" i="4"/>
  <c r="X48" i="4"/>
  <c r="W48" i="4"/>
  <c r="V48" i="4"/>
  <c r="U48" i="4"/>
  <c r="T48" i="4"/>
  <c r="S48" i="4"/>
  <c r="R48" i="4"/>
  <c r="Q48" i="4"/>
  <c r="P48" i="4"/>
  <c r="AR48" i="4" s="1"/>
  <c r="AS47" i="4"/>
  <c r="X47" i="4"/>
  <c r="W47" i="4"/>
  <c r="V47" i="4"/>
  <c r="U47" i="4"/>
  <c r="T47" i="4"/>
  <c r="S47" i="4"/>
  <c r="R47" i="4"/>
  <c r="Q47" i="4"/>
  <c r="P47" i="4"/>
  <c r="AR47" i="4" s="1"/>
  <c r="AS46" i="4"/>
  <c r="X46" i="4"/>
  <c r="W46" i="4"/>
  <c r="V46" i="4"/>
  <c r="U46" i="4"/>
  <c r="T46" i="4"/>
  <c r="S46" i="4"/>
  <c r="R46" i="4"/>
  <c r="P46" i="4" s="1"/>
  <c r="AR46" i="4" s="1"/>
  <c r="Q46" i="4"/>
  <c r="AS45" i="4"/>
  <c r="X45" i="4"/>
  <c r="W45" i="4"/>
  <c r="V45" i="4"/>
  <c r="U45" i="4"/>
  <c r="T45" i="4"/>
  <c r="S45" i="4"/>
  <c r="R45" i="4"/>
  <c r="Q45" i="4"/>
  <c r="P45" i="4"/>
  <c r="AR45" i="4" s="1"/>
  <c r="AS44" i="4"/>
  <c r="X44" i="4"/>
  <c r="W44" i="4"/>
  <c r="V44" i="4"/>
  <c r="U44" i="4"/>
  <c r="T44" i="4"/>
  <c r="S44" i="4"/>
  <c r="R44" i="4"/>
  <c r="P44" i="4" s="1"/>
  <c r="AR44" i="4" s="1"/>
  <c r="Q44" i="4"/>
  <c r="AS43" i="4"/>
  <c r="X43" i="4"/>
  <c r="W43" i="4"/>
  <c r="V43" i="4"/>
  <c r="U43" i="4"/>
  <c r="T43" i="4"/>
  <c r="S43" i="4"/>
  <c r="R43" i="4"/>
  <c r="Q43" i="4"/>
  <c r="P43" i="4"/>
  <c r="AR43" i="4" s="1"/>
  <c r="AS42" i="4"/>
  <c r="AR42" i="4"/>
  <c r="X42" i="4"/>
  <c r="W42" i="4"/>
  <c r="V42" i="4"/>
  <c r="U42" i="4"/>
  <c r="T42" i="4"/>
  <c r="S42" i="4"/>
  <c r="R42" i="4"/>
  <c r="Q42" i="4"/>
  <c r="P42" i="4"/>
  <c r="AS41" i="4"/>
  <c r="X41" i="4"/>
  <c r="W41" i="4"/>
  <c r="V41" i="4"/>
  <c r="U41" i="4"/>
  <c r="T41" i="4"/>
  <c r="S41" i="4"/>
  <c r="R41" i="4"/>
  <c r="Q41" i="4"/>
  <c r="P41" i="4"/>
  <c r="AR41" i="4" s="1"/>
  <c r="AS40" i="4"/>
  <c r="X40" i="4"/>
  <c r="W40" i="4"/>
  <c r="V40" i="4"/>
  <c r="U40" i="4"/>
  <c r="T40" i="4"/>
  <c r="S40" i="4"/>
  <c r="R40" i="4"/>
  <c r="P40" i="4" s="1"/>
  <c r="AR40" i="4" s="1"/>
  <c r="Q40" i="4"/>
  <c r="AS39" i="4"/>
  <c r="X39" i="4"/>
  <c r="W39" i="4"/>
  <c r="V39" i="4"/>
  <c r="U39" i="4"/>
  <c r="T39" i="4"/>
  <c r="S39" i="4"/>
  <c r="R39" i="4"/>
  <c r="Q39" i="4"/>
  <c r="P39" i="4"/>
  <c r="AR39" i="4" s="1"/>
  <c r="AS38" i="4"/>
  <c r="X38" i="4"/>
  <c r="W38" i="4"/>
  <c r="V38" i="4"/>
  <c r="U38" i="4"/>
  <c r="T38" i="4"/>
  <c r="S38" i="4"/>
  <c r="R38" i="4"/>
  <c r="P38" i="4" s="1"/>
  <c r="AR38" i="4" s="1"/>
  <c r="Q38" i="4"/>
  <c r="AS37" i="4"/>
  <c r="X37" i="4"/>
  <c r="W37" i="4"/>
  <c r="V37" i="4"/>
  <c r="U37" i="4"/>
  <c r="T37" i="4"/>
  <c r="S37" i="4"/>
  <c r="R37" i="4"/>
  <c r="Q37" i="4"/>
  <c r="P37" i="4"/>
  <c r="AR37" i="4" s="1"/>
  <c r="AS36" i="4"/>
  <c r="X36" i="4"/>
  <c r="W36" i="4"/>
  <c r="V36" i="4"/>
  <c r="U36" i="4"/>
  <c r="T36" i="4"/>
  <c r="S36" i="4"/>
  <c r="R36" i="4"/>
  <c r="Q36" i="4"/>
  <c r="P36" i="4"/>
  <c r="AR36" i="4" s="1"/>
  <c r="AS35" i="4"/>
  <c r="X35" i="4"/>
  <c r="W35" i="4"/>
  <c r="V35" i="4"/>
  <c r="U35" i="4"/>
  <c r="T35" i="4"/>
  <c r="S35" i="4"/>
  <c r="R35" i="4"/>
  <c r="P35" i="4" s="1"/>
  <c r="AR35" i="4" s="1"/>
  <c r="Q35" i="4"/>
  <c r="AS34" i="4"/>
  <c r="X34" i="4"/>
  <c r="W34" i="4"/>
  <c r="V34" i="4"/>
  <c r="U34" i="4"/>
  <c r="T34" i="4"/>
  <c r="S34" i="4"/>
  <c r="R34" i="4"/>
  <c r="Q34" i="4"/>
  <c r="P34" i="4"/>
  <c r="AR34" i="4" s="1"/>
  <c r="AS33" i="4"/>
  <c r="AR33" i="4"/>
  <c r="X33" i="4"/>
  <c r="W33" i="4"/>
  <c r="V33" i="4"/>
  <c r="U33" i="4"/>
  <c r="T33" i="4"/>
  <c r="S33" i="4"/>
  <c r="R33" i="4"/>
  <c r="Q33" i="4"/>
  <c r="P33" i="4"/>
  <c r="AS32" i="4"/>
  <c r="X32" i="4"/>
  <c r="W32" i="4"/>
  <c r="V32" i="4"/>
  <c r="U32" i="4"/>
  <c r="T32" i="4"/>
  <c r="S32" i="4"/>
  <c r="R32" i="4"/>
  <c r="Q32" i="4"/>
  <c r="P32" i="4"/>
  <c r="AR32" i="4" s="1"/>
  <c r="AS31" i="4"/>
  <c r="X31" i="4"/>
  <c r="W31" i="4"/>
  <c r="V31" i="4"/>
  <c r="U31" i="4"/>
  <c r="T31" i="4"/>
  <c r="S31" i="4"/>
  <c r="R31" i="4"/>
  <c r="P31" i="4" s="1"/>
  <c r="AR31" i="4" s="1"/>
  <c r="Q31" i="4"/>
  <c r="AS30" i="4"/>
  <c r="X30" i="4"/>
  <c r="W30" i="4"/>
  <c r="V30" i="4"/>
  <c r="U30" i="4"/>
  <c r="T30" i="4"/>
  <c r="S30" i="4"/>
  <c r="R30" i="4"/>
  <c r="P30" i="4" s="1"/>
  <c r="AR30" i="4" s="1"/>
  <c r="Q30" i="4"/>
  <c r="AS29" i="4"/>
  <c r="AR29" i="4"/>
  <c r="X29" i="4"/>
  <c r="W29" i="4"/>
  <c r="V29" i="4"/>
  <c r="U29" i="4"/>
  <c r="T29" i="4"/>
  <c r="S29" i="4"/>
  <c r="R29" i="4"/>
  <c r="Q29" i="4"/>
  <c r="P29" i="4"/>
  <c r="AS28" i="4"/>
  <c r="X28" i="4"/>
  <c r="W28" i="4"/>
  <c r="V28" i="4"/>
  <c r="U28" i="4"/>
  <c r="T28" i="4"/>
  <c r="S28" i="4"/>
  <c r="R28" i="4"/>
  <c r="Q28" i="4"/>
  <c r="P28" i="4"/>
  <c r="AR28" i="4" s="1"/>
  <c r="AS27" i="4"/>
  <c r="X27" i="4"/>
  <c r="W27" i="4"/>
  <c r="V27" i="4"/>
  <c r="U27" i="4"/>
  <c r="T27" i="4"/>
  <c r="S27" i="4"/>
  <c r="R27" i="4"/>
  <c r="Q27" i="4"/>
  <c r="P27" i="4"/>
  <c r="AR27" i="4" s="1"/>
  <c r="AS26" i="4"/>
  <c r="X26" i="4"/>
  <c r="W26" i="4"/>
  <c r="V26" i="4"/>
  <c r="U26" i="4"/>
  <c r="T26" i="4"/>
  <c r="S26" i="4"/>
  <c r="R26" i="4"/>
  <c r="P26" i="4" s="1"/>
  <c r="AR26" i="4" s="1"/>
  <c r="Q26" i="4"/>
  <c r="AS25" i="4"/>
  <c r="X25" i="4"/>
  <c r="W25" i="4"/>
  <c r="V25" i="4"/>
  <c r="U25" i="4"/>
  <c r="T25" i="4"/>
  <c r="S25" i="4"/>
  <c r="R25" i="4"/>
  <c r="Q25" i="4"/>
  <c r="P25" i="4"/>
  <c r="AR25" i="4" s="1"/>
  <c r="AS24" i="4"/>
  <c r="X24" i="4"/>
  <c r="W24" i="4"/>
  <c r="V24" i="4"/>
  <c r="U24" i="4"/>
  <c r="T24" i="4"/>
  <c r="S24" i="4"/>
  <c r="R24" i="4"/>
  <c r="P24" i="4" s="1"/>
  <c r="Q24" i="4"/>
  <c r="AS23" i="4"/>
  <c r="X23" i="4"/>
  <c r="W23" i="4"/>
  <c r="V23" i="4"/>
  <c r="U23" i="4"/>
  <c r="T23" i="4"/>
  <c r="S23" i="4"/>
  <c r="R23" i="4"/>
  <c r="Q23" i="4"/>
  <c r="AS22" i="4"/>
  <c r="X22" i="4"/>
  <c r="W22" i="4"/>
  <c r="V22" i="4"/>
  <c r="U22" i="4"/>
  <c r="T22" i="4"/>
  <c r="R22" i="4"/>
  <c r="S22" i="4" s="1"/>
  <c r="Q22" i="4"/>
  <c r="AS21" i="4"/>
  <c r="X21" i="4"/>
  <c r="W21" i="4"/>
  <c r="V21" i="4"/>
  <c r="U21" i="4"/>
  <c r="T21" i="4"/>
  <c r="S21" i="4"/>
  <c r="R21" i="4"/>
  <c r="Q21" i="4"/>
  <c r="AS20" i="4"/>
  <c r="X20" i="4"/>
  <c r="W20" i="4"/>
  <c r="V20" i="4"/>
  <c r="U20" i="4"/>
  <c r="T20" i="4"/>
  <c r="S20" i="4"/>
  <c r="R20" i="4"/>
  <c r="P20" i="4" s="1"/>
  <c r="AR20" i="4" s="1"/>
  <c r="Q20" i="4"/>
  <c r="AS19" i="4"/>
  <c r="X19" i="4"/>
  <c r="W19" i="4"/>
  <c r="V19" i="4"/>
  <c r="U19" i="4"/>
  <c r="T19" i="4"/>
  <c r="S19" i="4"/>
  <c r="R19" i="4"/>
  <c r="P19" i="4" s="1"/>
  <c r="AR19" i="4" s="1"/>
  <c r="Q19" i="4"/>
  <c r="AS18" i="4"/>
  <c r="X18" i="4"/>
  <c r="W18" i="4"/>
  <c r="V18" i="4"/>
  <c r="U18" i="4"/>
  <c r="T18" i="4"/>
  <c r="S18" i="4"/>
  <c r="R18" i="4"/>
  <c r="P18" i="4" s="1"/>
  <c r="AR18" i="4" s="1"/>
  <c r="Q18" i="4"/>
  <c r="AS17" i="4"/>
  <c r="X17" i="4"/>
  <c r="W17" i="4"/>
  <c r="V17" i="4"/>
  <c r="U17" i="4"/>
  <c r="T17" i="4"/>
  <c r="S17" i="4"/>
  <c r="R17" i="4"/>
  <c r="Q17" i="4"/>
  <c r="AS16" i="4"/>
  <c r="X16" i="4"/>
  <c r="W16" i="4"/>
  <c r="V16" i="4"/>
  <c r="U16" i="4"/>
  <c r="T16" i="4"/>
  <c r="S16" i="4"/>
  <c r="R16" i="4"/>
  <c r="Q16" i="4"/>
  <c r="AS15" i="4"/>
  <c r="X15" i="4"/>
  <c r="W15" i="4"/>
  <c r="V15" i="4"/>
  <c r="U15" i="4"/>
  <c r="T15" i="4"/>
  <c r="S15" i="4"/>
  <c r="R15" i="4"/>
  <c r="P15" i="4" s="1"/>
  <c r="AR15" i="4" s="1"/>
  <c r="Q15" i="4"/>
  <c r="AS14" i="4"/>
  <c r="X14" i="4"/>
  <c r="W14" i="4"/>
  <c r="V14" i="4"/>
  <c r="U14" i="4"/>
  <c r="T14" i="4"/>
  <c r="S14" i="4"/>
  <c r="R14" i="4"/>
  <c r="Q14" i="4"/>
  <c r="AS13" i="4"/>
  <c r="X13" i="4"/>
  <c r="W13" i="4"/>
  <c r="V13" i="4"/>
  <c r="U13" i="4"/>
  <c r="T13" i="4"/>
  <c r="AC6" i="4" s="1"/>
  <c r="V6" i="22" s="1"/>
  <c r="S13" i="4"/>
  <c r="R13" i="4"/>
  <c r="Q13" i="4"/>
  <c r="AS12" i="4"/>
  <c r="X12" i="4"/>
  <c r="W12" i="4"/>
  <c r="V12" i="4"/>
  <c r="U12" i="4"/>
  <c r="T12" i="4"/>
  <c r="S12" i="4"/>
  <c r="R12" i="4"/>
  <c r="Q12" i="4"/>
  <c r="AS11" i="4"/>
  <c r="X11" i="4"/>
  <c r="W11" i="4"/>
  <c r="V11" i="4"/>
  <c r="U11" i="4"/>
  <c r="T11" i="4"/>
  <c r="S11" i="4"/>
  <c r="R11" i="4"/>
  <c r="P11" i="4" s="1"/>
  <c r="AR11" i="4" s="1"/>
  <c r="Q11" i="4"/>
  <c r="AS10" i="4"/>
  <c r="X10" i="4"/>
  <c r="W10" i="4"/>
  <c r="V10" i="4"/>
  <c r="U10" i="4"/>
  <c r="T10" i="4"/>
  <c r="S10" i="4"/>
  <c r="R10" i="4"/>
  <c r="P10" i="4" s="1"/>
  <c r="AR10" i="4" s="1"/>
  <c r="Q10" i="4"/>
  <c r="AS9" i="4"/>
  <c r="X9" i="4"/>
  <c r="W9" i="4"/>
  <c r="V9" i="4"/>
  <c r="U9" i="4"/>
  <c r="T9" i="4"/>
  <c r="S9" i="4"/>
  <c r="R9" i="4"/>
  <c r="P9" i="4" s="1"/>
  <c r="AR9" i="4" s="1"/>
  <c r="Q9" i="4"/>
  <c r="AS8" i="4"/>
  <c r="X8" i="4"/>
  <c r="W8" i="4"/>
  <c r="V8" i="4"/>
  <c r="U8" i="4"/>
  <c r="T8" i="4"/>
  <c r="S8" i="4"/>
  <c r="R8" i="4"/>
  <c r="Q8" i="4"/>
  <c r="AS7" i="4"/>
  <c r="AC7" i="4"/>
  <c r="V7" i="22" s="1"/>
  <c r="AB7" i="4"/>
  <c r="U7" i="22" s="1"/>
  <c r="X7" i="4"/>
  <c r="W7" i="4"/>
  <c r="V7" i="4"/>
  <c r="U7" i="4"/>
  <c r="T7" i="4"/>
  <c r="S7" i="4"/>
  <c r="R7" i="4"/>
  <c r="Q7" i="4"/>
  <c r="AS6" i="4"/>
  <c r="AB6" i="4"/>
  <c r="X6" i="4"/>
  <c r="AE7" i="4" s="1"/>
  <c r="X7" i="22" s="1"/>
  <c r="W6" i="4"/>
  <c r="V6" i="4"/>
  <c r="AD7" i="4" s="1"/>
  <c r="W7" i="22" s="1"/>
  <c r="U6" i="4"/>
  <c r="T6" i="4"/>
  <c r="S6" i="4"/>
  <c r="R6" i="4"/>
  <c r="P6" i="4" s="1"/>
  <c r="AR6" i="4" s="1"/>
  <c r="Q6" i="4"/>
  <c r="AS5" i="4"/>
  <c r="AF10" i="4" s="1"/>
  <c r="Y10" i="22" s="1"/>
  <c r="AB5" i="4"/>
  <c r="X5" i="4"/>
  <c r="AE5" i="4" s="1"/>
  <c r="X5" i="22" s="1"/>
  <c r="W5" i="4"/>
  <c r="AE10" i="4" s="1"/>
  <c r="X10" i="22" s="1"/>
  <c r="V5" i="4"/>
  <c r="U5" i="4"/>
  <c r="T5" i="4"/>
  <c r="R5" i="4"/>
  <c r="P17" i="4" s="1"/>
  <c r="AR17" i="4" s="1"/>
  <c r="Q5" i="4"/>
  <c r="AS4" i="4"/>
  <c r="AB4" i="4"/>
  <c r="X4" i="4"/>
  <c r="AE4" i="4" s="1"/>
  <c r="X4" i="22" s="1"/>
  <c r="W4" i="4"/>
  <c r="AE9" i="4" s="1"/>
  <c r="X9" i="22" s="1"/>
  <c r="V4" i="4"/>
  <c r="AD4" i="4" s="1"/>
  <c r="W4" i="22" s="1"/>
  <c r="U4" i="4"/>
  <c r="AD9" i="4" s="1"/>
  <c r="W9" i="22" s="1"/>
  <c r="T4" i="4"/>
  <c r="AC5" i="4" s="1"/>
  <c r="V5" i="22" s="1"/>
  <c r="S4" i="4"/>
  <c r="R4" i="4"/>
  <c r="P23" i="4" s="1"/>
  <c r="AR23" i="4" s="1"/>
  <c r="Q4" i="4"/>
  <c r="R35" i="7"/>
  <c r="Q35" i="7"/>
  <c r="H37" i="16" s="1"/>
  <c r="N35" i="7"/>
  <c r="G37" i="16" s="1"/>
  <c r="R34" i="7"/>
  <c r="Q34" i="7"/>
  <c r="H36" i="16" s="1"/>
  <c r="N34" i="7"/>
  <c r="G36" i="16" s="1"/>
  <c r="R33" i="7"/>
  <c r="Q33" i="7"/>
  <c r="H35" i="16" s="1"/>
  <c r="N33" i="7"/>
  <c r="G35" i="16" s="1"/>
  <c r="R32" i="7"/>
  <c r="Q32" i="7"/>
  <c r="H34" i="16" s="1"/>
  <c r="N32" i="7"/>
  <c r="G34" i="16" s="1"/>
  <c r="R31" i="7"/>
  <c r="Q31" i="7"/>
  <c r="H33" i="16" s="1"/>
  <c r="N31" i="7"/>
  <c r="G33" i="16" s="1"/>
  <c r="R30" i="7"/>
  <c r="Q30" i="7"/>
  <c r="H32" i="16" s="1"/>
  <c r="N30" i="7"/>
  <c r="G32" i="16" s="1"/>
  <c r="R29" i="7"/>
  <c r="Q29" i="7"/>
  <c r="H31" i="16" s="1"/>
  <c r="N29" i="7"/>
  <c r="G31" i="16" s="1"/>
  <c r="R28" i="7"/>
  <c r="Q28" i="7"/>
  <c r="H30" i="16" s="1"/>
  <c r="N28" i="7"/>
  <c r="G30" i="16" s="1"/>
  <c r="L27" i="7"/>
  <c r="P26" i="7"/>
  <c r="P27" i="7" s="1"/>
  <c r="O26" i="7"/>
  <c r="O27" i="7" s="1"/>
  <c r="M26" i="7"/>
  <c r="M27" i="7" s="1"/>
  <c r="L26" i="7"/>
  <c r="P24" i="7"/>
  <c r="P25" i="7" s="1"/>
  <c r="O24" i="7"/>
  <c r="M24" i="7"/>
  <c r="L24" i="7"/>
  <c r="N24" i="7" s="1"/>
  <c r="P22" i="7"/>
  <c r="P23" i="7" s="1"/>
  <c r="O22" i="7"/>
  <c r="O23" i="7" s="1"/>
  <c r="Q23" i="7" s="1"/>
  <c r="H25" i="16" s="1"/>
  <c r="M22" i="7"/>
  <c r="M23" i="7" s="1"/>
  <c r="L22" i="7"/>
  <c r="N22" i="7" s="1"/>
  <c r="P20" i="7"/>
  <c r="P21" i="7" s="1"/>
  <c r="O20" i="7"/>
  <c r="Q20" i="7" s="1"/>
  <c r="H22" i="16" s="1"/>
  <c r="M20" i="7"/>
  <c r="M21" i="7" s="1"/>
  <c r="L20" i="7"/>
  <c r="P18" i="7"/>
  <c r="O18" i="7"/>
  <c r="M18" i="7"/>
  <c r="L18" i="7"/>
  <c r="R17" i="7"/>
  <c r="Q17" i="7"/>
  <c r="H19" i="16" s="1"/>
  <c r="N17" i="7"/>
  <c r="G19" i="16" s="1"/>
  <c r="R16" i="7"/>
  <c r="Q16" i="7"/>
  <c r="H18" i="16" s="1"/>
  <c r="N16" i="7"/>
  <c r="G18" i="16" s="1"/>
  <c r="R15" i="7"/>
  <c r="Q15" i="7"/>
  <c r="H17" i="16" s="1"/>
  <c r="N15" i="7"/>
  <c r="G17" i="16" s="1"/>
  <c r="R14" i="7"/>
  <c r="Q14" i="7"/>
  <c r="H16" i="16" s="1"/>
  <c r="N14" i="7"/>
  <c r="G16" i="16" s="1"/>
  <c r="R13" i="7"/>
  <c r="Q13" i="7"/>
  <c r="H15" i="16" s="1"/>
  <c r="N13" i="7"/>
  <c r="G15" i="16" s="1"/>
  <c r="R12" i="7"/>
  <c r="Q12" i="7"/>
  <c r="H14" i="16" s="1"/>
  <c r="N12" i="7"/>
  <c r="G14" i="16" s="1"/>
  <c r="R11" i="7"/>
  <c r="Q11" i="7"/>
  <c r="H13" i="16" s="1"/>
  <c r="N11" i="7"/>
  <c r="G13" i="16" s="1"/>
  <c r="E11" i="7"/>
  <c r="D11" i="7"/>
  <c r="AG10" i="7"/>
  <c r="AH10" i="7" s="1"/>
  <c r="AG9" i="7"/>
  <c r="AF9" i="7"/>
  <c r="D10" i="7" s="1"/>
  <c r="N21" i="23"/>
  <c r="M21" i="23"/>
  <c r="N20" i="23"/>
  <c r="I15" i="23"/>
  <c r="L38" i="22" s="1"/>
  <c r="O14" i="23"/>
  <c r="Q14" i="23" s="1"/>
  <c r="I14" i="23"/>
  <c r="L37" i="22" s="1"/>
  <c r="O13" i="23"/>
  <c r="Q13" i="23" s="1"/>
  <c r="I13" i="23"/>
  <c r="L36" i="22" s="1"/>
  <c r="D13" i="23"/>
  <c r="I12" i="23"/>
  <c r="L35" i="22" s="1"/>
  <c r="I11" i="23"/>
  <c r="L34" i="22" s="1"/>
  <c r="H6" i="23"/>
  <c r="L29" i="22" s="1"/>
  <c r="L19" i="7" l="1"/>
  <c r="N19" i="7" s="1"/>
  <c r="G21" i="16" s="1"/>
  <c r="M19" i="7"/>
  <c r="Q18" i="7"/>
  <c r="H20" i="16" s="1"/>
  <c r="P19" i="7"/>
  <c r="N26" i="7"/>
  <c r="G28" i="16" s="1"/>
  <c r="O12" i="23"/>
  <c r="Q12" i="23" s="1"/>
  <c r="L21" i="7"/>
  <c r="Q27" i="7"/>
  <c r="H29" i="16" s="1"/>
  <c r="Q22" i="7"/>
  <c r="H24" i="16" s="1"/>
  <c r="L23" i="7"/>
  <c r="N23" i="7"/>
  <c r="G25" i="16" s="1"/>
  <c r="M25" i="7"/>
  <c r="Q24" i="7"/>
  <c r="H26" i="16" s="1"/>
  <c r="BG31" i="22"/>
  <c r="AM33" i="22"/>
  <c r="BB39" i="22"/>
  <c r="AR27" i="22"/>
  <c r="N27" i="7"/>
  <c r="G29" i="16" s="1"/>
  <c r="BB11" i="22"/>
  <c r="BC11" i="22" s="1"/>
  <c r="AR10" i="22"/>
  <c r="AS10" i="22" s="1"/>
  <c r="AM10" i="22"/>
  <c r="BG11" i="22"/>
  <c r="AW31" i="22"/>
  <c r="AH27" i="22"/>
  <c r="AI27" i="22" s="1"/>
  <c r="N21" i="7"/>
  <c r="G23" i="16" s="1"/>
  <c r="BA11" i="22"/>
  <c r="AQ10" i="22"/>
  <c r="AL10" i="22"/>
  <c r="BF11" i="22"/>
  <c r="G24" i="16"/>
  <c r="R22" i="7"/>
  <c r="R5" i="7" s="1"/>
  <c r="R23" i="7"/>
  <c r="AV29" i="22"/>
  <c r="AG25" i="22"/>
  <c r="K5" i="16"/>
  <c r="L24" i="22"/>
  <c r="E9" i="7"/>
  <c r="M20" i="23"/>
  <c r="AR24" i="4"/>
  <c r="AB8" i="4"/>
  <c r="AL15" i="22"/>
  <c r="BA18" i="22"/>
  <c r="F11" i="7"/>
  <c r="G26" i="16"/>
  <c r="AH9" i="7"/>
  <c r="AG26" i="22"/>
  <c r="AV30" i="22"/>
  <c r="S5" i="4"/>
  <c r="AC9" i="4" s="1"/>
  <c r="V9" i="22" s="1"/>
  <c r="AB10" i="4"/>
  <c r="U10" i="22" s="1"/>
  <c r="P38" i="5"/>
  <c r="AR38" i="5" s="1"/>
  <c r="AF6" i="4"/>
  <c r="Y6" i="22" s="1"/>
  <c r="P22" i="4"/>
  <c r="AR22" i="4" s="1"/>
  <c r="Y24" i="21"/>
  <c r="Z24" i="21" s="1"/>
  <c r="Z19" i="21"/>
  <c r="Z11" i="21"/>
  <c r="Y16" i="21"/>
  <c r="Z16" i="21" s="1"/>
  <c r="P12" i="4"/>
  <c r="AR12" i="4" s="1"/>
  <c r="P8" i="4"/>
  <c r="AR8" i="4" s="1"/>
  <c r="Q26" i="7"/>
  <c r="H28" i="16" s="1"/>
  <c r="AC8" i="4"/>
  <c r="V8" i="22" s="1"/>
  <c r="P13" i="4"/>
  <c r="AR13" i="4" s="1"/>
  <c r="AB10" i="5"/>
  <c r="Z10" i="22" s="1"/>
  <c r="P16" i="5"/>
  <c r="AR16" i="5" s="1"/>
  <c r="O19" i="7"/>
  <c r="Q19" i="7" s="1"/>
  <c r="H21" i="16" s="1"/>
  <c r="AD8" i="4"/>
  <c r="W8" i="22" s="1"/>
  <c r="AC4" i="5"/>
  <c r="AA4" i="22" s="1"/>
  <c r="F27" i="16"/>
  <c r="F22" i="16"/>
  <c r="F17" i="16"/>
  <c r="F15" i="16"/>
  <c r="F33" i="16"/>
  <c r="F28" i="16"/>
  <c r="F23" i="16"/>
  <c r="F18" i="16"/>
  <c r="F13" i="16"/>
  <c r="F36" i="16"/>
  <c r="F31" i="16"/>
  <c r="F26" i="16"/>
  <c r="F21" i="16"/>
  <c r="F16" i="16"/>
  <c r="F34" i="16"/>
  <c r="F29" i="16"/>
  <c r="F24" i="16"/>
  <c r="F19" i="16"/>
  <c r="F14" i="16"/>
  <c r="R27" i="7"/>
  <c r="AE8" i="5"/>
  <c r="AC8" i="22" s="1"/>
  <c r="I10" i="23"/>
  <c r="L33" i="22" s="1"/>
  <c r="P5" i="4"/>
  <c r="AR5" i="4" s="1"/>
  <c r="AE8" i="4"/>
  <c r="X8" i="22" s="1"/>
  <c r="P14" i="5"/>
  <c r="AR14" i="5" s="1"/>
  <c r="AD6" i="4"/>
  <c r="W6" i="22" s="1"/>
  <c r="AE6" i="4"/>
  <c r="X6" i="22" s="1"/>
  <c r="U5" i="22"/>
  <c r="AH21" i="26"/>
  <c r="AJ21" i="26" s="1"/>
  <c r="AC10" i="4"/>
  <c r="V10" i="22" s="1"/>
  <c r="AF4" i="4"/>
  <c r="E37" i="16"/>
  <c r="E32" i="16"/>
  <c r="E27" i="16"/>
  <c r="E22" i="16"/>
  <c r="E17" i="16"/>
  <c r="E35" i="16"/>
  <c r="E30" i="16"/>
  <c r="E25" i="16"/>
  <c r="E20" i="16"/>
  <c r="E15" i="16"/>
  <c r="E33" i="16"/>
  <c r="E28" i="16"/>
  <c r="E23" i="16"/>
  <c r="E18" i="16"/>
  <c r="E13" i="16"/>
  <c r="E36" i="16"/>
  <c r="E31" i="16"/>
  <c r="E26" i="16"/>
  <c r="E21" i="16"/>
  <c r="E16" i="16"/>
  <c r="E34" i="16"/>
  <c r="E29" i="16"/>
  <c r="E24" i="16"/>
  <c r="E19" i="16"/>
  <c r="E14" i="16"/>
  <c r="L25" i="7"/>
  <c r="O25" i="7"/>
  <c r="Q25" i="7" s="1"/>
  <c r="H27" i="16" s="1"/>
  <c r="BA29" i="22"/>
  <c r="AQ19" i="22"/>
  <c r="AG19" i="22"/>
  <c r="AL25" i="22"/>
  <c r="BF21" i="22"/>
  <c r="AV21" i="22"/>
  <c r="AF8" i="4"/>
  <c r="Y8" i="22" s="1"/>
  <c r="AD7" i="5"/>
  <c r="AB7" i="22" s="1"/>
  <c r="AV31" i="22"/>
  <c r="AG27" i="22"/>
  <c r="AD9" i="5"/>
  <c r="AB9" i="22" s="1"/>
  <c r="P32" i="5"/>
  <c r="AR32" i="5" s="1"/>
  <c r="O7" i="21"/>
  <c r="AF37" i="16"/>
  <c r="AJ35" i="16"/>
  <c r="AB34" i="16"/>
  <c r="AF32" i="16"/>
  <c r="AJ30" i="16"/>
  <c r="AB29" i="16"/>
  <c r="AF27" i="16"/>
  <c r="AJ25" i="16"/>
  <c r="AB24" i="16"/>
  <c r="AF22" i="16"/>
  <c r="AJ20" i="16"/>
  <c r="AB19" i="16"/>
  <c r="AF17" i="16"/>
  <c r="AJ15" i="16"/>
  <c r="AB14" i="16"/>
  <c r="N30" i="22"/>
  <c r="L25" i="22"/>
  <c r="AE37" i="16"/>
  <c r="AI35" i="16"/>
  <c r="AA34" i="16"/>
  <c r="AE32" i="16"/>
  <c r="AI30" i="16"/>
  <c r="AA29" i="16"/>
  <c r="AE27" i="16"/>
  <c r="AI25" i="16"/>
  <c r="AA24" i="16"/>
  <c r="AE22" i="16"/>
  <c r="AI20" i="16"/>
  <c r="AA19" i="16"/>
  <c r="AE17" i="16"/>
  <c r="AI15" i="16"/>
  <c r="AA14" i="16"/>
  <c r="AD37" i="16"/>
  <c r="AH35" i="16"/>
  <c r="AL33" i="16"/>
  <c r="AD32" i="16"/>
  <c r="AH30" i="16"/>
  <c r="AL28" i="16"/>
  <c r="AD27" i="16"/>
  <c r="AH25" i="16"/>
  <c r="AL23" i="16"/>
  <c r="AD22" i="16"/>
  <c r="AH20" i="16"/>
  <c r="AL18" i="16"/>
  <c r="AD17" i="16"/>
  <c r="AH15" i="16"/>
  <c r="AL13" i="16"/>
  <c r="AC37" i="16"/>
  <c r="AG35" i="16"/>
  <c r="AK33" i="16"/>
  <c r="AC32" i="16"/>
  <c r="AG30" i="16"/>
  <c r="AK28" i="16"/>
  <c r="AC27" i="16"/>
  <c r="AG25" i="16"/>
  <c r="AK23" i="16"/>
  <c r="AC22" i="16"/>
  <c r="AG20" i="16"/>
  <c r="AK18" i="16"/>
  <c r="AC17" i="16"/>
  <c r="AG15" i="16"/>
  <c r="AK13" i="16"/>
  <c r="AB37" i="16"/>
  <c r="AF35" i="16"/>
  <c r="AJ33" i="16"/>
  <c r="AB32" i="16"/>
  <c r="AF30" i="16"/>
  <c r="AJ28" i="16"/>
  <c r="AB27" i="16"/>
  <c r="AF25" i="16"/>
  <c r="AJ23" i="16"/>
  <c r="AB22" i="16"/>
  <c r="AF20" i="16"/>
  <c r="AJ18" i="16"/>
  <c r="AB17" i="16"/>
  <c r="AF15" i="16"/>
  <c r="AJ13" i="16"/>
  <c r="AA37" i="16"/>
  <c r="AE35" i="16"/>
  <c r="AI33" i="16"/>
  <c r="AA32" i="16"/>
  <c r="AE30" i="16"/>
  <c r="AI28" i="16"/>
  <c r="AA27" i="16"/>
  <c r="AE25" i="16"/>
  <c r="AI23" i="16"/>
  <c r="AA22" i="16"/>
  <c r="AE20" i="16"/>
  <c r="AI18" i="16"/>
  <c r="AA17" i="16"/>
  <c r="AE15" i="16"/>
  <c r="AI13" i="16"/>
  <c r="AL36" i="16"/>
  <c r="AD35" i="16"/>
  <c r="AH33" i="16"/>
  <c r="AL31" i="16"/>
  <c r="AD30" i="16"/>
  <c r="AH28" i="16"/>
  <c r="AL26" i="16"/>
  <c r="AD25" i="16"/>
  <c r="AH23" i="16"/>
  <c r="AL21" i="16"/>
  <c r="AD20" i="16"/>
  <c r="AH18" i="16"/>
  <c r="AL16" i="16"/>
  <c r="AD15" i="16"/>
  <c r="AH13" i="16"/>
  <c r="AK36" i="16"/>
  <c r="AC35" i="16"/>
  <c r="AG33" i="16"/>
  <c r="AK31" i="16"/>
  <c r="AC30" i="16"/>
  <c r="AG28" i="16"/>
  <c r="AK26" i="16"/>
  <c r="AC25" i="16"/>
  <c r="AG23" i="16"/>
  <c r="AK21" i="16"/>
  <c r="AC20" i="16"/>
  <c r="AG18" i="16"/>
  <c r="AK16" i="16"/>
  <c r="AC15" i="16"/>
  <c r="AG13" i="16"/>
  <c r="AJ36" i="16"/>
  <c r="AB35" i="16"/>
  <c r="AF33" i="16"/>
  <c r="AJ31" i="16"/>
  <c r="AB30" i="16"/>
  <c r="AF28" i="16"/>
  <c r="AJ26" i="16"/>
  <c r="AB25" i="16"/>
  <c r="AF23" i="16"/>
  <c r="AJ21" i="16"/>
  <c r="AB20" i="16"/>
  <c r="AF18" i="16"/>
  <c r="AJ16" i="16"/>
  <c r="AB15" i="16"/>
  <c r="AF13" i="16"/>
  <c r="AI36" i="16"/>
  <c r="AA35" i="16"/>
  <c r="AE33" i="16"/>
  <c r="AI31" i="16"/>
  <c r="AA30" i="16"/>
  <c r="AE28" i="16"/>
  <c r="AI26" i="16"/>
  <c r="AA25" i="16"/>
  <c r="AE23" i="16"/>
  <c r="AI21" i="16"/>
  <c r="AA20" i="16"/>
  <c r="AE18" i="16"/>
  <c r="AI16" i="16"/>
  <c r="AA15" i="16"/>
  <c r="AE13" i="16"/>
  <c r="AH36" i="16"/>
  <c r="AL34" i="16"/>
  <c r="AD33" i="16"/>
  <c r="AH31" i="16"/>
  <c r="AL29" i="16"/>
  <c r="AD28" i="16"/>
  <c r="AH26" i="16"/>
  <c r="AL24" i="16"/>
  <c r="AD23" i="16"/>
  <c r="AH21" i="16"/>
  <c r="AL19" i="16"/>
  <c r="AD18" i="16"/>
  <c r="AH16" i="16"/>
  <c r="AL14" i="16"/>
  <c r="AD13" i="16"/>
  <c r="AG36" i="16"/>
  <c r="AK34" i="16"/>
  <c r="AC33" i="16"/>
  <c r="AG31" i="16"/>
  <c r="AK29" i="16"/>
  <c r="AC28" i="16"/>
  <c r="AG26" i="16"/>
  <c r="AK24" i="16"/>
  <c r="AC23" i="16"/>
  <c r="AG21" i="16"/>
  <c r="AK19" i="16"/>
  <c r="AC18" i="16"/>
  <c r="AG16" i="16"/>
  <c r="AK14" i="16"/>
  <c r="AC13" i="16"/>
  <c r="AF36" i="16"/>
  <c r="AJ34" i="16"/>
  <c r="AB33" i="16"/>
  <c r="AF31" i="16"/>
  <c r="AJ29" i="16"/>
  <c r="AB28" i="16"/>
  <c r="AF26" i="16"/>
  <c r="AJ24" i="16"/>
  <c r="AB23" i="16"/>
  <c r="AF21" i="16"/>
  <c r="AJ19" i="16"/>
  <c r="AB18" i="16"/>
  <c r="AF16" i="16"/>
  <c r="AJ14" i="16"/>
  <c r="AB13" i="16"/>
  <c r="AE36" i="16"/>
  <c r="AI34" i="16"/>
  <c r="AA33" i="16"/>
  <c r="AE31" i="16"/>
  <c r="AI29" i="16"/>
  <c r="AA28" i="16"/>
  <c r="AE26" i="16"/>
  <c r="AI24" i="16"/>
  <c r="AA23" i="16"/>
  <c r="AE21" i="16"/>
  <c r="AI19" i="16"/>
  <c r="AA18" i="16"/>
  <c r="AE16" i="16"/>
  <c r="AI14" i="16"/>
  <c r="AA13" i="16"/>
  <c r="Z13" i="16" s="1"/>
  <c r="AL37" i="16"/>
  <c r="AD36" i="16"/>
  <c r="AH34" i="16"/>
  <c r="AL32" i="16"/>
  <c r="AD31" i="16"/>
  <c r="AH29" i="16"/>
  <c r="AL27" i="16"/>
  <c r="AD26" i="16"/>
  <c r="AH24" i="16"/>
  <c r="AL22" i="16"/>
  <c r="AD21" i="16"/>
  <c r="AH19" i="16"/>
  <c r="AL17" i="16"/>
  <c r="AD16" i="16"/>
  <c r="AH14" i="16"/>
  <c r="AK37" i="16"/>
  <c r="AC36" i="16"/>
  <c r="AG34" i="16"/>
  <c r="AK32" i="16"/>
  <c r="AC31" i="16"/>
  <c r="AG29" i="16"/>
  <c r="AK27" i="16"/>
  <c r="AC26" i="16"/>
  <c r="AG24" i="16"/>
  <c r="AK22" i="16"/>
  <c r="AC21" i="16"/>
  <c r="AG19" i="16"/>
  <c r="AK17" i="16"/>
  <c r="AC16" i="16"/>
  <c r="AG14" i="16"/>
  <c r="AJ37" i="16"/>
  <c r="AB36" i="16"/>
  <c r="AF34" i="16"/>
  <c r="AJ32" i="16"/>
  <c r="AB31" i="16"/>
  <c r="AF29" i="16"/>
  <c r="AJ27" i="16"/>
  <c r="AB26" i="16"/>
  <c r="AF24" i="16"/>
  <c r="AJ22" i="16"/>
  <c r="AB21" i="16"/>
  <c r="AF19" i="16"/>
  <c r="AJ17" i="16"/>
  <c r="AB16" i="16"/>
  <c r="AF14" i="16"/>
  <c r="AI37" i="16"/>
  <c r="AA36" i="16"/>
  <c r="AE34" i="16"/>
  <c r="AI32" i="16"/>
  <c r="AA31" i="16"/>
  <c r="AE29" i="16"/>
  <c r="AI27" i="16"/>
  <c r="AA26" i="16"/>
  <c r="AE24" i="16"/>
  <c r="AI22" i="16"/>
  <c r="AA21" i="16"/>
  <c r="AE19" i="16"/>
  <c r="AI17" i="16"/>
  <c r="AA16" i="16"/>
  <c r="AE14" i="16"/>
  <c r="AH37" i="16"/>
  <c r="AL35" i="16"/>
  <c r="AD34" i="16"/>
  <c r="AH32" i="16"/>
  <c r="AL30" i="16"/>
  <c r="AD29" i="16"/>
  <c r="AH27" i="16"/>
  <c r="AL25" i="16"/>
  <c r="AD24" i="16"/>
  <c r="AH22" i="16"/>
  <c r="AL20" i="16"/>
  <c r="AD19" i="16"/>
  <c r="AH17" i="16"/>
  <c r="AL15" i="16"/>
  <c r="AD14" i="16"/>
  <c r="AG37" i="16"/>
  <c r="AK35" i="16"/>
  <c r="AC34" i="16"/>
  <c r="AG32" i="16"/>
  <c r="AK30" i="16"/>
  <c r="AC29" i="16"/>
  <c r="AG27" i="16"/>
  <c r="AK25" i="16"/>
  <c r="AC24" i="16"/>
  <c r="AG22" i="16"/>
  <c r="AK20" i="16"/>
  <c r="AC19" i="16"/>
  <c r="AG17" i="16"/>
  <c r="AK15" i="16"/>
  <c r="AC14" i="16"/>
  <c r="A2" i="5"/>
  <c r="P4" i="4"/>
  <c r="AD6" i="5"/>
  <c r="AB6" i="22" s="1"/>
  <c r="E22" i="26"/>
  <c r="I10" i="22"/>
  <c r="N31" i="22"/>
  <c r="M25" i="22"/>
  <c r="N20" i="7"/>
  <c r="G22" i="16" s="1"/>
  <c r="C34" i="16"/>
  <c r="C29" i="16"/>
  <c r="C24" i="16"/>
  <c r="C19" i="16"/>
  <c r="C14" i="16"/>
  <c r="F37" i="16"/>
  <c r="F32" i="16"/>
  <c r="C37" i="16"/>
  <c r="C32" i="16"/>
  <c r="C27" i="16"/>
  <c r="C22" i="16"/>
  <c r="C17" i="16"/>
  <c r="F35" i="16"/>
  <c r="F30" i="16"/>
  <c r="F25" i="16"/>
  <c r="F20" i="16"/>
  <c r="C35" i="16"/>
  <c r="C30" i="16"/>
  <c r="C25" i="16"/>
  <c r="C20" i="16"/>
  <c r="C15" i="16"/>
  <c r="C33" i="16"/>
  <c r="C28" i="16"/>
  <c r="C23" i="16"/>
  <c r="C18" i="16"/>
  <c r="C13" i="16"/>
  <c r="C36" i="16"/>
  <c r="C31" i="16"/>
  <c r="C26" i="16"/>
  <c r="C21" i="16"/>
  <c r="C16" i="16"/>
  <c r="U6" i="22"/>
  <c r="AH20" i="26"/>
  <c r="AJ20" i="26" s="1"/>
  <c r="AF7" i="4"/>
  <c r="Y7" i="22" s="1"/>
  <c r="AD4" i="5"/>
  <c r="AB4" i="22" s="1"/>
  <c r="P21" i="4"/>
  <c r="AR21" i="4" s="1"/>
  <c r="P26" i="5"/>
  <c r="AR26" i="5" s="1"/>
  <c r="AD10" i="5"/>
  <c r="AB10" i="22" s="1"/>
  <c r="AE6" i="5"/>
  <c r="AC6" i="22" s="1"/>
  <c r="P24" i="5"/>
  <c r="AR24" i="5" s="1"/>
  <c r="R20" i="7"/>
  <c r="P14" i="4"/>
  <c r="AR14" i="4" s="1"/>
  <c r="N18" i="7"/>
  <c r="G20" i="16" s="1"/>
  <c r="R26" i="7"/>
  <c r="R6" i="7" s="1"/>
  <c r="AD5" i="4"/>
  <c r="W5" i="22" s="1"/>
  <c r="AD10" i="4"/>
  <c r="W10" i="22" s="1"/>
  <c r="P16" i="4"/>
  <c r="AR16" i="4" s="1"/>
  <c r="AF6" i="5"/>
  <c r="AD6" i="22" s="1"/>
  <c r="AC6" i="5"/>
  <c r="AA6" i="22" s="1"/>
  <c r="P22" i="5"/>
  <c r="AR22" i="5" s="1"/>
  <c r="P35" i="5"/>
  <c r="AR35" i="5" s="1"/>
  <c r="O15" i="23"/>
  <c r="Q15" i="23" s="1"/>
  <c r="O21" i="7"/>
  <c r="Q21" i="7" s="1"/>
  <c r="H23" i="16" s="1"/>
  <c r="AH18" i="26"/>
  <c r="AH17" i="26"/>
  <c r="AH8" i="26"/>
  <c r="AH19" i="26"/>
  <c r="U4" i="22"/>
  <c r="AF5" i="4"/>
  <c r="Y5" i="22" s="1"/>
  <c r="D34" i="16"/>
  <c r="D29" i="16"/>
  <c r="D24" i="16"/>
  <c r="D19" i="16"/>
  <c r="D14" i="16"/>
  <c r="D37" i="16"/>
  <c r="D32" i="16"/>
  <c r="D27" i="16"/>
  <c r="D22" i="16"/>
  <c r="D17" i="16"/>
  <c r="D35" i="16"/>
  <c r="D30" i="16"/>
  <c r="D25" i="16"/>
  <c r="D20" i="16"/>
  <c r="D15" i="16"/>
  <c r="D33" i="16"/>
  <c r="D28" i="16"/>
  <c r="D23" i="16"/>
  <c r="D18" i="16"/>
  <c r="D13" i="16"/>
  <c r="D36" i="16"/>
  <c r="D31" i="16"/>
  <c r="D26" i="16"/>
  <c r="D21" i="16"/>
  <c r="D16" i="16"/>
  <c r="AD8" i="5"/>
  <c r="AB8" i="22" s="1"/>
  <c r="P33" i="5"/>
  <c r="AR33" i="5" s="1"/>
  <c r="P7" i="4"/>
  <c r="AR7" i="4" s="1"/>
  <c r="AC4" i="4"/>
  <c r="V4" i="22" s="1"/>
  <c r="AE9" i="5"/>
  <c r="AC9" i="22" s="1"/>
  <c r="P20" i="5"/>
  <c r="AR20" i="5" s="1"/>
  <c r="P31" i="5"/>
  <c r="AR31" i="5" s="1"/>
  <c r="P18" i="5"/>
  <c r="AR18" i="5" s="1"/>
  <c r="P5" i="5"/>
  <c r="P8" i="5"/>
  <c r="AR8" i="5" s="1"/>
  <c r="P21" i="5"/>
  <c r="AR21" i="5" s="1"/>
  <c r="Z6" i="22"/>
  <c r="AI20" i="26"/>
  <c r="P11" i="5"/>
  <c r="AR11" i="5" s="1"/>
  <c r="P13" i="5"/>
  <c r="AR13" i="5" s="1"/>
  <c r="P17" i="5"/>
  <c r="AR17" i="5" s="1"/>
  <c r="P19" i="5"/>
  <c r="AR19" i="5" s="1"/>
  <c r="P29" i="5"/>
  <c r="AR29" i="5" s="1"/>
  <c r="P27" i="5"/>
  <c r="AR27" i="5" s="1"/>
  <c r="P37" i="5"/>
  <c r="AR37" i="5" s="1"/>
  <c r="AB8" i="5"/>
  <c r="P9" i="5"/>
  <c r="AR9" i="5" s="1"/>
  <c r="P23" i="5"/>
  <c r="AR23" i="5" s="1"/>
  <c r="P15" i="5"/>
  <c r="AR15" i="5" s="1"/>
  <c r="AE7" i="5"/>
  <c r="AC7" i="22" s="1"/>
  <c r="P7" i="5"/>
  <c r="AR7" i="5" s="1"/>
  <c r="S4" i="5"/>
  <c r="Z5" i="22"/>
  <c r="AI21" i="26"/>
  <c r="AC5" i="5"/>
  <c r="AA5" i="22" s="1"/>
  <c r="AF8" i="5"/>
  <c r="AD8" i="22" s="1"/>
  <c r="AF4" i="5"/>
  <c r="AC8" i="5"/>
  <c r="AA8" i="22" s="1"/>
  <c r="AF5" i="5"/>
  <c r="AD5" i="22" s="1"/>
  <c r="AD5" i="5"/>
  <c r="AB5" i="22" s="1"/>
  <c r="P30" i="5"/>
  <c r="AR30" i="5" s="1"/>
  <c r="AE5" i="5"/>
  <c r="AC5" i="22" s="1"/>
  <c r="P34" i="5"/>
  <c r="AR34" i="5" s="1"/>
  <c r="AC24" i="21"/>
  <c r="Z5" i="21"/>
  <c r="Y29" i="21"/>
  <c r="AI18" i="26"/>
  <c r="AI17" i="26"/>
  <c r="AJ17" i="26" s="1"/>
  <c r="Z4" i="22"/>
  <c r="AI8" i="26"/>
  <c r="AJ8" i="26" s="1"/>
  <c r="AI19" i="26"/>
  <c r="AJ19" i="26" s="1"/>
  <c r="X16" i="21"/>
  <c r="P36" i="5"/>
  <c r="AR36" i="5" s="1"/>
  <c r="BB29" i="22"/>
  <c r="AR19" i="22"/>
  <c r="AS19" i="22" s="1"/>
  <c r="AH19" i="22"/>
  <c r="AI19" i="22" s="1"/>
  <c r="AM25" i="22"/>
  <c r="AN25" i="22" s="1"/>
  <c r="BG21" i="22"/>
  <c r="AW21" i="22"/>
  <c r="P25" i="5"/>
  <c r="AR25" i="5" s="1"/>
  <c r="Y27" i="21"/>
  <c r="Y8" i="21"/>
  <c r="Z3" i="21"/>
  <c r="AC8" i="21"/>
  <c r="P28" i="5"/>
  <c r="AR28" i="5" s="1"/>
  <c r="Z6" i="21"/>
  <c r="Y30" i="21"/>
  <c r="Z30" i="21" s="1"/>
  <c r="E15" i="21"/>
  <c r="E3" i="21"/>
  <c r="D8" i="21"/>
  <c r="J4" i="21"/>
  <c r="T12" i="21"/>
  <c r="U12" i="21" s="1"/>
  <c r="I7" i="21"/>
  <c r="T13" i="21"/>
  <c r="J5" i="21"/>
  <c r="M7" i="21"/>
  <c r="AD16" i="21"/>
  <c r="AE16" i="21" s="1"/>
  <c r="AE11" i="21"/>
  <c r="AE13" i="21"/>
  <c r="S8" i="21"/>
  <c r="X29" i="21"/>
  <c r="J10" i="21"/>
  <c r="I14" i="21"/>
  <c r="J14" i="21" s="1"/>
  <c r="T11" i="21"/>
  <c r="T8" i="21"/>
  <c r="U8" i="21" s="1"/>
  <c r="X28" i="21"/>
  <c r="AE6" i="21"/>
  <c r="X27" i="21"/>
  <c r="X32" i="21" s="1"/>
  <c r="X8" i="21"/>
  <c r="AC16" i="21"/>
  <c r="AE4" i="21"/>
  <c r="AE12" i="21"/>
  <c r="Y31" i="21"/>
  <c r="Z31" i="21" s="1"/>
  <c r="AD8" i="21"/>
  <c r="AE8" i="21" s="1"/>
  <c r="AE3" i="21"/>
  <c r="U14" i="21"/>
  <c r="Z7" i="21"/>
  <c r="AD24" i="21"/>
  <c r="AE24" i="21" s="1"/>
  <c r="AE19" i="21"/>
  <c r="AE21" i="21"/>
  <c r="H21" i="21"/>
  <c r="J17" i="21"/>
  <c r="C8" i="21"/>
  <c r="C22" i="21"/>
  <c r="S11" i="21"/>
  <c r="H7" i="21"/>
  <c r="S13" i="21"/>
  <c r="Z23" i="21"/>
  <c r="J3" i="21"/>
  <c r="E12" i="21"/>
  <c r="Z13" i="21"/>
  <c r="C15" i="21"/>
  <c r="Y28" i="21"/>
  <c r="Z28" i="21" s="1"/>
  <c r="J18" i="21"/>
  <c r="I21" i="21"/>
  <c r="J21" i="21" s="1"/>
  <c r="E50" i="21"/>
  <c r="U18" i="21"/>
  <c r="D22" i="21"/>
  <c r="E22" i="21" s="1"/>
  <c r="AE22" i="21"/>
  <c r="AE23" i="21"/>
  <c r="J28" i="21"/>
  <c r="D36" i="21"/>
  <c r="E36" i="21" s="1"/>
  <c r="D43" i="21"/>
  <c r="E43" i="21" s="1"/>
  <c r="O8" i="26" a="1"/>
  <c r="O8" i="26" s="1"/>
  <c r="I36" i="21"/>
  <c r="J36" i="21" s="1"/>
  <c r="E46" i="21"/>
  <c r="E25" i="21"/>
  <c r="Z33" i="16" l="1"/>
  <c r="R24" i="7"/>
  <c r="Z35" i="16"/>
  <c r="Z36" i="16"/>
  <c r="AG9" i="22"/>
  <c r="BA14" i="22"/>
  <c r="AL12" i="22"/>
  <c r="AV10" i="22"/>
  <c r="BG29" i="22"/>
  <c r="AM31" i="22"/>
  <c r="AR25" i="22"/>
  <c r="BB37" i="22"/>
  <c r="U13" i="21"/>
  <c r="Z26" i="16"/>
  <c r="O5" i="16" s="1"/>
  <c r="Z25" i="16"/>
  <c r="N25" i="7"/>
  <c r="G27" i="16" s="1"/>
  <c r="AW18" i="22"/>
  <c r="AH16" i="22"/>
  <c r="AM22" i="22"/>
  <c r="AN22" i="22" s="1"/>
  <c r="AR16" i="22"/>
  <c r="AS16" i="22" s="1"/>
  <c r="BB26" i="22"/>
  <c r="BG18" i="22"/>
  <c r="AH28" i="22"/>
  <c r="AW32" i="22"/>
  <c r="T15" i="21"/>
  <c r="U15" i="21" s="1"/>
  <c r="J7" i="21"/>
  <c r="AR5" i="5"/>
  <c r="AB9" i="5"/>
  <c r="AB9" i="4"/>
  <c r="AR4" i="4"/>
  <c r="Z27" i="16"/>
  <c r="P5" i="16" s="1"/>
  <c r="AW7" i="22"/>
  <c r="AR7" i="22"/>
  <c r="AM7" i="22"/>
  <c r="AH7" i="22"/>
  <c r="BG7" i="22"/>
  <c r="BB7" i="22"/>
  <c r="O21" i="23"/>
  <c r="AH26" i="22"/>
  <c r="AI26" i="22" s="1"/>
  <c r="AW30" i="22"/>
  <c r="Z28" i="16"/>
  <c r="Q5" i="16" s="1"/>
  <c r="Z29" i="16"/>
  <c r="AW29" i="22"/>
  <c r="AH25" i="22"/>
  <c r="AI25" i="22" s="1"/>
  <c r="AM23" i="22"/>
  <c r="AR17" i="22"/>
  <c r="AW19" i="22"/>
  <c r="AH17" i="22"/>
  <c r="AI17" i="22" s="1"/>
  <c r="BB27" i="22"/>
  <c r="BG19" i="22"/>
  <c r="G11" i="7"/>
  <c r="P21" i="23" s="1"/>
  <c r="AC10" i="5"/>
  <c r="AA10" i="22" s="1"/>
  <c r="AC9" i="5"/>
  <c r="AA9" i="22" s="1"/>
  <c r="R18" i="7"/>
  <c r="BF20" i="22"/>
  <c r="AQ18" i="22"/>
  <c r="AV20" i="22"/>
  <c r="AG18" i="22"/>
  <c r="AL24" i="22"/>
  <c r="BA28" i="22"/>
  <c r="Z31" i="16"/>
  <c r="Z30" i="16"/>
  <c r="AG28" i="22"/>
  <c r="AV32" i="22"/>
  <c r="BF31" i="22"/>
  <c r="AL33" i="22"/>
  <c r="BA39" i="22"/>
  <c r="AQ27" i="22"/>
  <c r="AS27" i="22" s="1"/>
  <c r="E8" i="21"/>
  <c r="N14" i="21"/>
  <c r="Z32" i="16"/>
  <c r="BG30" i="22"/>
  <c r="BB38" i="22"/>
  <c r="AM32" i="22"/>
  <c r="AR26" i="22"/>
  <c r="Z37" i="16"/>
  <c r="AM15" i="22"/>
  <c r="AN15" i="22" s="1"/>
  <c r="BB18" i="22"/>
  <c r="BB20" i="22" s="1"/>
  <c r="AV11" i="22"/>
  <c r="BA15" i="22"/>
  <c r="AL13" i="22"/>
  <c r="AG10" i="22"/>
  <c r="S15" i="21"/>
  <c r="AJ18" i="26"/>
  <c r="M23" i="22"/>
  <c r="M31" i="22"/>
  <c r="N19" i="23"/>
  <c r="AF8" i="7"/>
  <c r="AG8" i="7"/>
  <c r="R21" i="7"/>
  <c r="S16" i="21"/>
  <c r="Z29" i="21"/>
  <c r="Z8" i="22"/>
  <c r="AI22" i="26"/>
  <c r="BA19" i="22"/>
  <c r="AL16" i="22"/>
  <c r="AL23" i="22"/>
  <c r="AQ17" i="22"/>
  <c r="AV19" i="22"/>
  <c r="AG17" i="22"/>
  <c r="BA27" i="22"/>
  <c r="BF19" i="22"/>
  <c r="BH11" i="22"/>
  <c r="AN10" i="22"/>
  <c r="AQ28" i="22"/>
  <c r="AL34" i="22"/>
  <c r="BA40" i="22"/>
  <c r="BF32" i="22"/>
  <c r="AH9" i="26"/>
  <c r="Y4" i="22"/>
  <c r="AF9" i="4"/>
  <c r="U11" i="21"/>
  <c r="T16" i="21"/>
  <c r="M14" i="21"/>
  <c r="Z8" i="21"/>
  <c r="AL32" i="22"/>
  <c r="AQ26" i="22"/>
  <c r="BF30" i="22"/>
  <c r="BA38" i="22"/>
  <c r="AW14" i="22"/>
  <c r="AR12" i="22"/>
  <c r="AM18" i="22"/>
  <c r="BB22" i="22"/>
  <c r="AH12" i="22"/>
  <c r="BG14" i="22"/>
  <c r="Z27" i="21"/>
  <c r="Y32" i="21"/>
  <c r="Z32" i="21" s="1"/>
  <c r="Z14" i="16"/>
  <c r="R19" i="7"/>
  <c r="Z34" i="16"/>
  <c r="AG24" i="22"/>
  <c r="AV28" i="22"/>
  <c r="Z16" i="16"/>
  <c r="Z15" i="16"/>
  <c r="AV7" i="22"/>
  <c r="AQ7" i="22"/>
  <c r="AL7" i="22"/>
  <c r="AG7" i="22"/>
  <c r="BF7" i="22"/>
  <c r="BA7" i="22"/>
  <c r="AH22" i="26"/>
  <c r="AJ22" i="26" s="1"/>
  <c r="U8" i="22"/>
  <c r="Z17" i="16"/>
  <c r="Z18" i="16"/>
  <c r="Z19" i="16"/>
  <c r="Z21" i="16"/>
  <c r="Z20" i="16"/>
  <c r="AH24" i="22"/>
  <c r="AW28" i="22"/>
  <c r="BF29" i="22"/>
  <c r="AL31" i="22"/>
  <c r="AQ25" i="22"/>
  <c r="BA37" i="22"/>
  <c r="AV18" i="22"/>
  <c r="AG16" i="22"/>
  <c r="AL22" i="22"/>
  <c r="AQ16" i="22"/>
  <c r="BA26" i="22"/>
  <c r="BF18" i="22"/>
  <c r="BB19" i="22"/>
  <c r="AM16" i="22"/>
  <c r="AD4" i="22"/>
  <c r="AI9" i="26"/>
  <c r="AJ9" i="26" s="1"/>
  <c r="AF9" i="5"/>
  <c r="BG20" i="22"/>
  <c r="AR18" i="22"/>
  <c r="AS18" i="22" s="1"/>
  <c r="AW20" i="22"/>
  <c r="AH18" i="22"/>
  <c r="AI18" i="22" s="1"/>
  <c r="AM24" i="22"/>
  <c r="BB28" i="22"/>
  <c r="Z22" i="16"/>
  <c r="F10" i="7"/>
  <c r="G10" i="7" s="1"/>
  <c r="P20" i="23" s="1"/>
  <c r="AN33" i="22"/>
  <c r="AM34" i="22"/>
  <c r="BB40" i="22"/>
  <c r="BG32" i="22"/>
  <c r="AR28" i="22"/>
  <c r="E9" i="26"/>
  <c r="E30" i="26"/>
  <c r="G29" i="26"/>
  <c r="F29" i="26"/>
  <c r="E29" i="26"/>
  <c r="G42" i="26"/>
  <c r="F42" i="26"/>
  <c r="E42" i="26"/>
  <c r="G39" i="26"/>
  <c r="F39" i="26"/>
  <c r="E49" i="26" s="1"/>
  <c r="E39" i="26"/>
  <c r="E32" i="26"/>
  <c r="G31" i="26"/>
  <c r="F31" i="26"/>
  <c r="E31" i="26"/>
  <c r="G30" i="26"/>
  <c r="F30" i="26"/>
  <c r="Z23" i="16"/>
  <c r="Z24" i="16"/>
  <c r="BF14" i="22"/>
  <c r="AV14" i="22"/>
  <c r="AQ12" i="22"/>
  <c r="AL18" i="22"/>
  <c r="BA22" i="22"/>
  <c r="AG12" i="22"/>
  <c r="R25" i="7" l="1"/>
  <c r="BH14" i="22"/>
  <c r="AD9" i="22"/>
  <c r="AI7" i="26"/>
  <c r="AI12" i="22"/>
  <c r="BG24" i="22"/>
  <c r="D9" i="7"/>
  <c r="M16" i="22"/>
  <c r="M20" i="22"/>
  <c r="AS17" i="22"/>
  <c r="M18" i="22"/>
  <c r="BH7" i="22"/>
  <c r="M15" i="22"/>
  <c r="AW24" i="22"/>
  <c r="E48" i="26"/>
  <c r="BB32" i="22"/>
  <c r="BC22" i="22"/>
  <c r="BC19" i="22"/>
  <c r="AL26" i="22"/>
  <c r="BF22" i="22"/>
  <c r="AQ20" i="22"/>
  <c r="AV22" i="22"/>
  <c r="AG20" i="22"/>
  <c r="BA30" i="22"/>
  <c r="AN18" i="22"/>
  <c r="AS28" i="22"/>
  <c r="AS12" i="22"/>
  <c r="AN23" i="22"/>
  <c r="AI7" i="22"/>
  <c r="AN7" i="22"/>
  <c r="AI24" i="22"/>
  <c r="BB5" i="22"/>
  <c r="BC7" i="22"/>
  <c r="AI16" i="22"/>
  <c r="AX14" i="22"/>
  <c r="M19" i="22"/>
  <c r="AS7" i="22"/>
  <c r="BG27" i="22"/>
  <c r="BB36" i="22"/>
  <c r="AR24" i="22"/>
  <c r="BG28" i="22"/>
  <c r="BG34" i="22" s="1"/>
  <c r="AM30" i="22"/>
  <c r="AN30" i="22" s="1"/>
  <c r="AN16" i="22"/>
  <c r="AN34" i="22"/>
  <c r="BG5" i="22"/>
  <c r="AX7" i="22"/>
  <c r="AP5" i="16"/>
  <c r="AO5" i="16"/>
  <c r="AN5" i="16"/>
  <c r="AM5" i="16"/>
  <c r="AL5" i="16"/>
  <c r="AK5" i="16"/>
  <c r="AV5" i="16"/>
  <c r="AU5" i="16"/>
  <c r="AT5" i="16"/>
  <c r="AS5" i="16"/>
  <c r="AR5" i="16"/>
  <c r="AQ5" i="16"/>
  <c r="BB5" i="16"/>
  <c r="BA5" i="16"/>
  <c r="AZ5" i="16"/>
  <c r="AY5" i="16"/>
  <c r="AX5" i="16"/>
  <c r="AW5" i="16"/>
  <c r="M14" i="22"/>
  <c r="AH6" i="26"/>
  <c r="U9" i="22"/>
  <c r="AS25" i="22"/>
  <c r="AI6" i="26"/>
  <c r="AJ6" i="26" s="1"/>
  <c r="Z9" i="22"/>
  <c r="AN31" i="22"/>
  <c r="N24" i="22"/>
  <c r="O20" i="23"/>
  <c r="N29" i="22"/>
  <c r="U16" i="21"/>
  <c r="AN32" i="22"/>
  <c r="AW17" i="22"/>
  <c r="AW27" i="22"/>
  <c r="AS26" i="22"/>
  <c r="M17" i="22"/>
  <c r="AN24" i="22"/>
  <c r="AM26" i="22"/>
  <c r="BG22" i="22"/>
  <c r="AR20" i="22"/>
  <c r="AS20" i="22" s="1"/>
  <c r="AW22" i="22"/>
  <c r="AH20" i="22"/>
  <c r="AI20" i="22" s="1"/>
  <c r="BB30" i="22"/>
  <c r="N25" i="22"/>
  <c r="BB35" i="22"/>
  <c r="BG17" i="22"/>
  <c r="AH7" i="26"/>
  <c r="Y9" i="22"/>
  <c r="BA36" i="22"/>
  <c r="AQ24" i="22"/>
  <c r="BF28" i="22"/>
  <c r="AL30" i="22"/>
  <c r="BB14" i="22"/>
  <c r="BB16" i="22" s="1"/>
  <c r="AM12" i="22"/>
  <c r="AN12" i="22" s="1"/>
  <c r="AW10" i="22"/>
  <c r="AW12" i="22" s="1"/>
  <c r="AH9" i="22"/>
  <c r="AI9" i="22" s="1"/>
  <c r="AW34" i="22"/>
  <c r="BB25" i="22"/>
  <c r="O14" i="21"/>
  <c r="AW11" i="22"/>
  <c r="AX11" i="22" s="1"/>
  <c r="BB15" i="22"/>
  <c r="BC15" i="22" s="1"/>
  <c r="AM13" i="22"/>
  <c r="AN13" i="22" s="1"/>
  <c r="AH10" i="22"/>
  <c r="AI10" i="22" s="1"/>
  <c r="AW5" i="22"/>
  <c r="BB42" i="22"/>
  <c r="AI28" i="22"/>
  <c r="BF6" i="22" l="1"/>
  <c r="BA6" i="22"/>
  <c r="AV6" i="22"/>
  <c r="AQ6" i="22"/>
  <c r="AL6" i="22"/>
  <c r="AG6" i="22"/>
  <c r="BF10" i="22"/>
  <c r="BA10" i="22"/>
  <c r="AQ9" i="22"/>
  <c r="AL9" i="22"/>
  <c r="E12" i="26"/>
  <c r="V36" i="16"/>
  <c r="N35" i="16"/>
  <c r="R33" i="16"/>
  <c r="V31" i="16"/>
  <c r="N30" i="16"/>
  <c r="R28" i="16"/>
  <c r="V26" i="16"/>
  <c r="N25" i="16"/>
  <c r="R23" i="16"/>
  <c r="V21" i="16"/>
  <c r="N20" i="16"/>
  <c r="R18" i="16"/>
  <c r="V16" i="16"/>
  <c r="N15" i="16"/>
  <c r="R13" i="16"/>
  <c r="U36" i="16"/>
  <c r="M35" i="16"/>
  <c r="Q33" i="16"/>
  <c r="U31" i="16"/>
  <c r="M30" i="16"/>
  <c r="Q28" i="16"/>
  <c r="U26" i="16"/>
  <c r="M25" i="16"/>
  <c r="Q23" i="16"/>
  <c r="U21" i="16"/>
  <c r="M20" i="16"/>
  <c r="Q18" i="16"/>
  <c r="U16" i="16"/>
  <c r="M15" i="16"/>
  <c r="Q13" i="16"/>
  <c r="M30" i="22"/>
  <c r="T36" i="16"/>
  <c r="L35" i="16"/>
  <c r="P33" i="16"/>
  <c r="T31" i="16"/>
  <c r="L30" i="16"/>
  <c r="P28" i="16"/>
  <c r="T26" i="16"/>
  <c r="L25" i="16"/>
  <c r="P23" i="16"/>
  <c r="T21" i="16"/>
  <c r="L20" i="16"/>
  <c r="P18" i="16"/>
  <c r="T16" i="16"/>
  <c r="L15" i="16"/>
  <c r="P13" i="16"/>
  <c r="S36" i="16"/>
  <c r="W34" i="16"/>
  <c r="O33" i="16"/>
  <c r="S31" i="16"/>
  <c r="W29" i="16"/>
  <c r="O28" i="16"/>
  <c r="S26" i="16"/>
  <c r="W24" i="16"/>
  <c r="O23" i="16"/>
  <c r="S21" i="16"/>
  <c r="W19" i="16"/>
  <c r="O18" i="16"/>
  <c r="S16" i="16"/>
  <c r="W14" i="16"/>
  <c r="O13" i="16"/>
  <c r="R36" i="16"/>
  <c r="V34" i="16"/>
  <c r="N33" i="16"/>
  <c r="R31" i="16"/>
  <c r="V29" i="16"/>
  <c r="N28" i="16"/>
  <c r="R26" i="16"/>
  <c r="V24" i="16"/>
  <c r="N23" i="16"/>
  <c r="R21" i="16"/>
  <c r="V19" i="16"/>
  <c r="N18" i="16"/>
  <c r="R16" i="16"/>
  <c r="V14" i="16"/>
  <c r="N13" i="16"/>
  <c r="L23" i="22"/>
  <c r="Q36" i="16"/>
  <c r="U34" i="16"/>
  <c r="M33" i="16"/>
  <c r="Q31" i="16"/>
  <c r="U29" i="16"/>
  <c r="M28" i="16"/>
  <c r="Q26" i="16"/>
  <c r="U24" i="16"/>
  <c r="M23" i="16"/>
  <c r="Q21" i="16"/>
  <c r="U19" i="16"/>
  <c r="M18" i="16"/>
  <c r="Q16" i="16"/>
  <c r="U14" i="16"/>
  <c r="M13" i="16"/>
  <c r="P36" i="16"/>
  <c r="T34" i="16"/>
  <c r="L33" i="16"/>
  <c r="P31" i="16"/>
  <c r="T29" i="16"/>
  <c r="L28" i="16"/>
  <c r="P26" i="16"/>
  <c r="T24" i="16"/>
  <c r="L23" i="16"/>
  <c r="P21" i="16"/>
  <c r="T19" i="16"/>
  <c r="L18" i="16"/>
  <c r="P16" i="16"/>
  <c r="T14" i="16"/>
  <c r="L13" i="16"/>
  <c r="W37" i="16"/>
  <c r="O36" i="16"/>
  <c r="S34" i="16"/>
  <c r="W32" i="16"/>
  <c r="O31" i="16"/>
  <c r="S29" i="16"/>
  <c r="W27" i="16"/>
  <c r="O26" i="16"/>
  <c r="S24" i="16"/>
  <c r="W22" i="16"/>
  <c r="O21" i="16"/>
  <c r="S19" i="16"/>
  <c r="W17" i="16"/>
  <c r="O16" i="16"/>
  <c r="S14" i="16"/>
  <c r="V37" i="16"/>
  <c r="N36" i="16"/>
  <c r="R34" i="16"/>
  <c r="V32" i="16"/>
  <c r="N31" i="16"/>
  <c r="R29" i="16"/>
  <c r="V27" i="16"/>
  <c r="N26" i="16"/>
  <c r="R24" i="16"/>
  <c r="V22" i="16"/>
  <c r="N21" i="16"/>
  <c r="R19" i="16"/>
  <c r="V17" i="16"/>
  <c r="N16" i="16"/>
  <c r="R14" i="16"/>
  <c r="U37" i="16"/>
  <c r="M36" i="16"/>
  <c r="Q34" i="16"/>
  <c r="U32" i="16"/>
  <c r="M31" i="16"/>
  <c r="Q29" i="16"/>
  <c r="U27" i="16"/>
  <c r="M26" i="16"/>
  <c r="Q24" i="16"/>
  <c r="U22" i="16"/>
  <c r="M21" i="16"/>
  <c r="Q19" i="16"/>
  <c r="U17" i="16"/>
  <c r="M16" i="16"/>
  <c r="Q14" i="16"/>
  <c r="T37" i="16"/>
  <c r="L36" i="16"/>
  <c r="P34" i="16"/>
  <c r="T32" i="16"/>
  <c r="L31" i="16"/>
  <c r="P29" i="16"/>
  <c r="T27" i="16"/>
  <c r="L26" i="16"/>
  <c r="P24" i="16"/>
  <c r="T22" i="16"/>
  <c r="L21" i="16"/>
  <c r="P19" i="16"/>
  <c r="T17" i="16"/>
  <c r="L16" i="16"/>
  <c r="P14" i="16"/>
  <c r="S37" i="16"/>
  <c r="W35" i="16"/>
  <c r="O34" i="16"/>
  <c r="S32" i="16"/>
  <c r="W30" i="16"/>
  <c r="O29" i="16"/>
  <c r="S27" i="16"/>
  <c r="W25" i="16"/>
  <c r="O24" i="16"/>
  <c r="S22" i="16"/>
  <c r="W20" i="16"/>
  <c r="O19" i="16"/>
  <c r="S17" i="16"/>
  <c r="W15" i="16"/>
  <c r="O14" i="16"/>
  <c r="R37" i="16"/>
  <c r="V35" i="16"/>
  <c r="N34" i="16"/>
  <c r="R32" i="16"/>
  <c r="V30" i="16"/>
  <c r="N29" i="16"/>
  <c r="R27" i="16"/>
  <c r="V25" i="16"/>
  <c r="N24" i="16"/>
  <c r="R22" i="16"/>
  <c r="V20" i="16"/>
  <c r="N19" i="16"/>
  <c r="R17" i="16"/>
  <c r="V15" i="16"/>
  <c r="N14" i="16"/>
  <c r="Q37" i="16"/>
  <c r="U35" i="16"/>
  <c r="M34" i="16"/>
  <c r="Q32" i="16"/>
  <c r="U30" i="16"/>
  <c r="M29" i="16"/>
  <c r="Q27" i="16"/>
  <c r="U25" i="16"/>
  <c r="M24" i="16"/>
  <c r="Q22" i="16"/>
  <c r="U20" i="16"/>
  <c r="M19" i="16"/>
  <c r="Q17" i="16"/>
  <c r="U15" i="16"/>
  <c r="M14" i="16"/>
  <c r="P37" i="16"/>
  <c r="T35" i="16"/>
  <c r="L34" i="16"/>
  <c r="P32" i="16"/>
  <c r="T30" i="16"/>
  <c r="L29" i="16"/>
  <c r="P27" i="16"/>
  <c r="T25" i="16"/>
  <c r="L24" i="16"/>
  <c r="P22" i="16"/>
  <c r="T20" i="16"/>
  <c r="L19" i="16"/>
  <c r="P17" i="16"/>
  <c r="T15" i="16"/>
  <c r="L14" i="16"/>
  <c r="O37" i="16"/>
  <c r="S35" i="16"/>
  <c r="W33" i="16"/>
  <c r="O32" i="16"/>
  <c r="S30" i="16"/>
  <c r="W28" i="16"/>
  <c r="O27" i="16"/>
  <c r="S25" i="16"/>
  <c r="W23" i="16"/>
  <c r="O22" i="16"/>
  <c r="S20" i="16"/>
  <c r="W18" i="16"/>
  <c r="O17" i="16"/>
  <c r="S15" i="16"/>
  <c r="W13" i="16"/>
  <c r="N37" i="16"/>
  <c r="R35" i="16"/>
  <c r="V33" i="16"/>
  <c r="N32" i="16"/>
  <c r="R30" i="16"/>
  <c r="V28" i="16"/>
  <c r="N27" i="16"/>
  <c r="R25" i="16"/>
  <c r="V23" i="16"/>
  <c r="N22" i="16"/>
  <c r="R20" i="16"/>
  <c r="V18" i="16"/>
  <c r="N17" i="16"/>
  <c r="R15" i="16"/>
  <c r="V13" i="16"/>
  <c r="M37" i="16"/>
  <c r="Q35" i="16"/>
  <c r="U33" i="16"/>
  <c r="M32" i="16"/>
  <c r="Q30" i="16"/>
  <c r="U28" i="16"/>
  <c r="M27" i="16"/>
  <c r="Q25" i="16"/>
  <c r="U23" i="16"/>
  <c r="M22" i="16"/>
  <c r="Q20" i="16"/>
  <c r="U18" i="16"/>
  <c r="M17" i="16"/>
  <c r="Q15" i="16"/>
  <c r="U13" i="16"/>
  <c r="L37" i="16"/>
  <c r="P35" i="16"/>
  <c r="T33" i="16"/>
  <c r="L32" i="16"/>
  <c r="P30" i="16"/>
  <c r="T28" i="16"/>
  <c r="L27" i="16"/>
  <c r="P25" i="16"/>
  <c r="T23" i="16"/>
  <c r="L22" i="16"/>
  <c r="P20" i="16"/>
  <c r="T18" i="16"/>
  <c r="L17" i="16"/>
  <c r="P15" i="16"/>
  <c r="T13" i="16"/>
  <c r="W36" i="16"/>
  <c r="O35" i="16"/>
  <c r="S33" i="16"/>
  <c r="W31" i="16"/>
  <c r="O30" i="16"/>
  <c r="S28" i="16"/>
  <c r="W26" i="16"/>
  <c r="O25" i="16"/>
  <c r="S23" i="16"/>
  <c r="W21" i="16"/>
  <c r="O20" i="16"/>
  <c r="S18" i="16"/>
  <c r="W16" i="16"/>
  <c r="O15" i="16"/>
  <c r="S13" i="16"/>
  <c r="M19" i="23"/>
  <c r="A2" i="4"/>
  <c r="AH8" i="7"/>
  <c r="AS24" i="22"/>
  <c r="BG6" i="22"/>
  <c r="BG8" i="22" s="1"/>
  <c r="BB6" i="22"/>
  <c r="BB8" i="22" s="1"/>
  <c r="AW6" i="22"/>
  <c r="AW8" i="22" s="1"/>
  <c r="AR6" i="22"/>
  <c r="AS6" i="22" s="1"/>
  <c r="AM6" i="22"/>
  <c r="AN6" i="22" s="1"/>
  <c r="AH6" i="22"/>
  <c r="AI6" i="22" s="1"/>
  <c r="AN26" i="22"/>
  <c r="AJ7" i="26"/>
  <c r="BG10" i="22"/>
  <c r="BG12" i="22" s="1"/>
  <c r="BB10" i="22"/>
  <c r="BB12" i="22" s="1"/>
  <c r="AR9" i="22"/>
  <c r="AS9" i="22" s="1"/>
  <c r="AM9" i="22"/>
  <c r="AN9" i="22" s="1"/>
  <c r="K17" i="16" l="1"/>
  <c r="K15" i="16"/>
  <c r="K19" i="16"/>
  <c r="K18" i="16"/>
  <c r="K22" i="16"/>
  <c r="M5" i="16" s="1"/>
  <c r="K20" i="16"/>
  <c r="K24" i="16"/>
  <c r="K23" i="16"/>
  <c r="N5" i="16" s="1"/>
  <c r="K27" i="16"/>
  <c r="K25" i="16"/>
  <c r="K28" i="16"/>
  <c r="K31" i="16"/>
  <c r="K29" i="16"/>
  <c r="K30" i="16"/>
  <c r="K26" i="16"/>
  <c r="K32" i="16"/>
  <c r="K34" i="16"/>
  <c r="K33" i="16"/>
  <c r="K36" i="16"/>
  <c r="K37" i="16"/>
  <c r="K35" i="16"/>
  <c r="F9" i="7"/>
  <c r="K21" i="16"/>
  <c r="L5" i="16" s="1"/>
  <c r="K13" i="16"/>
  <c r="K14" i="16"/>
  <c r="K16" i="16"/>
  <c r="X5" i="16" l="1"/>
  <c r="W5" i="16"/>
  <c r="V5" i="16"/>
  <c r="U5" i="16"/>
  <c r="T5" i="16"/>
  <c r="S5" i="16"/>
  <c r="AJ5" i="16"/>
  <c r="AI5" i="16"/>
  <c r="AH5" i="16"/>
  <c r="AG5" i="16"/>
  <c r="AF5" i="16"/>
  <c r="AE5" i="16"/>
  <c r="O19" i="23"/>
  <c r="G9" i="7"/>
  <c r="BF5" i="22" s="1"/>
  <c r="AB5" i="16"/>
  <c r="AA5" i="16"/>
  <c r="Z5" i="16"/>
  <c r="Y5" i="16"/>
  <c r="AD5" i="16"/>
  <c r="AC5" i="16"/>
  <c r="AV8" i="22" l="1"/>
  <c r="AX8" i="22" s="1"/>
  <c r="M36" i="22"/>
  <c r="BF24" i="22"/>
  <c r="BH24" i="22" s="1"/>
  <c r="BA25" i="22"/>
  <c r="AV12" i="22"/>
  <c r="AX12" i="22" s="1"/>
  <c r="AV34" i="22"/>
  <c r="AX34" i="22" s="1"/>
  <c r="N16" i="22"/>
  <c r="BA32" i="22"/>
  <c r="BC32" i="22" s="1"/>
  <c r="BA5" i="22"/>
  <c r="N17" i="22"/>
  <c r="N37" i="22"/>
  <c r="N33" i="22"/>
  <c r="M33" i="22"/>
  <c r="BF17" i="22"/>
  <c r="N23" i="22"/>
  <c r="P19" i="23"/>
  <c r="BA8" i="22"/>
  <c r="BC8" i="22" s="1"/>
  <c r="BF12" i="22"/>
  <c r="BH12" i="22" s="1"/>
  <c r="BF8" i="22"/>
  <c r="BH8" i="22" s="1"/>
  <c r="BA12" i="22"/>
  <c r="BC12" i="22" s="1"/>
  <c r="BA42" i="22"/>
  <c r="BC42" i="22" s="1"/>
  <c r="M37" i="22"/>
  <c r="AV24" i="22"/>
  <c r="AX24" i="22" s="1"/>
  <c r="L16" i="22"/>
  <c r="BF27" i="22"/>
  <c r="BA16" i="22"/>
  <c r="BC16" i="22" s="1"/>
  <c r="N20" i="22"/>
  <c r="AV5" i="22"/>
  <c r="N15" i="22"/>
  <c r="L15" i="22"/>
  <c r="AV17" i="22"/>
  <c r="L20" i="22"/>
  <c r="N18" i="22"/>
  <c r="BF34" i="22"/>
  <c r="BH34" i="22" s="1"/>
  <c r="M38" i="22"/>
  <c r="N38" i="22"/>
  <c r="L18" i="22"/>
  <c r="N34" i="22"/>
  <c r="L19" i="22"/>
  <c r="N35" i="22"/>
  <c r="M35" i="22"/>
  <c r="M29" i="22"/>
  <c r="N36" i="22"/>
  <c r="L14" i="22"/>
  <c r="BA20" i="22"/>
  <c r="BC20" i="22" s="1"/>
  <c r="L17" i="22"/>
  <c r="M34" i="22"/>
  <c r="AV27" i="22"/>
  <c r="N19" i="22"/>
  <c r="BA35"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<sst xmlns="http://schemas.openxmlformats.org/spreadsheetml/2006/main" count="27525" uniqueCount="1354">
  <si>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</si>
  <si>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</si>
  <si>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</si>
  <si>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</si>
  <si>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</si>
  <si>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</si>
  <si>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</si>
  <si>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</si>
  <si>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</si>
  <si>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</si>
  <si>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</si>
  <si>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</si>
  <si>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</si>
  <si>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</si>
  <si>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</si>
  <si>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</si>
  <si>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</si>
  <si>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</si>
  <si>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</si>
  <si>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</si>
  <si>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</si>
  <si>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</si>
  <si>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</si>
  <si>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</si>
  <si>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</si>
  <si>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</si>
  <si>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</si>
  <si>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</si>
  <si>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</si>
  <si>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</si>
  <si>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</si>
  <si>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</si>
  <si>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</si>
  <si>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</si>
  <si>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</si>
  <si>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</si>
  <si>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</si>
  <si>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</si>
  <si>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</si>
  <si>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</si>
  <si>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</si>
  <si>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</si>
  <si>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</si>
  <si>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</si>
  <si>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</si>
  <si>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</si>
  <si>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</si>
  <si>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</si>
  <si>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</si>
  <si>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</si>
  <si>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</si>
  <si>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</si>
  <si>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</si>
  <si>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</si>
  <si>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</si>
  <si>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</si>
  <si>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</si>
  <si>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</si>
  <si>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</si>
  <si>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</si>
  <si>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</si>
  <si>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</si>
  <si>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</si>
  <si>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</si>
  <si>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</si>
  <si>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</si>
  <si>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</si>
  <si>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</si>
  <si>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</si>
  <si>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</si>
  <si>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</si>
  <si>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</si>
  <si>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</si>
  <si>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</si>
  <si>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</si>
  <si>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</si>
  <si>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</si>
  <si>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</si>
  <si>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</si>
  <si>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</si>
  <si>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</si>
  <si>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</si>
  <si>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</si>
  <si>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</si>
  <si>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</si>
  <si>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</si>
  <si>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</si>
  <si>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</si>
  <si>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</si>
  <si>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</si>
  <si>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</si>
  <si>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</si>
  <si>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</si>
  <si>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</si>
  <si>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</si>
  <si>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</si>
  <si>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</si>
  <si>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</si>
  <si>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</si>
  <si>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</si>
  <si>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</si>
  <si>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</si>
  <si>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</si>
  <si>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</si>
  <si>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</si>
  <si>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</si>
  <si>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</si>
  <si>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</si>
  <si>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</si>
  <si>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</si>
  <si>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</si>
  <si>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</si>
  <si>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</si>
  <si>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</si>
  <si>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</si>
  <si>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</si>
  <si>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</si>
  <si>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</si>
  <si>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</si>
  <si>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</si>
  <si>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</si>
  <si>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</si>
  <si>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</si>
  <si>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</si>
  <si>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</si>
  <si>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</si>
  <si>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</si>
  <si>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</si>
  <si>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</si>
  <si>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</si>
  <si>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</si>
  <si>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</si>
  <si>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</si>
  <si>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</si>
  <si>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</si>
  <si>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</si>
  <si>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</si>
  <si>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</si>
  <si>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</si>
  <si>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</si>
  <si>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</si>
  <si>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</si>
  <si>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</si>
  <si>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</si>
  <si>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</si>
  <si>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</si>
  <si>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</si>
  <si>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</si>
  <si>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</si>
  <si>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</si>
  <si>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</si>
  <si>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</si>
  <si>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</si>
  <si>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</si>
  <si>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</si>
  <si>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</si>
  <si>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</si>
  <si>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</si>
  <si>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</si>
  <si>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</si>
  <si>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</si>
  <si>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</si>
  <si>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</si>
  <si>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</si>
  <si>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</si>
  <si>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</si>
  <si>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</si>
  <si>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</si>
  <si>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</si>
  <si>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</si>
  <si>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</si>
  <si>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</si>
  <si>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</si>
  <si>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</si>
  <si>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</si>
  <si>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</si>
  <si>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</si>
  <si>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</si>
  <si>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</si>
  <si>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</si>
  <si>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</si>
  <si>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</si>
  <si>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</si>
  <si>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</si>
  <si>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</si>
  <si>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</si>
  <si>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</si>
  <si>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</si>
  <si>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</si>
  <si>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</si>
  <si>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</si>
  <si>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</si>
  <si>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</si>
  <si>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</si>
  <si>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</si>
  <si>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</si>
  <si>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</si>
  <si>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</si>
  <si>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</si>
  <si>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</si>
  <si>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</si>
  <si>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</si>
  <si>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</si>
  <si>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</si>
  <si>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</si>
  <si>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</si>
  <si>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</si>
  <si>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</si>
  <si>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</si>
  <si>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</si>
  <si>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</si>
  <si>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</si>
  <si>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</si>
  <si>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</si>
  <si>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</si>
  <si>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</si>
  <si>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</si>
  <si>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</si>
  <si>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</si>
  <si>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</si>
  <si>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</si>
  <si>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</si>
  <si>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</si>
  <si>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</si>
  <si>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</si>
  <si>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</si>
  <si>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</si>
  <si>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</si>
  <si>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</si>
  <si>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</si>
  <si>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</si>
  <si>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</si>
  <si>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</si>
  <si>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</si>
  <si>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</si>
  <si>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</si>
  <si>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</si>
  <si>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</si>
  <si>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</si>
  <si>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</si>
  <si>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</si>
  <si>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</si>
  <si>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</si>
  <si>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</si>
  <si>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</si>
  <si>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</si>
  <si>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</si>
  <si>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</si>
  <si>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</si>
  <si>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</si>
  <si>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</si>
  <si>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</si>
  <si>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</si>
  <si>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</si>
  <si>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</si>
  <si>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</si>
  <si>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</si>
  <si>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</si>
  <si>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</si>
  <si>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</si>
  <si>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</si>
  <si>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</si>
  <si>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</si>
  <si>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</si>
  <si>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</si>
  <si>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</si>
  <si>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</si>
  <si>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</si>
  <si>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</si>
  <si>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</si>
  <si>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</si>
  <si>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</si>
  <si>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</si>
  <si>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</si>
  <si>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</si>
  <si>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</si>
  <si>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</si>
  <si>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</si>
  <si>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</si>
  <si>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</si>
  <si>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</si>
  <si>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</si>
  <si>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</si>
  <si>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</si>
  <si>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</si>
  <si>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</si>
  <si>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</si>
  <si>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</si>
  <si>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</si>
  <si>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</si>
  <si>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</si>
  <si>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</si>
  <si>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</si>
  <si>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</si>
  <si>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</si>
  <si>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</si>
  <si>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</si>
  <si>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</si>
  <si>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</si>
  <si>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</si>
  <si>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</si>
  <si>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</si>
  <si>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</si>
  <si>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</si>
  <si>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</si>
  <si>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</si>
  <si>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</si>
  <si>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</si>
  <si>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</si>
  <si>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</si>
  <si>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</si>
  <si>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</si>
  <si>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</si>
  <si>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</si>
  <si>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</si>
  <si>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</si>
  <si>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</si>
  <si>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</si>
  <si>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</si>
  <si>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</si>
  <si>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</si>
  <si>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</si>
  <si>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</si>
  <si>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</si>
  <si>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</si>
  <si>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</si>
  <si>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</si>
  <si>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</si>
  <si>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</si>
  <si>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</si>
  <si>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</si>
  <si>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</si>
  <si>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</si>
  <si>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</si>
  <si>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</si>
  <si>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</si>
  <si>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</si>
  <si>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</si>
  <si>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</si>
  <si>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</si>
  <si>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</si>
  <si>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</si>
  <si>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</si>
  <si>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</si>
  <si>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</si>
  <si>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</si>
  <si>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</si>
  <si>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</si>
  <si>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</si>
  <si>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</si>
  <si>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</si>
  <si>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</si>
  <si>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</si>
  <si>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</si>
  <si>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</si>
  <si>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</si>
  <si>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</si>
  <si>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</si>
  <si>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</si>
  <si>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</si>
  <si>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</si>
  <si>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</si>
  <si>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</si>
  <si>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</si>
  <si>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</si>
  <si>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</si>
  <si>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</si>
  <si>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</si>
  <si>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</si>
  <si>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</si>
  <si>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</si>
  <si>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</si>
  <si>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</si>
  <si>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</si>
  <si>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</si>
  <si>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</si>
  <si>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</si>
  <si>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</si>
  <si>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</si>
  <si>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</si>
  <si>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</si>
  <si>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</si>
  <si>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</si>
  <si>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</si>
  <si>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</si>
  <si>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</si>
  <si>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</si>
  <si>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</si>
  <si>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</si>
  <si>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</si>
  <si>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</si>
  <si>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</si>
  <si>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</si>
  <si>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</si>
  <si>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</si>
  <si>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</si>
  <si>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</si>
  <si>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</si>
  <si>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</si>
  <si>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</si>
  <si>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</si>
  <si>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</si>
  <si>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</si>
  <si>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</si>
  <si>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</si>
  <si>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</si>
  <si>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</si>
  <si>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</si>
  <si>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</si>
  <si>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</si>
  <si>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</si>
  <si>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</si>
  <si>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</si>
  <si>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</si>
  <si>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</si>
  <si>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</si>
  <si>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</si>
  <si>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</si>
  <si>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</si>
  <si>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</si>
  <si>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</si>
  <si>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</si>
  <si>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</si>
  <si>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</si>
  <si>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</si>
  <si>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</si>
  <si>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</si>
  <si>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</si>
  <si>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</si>
  <si>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</si>
  <si>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</si>
  <si>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</si>
  <si>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</si>
  <si>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</si>
  <si>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</si>
  <si>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</si>
  <si>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</si>
  <si>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</si>
  <si>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</si>
  <si>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</si>
  <si>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</si>
  <si>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</si>
  <si>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</si>
  <si>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</si>
  <si>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</si>
  <si>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</si>
  <si>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</si>
  <si>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</si>
  <si>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</si>
  <si>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</si>
  <si>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</si>
  <si>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</si>
  <si>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</si>
  <si>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</si>
  <si>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</si>
  <si>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</si>
  <si>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</si>
  <si>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</si>
  <si>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</si>
  <si>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</si>
  <si>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</si>
  <si>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</si>
  <si>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</si>
  <si>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</si>
  <si>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</si>
  <si>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</si>
  <si>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</si>
  <si>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</si>
  <si>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</si>
  <si>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</si>
  <si>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</si>
  <si>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</si>
  <si>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</si>
  <si>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</si>
  <si>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</si>
  <si>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</si>
  <si>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</si>
  <si>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</si>
  <si>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</si>
  <si>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</si>
  <si>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</si>
  <si>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</si>
  <si>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</si>
  <si>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</si>
  <si>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</si>
  <si>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</si>
  <si>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</si>
  <si>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</si>
  <si>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</si>
  <si>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</si>
  <si>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</si>
  <si>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</si>
  <si>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</si>
  <si>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</si>
  <si>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</si>
  <si>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</si>
  <si>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</si>
  <si>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</si>
  <si>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</si>
  <si>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</si>
  <si>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</si>
  <si>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</si>
  <si>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</si>
  <si>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</si>
  <si>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</si>
  <si>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</si>
  <si>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</si>
  <si>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</si>
  <si>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</si>
  <si>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</si>
  <si>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</si>
  <si>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</si>
  <si>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</si>
  <si>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</si>
  <si>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</si>
  <si>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</si>
  <si>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</si>
  <si>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</si>
  <si>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</si>
  <si>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</si>
  <si>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</si>
  <si>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</si>
  <si>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</si>
  <si>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</si>
  <si>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</si>
  <si>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</si>
  <si>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</si>
  <si>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</si>
  <si>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</si>
  <si>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</si>
  <si>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</si>
  <si>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</si>
  <si>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</si>
  <si>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</si>
  <si>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</si>
  <si>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</si>
  <si>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</si>
  <si>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</si>
  <si>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</si>
  <si>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</si>
  <si>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</si>
  <si>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</si>
  <si>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</si>
  <si>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</si>
  <si>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</si>
  <si>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</si>
  <si>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</si>
  <si>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</si>
  <si>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</si>
  <si>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</si>
  <si>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</si>
  <si>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</si>
  <si>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</si>
  <si>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</si>
  <si>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</si>
  <si>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</si>
  <si>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</si>
  <si>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</si>
  <si>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</si>
  <si>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</si>
  <si>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</si>
  <si>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</si>
  <si>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</si>
  <si>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</si>
  <si>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</si>
  <si>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</si>
  <si>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</si>
  <si>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</si>
  <si>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</si>
  <si>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</si>
  <si>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</si>
  <si>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</si>
  <si>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</si>
  <si>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</si>
  <si>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</si>
  <si>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</si>
  <si>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</si>
  <si>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</si>
  <si>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</si>
  <si>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</si>
  <si>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</si>
  <si>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</si>
  <si>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</si>
  <si>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</si>
  <si>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</si>
  <si>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</si>
  <si>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</si>
  <si>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</si>
  <si>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</si>
  <si>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</si>
  <si>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</si>
  <si>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</si>
  <si>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</si>
  <si>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</si>
  <si>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</si>
  <si>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</si>
  <si>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</si>
  <si>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</si>
  <si>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</si>
  <si>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</si>
  <si>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</si>
  <si>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</si>
  <si>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</si>
  <si>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</si>
  <si>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</si>
  <si>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</si>
  <si>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</si>
  <si>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</si>
  <si>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</si>
  <si>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</si>
  <si>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</si>
  <si>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</si>
  <si>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</si>
  <si>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</si>
  <si>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</si>
  <si>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</si>
  <si>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</si>
  <si>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</si>
  <si>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</si>
  <si>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</si>
  <si>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</si>
  <si>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</si>
  <si>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</si>
  <si>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</si>
  <si>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</si>
  <si>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</si>
  <si>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</si>
  <si>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</si>
  <si>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</si>
  <si>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</si>
  <si>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</si>
  <si>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</si>
  <si>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</si>
  <si>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</si>
  <si>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</si>
  <si>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</si>
  <si>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</si>
  <si>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</si>
  <si>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</si>
  <si>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</si>
  <si>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</si>
  <si>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</si>
  <si>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</si>
  <si>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</si>
  <si>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</si>
  <si>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</si>
  <si>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</si>
  <si>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</si>
  <si>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</si>
  <si>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</si>
  <si>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</si>
  <si>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</si>
  <si>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</si>
  <si>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</si>
  <si>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</si>
  <si>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</si>
  <si>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</si>
  <si>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</si>
  <si>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</si>
  <si>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</si>
  <si>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</si>
  <si>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</si>
  <si>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</si>
  <si>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</si>
  <si>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</si>
  <si>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</si>
  <si>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</si>
  <si>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</si>
  <si>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</si>
  <si>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</si>
  <si>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</si>
  <si>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</si>
  <si>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</si>
  <si>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</si>
  <si>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</si>
  <si>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</si>
  <si>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</si>
  <si>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</si>
  <si>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</si>
  <si>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</si>
  <si>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</si>
  <si>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</si>
  <si>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</si>
  <si>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</si>
  <si>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</si>
  <si>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</si>
  <si>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</si>
  <si>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</si>
  <si>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</si>
  <si>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</si>
  <si>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</si>
  <si>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</si>
  <si>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</si>
  <si>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</si>
  <si>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</si>
  <si>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</si>
  <si>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</si>
  <si>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</si>
  <si>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</si>
  <si>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</si>
  <si>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</si>
  <si>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</si>
  <si>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</si>
  <si>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</si>
  <si>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</si>
  <si>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</si>
  <si>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</si>
  <si>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</si>
  <si>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</si>
  <si>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</si>
  <si>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</si>
  <si>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</si>
  <si>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</si>
  <si>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</si>
  <si>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</si>
  <si>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</si>
  <si>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</si>
  <si>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</si>
  <si>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</si>
  <si>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</si>
  <si>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</si>
  <si>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</si>
  <si>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</si>
  <si>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</si>
  <si>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</si>
  <si>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</si>
  <si>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</si>
  <si>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</si>
  <si>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</si>
  <si>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</si>
  <si>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</si>
  <si>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</si>
  <si>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</si>
  <si>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</si>
  <si>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</si>
  <si>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</si>
  <si>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</si>
  <si>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</si>
  <si>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</si>
  <si>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</si>
  <si>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</si>
  <si>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</si>
  <si>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</si>
  <si>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</si>
  <si>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</si>
  <si>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</si>
  <si>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</si>
  <si>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</si>
  <si>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</si>
  <si>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</si>
  <si>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</si>
  <si>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</si>
  <si>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</si>
  <si>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</si>
  <si>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</si>
  <si>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</si>
  <si>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</si>
  <si>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</si>
  <si>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</si>
  <si>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</si>
  <si>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</si>
  <si>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</si>
  <si>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</si>
  <si>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</si>
  <si>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</si>
  <si>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</si>
  <si>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</si>
  <si>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</si>
  <si>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</si>
  <si>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</si>
  <si>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</si>
  <si>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</si>
  <si>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</si>
  <si>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</si>
  <si>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</si>
  <si>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</si>
  <si>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</si>
  <si>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</si>
  <si>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</si>
  <si>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</si>
  <si>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</si>
  <si>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</si>
  <si>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</si>
  <si>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</si>
  <si>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</si>
  <si>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</si>
  <si>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</si>
  <si>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</si>
  <si>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</si>
  <si>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</si>
  <si>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</si>
  <si>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</si>
  <si>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</si>
  <si>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</si>
  <si>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</si>
  <si>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</si>
  <si>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</si>
  <si>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</si>
  <si>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</si>
  <si>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</si>
  <si>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</si>
  <si>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</si>
  <si>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</si>
  <si>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</si>
  <si>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</si>
  <si>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</si>
  <si>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</si>
  <si>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</si>
  <si>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</si>
  <si>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</si>
  <si>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</si>
  <si>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</si>
  <si>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</si>
  <si>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</si>
  <si>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</si>
  <si>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</si>
  <si>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</si>
  <si>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</si>
  <si>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</si>
  <si>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</si>
  <si>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</si>
  <si>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</si>
  <si>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</si>
  <si>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</si>
  <si>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</si>
  <si>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</si>
  <si>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</si>
  <si>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</si>
  <si>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</si>
  <si>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</si>
  <si>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</si>
  <si>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</si>
  <si>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</si>
  <si>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</si>
  <si>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</si>
  <si>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</si>
  <si>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</si>
  <si>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</si>
  <si>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</si>
  <si>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</si>
  <si>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</si>
  <si>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</si>
  <si>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</si>
  <si>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</si>
  <si>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</si>
  <si>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</si>
  <si>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</si>
  <si>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</si>
  <si>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</si>
  <si>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</si>
  <si>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</si>
  <si>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</si>
  <si>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</si>
  <si>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</si>
  <si>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</si>
  <si>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</si>
  <si>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</si>
  <si>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</si>
  <si>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</si>
  <si>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</si>
  <si>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</si>
  <si>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</si>
  <si>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</si>
  <si>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</si>
  <si>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</si>
  <si>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</si>
  <si>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</si>
  <si>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</si>
  <si>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SOUTH OF</t>
  </si>
  <si>
    <t>US 15-501</t>
  </si>
  <si>
    <t>NORTH OF</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</si>
  <si>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</si>
  <si>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</si>
  <si>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</si>
  <si>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</si>
  <si>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</si>
  <si>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</si>
  <si>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</si>
  <si>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</si>
  <si>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</si>
  <si>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</si>
  <si>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</si>
  <si>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</si>
  <si>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</si>
  <si>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</si>
  <si>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</si>
  <si>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</si>
  <si>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</si>
  <si>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</si>
  <si>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</si>
  <si>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</si>
  <si>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</si>
  <si>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</si>
  <si>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</si>
  <si>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</si>
  <si>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</si>
  <si>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</si>
  <si>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</si>
  <si>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</si>
  <si>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</si>
  <si>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</si>
  <si>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</si>
  <si>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</si>
  <si>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</si>
  <si>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</si>
  <si>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</si>
  <si>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</si>
  <si>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</si>
  <si>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</si>
  <si>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</si>
  <si>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</si>
  <si>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</si>
  <si>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</si>
  <si>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</si>
  <si>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</si>
  <si>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</si>
  <si>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</si>
  <si>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</si>
  <si>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</si>
  <si>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</si>
  <si>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</si>
  <si>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</si>
  <si>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</si>
  <si>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</si>
  <si>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</si>
  <si>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</si>
  <si>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</si>
  <si>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</si>
  <si>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</si>
  <si>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</si>
  <si>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</si>
  <si>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</si>
  <si>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</si>
  <si>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</si>
  <si>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</si>
  <si>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</si>
  <si>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</si>
  <si>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</si>
  <si>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</si>
  <si>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</si>
  <si>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</si>
  <si>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</si>
  <si>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</si>
  <si>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</si>
  <si>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</si>
  <si>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</si>
  <si>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</si>
  <si>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</si>
  <si>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</si>
  <si>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</si>
  <si>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</si>
  <si>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</si>
  <si>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</si>
  <si>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</si>
  <si>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</si>
  <si>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</si>
  <si>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</si>
  <si>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</si>
  <si>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</si>
  <si>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</si>
  <si>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</si>
  <si>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</si>
  <si>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</si>
  <si>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</si>
  <si>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</si>
  <si>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</si>
  <si>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</si>
  <si>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</si>
  <si>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</si>
  <si>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</si>
  <si>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</si>
  <si>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</si>
  <si>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</si>
  <si>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</si>
  <si>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</si>
  <si>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</si>
  <si>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</si>
  <si>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</si>
  <si>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</si>
  <si>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</si>
  <si>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</si>
  <si>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</si>
  <si>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</si>
  <si>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</si>
  <si>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</si>
  <si>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</si>
  <si>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</si>
  <si>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</si>
  <si>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</si>
  <si>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</si>
  <si>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</si>
  <si>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</si>
  <si>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</si>
  <si>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</si>
  <si>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</si>
  <si>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</si>
  <si>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</si>
  <si>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</si>
  <si>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</si>
  <si>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</si>
  <si>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</si>
  <si>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</si>
  <si>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</si>
  <si>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</si>
  <si>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</si>
  <si>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</si>
  <si>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</si>
  <si>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</si>
  <si>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</si>
  <si>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</si>
  <si>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</si>
  <si>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</si>
  <si>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</si>
  <si>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</si>
  <si>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</si>
  <si>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</si>
  <si>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</si>
  <si>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</si>
  <si>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</si>
  <si>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</si>
  <si>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</si>
  <si>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</si>
  <si>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</si>
  <si>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</si>
  <si>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</si>
  <si>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</si>
  <si>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</si>
  <si>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</si>
  <si>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</si>
  <si>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</si>
  <si>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</si>
  <si>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</si>
  <si>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</si>
  <si>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</si>
  <si>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</si>
  <si>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</si>
  <si>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</si>
  <si>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</si>
  <si>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</si>
  <si>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</si>
  <si>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</si>
  <si>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</si>
  <si>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</si>
  <si>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</si>
  <si>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</si>
  <si>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</si>
  <si>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</si>
  <si>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</si>
  <si>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</si>
  <si>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</si>
  <si>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</si>
  <si>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</si>
  <si>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</si>
  <si>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</si>
  <si>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</si>
  <si>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</si>
  <si>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</si>
  <si>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</si>
  <si>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</si>
  <si>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</si>
  <si>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</si>
  <si>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</si>
  <si>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</si>
  <si>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</si>
  <si>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</si>
  <si>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</si>
  <si>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</si>
  <si>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</si>
  <si>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</si>
  <si>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</si>
  <si>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</si>
  <si>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</si>
  <si>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</si>
  <si>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</si>
  <si>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</si>
  <si>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</si>
  <si>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</si>
  <si>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</si>
  <si>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</si>
  <si>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</si>
  <si>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</si>
  <si>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</si>
  <si>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</si>
  <si>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</si>
  <si>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</si>
  <si>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</si>
  <si>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</si>
  <si>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</si>
  <si>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</si>
  <si>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</si>
  <si>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</si>
  <si>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</si>
  <si>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</si>
  <si>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</si>
  <si>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</si>
  <si>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</si>
  <si>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</si>
  <si>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</si>
  <si>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</si>
  <si>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</si>
  <si>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</si>
  <si>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</si>
  <si>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</si>
  <si>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</si>
  <si>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</si>
  <si>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</si>
  <si>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</si>
  <si>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</si>
  <si>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</si>
  <si>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</si>
  <si>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</si>
  <si>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</si>
  <si>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</si>
  <si>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</si>
  <si>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</si>
  <si>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</si>
  <si>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</si>
  <si>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</si>
  <si>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</si>
  <si>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</si>
  <si>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</si>
  <si>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</si>
  <si>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</si>
  <si>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</si>
  <si>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</si>
  <si>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</si>
  <si>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</si>
  <si>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</si>
  <si>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</si>
  <si>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</si>
  <si>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</si>
  <si>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</si>
  <si>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</si>
  <si>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</si>
  <si>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</si>
  <si>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</si>
  <si>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</si>
  <si>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</si>
  <si>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</si>
  <si>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</si>
  <si>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</si>
  <si>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</si>
  <si>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</si>
  <si>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</si>
  <si>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</si>
  <si>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</si>
  <si>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</si>
  <si>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</si>
  <si>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</si>
  <si>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</si>
  <si>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</si>
  <si>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</si>
  <si>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</si>
  <si>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</si>
  <si>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</si>
  <si>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</si>
  <si>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</si>
  <si>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</si>
  <si>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</si>
  <si>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</si>
  <si>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</si>
  <si>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</si>
  <si>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</si>
  <si>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</si>
  <si>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</si>
  <si>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</si>
  <si>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</si>
  <si>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</si>
  <si>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</si>
  <si>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</si>
  <si>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</si>
  <si>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</si>
  <si>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</si>
  <si>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</si>
  <si>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</si>
  <si>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</si>
  <si>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</si>
  <si>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</si>
  <si>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</si>
  <si>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</si>
  <si>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</si>
  <si>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</si>
  <si>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</si>
  <si>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</si>
  <si>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</si>
  <si>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</si>
  <si>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</si>
  <si>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</si>
  <si>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</si>
  <si>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</si>
  <si>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</si>
  <si>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</si>
  <si>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</si>
  <si>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</si>
  <si>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</si>
  <si>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</si>
  <si>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</si>
  <si>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</si>
  <si>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</si>
  <si>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</si>
  <si>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</si>
  <si>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</si>
  <si>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</si>
  <si>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</si>
  <si>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</si>
  <si>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</si>
  <si>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</si>
  <si>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</si>
  <si>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</si>
  <si>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</si>
  <si>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</si>
  <si>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</si>
  <si>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</si>
  <si>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</si>
  <si>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</si>
  <si>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</si>
  <si>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</si>
  <si>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</si>
  <si>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</si>
  <si>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</si>
  <si>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</si>
  <si>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</si>
  <si>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</si>
  <si>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</si>
  <si>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</si>
  <si>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</si>
  <si>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</si>
  <si>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</si>
  <si>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</si>
  <si>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</si>
  <si>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</si>
  <si>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</si>
  <si>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</si>
  <si>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</si>
  <si>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</si>
  <si>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</si>
  <si>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</si>
  <si>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</si>
  <si>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</si>
  <si>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</si>
  <si>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</si>
  <si>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</si>
  <si>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</si>
  <si>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</si>
  <si>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</si>
  <si>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</si>
  <si>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</si>
  <si>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</si>
  <si>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</si>
  <si>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</si>
  <si>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</si>
  <si>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</si>
  <si>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</si>
  <si>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</si>
  <si>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</si>
  <si>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</si>
  <si>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</si>
  <si>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</si>
  <si>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</si>
  <si>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</si>
  <si>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</si>
  <si>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</si>
  <si>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</si>
  <si>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</si>
  <si>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</si>
  <si>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</si>
  <si>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</si>
  <si>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</si>
  <si>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</si>
  <si>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</si>
  <si>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</si>
  <si>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</si>
  <si>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</si>
  <si>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</si>
  <si>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</si>
  <si>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</si>
  <si>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</si>
  <si>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</si>
  <si>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</si>
  <si>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</si>
  <si>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</si>
  <si>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</si>
  <si>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</si>
  <si>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</si>
  <si>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</si>
  <si>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</si>
  <si>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</si>
  <si>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</si>
  <si>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</si>
  <si>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</si>
  <si>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</si>
  <si>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</si>
  <si>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</si>
  <si>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</si>
  <si>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</si>
  <si>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</si>
  <si>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</si>
  <si>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</si>
  <si>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</si>
  <si>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</si>
  <si>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</si>
  <si>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</si>
  <si>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</si>
  <si>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</si>
  <si>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</si>
  <si>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</si>
  <si>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</si>
  <si>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</si>
  <si>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</si>
  <si>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</si>
  <si>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</si>
  <si>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</si>
  <si>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</si>
  <si>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</si>
  <si>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</si>
  <si>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</si>
  <si>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</si>
  <si>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</si>
  <si>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</si>
  <si>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</si>
  <si>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</si>
  <si>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</si>
  <si>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</si>
  <si>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</si>
  <si>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</si>
  <si>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</si>
  <si>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</si>
  <si>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</si>
  <si>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</si>
  <si>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</si>
  <si>
    <t>05-08-203 (TIP #W-5601HP)</t>
  </si>
  <si>
    <t>05-1723</t>
  </si>
  <si>
    <t>SR 1375 (Lake Wheeler Road) at SR 1390 (Optimist Farm Road)/SR 1503 (Donnybrook Road)</t>
  </si>
  <si>
    <t>35.657816, -78.717261</t>
  </si>
  <si>
    <t>Fuquay-Varina (unincorporated Wake County)</t>
  </si>
  <si>
    <t>SR 1503 (Donnybrook Road)</t>
  </si>
  <si>
    <t>SR 1390 (Optimist Farm Road)</t>
  </si>
  <si>
    <t>Realign SR 1390 (Optimist Farm Road) and SR 1503 (Donnybrook Road) to tie directly across from one another and install shoulder-mounted actuated ("Vehicle Entering When Flashing") flashers in both directions on SR 1375 (Lake Wheeler Road)</t>
  </si>
  <si>
    <t>SR 1375 (Lake Wheeler Road)</t>
  </si>
  <si>
    <t>150 (350 on N leg)</t>
  </si>
  <si>
    <t>Frontal Impact Crashes in the Intersection (angle, left turn different roadways, right turn different roadways, left/right turn same roadway and head-on) within the Y-line</t>
  </si>
  <si>
    <t>Rear End Crashes on SR 1375 (Lake Wheeler Road) approaching the intersection (both directions)</t>
  </si>
  <si>
    <t>Limited sight distance on SR 1375 (Lake Wheeler Road) and the offset condition of SR 1390 (Optimist Farm Road) with SR 1503 (Donnybrook Road) is contributing to angle and rear end type crashes (35 total crashes 1/1/2011-12/31/2015; 14 correctable).</t>
  </si>
  <si>
    <t>0920000868</t>
  </si>
  <si>
    <t>0920000991</t>
  </si>
  <si>
    <t>0920001913</t>
  </si>
  <si>
    <t>0920001914</t>
  </si>
  <si>
    <t>SR 1375 (Lake Wheeler Rd)</t>
  </si>
  <si>
    <t>SR 1390 (Optimist Farm Rd)</t>
  </si>
  <si>
    <t>SR 1503 (Donny Brook Rd)</t>
  </si>
  <si>
    <t>SR 1404 (Johnson Pond Rd)</t>
  </si>
  <si>
    <t>SR 1392 (Ransdell Rd)</t>
  </si>
  <si>
    <t>Realignment and flashers: CON start 5/24/2021 and completion 7/2/2021 per the NCDOT tracking database (the HNTB compliance memo lists 7/2/2021 as both the begin and completion date), built under the R-2721A (Complete 540) contract; HNTB compliance review 6/7/2024 (substantial compliance). Nearmap 9/15/2020 and 1/23/2021 and the Wake County 2/17/2021 orthophoto show no work on the new alignment, and Nearmap 5/20/2021 shows clearing just under way, so the May 2021 start holds. The flashers were then replaced by traffic signal 05-1723 (plan sealed 2/25/2022). Imagery brackets the turn-on: Nearmap 5/30/2022 shows the span wire up but no stop bars on SR 1375, Street View June 2022 shows the heads bagged with the side-street stop signs still up, and Nearmap 10/21/2022 shows stop bars on both SR 1375 approaches (signal operating), so the construction period runs from 5/1/2021 through 10/31/2022.</t>
  </si>
  <si>
    <t>PROJECT/CONSTRUCTION: W-5601HP (05-08-203, WBS 50138.3.225, HSIP, B/C 3.43, evaluation order 41000076575) moved the SR 1390 (Optimist Farm Rd) approach about 200 ft south so it ties into SR 1375 directly across from SR 1503 (Donnybrook Rd) at MP 4.70, and added "Vehicle Entering When Flashing" flashers on both SR 1375 approaches. Built under the R-2721A (Complete 540) contract; the tracking database gives a 5/24/2021 start (also the let date) and the HNTB memo lists 7/2/2021 as the completion.
SIGNAL (CONFOUNDER): In 2022 a traffic signal (05-1723, 2-phase fully actuated; plan sealed 2/25/2022; not part of W-5601HP) replaced the flashers, and the VEWF signs and beacons came out. Imagery brackets the turn-on between late June and mid-October 2022 and no record gives the date, so the construction period is carried through 10/31/2022 (the certain bound) and the after period (11/1/2022-8/31/2026, 3 yr 10 mo) represents the realigned, signalized intersection.
PRIOR PROJECT: W-5205W/05-13-6035 (sight distance improvements here) was never evaluated because this project began in 2021. Nearmap imagery appears to show the sight distance work at the old SR 1390 T-intersection was completed between 9/5/2016 and 2/19/2017, so that work was complete by February 2017. The before period therefore runs 7/1/2017-4/30/2021 as an equal 3 yr 10 mo period, with the sight distance improvement in place throughout.
Y-LINE: 150 ft on the south, east and west legs, extended to 350 ft on the north leg (the southbound SR 1375 approach) so the former SR 1390 junction (MP 4.66, about 200 ft north) is covered with the usual 150 ft beyond it.
OTHER CHANGES: Complete 540 (NC 540; built from 2019) opened 9/24/2024 and crosses SR 1375 about 0.3 mi north with no interchange there, changing travel patterns in the after period's last two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</si>
</sst>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0">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5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ast leg: SR 1503 (Donnybrook Road), 45 mph, 2025 AADT: 2400.">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a:t>
          </a:r>
        </a:p>
      </xdr:txBody>
    </xdr:sp>
    <xdr:clientData/>
  </xdr:oneCellAnchor>
  <xdr:oneCellAnchor>
    <xdr:from>
      <xdr:col>7</xdr:col>
      <xdr:colOff>1159649</xdr:colOff>
      <xdr:row>22</xdr:row>
      <xdr:rowOff>109570</xdr:rowOff>
    </xdr:from>
    <xdr:ext cx="1750000" cy="58000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16925429" y="583981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4" t="s">
        <v>107</v>
      </c>
      <c r="C2" s="675"/>
      <c r="D2" s="675"/>
      <c r="E2" s="675"/>
      <c r="F2" s="675"/>
      <c r="G2" s="675"/>
      <c r="H2" s="675"/>
      <c r="I2" s="676"/>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77" t="s">
        <v>323</v>
      </c>
      <c r="C2" s="678"/>
      <c r="D2" s="678"/>
      <c r="E2" s="678"/>
      <c r="F2" s="678"/>
      <c r="G2" s="678"/>
      <c r="H2" s="678"/>
      <c r="I2" s="678"/>
      <c r="J2" s="678"/>
      <c r="K2" s="678"/>
      <c r="L2" s="678"/>
      <c r="M2" s="678"/>
      <c r="N2" s="678"/>
      <c r="O2" s="678"/>
      <c r="P2" s="678"/>
      <c r="Q2" s="678"/>
      <c r="R2" s="679"/>
    </row>
    <row r="3" spans="2:18" ht="15" customHeight="1" thickBot="1">
      <c r="B3" s="680"/>
      <c r="C3" s="681"/>
      <c r="D3" s="681"/>
      <c r="E3" s="681"/>
      <c r="F3" s="681"/>
      <c r="G3" s="681"/>
      <c r="H3" s="681"/>
      <c r="I3" s="681"/>
      <c r="J3" s="681"/>
      <c r="K3" s="681"/>
      <c r="L3" s="681"/>
      <c r="M3" s="681"/>
      <c r="N3" s="681"/>
      <c r="O3" s="681"/>
      <c r="P3" s="681"/>
      <c r="Q3" s="681"/>
      <c r="R3" s="682"/>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5" t="s">
        <v>42</v>
      </c>
      <c r="L5" s="686"/>
      <c r="M5" s="114"/>
      <c r="O5" s="121" t="s">
        <v>374</v>
      </c>
      <c r="P5" s="114"/>
      <c r="Q5" s="114"/>
      <c r="R5" s="115"/>
    </row>
    <row r="6" spans="2:18">
      <c r="B6" s="116"/>
      <c r="C6" s="122" t="s">
        <v>135</v>
      </c>
      <c r="D6" s="123">
        <v>41000076575</v>
      </c>
      <c r="E6" s="124"/>
      <c r="F6" s="117"/>
      <c r="G6" s="125" t="s">
        <v>149</v>
      </c>
      <c r="H6" s="201">
        <f>YEARFRAC(H7,H8)</f>
        <v>5</v>
      </c>
      <c r="I6" s="114"/>
      <c r="J6" s="114"/>
      <c r="K6" s="687" t="s">
        <v>332</v>
      </c>
      <c r="L6" s="688"/>
      <c r="M6" s="114"/>
      <c r="N6" s="126" t="s">
        <v>373</v>
      </c>
      <c r="O6" s="127">
        <v>45</v>
      </c>
      <c r="P6" s="114"/>
      <c r="Q6" s="114"/>
      <c r="R6" s="115"/>
    </row>
    <row r="7" spans="2:18" ht="14.7" thickBot="1">
      <c r="B7" s="116"/>
      <c r="C7" s="128" t="s">
        <v>136</v>
      </c>
      <c r="D7" s="599" t="s">
        <v>1330</v>
      </c>
      <c r="E7" s="130"/>
      <c r="F7" s="117"/>
      <c r="G7" s="131" t="s">
        <v>142</v>
      </c>
      <c r="H7" s="132">
        <v>40544</v>
      </c>
      <c r="I7" s="114"/>
      <c r="J7" s="114"/>
      <c r="K7" s="689" t="s">
        <v>330</v>
      </c>
      <c r="L7" s="690"/>
      <c r="M7" s="114"/>
      <c r="N7" s="133" t="s">
        <v>372</v>
      </c>
      <c r="O7" s="134">
        <v>35</v>
      </c>
      <c r="P7" s="114"/>
      <c r="Q7" s="114"/>
      <c r="R7" s="115"/>
    </row>
    <row r="8" spans="2:18" ht="14.7" thickBot="1">
      <c r="B8" s="116"/>
      <c r="C8" s="128" t="s">
        <v>324</v>
      </c>
      <c r="D8" s="129" t="s">
        <v>1331</v>
      </c>
      <c r="E8" s="130"/>
      <c r="F8" s="117"/>
      <c r="G8" s="131" t="s">
        <v>143</v>
      </c>
      <c r="H8" s="132">
        <v>42369</v>
      </c>
      <c r="I8" s="114"/>
      <c r="J8" s="114"/>
      <c r="K8" s="691" t="s">
        <v>331</v>
      </c>
      <c r="L8" s="692"/>
      <c r="M8" s="114"/>
      <c r="N8" s="114"/>
      <c r="O8" s="114"/>
      <c r="P8" s="114"/>
      <c r="Q8" s="114"/>
      <c r="R8" s="115"/>
    </row>
    <row r="9" spans="2:18" ht="14.7" thickBot="1">
      <c r="B9" s="116"/>
      <c r="C9" s="128" t="s">
        <v>140</v>
      </c>
      <c r="D9" s="129" t="s">
        <v>1332</v>
      </c>
      <c r="E9" s="130"/>
      <c r="F9" s="117"/>
      <c r="G9" s="135"/>
      <c r="H9" s="136"/>
      <c r="I9" s="120" t="s">
        <v>357</v>
      </c>
      <c r="J9" s="114"/>
      <c r="K9" s="683" t="s">
        <v>736</v>
      </c>
      <c r="L9" s="684"/>
      <c r="M9" s="114"/>
      <c r="N9" s="114"/>
      <c r="O9" s="114"/>
      <c r="P9" s="114"/>
      <c r="Q9" s="114"/>
      <c r="R9" s="115"/>
    </row>
    <row r="10" spans="2:18" ht="14.7" thickBot="1">
      <c r="B10" s="116"/>
      <c r="C10" s="128" t="s">
        <v>157</v>
      </c>
      <c r="D10" s="594" t="s">
        <v>1333</v>
      </c>
      <c r="E10" s="130"/>
      <c r="F10" s="117"/>
      <c r="G10" s="137" t="s">
        <v>13</v>
      </c>
      <c r="H10" s="138">
        <v>35</v>
      </c>
      <c r="I10" s="202">
        <f>H10/$H$6</f>
        <v>7</v>
      </c>
      <c r="J10" s="114"/>
      <c r="K10" s="139" t="s">
        <v>358</v>
      </c>
      <c r="L10" s="114"/>
      <c r="M10" s="140"/>
      <c r="N10" s="114"/>
      <c r="O10" s="114"/>
      <c r="P10" s="114"/>
      <c r="Q10" s="114"/>
      <c r="R10" s="115"/>
    </row>
    <row r="11" spans="2:18" ht="14.7" thickBot="1">
      <c r="B11" s="116"/>
      <c r="C11" s="128" t="s">
        <v>137</v>
      </c>
      <c r="D11" s="129" t="s">
        <v>486</v>
      </c>
      <c r="E11" s="130"/>
      <c r="F11" s="117"/>
      <c r="G11" s="141" t="s">
        <v>150</v>
      </c>
      <c r="H11" s="138">
        <v>0</v>
      </c>
      <c r="I11" s="203">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1334</v>
      </c>
      <c r="E12" s="130"/>
      <c r="F12" s="117"/>
      <c r="G12" s="141" t="s">
        <v>151</v>
      </c>
      <c r="H12" s="138">
        <v>0</v>
      </c>
      <c r="I12" s="203">
        <f t="shared" si="0"/>
        <v>0</v>
      </c>
      <c r="J12" s="114"/>
      <c r="K12" s="147" t="s">
        <v>741</v>
      </c>
      <c r="L12" s="148" t="s">
        <v>1335</v>
      </c>
      <c r="M12" s="148">
        <v>45</v>
      </c>
      <c r="N12" s="148">
        <v>2025</v>
      </c>
      <c r="O12" s="656">
        <f>'Evaluation Set-up'!P26</f>
        <v>2400</v>
      </c>
      <c r="P12" s="149" t="b">
        <v>0</v>
      </c>
      <c r="Q12" s="205" t="str">
        <f>K12&amp;" leg: "&amp;L12&amp;", "&amp;M12&amp;" mph, "&amp;N12&amp;" AADT: "&amp;O12&amp;IF(P12," (est)","")</f>
        <v>East leg: SR 1503 (Donnybrook Road), 45 mph, 2025 AADT: 2400</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s">
        <v>829</v>
      </c>
      <c r="L13" s="148" t="s">
        <v>1336</v>
      </c>
      <c r="M13" s="151">
        <v>35</v>
      </c>
      <c r="N13" s="151">
        <v>2025</v>
      </c>
      <c r="O13" s="657">
        <f>'Evaluation Set-up'!O26</f>
        <v>4800</v>
      </c>
      <c r="P13" s="152" t="b">
        <v>0</v>
      </c>
      <c r="Q13" s="205" t="str">
        <f t="shared" ref="Q13:Q14" si="1">K13&amp;" leg: "&amp;L13&amp;", "&amp;M13&amp;" mph, "&amp;N13&amp;" AADT: "&amp;O13&amp;IF(P13," (est)","")</f>
        <v>West leg: SR 1390 (Optimist Farm Road), 35 mph, 2025 AADT: 4800</v>
      </c>
      <c r="R13" s="115"/>
    </row>
    <row r="14" spans="2:18" ht="33" customHeight="1">
      <c r="B14" s="116"/>
      <c r="C14" s="128" t="s">
        <v>141</v>
      </c>
      <c r="D14" s="153" t="s">
        <v>1337</v>
      </c>
      <c r="E14" s="154"/>
      <c r="F14" s="117"/>
      <c r="G14" s="141" t="s">
        <v>153</v>
      </c>
      <c r="H14" s="138">
        <v>7</v>
      </c>
      <c r="I14" s="203">
        <f t="shared" si="0"/>
        <v>1.4</v>
      </c>
      <c r="J14" s="114"/>
      <c r="K14" s="150" t="s">
        <v>739</v>
      </c>
      <c r="L14" s="151" t="s">
        <v>1338</v>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s">
        <v>80</v>
      </c>
      <c r="E15" s="130"/>
      <c r="F15" s="117"/>
      <c r="G15" s="156" t="s">
        <v>27</v>
      </c>
      <c r="H15" s="157">
        <v>26</v>
      </c>
      <c r="I15" s="204">
        <f t="shared" si="0"/>
        <v>5.2</v>
      </c>
      <c r="J15" s="114"/>
      <c r="K15" s="158" t="s">
        <v>740</v>
      </c>
      <c r="L15" s="151" t="s">
        <v>1338</v>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ht="101.1" thickBot="1">
      <c r="B18" s="116"/>
      <c r="C18" s="128" t="s">
        <v>329</v>
      </c>
      <c r="D18" s="165" t="s">
        <v>1352</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t="s">
        <v>1339</v>
      </c>
      <c r="E19" s="130"/>
      <c r="F19" s="117"/>
      <c r="G19" s="114"/>
      <c r="H19" s="114"/>
      <c r="I19" s="114"/>
      <c r="J19" s="114"/>
      <c r="K19" s="114"/>
      <c r="L19" s="587" t="s">
        <v>112</v>
      </c>
      <c r="M19" s="578">
        <f>'Evaluation Set-up'!D9</f>
        <v>42917</v>
      </c>
      <c r="N19" s="579">
        <f>'Evaluation Set-up'!E9</f>
        <v>44316</v>
      </c>
      <c r="O19" s="580">
        <f>'Evaluation Set-up'!F9</f>
        <v>3</v>
      </c>
      <c r="P19" s="581">
        <f>'Evaluation Set-up'!G9</f>
        <v>10</v>
      </c>
      <c r="Q19" s="114"/>
      <c r="R19" s="115"/>
    </row>
    <row r="20" spans="2:18" ht="33" customHeight="1">
      <c r="B20" s="116"/>
      <c r="C20" s="128" t="s">
        <v>242</v>
      </c>
      <c r="D20" s="153" t="s">
        <v>1340</v>
      </c>
      <c r="E20" s="154"/>
      <c r="F20" s="117"/>
      <c r="G20" s="114"/>
      <c r="H20" s="114"/>
      <c r="I20" s="114"/>
      <c r="J20" s="114"/>
      <c r="K20" s="114"/>
      <c r="L20" s="588" t="s">
        <v>144</v>
      </c>
      <c r="M20" s="183">
        <f>'Evaluation Set-up'!D10</f>
        <v>44317</v>
      </c>
      <c r="N20" s="577">
        <f>'Evaluation Set-up'!E10</f>
        <v>44865</v>
      </c>
      <c r="O20" s="189">
        <f>'Evaluation Set-up'!F10</f>
        <v>1</v>
      </c>
      <c r="P20" s="190">
        <f>'Evaluation Set-up'!G10</f>
        <v>6</v>
      </c>
      <c r="Q20" s="114"/>
      <c r="R20" s="115"/>
    </row>
    <row r="21" spans="2:18" ht="14.7" thickBot="1">
      <c r="B21" s="116"/>
      <c r="C21" s="128" t="s">
        <v>243</v>
      </c>
      <c r="D21" s="129" t="s">
        <v>1341</v>
      </c>
      <c r="E21" s="130"/>
      <c r="F21" s="117"/>
      <c r="G21" s="114"/>
      <c r="H21" s="114"/>
      <c r="I21" s="114"/>
      <c r="J21" s="114"/>
      <c r="K21" s="114"/>
      <c r="L21" s="589" t="s">
        <v>113</v>
      </c>
      <c r="M21" s="184">
        <f>'Evaluation Set-up'!D11</f>
        <v>44866</v>
      </c>
      <c r="N21" s="186">
        <f>'Evaluation Set-up'!E11</f>
        <v>46265</v>
      </c>
      <c r="O21" s="191">
        <f>'Evaluation Set-up'!F11</f>
        <v>3</v>
      </c>
      <c r="P21" s="192">
        <f>'Evaluation Set-up'!G11</f>
        <v>10</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s">
        <v>1342</v>
      </c>
      <c r="E23" s="166"/>
      <c r="F23" s="117"/>
      <c r="G23" s="139"/>
      <c r="H23" s="114"/>
      <c r="I23" s="114"/>
      <c r="J23" s="114"/>
      <c r="K23" s="114"/>
      <c r="L23" s="114"/>
      <c r="M23" s="114"/>
      <c r="N23" s="114"/>
      <c r="O23" s="114"/>
      <c r="P23" s="114"/>
      <c r="Q23" s="114"/>
      <c r="R23" s="115"/>
    </row>
    <row r="24" spans="2:18" ht="288.3" thickBot="1">
      <c r="B24" s="116"/>
      <c r="C24" s="169" t="s">
        <v>333</v>
      </c>
      <c r="D24" s="170" t="s">
        <v>1353</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5" t="s">
        <v>54</v>
      </c>
      <c r="C2" s="696"/>
      <c r="D2" s="696"/>
      <c r="E2" s="696"/>
      <c r="F2" s="696"/>
      <c r="G2" s="696"/>
      <c r="H2" s="697"/>
      <c r="J2" s="695" t="s">
        <v>55</v>
      </c>
      <c r="K2" s="696"/>
      <c r="L2" s="696"/>
      <c r="M2" s="696"/>
      <c r="N2" s="696"/>
      <c r="O2" s="696"/>
      <c r="P2" s="696"/>
      <c r="Q2" s="696"/>
      <c r="R2" s="696"/>
      <c r="S2" s="696"/>
      <c r="T2" s="696"/>
      <c r="U2" s="696"/>
      <c r="V2" s="697"/>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17" t="s">
        <v>42</v>
      </c>
      <c r="G4" s="718"/>
      <c r="H4" s="115"/>
      <c r="J4" s="116"/>
      <c r="K4" s="114"/>
      <c r="L4" s="719" t="s">
        <v>159</v>
      </c>
      <c r="M4" s="720"/>
      <c r="N4" s="721"/>
      <c r="O4" s="114"/>
      <c r="P4" s="714" t="s">
        <v>171</v>
      </c>
      <c r="Q4" s="715"/>
      <c r="R4" s="716"/>
      <c r="S4" s="114"/>
      <c r="T4" s="214" t="s">
        <v>123</v>
      </c>
      <c r="U4" s="114"/>
      <c r="V4" s="115"/>
    </row>
    <row r="5" spans="2:34" ht="15" customHeight="1" thickBot="1">
      <c r="B5" s="116"/>
      <c r="C5" s="722" t="s">
        <v>162</v>
      </c>
      <c r="D5" s="693">
        <v>18</v>
      </c>
      <c r="E5" s="114"/>
      <c r="F5" s="687" t="s">
        <v>164</v>
      </c>
      <c r="G5" s="688"/>
      <c r="H5" s="115"/>
      <c r="J5" s="116"/>
      <c r="K5" s="114"/>
      <c r="L5" s="215" t="s">
        <v>160</v>
      </c>
      <c r="M5" s="216"/>
      <c r="N5" s="217">
        <v>2021</v>
      </c>
      <c r="O5" s="114"/>
      <c r="P5" s="710" t="s">
        <v>172</v>
      </c>
      <c r="Q5" s="711"/>
      <c r="R5" s="180">
        <f>IFERROR(ROUND(VLOOKUP($N$5, $K$11:$R$35, 8, FALSE), -2), "Select Year")</f>
        <v>11700</v>
      </c>
      <c r="S5" s="114"/>
      <c r="T5" s="218" t="s">
        <v>45</v>
      </c>
      <c r="U5" s="724" t="s">
        <v>176</v>
      </c>
      <c r="V5" s="115"/>
      <c r="AF5" s="725" t="s">
        <v>43</v>
      </c>
      <c r="AG5" s="726"/>
      <c r="AH5" s="727"/>
    </row>
    <row r="6" spans="2:34" ht="15" customHeight="1" thickTop="1" thickBot="1">
      <c r="B6" s="116"/>
      <c r="C6" s="723"/>
      <c r="D6" s="694"/>
      <c r="E6" s="114"/>
      <c r="F6" s="730" t="s">
        <v>165</v>
      </c>
      <c r="G6" s="731"/>
      <c r="H6" s="115"/>
      <c r="J6" s="116"/>
      <c r="K6" s="114"/>
      <c r="L6" s="219" t="s">
        <v>161</v>
      </c>
      <c r="M6" s="220"/>
      <c r="N6" s="221">
        <v>2025</v>
      </c>
      <c r="O6" s="114"/>
      <c r="P6" s="712" t="s">
        <v>173</v>
      </c>
      <c r="Q6" s="713"/>
      <c r="R6" s="181">
        <f>IFERROR(ROUND(VLOOKUP($N$6, $K$11:$R$35, 8, FALSE), -2), "Select Year")</f>
        <v>11800</v>
      </c>
      <c r="S6" s="114"/>
      <c r="T6" s="114"/>
      <c r="U6" s="724"/>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4"/>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9" t="s">
        <v>124</v>
      </c>
      <c r="L8" s="700"/>
      <c r="M8" s="700"/>
      <c r="N8" s="700"/>
      <c r="O8" s="700"/>
      <c r="P8" s="700"/>
      <c r="Q8" s="700"/>
      <c r="R8" s="701"/>
      <c r="S8" s="114"/>
      <c r="T8" s="218" t="s">
        <v>45</v>
      </c>
      <c r="U8" s="724" t="s">
        <v>126</v>
      </c>
      <c r="V8" s="115"/>
      <c r="AF8" s="259">
        <f>YEAR(E9)</f>
        <v>2021</v>
      </c>
      <c r="AG8">
        <f>MONTH(E9)</f>
        <v>4</v>
      </c>
      <c r="AH8" s="260">
        <f>(YEAR(D10)-YEAR(D9))*12+MONTH(D10)-MONTH(D9)</f>
        <v>46</v>
      </c>
    </row>
    <row r="9" spans="2:34" ht="15" customHeight="1">
      <c r="B9" s="116"/>
      <c r="C9" s="229" t="s">
        <v>112</v>
      </c>
      <c r="D9" s="182">
        <f>IF(B14,D14,DATE(AF8-F11,AG8-G11+1,1))</f>
        <v>42917</v>
      </c>
      <c r="E9" s="185">
        <f>D10-1</f>
        <v>44316</v>
      </c>
      <c r="F9" s="187">
        <f>ROUNDDOWN(AH8/12,0)</f>
        <v>3</v>
      </c>
      <c r="G9" s="188">
        <f>AH8-12*F9</f>
        <v>10</v>
      </c>
      <c r="H9" s="115"/>
      <c r="J9" s="116"/>
      <c r="K9" s="702" t="s">
        <v>31</v>
      </c>
      <c r="L9" s="704" t="s">
        <v>32</v>
      </c>
      <c r="M9" s="706" t="s">
        <v>33</v>
      </c>
      <c r="N9" s="708" t="s">
        <v>34</v>
      </c>
      <c r="O9" s="704" t="s">
        <v>36</v>
      </c>
      <c r="P9" s="706" t="s">
        <v>37</v>
      </c>
      <c r="Q9" s="708" t="s">
        <v>35</v>
      </c>
      <c r="R9" s="728" t="s">
        <v>41</v>
      </c>
      <c r="S9" s="114"/>
      <c r="T9" s="114"/>
      <c r="U9" s="724"/>
      <c r="V9" s="115"/>
      <c r="AF9" s="259">
        <f>YEAR(E10)</f>
        <v>2022</v>
      </c>
      <c r="AG9">
        <f>MONTH(E10)</f>
        <v>10</v>
      </c>
      <c r="AH9" s="261">
        <f>(YEAR(D11)-YEAR(D10))*12+MONTH(D11)-MONTH(D10)</f>
        <v>18</v>
      </c>
    </row>
    <row r="10" spans="2:34" ht="15" customHeight="1" thickBot="1">
      <c r="B10" s="116"/>
      <c r="C10" s="231" t="s">
        <v>144</v>
      </c>
      <c r="D10" s="183">
        <f>DATE(AF9,AG9-(D5-1),1)</f>
        <v>44317</v>
      </c>
      <c r="E10" s="232">
        <v>44865</v>
      </c>
      <c r="F10" s="189">
        <f>ROUNDDOWN(AH9/12,0)</f>
        <v>1</v>
      </c>
      <c r="G10" s="190">
        <f>AH9-12*F10</f>
        <v>6</v>
      </c>
      <c r="H10" s="115"/>
      <c r="J10" s="116"/>
      <c r="K10" s="703"/>
      <c r="L10" s="705"/>
      <c r="M10" s="707"/>
      <c r="N10" s="709"/>
      <c r="O10" s="705"/>
      <c r="P10" s="707"/>
      <c r="Q10" s="709"/>
      <c r="R10" s="729"/>
      <c r="S10" s="114"/>
      <c r="T10" s="218" t="s">
        <v>45</v>
      </c>
      <c r="U10" s="724" t="s">
        <v>127</v>
      </c>
      <c r="V10" s="115"/>
      <c r="AF10" s="262"/>
      <c r="AG10" s="263">
        <f>E11+1</f>
        <v>46266</v>
      </c>
      <c r="AH10" s="264">
        <f>(YEAR(AG10)-YEAR(D11))*12+MONTH(AG10)-MONTH(D11)</f>
        <v>46</v>
      </c>
    </row>
    <row r="11" spans="2:34" ht="15" customHeight="1" thickBot="1">
      <c r="B11" s="116"/>
      <c r="C11" s="233" t="s">
        <v>113</v>
      </c>
      <c r="D11" s="184">
        <f>E10+1</f>
        <v>44866</v>
      </c>
      <c r="E11" s="186">
        <f>D4</f>
        <v>46265</v>
      </c>
      <c r="F11" s="191">
        <f>ROUNDDOWN(AH10/12,0)</f>
        <v>3</v>
      </c>
      <c r="G11" s="192">
        <f>AH10-12*F11</f>
        <v>10</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4"/>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4"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4"/>
      <c r="V13" s="115"/>
      <c r="W13" s="176"/>
    </row>
    <row r="14" spans="2:34" ht="15" customHeight="1" thickBot="1">
      <c r="B14" s="239" t="b">
        <v>0</v>
      </c>
      <c r="C14" s="240" t="s">
        <v>445</v>
      </c>
      <c r="D14" s="241"/>
      <c r="E14" s="238"/>
      <c r="F14" s="114"/>
      <c r="G14" s="114"/>
      <c r="H14" s="115"/>
      <c r="J14" s="116"/>
      <c r="K14" s="237">
        <v>2013</v>
      </c>
      <c r="L14" s="558"/>
      <c r="M14" s="559"/>
      <c r="N14" s="177" t="str">
        <f t="shared" si="0"/>
        <v/>
      </c>
      <c r="O14" s="558"/>
      <c r="P14" s="560"/>
      <c r="Q14" s="177" t="str">
        <f t="shared" si="1"/>
        <v/>
      </c>
      <c r="R14" s="251" t="str">
        <f t="shared" si="3"/>
        <v/>
      </c>
      <c r="S14" s="114"/>
      <c r="T14" s="114"/>
      <c r="U14" s="724"/>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4"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4"/>
      <c r="V16" s="115"/>
    </row>
    <row r="17" spans="2:22" ht="15" customHeight="1">
      <c r="B17" s="242" t="s">
        <v>45</v>
      </c>
      <c r="C17" s="698" t="s">
        <v>169</v>
      </c>
      <c r="D17" s="698"/>
      <c r="E17" s="698"/>
      <c r="F17" s="698"/>
      <c r="G17" s="698"/>
      <c r="H17" s="115"/>
      <c r="J17" s="116"/>
      <c r="K17" s="237">
        <v>2016</v>
      </c>
      <c r="L17" s="602"/>
      <c r="M17" s="601"/>
      <c r="N17" s="177" t="str">
        <f t="shared" si="0"/>
        <v/>
      </c>
      <c r="O17" s="600"/>
      <c r="P17" s="559"/>
      <c r="Q17" s="177" t="str">
        <f t="shared" si="1"/>
        <v/>
      </c>
      <c r="R17" s="251" t="str">
        <f t="shared" si="3"/>
        <v/>
      </c>
      <c r="S17" s="114"/>
      <c r="T17" s="114"/>
      <c r="U17" s="724"/>
      <c r="V17" s="243"/>
    </row>
    <row r="18" spans="2:22" ht="15" customHeight="1">
      <c r="B18" s="116"/>
      <c r="C18" s="698"/>
      <c r="D18" s="698"/>
      <c r="E18" s="698"/>
      <c r="F18" s="698"/>
      <c r="G18" s="698"/>
      <c r="H18" s="115"/>
      <c r="J18" s="116"/>
      <c r="K18" s="237">
        <v>2017</v>
      </c>
      <c r="L18" s="653">
        <f>L62</f>
        <v>7300</v>
      </c>
      <c r="M18" s="654">
        <f>M62</f>
        <v>5100</v>
      </c>
      <c r="N18" s="177">
        <f t="shared" si="0"/>
        <v>6200</v>
      </c>
      <c r="O18" s="655">
        <f>O62</f>
        <v>5400</v>
      </c>
      <c r="P18" s="654">
        <f>P62</f>
        <v>3600</v>
      </c>
      <c r="Q18" s="177">
        <f t="shared" si="1"/>
        <v>4500</v>
      </c>
      <c r="R18" s="251">
        <f t="shared" si="3"/>
        <v>10700</v>
      </c>
      <c r="S18" s="114"/>
      <c r="T18" s="218" t="s">
        <v>45</v>
      </c>
      <c r="U18" s="114" t="s">
        <v>177</v>
      </c>
      <c r="V18" s="243"/>
    </row>
    <row r="19" spans="2:22" ht="15" customHeight="1">
      <c r="B19" s="242" t="s">
        <v>45</v>
      </c>
      <c r="C19" s="698" t="s">
        <v>170</v>
      </c>
      <c r="D19" s="698"/>
      <c r="E19" s="698"/>
      <c r="F19" s="698"/>
      <c r="G19" s="698"/>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698" t="s">
        <v>178</v>
      </c>
      <c r="V19" s="115"/>
    </row>
    <row r="20" spans="2:22" ht="15" customHeight="1">
      <c r="B20" s="116"/>
      <c r="C20" s="698"/>
      <c r="D20" s="698"/>
      <c r="E20" s="698"/>
      <c r="F20" s="698"/>
      <c r="G20" s="698"/>
      <c r="H20" s="115"/>
      <c r="J20" s="116"/>
      <c r="K20" s="237">
        <v>2019</v>
      </c>
      <c r="L20" s="653">
        <f>L64</f>
        <v>8200</v>
      </c>
      <c r="M20" s="654">
        <f>M64</f>
        <v>6100</v>
      </c>
      <c r="N20" s="177">
        <f t="shared" si="0"/>
        <v>7150</v>
      </c>
      <c r="O20" s="655">
        <f>O64</f>
        <v>5500</v>
      </c>
      <c r="P20" s="654">
        <f>P64</f>
        <v>3700</v>
      </c>
      <c r="Q20" s="177">
        <f t="shared" si="1"/>
        <v>4600</v>
      </c>
      <c r="R20" s="251">
        <f t="shared" si="3"/>
        <v>11750</v>
      </c>
      <c r="S20" s="114"/>
      <c r="T20" s="114"/>
      <c r="U20" s="698"/>
      <c r="V20" s="115"/>
    </row>
    <row r="21" spans="2:22" ht="15" customHeight="1">
      <c r="B21" s="242" t="s">
        <v>45</v>
      </c>
      <c r="C21" s="698" t="s">
        <v>168</v>
      </c>
      <c r="D21" s="698"/>
      <c r="E21" s="698"/>
      <c r="F21" s="698"/>
      <c r="G21" s="698"/>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698"/>
      <c r="V21" s="115"/>
    </row>
    <row r="22" spans="2:22" ht="15" customHeight="1">
      <c r="B22" s="242"/>
      <c r="C22" s="698"/>
      <c r="D22" s="698"/>
      <c r="E22" s="698"/>
      <c r="F22" s="698"/>
      <c r="G22" s="698"/>
      <c r="H22" s="115"/>
      <c r="J22" s="116"/>
      <c r="K22" s="237">
        <v>2021</v>
      </c>
      <c r="L22" s="653">
        <f>L66</f>
        <v>8400</v>
      </c>
      <c r="M22" s="654">
        <f>M66</f>
        <v>6100</v>
      </c>
      <c r="N22" s="177">
        <f t="shared" si="0"/>
        <v>7250</v>
      </c>
      <c r="O22" s="655">
        <f>O66</f>
        <v>5600</v>
      </c>
      <c r="P22" s="654">
        <f>P66</f>
        <v>3300</v>
      </c>
      <c r="Q22" s="177">
        <f t="shared" si="1"/>
        <v>4450</v>
      </c>
      <c r="R22" s="251">
        <f t="shared" si="3"/>
        <v>11700</v>
      </c>
      <c r="S22" s="114"/>
      <c r="T22" s="218" t="s">
        <v>45</v>
      </c>
      <c r="U22" s="724" t="s">
        <v>179</v>
      </c>
      <c r="V22" s="115"/>
    </row>
    <row r="23" spans="2:22" ht="15" customHeight="1">
      <c r="B23" s="242" t="s">
        <v>45</v>
      </c>
      <c r="C23" s="698" t="s">
        <v>701</v>
      </c>
      <c r="D23" s="698"/>
      <c r="E23" s="698"/>
      <c r="F23" s="698"/>
      <c r="G23" s="698"/>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4">IF(COUNT(L23:M23) = 0, "",N23+Q23)</f>
        <v>11050</v>
      </c>
      <c r="S23" s="114"/>
      <c r="T23" s="114"/>
      <c r="U23" s="724"/>
      <c r="V23" s="115"/>
    </row>
    <row r="24" spans="2:22" ht="15" customHeight="1">
      <c r="B24" s="116"/>
      <c r="C24" s="698"/>
      <c r="D24" s="698"/>
      <c r="E24" s="698"/>
      <c r="F24" s="698"/>
      <c r="G24" s="698"/>
      <c r="H24" s="115"/>
      <c r="J24" s="116"/>
      <c r="K24" s="237">
        <v>2023</v>
      </c>
      <c r="L24" s="653">
        <f>L68</f>
        <v>7800</v>
      </c>
      <c r="M24" s="654">
        <f>M68</f>
        <v>6000</v>
      </c>
      <c r="N24" s="177">
        <f t="shared" si="0"/>
        <v>6900</v>
      </c>
      <c r="O24" s="655">
        <f>O68</f>
        <v>4800</v>
      </c>
      <c r="P24" s="654">
        <f>P68</f>
        <v>2000</v>
      </c>
      <c r="Q24" s="177">
        <f t="shared" si="1"/>
        <v>3400</v>
      </c>
      <c r="R24" s="251">
        <f t="shared" si="4"/>
        <v>10300</v>
      </c>
      <c r="S24" s="114"/>
      <c r="T24" s="114"/>
      <c r="U24" s="724"/>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4"/>
        <v>11050</v>
      </c>
      <c r="S25" s="114"/>
      <c r="T25" s="114"/>
      <c r="U25" s="724"/>
      <c r="V25" s="115"/>
    </row>
    <row r="26" spans="2:22" ht="15" customHeight="1">
      <c r="J26" s="116"/>
      <c r="K26" s="237">
        <v>2025</v>
      </c>
      <c r="L26" s="653">
        <f>L70</f>
        <v>8900</v>
      </c>
      <c r="M26" s="654">
        <f>M70</f>
        <v>7400</v>
      </c>
      <c r="N26" s="177">
        <f t="shared" si="0"/>
        <v>8150</v>
      </c>
      <c r="O26" s="655">
        <f>O70</f>
        <v>4800</v>
      </c>
      <c r="P26" s="654">
        <f>P70</f>
        <v>2400</v>
      </c>
      <c r="Q26" s="177">
        <f t="shared" si="1"/>
        <v>3600</v>
      </c>
      <c r="R26" s="251">
        <f t="shared" si="4"/>
        <v>11750</v>
      </c>
      <c r="S26" s="114"/>
      <c r="T26" s="114"/>
      <c r="U26" s="724"/>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4"/>
        <v>11750</v>
      </c>
      <c r="S27" s="114"/>
      <c r="T27" s="114"/>
      <c r="U27" s="724"/>
      <c r="V27" s="115"/>
    </row>
    <row r="28" spans="2:22" ht="15" customHeight="1">
      <c r="F28" s="235"/>
      <c r="J28" s="116"/>
      <c r="K28" s="237">
        <v>2027</v>
      </c>
      <c r="L28" s="560"/>
      <c r="M28" s="559"/>
      <c r="N28" s="177" t="str">
        <f t="shared" si="0"/>
        <v/>
      </c>
      <c r="O28" s="655"/>
      <c r="P28" s="654"/>
      <c r="Q28" s="177" t="str">
        <f t="shared" ref="Q28:Q35" si="5">IF(COUNT(O28:P28) = 0, "",O28/2+P28/2)</f>
        <v/>
      </c>
      <c r="R28" s="251" t="str">
        <f t="shared" ref="R28:R35" si="6">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5"/>
        <v/>
      </c>
      <c r="R29" s="251" t="str">
        <f t="shared" si="6"/>
        <v/>
      </c>
      <c r="S29" s="114"/>
      <c r="T29" s="247"/>
      <c r="U29" s="246"/>
      <c r="V29" s="115"/>
    </row>
    <row r="30" spans="2:22" ht="15" customHeight="1">
      <c r="J30" s="116"/>
      <c r="K30" s="237">
        <v>2029</v>
      </c>
      <c r="L30" s="560"/>
      <c r="M30" s="559"/>
      <c r="N30" s="177" t="str">
        <f t="shared" si="0"/>
        <v/>
      </c>
      <c r="O30" s="558"/>
      <c r="P30" s="559"/>
      <c r="Q30" s="177" t="str">
        <f t="shared" si="5"/>
        <v/>
      </c>
      <c r="R30" s="251" t="str">
        <f t="shared" si="6"/>
        <v/>
      </c>
      <c r="S30" s="114"/>
      <c r="T30" s="247"/>
      <c r="U30" s="246"/>
      <c r="V30" s="115"/>
    </row>
    <row r="31" spans="2:22" ht="15" customHeight="1">
      <c r="J31" s="116"/>
      <c r="K31" s="237">
        <v>2030</v>
      </c>
      <c r="L31" s="560"/>
      <c r="M31" s="559"/>
      <c r="N31" s="177" t="str">
        <f t="shared" si="0"/>
        <v/>
      </c>
      <c r="O31" s="559"/>
      <c r="P31" s="559"/>
      <c r="Q31" s="177" t="str">
        <f t="shared" si="5"/>
        <v/>
      </c>
      <c r="R31" s="251" t="str">
        <f t="shared" si="6"/>
        <v/>
      </c>
      <c r="S31" s="114"/>
      <c r="T31" s="247"/>
      <c r="U31" s="246"/>
      <c r="V31" s="115"/>
    </row>
    <row r="32" spans="2:22" ht="15" customHeight="1">
      <c r="J32" s="116"/>
      <c r="K32" s="237">
        <v>2031</v>
      </c>
      <c r="L32" s="561"/>
      <c r="M32" s="562"/>
      <c r="N32" s="177" t="str">
        <f t="shared" si="0"/>
        <v/>
      </c>
      <c r="O32" s="566"/>
      <c r="P32" s="562"/>
      <c r="Q32" s="177" t="str">
        <f t="shared" si="5"/>
        <v/>
      </c>
      <c r="R32" s="251" t="str">
        <f t="shared" si="6"/>
        <v/>
      </c>
      <c r="S32" s="114"/>
      <c r="T32" s="247"/>
      <c r="U32" s="246"/>
      <c r="V32" s="115"/>
    </row>
    <row r="33" spans="7:22" ht="15" customHeight="1">
      <c r="J33" s="116"/>
      <c r="K33" s="237">
        <v>2032</v>
      </c>
      <c r="L33" s="561"/>
      <c r="M33" s="562"/>
      <c r="N33" s="177" t="str">
        <f t="shared" si="0"/>
        <v/>
      </c>
      <c r="O33" s="566"/>
      <c r="P33" s="562"/>
      <c r="Q33" s="177" t="str">
        <f t="shared" si="5"/>
        <v/>
      </c>
      <c r="R33" s="251" t="str">
        <f t="shared" si="6"/>
        <v/>
      </c>
      <c r="S33" s="114"/>
      <c r="T33" s="247"/>
      <c r="U33" s="246"/>
      <c r="V33" s="115"/>
    </row>
    <row r="34" spans="7:22" ht="15" customHeight="1">
      <c r="J34" s="116"/>
      <c r="K34" s="237">
        <v>2033</v>
      </c>
      <c r="L34" s="561"/>
      <c r="M34" s="562"/>
      <c r="N34" s="177" t="str">
        <f t="shared" si="0"/>
        <v/>
      </c>
      <c r="O34" s="566"/>
      <c r="P34" s="562"/>
      <c r="Q34" s="177" t="str">
        <f t="shared" si="5"/>
        <v/>
      </c>
      <c r="R34" s="251" t="str">
        <f t="shared" si="6"/>
        <v/>
      </c>
      <c r="S34" s="114"/>
      <c r="T34" s="247"/>
      <c r="U34" s="246"/>
      <c r="V34" s="115"/>
    </row>
    <row r="35" spans="7:22" ht="15" customHeight="1" thickBot="1">
      <c r="J35" s="116"/>
      <c r="K35" s="248">
        <v>2034</v>
      </c>
      <c r="L35" s="563"/>
      <c r="M35" s="564"/>
      <c r="N35" s="179" t="str">
        <f t="shared" si="0"/>
        <v/>
      </c>
      <c r="O35" s="567"/>
      <c r="P35" s="564"/>
      <c r="Q35" s="179" t="str">
        <f t="shared" si="5"/>
        <v/>
      </c>
      <c r="R35" s="252" t="str">
        <f t="shared" si="6"/>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s">
        <v>1343</v>
      </c>
      <c r="M37" s="659" t="s">
        <v>1344</v>
      </c>
      <c r="O37" s="659" t="s">
        <v>1345</v>
      </c>
      <c r="P37" s="659" t="s">
        <v>1346</v>
      </c>
    </row>
    <row r="38" spans="7:22">
      <c r="G38" s="98" t="s">
        <v>187</v>
      </c>
      <c r="L38" s="98" t="s">
        <v>486</v>
      </c>
      <c r="M38" s="98" t="s">
        <v>486</v>
      </c>
      <c r="O38" s="98" t="s">
        <v>486</v>
      </c>
      <c r="P38" s="98" t="s">
        <v>486</v>
      </c>
    </row>
    <row r="39" spans="7:22">
      <c r="G39" s="98" t="s">
        <v>387</v>
      </c>
      <c r="L39" s="98" t="s">
        <v>831</v>
      </c>
      <c r="M39" s="98" t="s">
        <v>831</v>
      </c>
      <c r="O39" s="98" t="s">
        <v>831</v>
      </c>
      <c r="P39" s="98" t="s">
        <v>831</v>
      </c>
    </row>
    <row r="40" spans="7:22">
      <c r="G40" s="98" t="s">
        <v>832</v>
      </c>
      <c r="L40" s="98" t="s">
        <v>833</v>
      </c>
      <c r="M40" s="98" t="s">
        <v>833</v>
      </c>
      <c r="O40" s="98" t="s">
        <v>833</v>
      </c>
      <c r="P40" s="98" t="s">
        <v>833</v>
      </c>
    </row>
    <row r="41" spans="7:22">
      <c r="G41" s="98" t="s">
        <v>834</v>
      </c>
      <c r="L41" s="98">
        <v>40001375092</v>
      </c>
      <c r="M41" s="98">
        <v>40001375092</v>
      </c>
      <c r="O41" s="98">
        <v>40001390092</v>
      </c>
      <c r="P41" s="98">
        <v>40001503092</v>
      </c>
    </row>
    <row r="42" spans="7:22">
      <c r="G42" s="98" t="s">
        <v>835</v>
      </c>
      <c r="L42" s="98" t="s">
        <v>1347</v>
      </c>
      <c r="M42" s="98" t="s">
        <v>1347</v>
      </c>
      <c r="O42" s="98" t="s">
        <v>1348</v>
      </c>
      <c r="P42" s="98" t="s">
        <v>1349</v>
      </c>
    </row>
    <row r="43" spans="7:22">
      <c r="G43" s="98" t="s">
        <v>836</v>
      </c>
      <c r="L43" s="98" t="s">
        <v>870</v>
      </c>
      <c r="M43" s="98" t="s">
        <v>868</v>
      </c>
      <c r="O43" s="98" t="s">
        <v>837</v>
      </c>
      <c r="P43" s="98" t="s">
        <v>867</v>
      </c>
    </row>
    <row r="44" spans="7:22" ht="15" customHeight="1">
      <c r="G44" s="98" t="s">
        <v>838</v>
      </c>
      <c r="L44" s="98" t="s">
        <v>1348</v>
      </c>
      <c r="M44" s="98" t="s">
        <v>1349</v>
      </c>
      <c r="O44" s="98" t="s">
        <v>1350</v>
      </c>
      <c r="P44" s="98" t="s">
        <v>1351</v>
      </c>
    </row>
    <row r="45" spans="7:22">
      <c r="G45" s="98" t="s">
        <v>839</v>
      </c>
      <c r="L45" s="98" t="s">
        <v>840</v>
      </c>
      <c r="M45" s="98" t="s">
        <v>840</v>
      </c>
      <c r="O45" s="98" t="s">
        <v>840</v>
      </c>
      <c r="P45" s="98" t="s">
        <v>840</v>
      </c>
    </row>
    <row r="46" spans="7:22">
      <c r="G46" s="98" t="s">
        <v>841</v>
      </c>
      <c r="L46" s="98" t="s">
        <v>842</v>
      </c>
      <c r="M46" s="98" t="s">
        <v>842</v>
      </c>
      <c r="O46" s="98" t="s">
        <v>842</v>
      </c>
      <c r="P46" s="98" t="s">
        <v>842</v>
      </c>
    </row>
    <row r="47" spans="7:22">
      <c r="G47" s="98" t="s">
        <v>843</v>
      </c>
    </row>
    <row r="48" spans="7:22">
      <c r="G48" s="98" t="s">
        <v>844</v>
      </c>
      <c r="L48" s="652">
        <v>5300</v>
      </c>
      <c r="M48" s="652">
        <v>3900</v>
      </c>
    </row>
    <row r="49" spans="7:16">
      <c r="G49" s="98" t="s">
        <v>845</v>
      </c>
    </row>
    <row r="50" spans="7:16">
      <c r="G50" s="98" t="s">
        <v>846</v>
      </c>
      <c r="L50" s="652">
        <v>6200</v>
      </c>
      <c r="M50" s="652">
        <v>4800</v>
      </c>
    </row>
    <row r="51" spans="7:16">
      <c r="G51" s="98" t="s">
        <v>847</v>
      </c>
    </row>
    <row r="52" spans="7:16">
      <c r="G52" s="98" t="s">
        <v>848</v>
      </c>
      <c r="L52" s="652">
        <v>6600</v>
      </c>
      <c r="M52" s="652">
        <v>4700</v>
      </c>
    </row>
    <row r="53" spans="7:16">
      <c r="G53" s="98" t="s">
        <v>849</v>
      </c>
    </row>
    <row r="54" spans="7:16">
      <c r="G54" s="98" t="s">
        <v>850</v>
      </c>
      <c r="L54" s="652">
        <v>6500</v>
      </c>
      <c r="M54" s="652">
        <v>4400</v>
      </c>
    </row>
    <row r="55" spans="7:16">
      <c r="G55" s="98" t="s">
        <v>851</v>
      </c>
    </row>
    <row r="56" spans="7:16">
      <c r="G56" s="98" t="s">
        <v>852</v>
      </c>
      <c r="L56" s="652">
        <v>6400</v>
      </c>
      <c r="M56" s="652">
        <v>4300</v>
      </c>
    </row>
    <row r="57" spans="7:16">
      <c r="G57" s="98" t="s">
        <v>853</v>
      </c>
    </row>
    <row r="58" spans="7:16">
      <c r="G58" s="98" t="s">
        <v>854</v>
      </c>
      <c r="L58" s="652">
        <v>9400</v>
      </c>
      <c r="M58" s="652">
        <v>9500</v>
      </c>
    </row>
    <row r="59" spans="7:16">
      <c r="G59" s="98" t="s">
        <v>855</v>
      </c>
      <c r="O59" s="652">
        <v>4200</v>
      </c>
      <c r="P59" s="652">
        <v>3000</v>
      </c>
    </row>
    <row r="60" spans="7:16">
      <c r="G60" s="98" t="s">
        <v>856</v>
      </c>
      <c r="L60" s="652">
        <v>6700</v>
      </c>
      <c r="M60" s="652">
        <v>4400</v>
      </c>
    </row>
    <row r="61" spans="7:16">
      <c r="G61" s="98" t="s">
        <v>857</v>
      </c>
    </row>
    <row r="62" spans="7:16">
      <c r="G62" s="98" t="s">
        <v>858</v>
      </c>
      <c r="L62" s="652">
        <v>7300</v>
      </c>
      <c r="M62" s="652">
        <v>5100</v>
      </c>
      <c r="O62" s="652">
        <v>5400</v>
      </c>
      <c r="P62" s="652">
        <v>3600</v>
      </c>
    </row>
    <row r="63" spans="7:16">
      <c r="G63" s="98" t="s">
        <v>859</v>
      </c>
    </row>
    <row r="64" spans="7:16">
      <c r="G64" s="98" t="s">
        <v>860</v>
      </c>
      <c r="L64" s="652">
        <v>8200</v>
      </c>
      <c r="M64" s="652">
        <v>6100</v>
      </c>
      <c r="O64" s="652">
        <v>5500</v>
      </c>
      <c r="P64" s="652">
        <v>3700</v>
      </c>
    </row>
    <row r="65" spans="7:16">
      <c r="G65" s="98" t="s">
        <v>861</v>
      </c>
    </row>
    <row r="66" spans="7:16">
      <c r="G66" s="98" t="s">
        <v>862</v>
      </c>
      <c r="L66" s="652">
        <v>8400</v>
      </c>
      <c r="M66" s="652">
        <v>6100</v>
      </c>
      <c r="O66" s="652">
        <v>5600</v>
      </c>
      <c r="P66" s="652">
        <v>3300</v>
      </c>
    </row>
    <row r="67" spans="7:16">
      <c r="G67" s="98" t="s">
        <v>863</v>
      </c>
    </row>
    <row r="68" spans="7:16">
      <c r="G68" s="98" t="s">
        <v>864</v>
      </c>
      <c r="L68" s="652">
        <v>7800</v>
      </c>
      <c r="M68" s="652">
        <v>6000</v>
      </c>
      <c r="O68" s="652">
        <v>4800</v>
      </c>
      <c r="P68" s="652">
        <v>2000</v>
      </c>
    </row>
    <row r="69" spans="7:16">
      <c r="G69" s="98" t="s">
        <v>865</v>
      </c>
    </row>
    <row r="70" spans="7:16">
      <c r="G70" s="98" t="s">
        <v>866</v>
      </c>
      <c r="L70" s="652">
        <v>8900</v>
      </c>
      <c r="M70" s="652">
        <v>7400</v>
      </c>
      <c r="O70" s="652">
        <v>4800</v>
      </c>
      <c r="P70" s="652">
        <v>2400</v>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3" t="s">
        <v>247</v>
      </c>
      <c r="D5" s="733"/>
      <c r="E5" s="733"/>
      <c r="F5" s="733"/>
      <c r="G5" s="733"/>
      <c r="H5" s="733"/>
      <c r="I5" s="733"/>
      <c r="J5" s="733"/>
      <c r="K5" s="734"/>
    </row>
    <row r="6" spans="1:11" customFormat="1" ht="4.5" customHeight="1">
      <c r="B6" s="95"/>
      <c r="C6" s="47"/>
      <c r="D6" s="47"/>
      <c r="E6" s="47"/>
      <c r="F6" s="47"/>
      <c r="G6" s="47"/>
      <c r="H6" s="47"/>
      <c r="I6" s="47"/>
      <c r="J6" s="47"/>
      <c r="K6" s="47"/>
    </row>
    <row r="7" spans="1:11" customFormat="1" ht="35.25" customHeight="1">
      <c r="B7" s="94" t="s">
        <v>248</v>
      </c>
      <c r="C7" s="733" t="s">
        <v>249</v>
      </c>
      <c r="D7" s="733"/>
      <c r="E7" s="733"/>
      <c r="F7" s="733"/>
      <c r="G7" s="733"/>
      <c r="H7" s="733"/>
      <c r="I7" s="733"/>
      <c r="J7" s="733"/>
      <c r="K7" s="734"/>
    </row>
    <row r="8" spans="1:11" customFormat="1" ht="5.25" customHeight="1">
      <c r="B8" s="95"/>
      <c r="C8" s="47"/>
      <c r="D8" s="47"/>
      <c r="E8" s="47"/>
      <c r="F8" s="47"/>
      <c r="G8" s="47"/>
      <c r="H8" s="47"/>
      <c r="I8" s="47"/>
      <c r="J8" s="47"/>
      <c r="K8" s="47"/>
    </row>
    <row r="9" spans="1:11" customFormat="1" ht="33" customHeight="1">
      <c r="B9" s="735" t="s">
        <v>250</v>
      </c>
      <c r="C9" s="738" t="s">
        <v>303</v>
      </c>
      <c r="D9" s="738"/>
      <c r="E9" s="738"/>
      <c r="F9" s="738"/>
      <c r="G9" s="738"/>
      <c r="H9" s="738"/>
      <c r="I9" s="738"/>
      <c r="J9" s="738"/>
      <c r="K9" s="739"/>
    </row>
    <row r="10" spans="1:11" customFormat="1" ht="19.5" customHeight="1">
      <c r="B10" s="736"/>
      <c r="C10" s="740" t="s">
        <v>251</v>
      </c>
      <c r="D10" s="740"/>
      <c r="E10" s="740"/>
      <c r="F10" s="740"/>
      <c r="G10" s="740"/>
      <c r="H10" s="740"/>
      <c r="I10" s="740"/>
      <c r="J10" s="740"/>
      <c r="K10" s="741"/>
    </row>
    <row r="11" spans="1:11" customFormat="1" ht="19.5" customHeight="1">
      <c r="B11" s="736"/>
      <c r="C11" s="740" t="s">
        <v>307</v>
      </c>
      <c r="D11" s="740"/>
      <c r="E11" s="740"/>
      <c r="F11" s="740"/>
      <c r="G11" s="740"/>
      <c r="H11" s="740"/>
      <c r="I11" s="740"/>
      <c r="J11" s="740"/>
      <c r="K11" s="741"/>
    </row>
    <row r="12" spans="1:11" customFormat="1" ht="69" customHeight="1">
      <c r="B12" s="737"/>
      <c r="C12" s="742" t="s">
        <v>713</v>
      </c>
      <c r="D12" s="742"/>
      <c r="E12" s="742"/>
      <c r="F12" s="742"/>
      <c r="G12" s="742"/>
      <c r="H12" s="742"/>
      <c r="I12" s="742"/>
      <c r="J12" s="742"/>
      <c r="K12" s="743"/>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2" t="s">
        <v>308</v>
      </c>
      <c r="C18" s="732"/>
      <c r="D18" s="732"/>
      <c r="E18" s="732"/>
      <c r="F18" s="732"/>
      <c r="G18" s="732"/>
      <c r="H18" s="732"/>
      <c r="I18" s="732"/>
      <c r="J18" s="732"/>
      <c r="K18" s="732"/>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4" t="s">
        <v>304</v>
      </c>
      <c r="C2" s="745"/>
      <c r="D2" s="745"/>
      <c r="E2" s="745"/>
      <c r="F2" s="746"/>
      <c r="I2" s="747" t="s">
        <v>302</v>
      </c>
      <c r="J2" s="748"/>
      <c r="K2" s="748"/>
      <c r="L2" s="748"/>
      <c r="M2" s="748"/>
      <c r="N2" s="748"/>
      <c r="O2" s="748"/>
      <c r="P2" s="748"/>
      <c r="Q2" s="749"/>
    </row>
    <row r="3" spans="2:17">
      <c r="B3" s="98" t="s">
        <v>871</v>
      </c>
      <c r="C3" t="s">
        <v>872</v>
      </c>
      <c r="D3" s="595" t="s">
        <v>873</v>
      </c>
      <c r="E3" t="s">
        <v>874</v>
      </c>
      <c r="F3" t="s">
        <v>875</v>
      </c>
      <c r="I3" s="6" t="s">
        <v>45</v>
      </c>
      <c r="J3" s="750" t="s">
        <v>305</v>
      </c>
      <c r="K3" s="750"/>
      <c r="L3" s="750"/>
      <c r="M3" s="750"/>
      <c r="N3" s="750"/>
      <c r="O3" s="750"/>
      <c r="P3" s="750"/>
      <c r="Q3" s="751"/>
    </row>
    <row r="4" spans="2:17" ht="14.7" thickBot="1">
      <c r="B4" s="98">
        <v>104999009</v>
      </c>
      <c r="C4">
        <v>50020561</v>
      </c>
      <c r="D4" s="595">
        <v>5</v>
      </c>
      <c r="E4" s="595" t="s">
        <v>876</v>
      </c>
      <c r="F4">
        <v>30</v>
      </c>
      <c r="I4" s="596" t="s">
        <v>45</v>
      </c>
      <c r="J4" s="752" t="s">
        <v>306</v>
      </c>
      <c r="K4" s="752"/>
      <c r="L4" s="752"/>
      <c r="M4" s="752"/>
      <c r="N4" s="752"/>
      <c r="O4" s="752"/>
      <c r="P4" s="752"/>
      <c r="Q4" s="753"/>
    </row>
    <row r="5" spans="2:17">
      <c r="B5" s="98">
        <v>105125296</v>
      </c>
      <c r="C5">
        <v>50020561</v>
      </c>
      <c r="D5" s="595">
        <v>5</v>
      </c>
      <c r="E5" s="595" t="s">
        <v>877</v>
      </c>
      <c r="F5">
        <v>30</v>
      </c>
    </row>
    <row r="6" spans="2:17">
      <c r="B6" s="98">
        <v>105186073</v>
      </c>
      <c r="C6">
        <v>50020561</v>
      </c>
      <c r="D6">
        <v>5</v>
      </c>
      <c r="E6" s="595" t="s">
        <v>878</v>
      </c>
      <c r="F6">
        <v>19</v>
      </c>
    </row>
    <row r="7" spans="2:17">
      <c r="B7" s="98">
        <v>105233216</v>
      </c>
      <c r="C7">
        <v>50042993</v>
      </c>
      <c r="D7">
        <v>5</v>
      </c>
      <c r="E7" s="595" t="s">
        <v>879</v>
      </c>
      <c r="F7">
        <v>26</v>
      </c>
    </row>
    <row r="8" spans="2:17">
      <c r="B8" s="98">
        <v>105329607</v>
      </c>
      <c r="C8">
        <v>50020561</v>
      </c>
      <c r="D8">
        <v>5</v>
      </c>
      <c r="E8" s="595" t="s">
        <v>880</v>
      </c>
      <c r="F8">
        <v>30</v>
      </c>
    </row>
    <row r="9" spans="2:17">
      <c r="B9" s="98">
        <v>105329610</v>
      </c>
      <c r="C9">
        <v>50020561</v>
      </c>
      <c r="D9">
        <v>5</v>
      </c>
      <c r="E9" s="595" t="s">
        <v>881</v>
      </c>
      <c r="F9">
        <v>30</v>
      </c>
    </row>
    <row r="10" spans="2:17">
      <c r="B10" s="98">
        <v>105329614</v>
      </c>
      <c r="C10">
        <v>50042993</v>
      </c>
      <c r="D10">
        <v>5</v>
      </c>
      <c r="E10" s="595" t="s">
        <v>882</v>
      </c>
      <c r="F10">
        <v>30</v>
      </c>
    </row>
    <row r="11" spans="2:17">
      <c r="B11" s="98">
        <v>105465438</v>
      </c>
      <c r="C11">
        <v>50020561</v>
      </c>
      <c r="D11">
        <v>5</v>
      </c>
      <c r="E11" s="595" t="s">
        <v>883</v>
      </c>
      <c r="F11">
        <v>21</v>
      </c>
    </row>
    <row r="12" spans="2:17">
      <c r="B12" s="98">
        <v>105611574</v>
      </c>
      <c r="C12">
        <v>50020561</v>
      </c>
      <c r="D12">
        <v>5</v>
      </c>
      <c r="E12" s="595" t="s">
        <v>884</v>
      </c>
      <c r="F12">
        <v>1</v>
      </c>
    </row>
    <row r="13" spans="2:17">
      <c r="B13" s="98">
        <v>105682086</v>
      </c>
      <c r="C13">
        <v>50042993</v>
      </c>
      <c r="D13">
        <v>4</v>
      </c>
      <c r="E13" s="595" t="s">
        <v>885</v>
      </c>
      <c r="F13">
        <v>27</v>
      </c>
    </row>
    <row r="14" spans="2:17">
      <c r="B14" s="98">
        <v>105741351</v>
      </c>
      <c r="C14">
        <v>50020561</v>
      </c>
      <c r="D14">
        <v>5</v>
      </c>
      <c r="E14" s="595" t="s">
        <v>886</v>
      </c>
      <c r="F14">
        <v>28</v>
      </c>
    </row>
    <row r="15" spans="2:17">
      <c r="B15" s="98">
        <v>105984052</v>
      </c>
      <c r="C15">
        <v>50020561</v>
      </c>
      <c r="D15">
        <v>4</v>
      </c>
      <c r="E15" s="595" t="s">
        <v>887</v>
      </c>
      <c r="F15">
        <v>30</v>
      </c>
    </row>
    <row r="16" spans="2:17">
      <c r="B16" s="98">
        <v>105984439</v>
      </c>
      <c r="C16">
        <v>50042993</v>
      </c>
      <c r="D16">
        <v>4</v>
      </c>
      <c r="E16" s="595" t="s">
        <v>888</v>
      </c>
      <c r="F16">
        <v>21</v>
      </c>
    </row>
    <row r="17" spans="2:6">
      <c r="B17" s="98">
        <v>106223033</v>
      </c>
      <c r="C17">
        <v>50020561</v>
      </c>
      <c r="D17">
        <v>5</v>
      </c>
      <c r="E17" s="595" t="s">
        <v>889</v>
      </c>
      <c r="F17">
        <v>28</v>
      </c>
    </row>
    <row r="18" spans="2:6">
      <c r="B18" s="98">
        <v>106231607</v>
      </c>
      <c r="C18">
        <v>50020561</v>
      </c>
      <c r="D18">
        <v>5</v>
      </c>
      <c r="E18" s="595" t="s">
        <v>889</v>
      </c>
      <c r="F18">
        <v>28</v>
      </c>
    </row>
    <row r="19" spans="2:6">
      <c r="B19" s="98">
        <v>106350413</v>
      </c>
      <c r="C19">
        <v>50020561</v>
      </c>
      <c r="D19">
        <v>5</v>
      </c>
      <c r="E19" s="595" t="s">
        <v>890</v>
      </c>
      <c r="F19">
        <v>21</v>
      </c>
    </row>
    <row r="20" spans="2:6">
      <c r="B20" s="98">
        <v>106372334</v>
      </c>
      <c r="C20">
        <v>50020561</v>
      </c>
      <c r="D20">
        <v>4</v>
      </c>
      <c r="E20" s="595" t="s">
        <v>891</v>
      </c>
      <c r="F20">
        <v>30</v>
      </c>
    </row>
    <row r="21" spans="2:6">
      <c r="B21" s="98">
        <v>106802009</v>
      </c>
      <c r="C21">
        <v>50020561</v>
      </c>
      <c r="D21">
        <v>5</v>
      </c>
      <c r="E21" s="595" t="s">
        <v>892</v>
      </c>
      <c r="F21">
        <v>23</v>
      </c>
    </row>
    <row r="22" spans="2:6">
      <c r="B22" s="98">
        <v>106802024</v>
      </c>
      <c r="C22">
        <v>50020561</v>
      </c>
      <c r="D22">
        <v>5</v>
      </c>
      <c r="E22" s="595" t="s">
        <v>893</v>
      </c>
      <c r="F22">
        <v>21</v>
      </c>
    </row>
    <row r="23" spans="2:6">
      <c r="B23" s="98">
        <v>106802287</v>
      </c>
      <c r="C23">
        <v>50020561</v>
      </c>
      <c r="D23">
        <v>4</v>
      </c>
      <c r="E23" s="595" t="s">
        <v>894</v>
      </c>
      <c r="F23">
        <v>24</v>
      </c>
    </row>
    <row r="24" spans="2:6">
      <c r="B24" s="98">
        <v>106802462</v>
      </c>
      <c r="C24">
        <v>50020561</v>
      </c>
      <c r="D24">
        <v>5</v>
      </c>
      <c r="E24" s="595" t="s">
        <v>895</v>
      </c>
      <c r="F24">
        <v>23</v>
      </c>
    </row>
    <row r="25" spans="2:6">
      <c r="B25" s="98">
        <v>106812334</v>
      </c>
      <c r="C25">
        <v>50020561</v>
      </c>
      <c r="D25">
        <v>5</v>
      </c>
      <c r="E25" s="595" t="s">
        <v>896</v>
      </c>
      <c r="F25">
        <v>24</v>
      </c>
    </row>
    <row r="26" spans="2:6">
      <c r="B26" s="98">
        <v>106907157</v>
      </c>
      <c r="C26">
        <v>50020561</v>
      </c>
      <c r="D26">
        <v>5</v>
      </c>
      <c r="E26" s="595" t="s">
        <v>897</v>
      </c>
      <c r="F26">
        <v>30</v>
      </c>
    </row>
    <row r="27" spans="2:6">
      <c r="B27" s="98">
        <v>106915544</v>
      </c>
      <c r="C27">
        <v>50020561</v>
      </c>
      <c r="D27">
        <v>5</v>
      </c>
      <c r="E27" s="595" t="s">
        <v>898</v>
      </c>
      <c r="F27">
        <v>28</v>
      </c>
    </row>
    <row r="28" spans="2:6">
      <c r="B28" s="98">
        <v>107004020</v>
      </c>
      <c r="C28">
        <v>50020561</v>
      </c>
      <c r="D28">
        <v>5</v>
      </c>
      <c r="E28" s="595" t="s">
        <v>899</v>
      </c>
      <c r="F28">
        <v>21</v>
      </c>
    </row>
    <row r="29" spans="2:6">
      <c r="B29" s="98">
        <v>107007989</v>
      </c>
      <c r="C29">
        <v>50020561</v>
      </c>
      <c r="D29">
        <v>5</v>
      </c>
      <c r="E29" s="595" t="s">
        <v>900</v>
      </c>
      <c r="F29">
        <v>30</v>
      </c>
    </row>
    <row r="30" spans="2:6">
      <c r="B30" s="98">
        <v>107051745</v>
      </c>
      <c r="C30">
        <v>50020561</v>
      </c>
      <c r="D30">
        <v>4</v>
      </c>
      <c r="E30" s="595" t="s">
        <v>901</v>
      </c>
      <c r="F30">
        <v>23</v>
      </c>
    </row>
    <row r="31" spans="2:6">
      <c r="B31" s="98">
        <v>107220961</v>
      </c>
      <c r="C31">
        <v>50042993</v>
      </c>
      <c r="D31">
        <v>5</v>
      </c>
      <c r="E31" s="595" t="s">
        <v>902</v>
      </c>
      <c r="F31">
        <v>30</v>
      </c>
    </row>
    <row r="32" spans="2:6">
      <c r="B32" s="98">
        <v>107203016</v>
      </c>
      <c r="C32">
        <v>50020561</v>
      </c>
      <c r="D32">
        <v>4</v>
      </c>
      <c r="E32" s="595" t="s">
        <v>903</v>
      </c>
      <c r="F32">
        <v>30</v>
      </c>
    </row>
    <row r="33" spans="2:6">
      <c r="B33" s="98">
        <v>107272557</v>
      </c>
      <c r="C33">
        <v>50020561</v>
      </c>
      <c r="D33">
        <v>4</v>
      </c>
      <c r="E33" s="595" t="s">
        <v>904</v>
      </c>
      <c r="F33">
        <v>30</v>
      </c>
    </row>
    <row r="34" spans="2:6">
      <c r="B34" s="98">
        <v>107416680</v>
      </c>
      <c r="C34">
        <v>50020561</v>
      </c>
      <c r="D34">
        <v>3</v>
      </c>
      <c r="E34" s="595" t="s">
        <v>905</v>
      </c>
      <c r="F34">
        <v>25</v>
      </c>
    </row>
    <row r="35" spans="2:6">
      <c r="B35" s="98">
        <v>107447464</v>
      </c>
      <c r="C35">
        <v>50020561</v>
      </c>
      <c r="D35">
        <v>5</v>
      </c>
      <c r="E35" s="595" t="s">
        <v>906</v>
      </c>
      <c r="F35">
        <v>21</v>
      </c>
    </row>
    <row r="36" spans="2:6">
      <c r="B36" s="98">
        <v>107468744</v>
      </c>
      <c r="C36">
        <v>50020561</v>
      </c>
      <c r="D36">
        <v>5</v>
      </c>
      <c r="E36" s="595" t="s">
        <v>907</v>
      </c>
      <c r="F36">
        <v>21</v>
      </c>
    </row>
    <row r="37" spans="2:6">
      <c r="B37" s="98">
        <v>107529695</v>
      </c>
      <c r="C37">
        <v>50042993</v>
      </c>
      <c r="D37">
        <v>5</v>
      </c>
      <c r="E37" s="595" t="s">
        <v>908</v>
      </c>
      <c r="F37">
        <v>21</v>
      </c>
    </row>
    <row r="38" spans="2:6">
      <c r="B38" s="98">
        <v>107495942</v>
      </c>
      <c r="C38">
        <v>50020561</v>
      </c>
      <c r="D38">
        <v>5</v>
      </c>
      <c r="E38" s="595" t="s">
        <v>909</v>
      </c>
      <c r="F38">
        <v>30</v>
      </c>
    </row>
    <row r="39" spans="2:6">
      <c r="B39" s="98">
        <v>107526751</v>
      </c>
      <c r="C39">
        <v>50020561</v>
      </c>
      <c r="D39">
        <v>4</v>
      </c>
      <c r="E39" s="595" t="s">
        <v>910</v>
      </c>
      <c r="F39">
        <v>23</v>
      </c>
    </row>
    <row r="40" spans="2:6">
      <c r="B40" s="98">
        <v>107535374</v>
      </c>
      <c r="C40">
        <v>50020561</v>
      </c>
      <c r="D40">
        <v>5</v>
      </c>
      <c r="E40" s="595" t="s">
        <v>911</v>
      </c>
      <c r="F40">
        <v>24</v>
      </c>
    </row>
    <row r="41" spans="2:6">
      <c r="B41" s="98">
        <v>107555301</v>
      </c>
      <c r="C41">
        <v>50020561</v>
      </c>
      <c r="D41">
        <v>5</v>
      </c>
      <c r="E41" t="s">
        <v>912</v>
      </c>
      <c r="F41">
        <v>24</v>
      </c>
    </row>
    <row r="42" spans="2:6">
      <c r="B42" s="98">
        <v>107667864</v>
      </c>
      <c r="C42">
        <v>50020561</v>
      </c>
      <c r="D42">
        <v>5</v>
      </c>
      <c r="E42" t="s">
        <v>913</v>
      </c>
      <c r="F42">
        <v>21</v>
      </c>
    </row>
    <row r="43" spans="2:6">
      <c r="B43" s="98">
        <v>107713399</v>
      </c>
      <c r="C43">
        <v>50020561</v>
      </c>
      <c r="D43">
        <v>5</v>
      </c>
      <c r="E43" t="s">
        <v>914</v>
      </c>
      <c r="F43">
        <v>21</v>
      </c>
    </row>
    <row r="44" spans="2:6">
      <c r="B44" s="98">
        <v>107702985</v>
      </c>
      <c r="C44">
        <v>50020561</v>
      </c>
      <c r="D44">
        <v>4</v>
      </c>
      <c r="E44" t="s">
        <v>915</v>
      </c>
      <c r="F44">
        <v>30</v>
      </c>
    </row>
    <row r="45" spans="2:6">
      <c r="B45" s="98">
        <v>107802051</v>
      </c>
      <c r="C45">
        <v>50042993</v>
      </c>
      <c r="D45">
        <v>5</v>
      </c>
      <c r="E45" t="s">
        <v>916</v>
      </c>
      <c r="F45">
        <v>24</v>
      </c>
    </row>
    <row r="46" spans="2:6">
      <c r="B46" s="98">
        <v>107805343</v>
      </c>
      <c r="C46">
        <v>50020561</v>
      </c>
      <c r="D46">
        <v>5</v>
      </c>
      <c r="E46" t="s">
        <v>917</v>
      </c>
      <c r="F46">
        <v>28</v>
      </c>
    </row>
    <row r="47" spans="2:6">
      <c r="B47" s="98">
        <v>107813734</v>
      </c>
      <c r="C47">
        <v>50020561</v>
      </c>
      <c r="D47">
        <v>5</v>
      </c>
      <c r="E47" t="s">
        <v>918</v>
      </c>
      <c r="F47">
        <v>30</v>
      </c>
    </row>
    <row r="48" spans="2:6">
      <c r="B48" s="98">
        <v>107845703</v>
      </c>
      <c r="C48">
        <v>50042993</v>
      </c>
      <c r="D48">
        <v>5</v>
      </c>
      <c r="E48" t="s">
        <v>919</v>
      </c>
      <c r="F48">
        <v>30</v>
      </c>
    </row>
    <row r="49" spans="2:6">
      <c r="B49" s="98">
        <v>107986965</v>
      </c>
      <c r="C49">
        <v>50042993</v>
      </c>
      <c r="D49">
        <v>5</v>
      </c>
      <c r="E49" t="s">
        <v>920</v>
      </c>
      <c r="F49">
        <v>21</v>
      </c>
    </row>
    <row r="50" spans="2:6">
      <c r="B50" s="98">
        <v>108048149</v>
      </c>
      <c r="C50">
        <v>50020561</v>
      </c>
      <c r="D50">
        <v>5</v>
      </c>
      <c r="E50" t="s">
        <v>921</v>
      </c>
      <c r="F50">
        <v>23</v>
      </c>
    </row>
    <row r="51" spans="2:6">
      <c r="B51" s="98">
        <v>108071192</v>
      </c>
      <c r="C51">
        <v>50042993</v>
      </c>
      <c r="D51">
        <v>5</v>
      </c>
      <c r="E51" t="s">
        <v>922</v>
      </c>
      <c r="F51">
        <v>21</v>
      </c>
    </row>
    <row r="52" spans="2:6">
      <c r="B52" s="98">
        <v>108264224</v>
      </c>
      <c r="C52">
        <v>50042993</v>
      </c>
      <c r="D52">
        <v>4</v>
      </c>
      <c r="E52" t="s">
        <v>923</v>
      </c>
      <c r="F52">
        <v>27</v>
      </c>
    </row>
    <row r="53" spans="2:6">
      <c r="B53" s="98">
        <v>108278028</v>
      </c>
      <c r="C53">
        <v>50042993</v>
      </c>
      <c r="D53">
        <v>5</v>
      </c>
      <c r="E53" t="s">
        <v>924</v>
      </c>
      <c r="F53">
        <v>30</v>
      </c>
    </row>
    <row r="54" spans="2:6">
      <c r="B54" s="98">
        <v>108527871</v>
      </c>
      <c r="C54">
        <v>50020561</v>
      </c>
      <c r="D54">
        <v>3</v>
      </c>
      <c r="E54" t="s">
        <v>925</v>
      </c>
      <c r="F54">
        <v>2</v>
      </c>
    </row>
    <row r="55" spans="2:6">
      <c r="B55" s="98">
        <v>108604168</v>
      </c>
      <c r="C55">
        <v>50042993</v>
      </c>
      <c r="D55">
        <v>5</v>
      </c>
      <c r="E55" t="s">
        <v>926</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927</v>
      </c>
      <c r="C1" t="s">
        <v>553</v>
      </c>
      <c r="D1" t="s">
        <v>742</v>
      </c>
      <c r="E1" t="s">
        <v>928</v>
      </c>
      <c r="F1" t="s">
        <v>929</v>
      </c>
      <c r="G1" t="s">
        <v>143</v>
      </c>
      <c r="H1" t="s">
        <v>149</v>
      </c>
      <c r="I1" t="s">
        <v>930</v>
      </c>
      <c r="J1" t="s">
        <v>931</v>
      </c>
      <c r="K1" t="s">
        <v>932</v>
      </c>
    </row>
    <row r="2" spans="1:11">
      <c r="A2" t="s">
        <v>933</v>
      </c>
      <c r="B2">
        <v>63</v>
      </c>
      <c r="C2">
        <v>8</v>
      </c>
      <c r="D2" t="s">
        <v>934</v>
      </c>
      <c r="F2" t="s">
        <v>935</v>
      </c>
      <c r="G2" t="s">
        <v>936</v>
      </c>
      <c r="H2">
        <v>9.7494870000000002</v>
      </c>
      <c r="I2">
        <v>150</v>
      </c>
      <c r="J2" t="s">
        <v>937</v>
      </c>
      <c r="K2">
        <v>40001905</v>
      </c>
    </row>
    <row r="3" spans="1:11">
      <c r="A3" t="s">
        <v>933</v>
      </c>
      <c r="B3">
        <v>63</v>
      </c>
      <c r="C3">
        <v>8</v>
      </c>
      <c r="D3" t="s">
        <v>934</v>
      </c>
      <c r="F3" t="s">
        <v>935</v>
      </c>
      <c r="G3" t="s">
        <v>936</v>
      </c>
      <c r="H3">
        <v>9.7494870000000002</v>
      </c>
      <c r="I3">
        <v>150</v>
      </c>
      <c r="J3" t="s">
        <v>938</v>
      </c>
      <c r="K3">
        <v>40001309</v>
      </c>
    </row>
    <row r="4" spans="1:11">
      <c r="A4" t="s">
        <v>933</v>
      </c>
      <c r="B4">
        <v>63</v>
      </c>
      <c r="C4">
        <v>8</v>
      </c>
      <c r="D4" t="s">
        <v>934</v>
      </c>
      <c r="F4" t="s">
        <v>935</v>
      </c>
      <c r="G4" t="s">
        <v>936</v>
      </c>
      <c r="H4">
        <v>9.7494870000000002</v>
      </c>
      <c r="I4">
        <v>150</v>
      </c>
      <c r="J4" t="s">
        <v>939</v>
      </c>
      <c r="K4">
        <v>40001205</v>
      </c>
    </row>
    <row r="5" spans="1:11">
      <c r="A5" t="s">
        <v>933</v>
      </c>
      <c r="B5">
        <v>63</v>
      </c>
      <c r="C5">
        <v>8</v>
      </c>
      <c r="D5" t="s">
        <v>934</v>
      </c>
      <c r="F5" t="s">
        <v>935</v>
      </c>
      <c r="G5" t="s">
        <v>936</v>
      </c>
      <c r="H5">
        <v>9.7494870000000002</v>
      </c>
      <c r="I5">
        <v>150</v>
      </c>
      <c r="J5" t="s">
        <v>940</v>
      </c>
      <c r="K5">
        <v>50002562</v>
      </c>
    </row>
    <row r="6" spans="1:11">
      <c r="A6" t="s">
        <v>933</v>
      </c>
      <c r="B6">
        <v>63</v>
      </c>
      <c r="C6">
        <v>8</v>
      </c>
      <c r="D6" t="s">
        <v>934</v>
      </c>
      <c r="F6" t="s">
        <v>935</v>
      </c>
      <c r="G6" t="s">
        <v>936</v>
      </c>
      <c r="H6">
        <v>9.7494870000000002</v>
      </c>
      <c r="I6">
        <v>150</v>
      </c>
      <c r="J6" t="s">
        <v>941</v>
      </c>
      <c r="K6">
        <v>50040588</v>
      </c>
    </row>
    <row r="7" spans="1:11">
      <c r="A7" t="s">
        <v>933</v>
      </c>
      <c r="B7">
        <v>63</v>
      </c>
      <c r="C7">
        <v>8</v>
      </c>
      <c r="D7" t="s">
        <v>934</v>
      </c>
      <c r="F7" t="s">
        <v>935</v>
      </c>
      <c r="G7" t="s">
        <v>936</v>
      </c>
      <c r="H7">
        <v>9.7494870000000002</v>
      </c>
      <c r="I7">
        <v>150</v>
      </c>
      <c r="J7" t="s">
        <v>942</v>
      </c>
      <c r="K7">
        <v>50020561</v>
      </c>
    </row>
    <row r="8" spans="1:11">
      <c r="A8" t="s">
        <v>933</v>
      </c>
      <c r="B8">
        <v>63</v>
      </c>
      <c r="C8">
        <v>8</v>
      </c>
      <c r="D8" t="s">
        <v>934</v>
      </c>
      <c r="F8" t="s">
        <v>935</v>
      </c>
      <c r="G8" t="s">
        <v>936</v>
      </c>
      <c r="H8">
        <v>9.7494870000000002</v>
      </c>
      <c r="I8">
        <v>150</v>
      </c>
      <c r="J8" t="s">
        <v>943</v>
      </c>
      <c r="K8">
        <v>50016604</v>
      </c>
    </row>
    <row r="9" spans="1:11">
      <c r="A9" t="s">
        <v>933</v>
      </c>
      <c r="B9">
        <v>63</v>
      </c>
      <c r="C9">
        <v>8</v>
      </c>
      <c r="D9" t="s">
        <v>934</v>
      </c>
      <c r="F9" t="s">
        <v>935</v>
      </c>
      <c r="G9" t="s">
        <v>936</v>
      </c>
      <c r="H9">
        <v>9.7494870000000002</v>
      </c>
      <c r="I9">
        <v>150</v>
      </c>
      <c r="J9" t="s">
        <v>944</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945</v>
      </c>
      <c r="C2">
        <v>0</v>
      </c>
      <c r="E2" t="s">
        <v>939</v>
      </c>
      <c r="F2" t="s">
        <v>946</v>
      </c>
      <c r="G2" t="s">
        <v>945</v>
      </c>
      <c r="H2">
        <v>7.75</v>
      </c>
      <c r="J2">
        <v>107453105</v>
      </c>
      <c r="K2" s="2">
        <v>45176</v>
      </c>
      <c r="L2">
        <v>21</v>
      </c>
      <c r="M2">
        <v>1</v>
      </c>
      <c r="N2">
        <v>7</v>
      </c>
      <c r="O2">
        <v>1</v>
      </c>
      <c r="P2" t="s">
        <v>3</v>
      </c>
    </row>
    <row r="3" spans="1:19">
      <c r="A3" t="s">
        <v>947</v>
      </c>
      <c r="B3" t="s">
        <v>942</v>
      </c>
      <c r="C3">
        <v>9.6000000000000002E-2</v>
      </c>
      <c r="D3" t="s">
        <v>758</v>
      </c>
      <c r="E3" t="s">
        <v>948</v>
      </c>
      <c r="F3" t="s">
        <v>949</v>
      </c>
      <c r="G3" t="s">
        <v>939</v>
      </c>
      <c r="H3">
        <v>0.94499999999999995</v>
      </c>
      <c r="J3">
        <v>107446399</v>
      </c>
      <c r="K3" s="2">
        <v>45171</v>
      </c>
      <c r="L3">
        <v>17</v>
      </c>
      <c r="M3">
        <v>1</v>
      </c>
      <c r="N3">
        <v>0</v>
      </c>
      <c r="O3">
        <v>1</v>
      </c>
      <c r="P3" t="s">
        <v>7</v>
      </c>
    </row>
    <row r="4" spans="1:19">
      <c r="A4" t="s">
        <v>947</v>
      </c>
      <c r="B4" t="s">
        <v>950</v>
      </c>
      <c r="C4">
        <v>1.2999999999999999E-2</v>
      </c>
      <c r="D4" t="s">
        <v>6</v>
      </c>
      <c r="E4" t="s">
        <v>942</v>
      </c>
      <c r="F4" t="s">
        <v>951</v>
      </c>
      <c r="G4" t="s">
        <v>950</v>
      </c>
      <c r="H4">
        <v>6.7889999999999997</v>
      </c>
      <c r="J4">
        <v>108208349</v>
      </c>
      <c r="K4" s="2">
        <v>45889</v>
      </c>
      <c r="L4">
        <v>21</v>
      </c>
      <c r="M4">
        <v>1</v>
      </c>
      <c r="N4">
        <v>7</v>
      </c>
      <c r="O4">
        <v>1</v>
      </c>
      <c r="P4" t="s">
        <v>7</v>
      </c>
    </row>
    <row r="5" spans="1:19">
      <c r="A5" t="s">
        <v>754</v>
      </c>
      <c r="B5" t="s">
        <v>939</v>
      </c>
      <c r="C5">
        <v>0.19</v>
      </c>
      <c r="D5" t="s">
        <v>758</v>
      </c>
      <c r="E5" t="s">
        <v>945</v>
      </c>
      <c r="F5" t="s">
        <v>952</v>
      </c>
      <c r="G5" t="s">
        <v>939</v>
      </c>
      <c r="H5">
        <v>2.0019999999999998</v>
      </c>
      <c r="J5">
        <v>108530662</v>
      </c>
      <c r="K5" s="2">
        <v>46185</v>
      </c>
      <c r="L5">
        <v>21</v>
      </c>
      <c r="M5">
        <v>1</v>
      </c>
      <c r="N5">
        <v>0</v>
      </c>
      <c r="O5">
        <v>1</v>
      </c>
      <c r="P5" t="s">
        <v>7</v>
      </c>
      <c r="Q5">
        <v>35.176990000000004</v>
      </c>
      <c r="R5">
        <v>-79.434970000000007</v>
      </c>
      <c r="S5" t="s">
        <v>755</v>
      </c>
    </row>
    <row r="6" spans="1:19">
      <c r="A6" t="s">
        <v>947</v>
      </c>
      <c r="B6" t="s">
        <v>942</v>
      </c>
      <c r="C6">
        <v>0.18</v>
      </c>
      <c r="D6" t="s">
        <v>756</v>
      </c>
      <c r="E6" t="s">
        <v>950</v>
      </c>
      <c r="F6" t="s">
        <v>953</v>
      </c>
      <c r="G6" t="s">
        <v>939</v>
      </c>
      <c r="H6">
        <v>0.18</v>
      </c>
      <c r="J6">
        <v>107465196</v>
      </c>
      <c r="K6" s="2">
        <v>45189</v>
      </c>
      <c r="L6">
        <v>1</v>
      </c>
      <c r="M6">
        <v>1</v>
      </c>
      <c r="N6">
        <v>0</v>
      </c>
      <c r="O6">
        <v>1</v>
      </c>
      <c r="P6" t="s">
        <v>7</v>
      </c>
    </row>
    <row r="7" spans="1:19">
      <c r="A7" t="s">
        <v>947</v>
      </c>
      <c r="B7" t="s">
        <v>939</v>
      </c>
      <c r="C7">
        <v>0.1</v>
      </c>
      <c r="D7" t="s">
        <v>756</v>
      </c>
      <c r="E7" t="s">
        <v>945</v>
      </c>
      <c r="F7" t="s">
        <v>954</v>
      </c>
      <c r="G7" t="s">
        <v>939</v>
      </c>
      <c r="H7">
        <v>2.1920000000000002</v>
      </c>
      <c r="J7">
        <v>108101869</v>
      </c>
      <c r="K7" s="2">
        <v>45783</v>
      </c>
      <c r="L7">
        <v>28</v>
      </c>
      <c r="M7">
        <v>1</v>
      </c>
      <c r="N7">
        <v>0</v>
      </c>
      <c r="O7">
        <v>1</v>
      </c>
      <c r="P7" t="s">
        <v>7</v>
      </c>
      <c r="Q7">
        <v>35.177053000000001</v>
      </c>
      <c r="R7">
        <v>-79.43338</v>
      </c>
      <c r="S7" t="s">
        <v>761</v>
      </c>
    </row>
    <row r="8" spans="1:19">
      <c r="A8" t="s">
        <v>947</v>
      </c>
      <c r="B8" t="s">
        <v>955</v>
      </c>
      <c r="C8">
        <v>2.8000000000000001E-2</v>
      </c>
      <c r="D8" t="s">
        <v>6</v>
      </c>
      <c r="E8" t="s">
        <v>942</v>
      </c>
      <c r="F8" t="s">
        <v>955</v>
      </c>
      <c r="H8">
        <v>999.99900000000002</v>
      </c>
      <c r="J8">
        <v>107543211</v>
      </c>
      <c r="K8" s="2">
        <v>45258</v>
      </c>
      <c r="L8">
        <v>19</v>
      </c>
      <c r="M8">
        <v>1</v>
      </c>
      <c r="N8">
        <v>0</v>
      </c>
      <c r="O8">
        <v>1</v>
      </c>
      <c r="P8" t="s">
        <v>7</v>
      </c>
      <c r="Q8">
        <v>35.176637999999997</v>
      </c>
      <c r="R8">
        <v>-79.440675999999996</v>
      </c>
      <c r="S8" t="s">
        <v>760</v>
      </c>
    </row>
    <row r="9" spans="1:19">
      <c r="A9" t="s">
        <v>754</v>
      </c>
      <c r="B9" t="s">
        <v>939</v>
      </c>
      <c r="C9">
        <v>0</v>
      </c>
      <c r="E9" t="s">
        <v>945</v>
      </c>
      <c r="F9" t="s">
        <v>956</v>
      </c>
      <c r="G9" t="s">
        <v>939</v>
      </c>
      <c r="H9">
        <v>2.1920000000000002</v>
      </c>
      <c r="J9">
        <v>107313737</v>
      </c>
      <c r="K9" s="2">
        <v>45030</v>
      </c>
      <c r="L9">
        <v>26</v>
      </c>
      <c r="M9">
        <v>2</v>
      </c>
      <c r="N9">
        <v>7</v>
      </c>
      <c r="O9">
        <v>1</v>
      </c>
      <c r="P9" t="s">
        <v>7</v>
      </c>
    </row>
    <row r="10" spans="1:19">
      <c r="A10" t="s">
        <v>947</v>
      </c>
      <c r="B10" t="s">
        <v>942</v>
      </c>
      <c r="C10">
        <v>0.08</v>
      </c>
      <c r="D10" t="s">
        <v>758</v>
      </c>
      <c r="E10" t="s">
        <v>957</v>
      </c>
      <c r="F10" t="s">
        <v>958</v>
      </c>
      <c r="G10" t="s">
        <v>939</v>
      </c>
      <c r="H10">
        <v>1.6319999999999999</v>
      </c>
      <c r="J10">
        <v>107599962</v>
      </c>
      <c r="K10" s="2">
        <v>45309</v>
      </c>
      <c r="L10">
        <v>2</v>
      </c>
      <c r="M10">
        <v>1</v>
      </c>
      <c r="N10">
        <v>14</v>
      </c>
      <c r="O10">
        <v>1</v>
      </c>
      <c r="P10" t="s">
        <v>7</v>
      </c>
    </row>
    <row r="11" spans="1:19">
      <c r="A11" t="s">
        <v>947</v>
      </c>
      <c r="B11" t="s">
        <v>950</v>
      </c>
      <c r="C11">
        <v>0</v>
      </c>
      <c r="E11" t="s">
        <v>942</v>
      </c>
      <c r="F11" t="s">
        <v>953</v>
      </c>
      <c r="G11" t="s">
        <v>950</v>
      </c>
      <c r="H11">
        <v>6.8019999999999996</v>
      </c>
      <c r="J11">
        <v>107471708</v>
      </c>
      <c r="K11" s="2">
        <v>45197</v>
      </c>
      <c r="L11">
        <v>30</v>
      </c>
      <c r="M11">
        <v>1</v>
      </c>
      <c r="N11">
        <v>7</v>
      </c>
      <c r="O11">
        <v>1</v>
      </c>
      <c r="P11" t="s">
        <v>3</v>
      </c>
    </row>
    <row r="12" spans="1:19">
      <c r="A12" t="s">
        <v>947</v>
      </c>
      <c r="B12" t="s">
        <v>950</v>
      </c>
      <c r="C12">
        <v>0</v>
      </c>
      <c r="E12" t="s">
        <v>942</v>
      </c>
      <c r="F12" t="s">
        <v>951</v>
      </c>
      <c r="G12" t="s">
        <v>950</v>
      </c>
      <c r="H12">
        <v>6.8019999999999996</v>
      </c>
      <c r="J12">
        <v>108185378</v>
      </c>
      <c r="K12" s="2">
        <v>45866</v>
      </c>
      <c r="L12">
        <v>21</v>
      </c>
      <c r="M12">
        <v>1</v>
      </c>
      <c r="N12">
        <v>8</v>
      </c>
      <c r="O12">
        <v>1</v>
      </c>
      <c r="P12" t="s">
        <v>7</v>
      </c>
    </row>
    <row r="13" spans="1:19">
      <c r="A13" t="s">
        <v>947</v>
      </c>
      <c r="B13" t="s">
        <v>942</v>
      </c>
      <c r="C13">
        <v>0</v>
      </c>
      <c r="E13" t="s">
        <v>949</v>
      </c>
      <c r="F13" t="s">
        <v>959</v>
      </c>
      <c r="G13" t="s">
        <v>939</v>
      </c>
      <c r="H13">
        <v>1.331</v>
      </c>
      <c r="J13">
        <v>105108562</v>
      </c>
      <c r="K13" s="2">
        <v>42878</v>
      </c>
      <c r="L13">
        <v>2</v>
      </c>
      <c r="M13">
        <v>2</v>
      </c>
      <c r="N13">
        <v>0</v>
      </c>
      <c r="O13">
        <v>5</v>
      </c>
      <c r="P13" t="s">
        <v>7</v>
      </c>
    </row>
    <row r="14" spans="1:19">
      <c r="A14" t="s">
        <v>947</v>
      </c>
      <c r="B14" t="s">
        <v>942</v>
      </c>
      <c r="C14">
        <v>0.2</v>
      </c>
      <c r="D14" t="s">
        <v>756</v>
      </c>
      <c r="E14" t="s">
        <v>953</v>
      </c>
      <c r="F14" t="s">
        <v>960</v>
      </c>
      <c r="G14" t="s">
        <v>939</v>
      </c>
      <c r="H14">
        <v>0.79100000000000004</v>
      </c>
      <c r="J14">
        <v>105035818</v>
      </c>
      <c r="K14" s="2">
        <v>42806</v>
      </c>
      <c r="L14">
        <v>1</v>
      </c>
      <c r="M14">
        <v>2</v>
      </c>
      <c r="N14">
        <v>0</v>
      </c>
      <c r="O14">
        <v>1</v>
      </c>
      <c r="P14" t="s">
        <v>7</v>
      </c>
    </row>
    <row r="15" spans="1:19">
      <c r="A15" t="s">
        <v>947</v>
      </c>
      <c r="B15" t="s">
        <v>942</v>
      </c>
      <c r="C15">
        <v>0</v>
      </c>
      <c r="E15" t="s">
        <v>961</v>
      </c>
      <c r="F15" t="s">
        <v>962</v>
      </c>
      <c r="H15">
        <v>999.99900000000002</v>
      </c>
      <c r="J15">
        <v>107814414</v>
      </c>
      <c r="K15" s="2">
        <v>45512</v>
      </c>
      <c r="L15">
        <v>30</v>
      </c>
      <c r="M15">
        <v>2</v>
      </c>
      <c r="N15">
        <v>0</v>
      </c>
      <c r="O15">
        <v>1</v>
      </c>
      <c r="P15" t="s">
        <v>7</v>
      </c>
    </row>
    <row r="16" spans="1:19">
      <c r="A16" t="s">
        <v>947</v>
      </c>
      <c r="B16" t="s">
        <v>942</v>
      </c>
      <c r="C16">
        <v>0</v>
      </c>
      <c r="E16" t="s">
        <v>953</v>
      </c>
      <c r="F16" t="s">
        <v>950</v>
      </c>
      <c r="G16" t="s">
        <v>939</v>
      </c>
      <c r="H16">
        <v>0.59099999999999997</v>
      </c>
      <c r="J16">
        <v>105013789</v>
      </c>
      <c r="K16" s="2">
        <v>42785</v>
      </c>
      <c r="L16">
        <v>29</v>
      </c>
      <c r="M16">
        <v>1</v>
      </c>
      <c r="N16">
        <v>8</v>
      </c>
      <c r="O16">
        <v>5</v>
      </c>
      <c r="P16" t="s">
        <v>7</v>
      </c>
    </row>
    <row r="17" spans="1:19">
      <c r="A17" t="s">
        <v>947</v>
      </c>
      <c r="B17" t="s">
        <v>950</v>
      </c>
      <c r="C17">
        <v>0</v>
      </c>
      <c r="E17" t="s">
        <v>942</v>
      </c>
      <c r="F17" t="s">
        <v>946</v>
      </c>
      <c r="G17" t="s">
        <v>950</v>
      </c>
      <c r="H17">
        <v>6.8019999999999996</v>
      </c>
      <c r="J17">
        <v>105100516</v>
      </c>
      <c r="K17" s="2">
        <v>42871</v>
      </c>
      <c r="L17">
        <v>26</v>
      </c>
      <c r="M17">
        <v>1</v>
      </c>
      <c r="N17">
        <v>8</v>
      </c>
      <c r="O17">
        <v>1</v>
      </c>
      <c r="P17" t="s">
        <v>7</v>
      </c>
    </row>
    <row r="18" spans="1:19">
      <c r="A18" t="s">
        <v>754</v>
      </c>
      <c r="B18" t="s">
        <v>939</v>
      </c>
      <c r="C18">
        <v>4.2999999999999997E-2</v>
      </c>
      <c r="D18" t="s">
        <v>758</v>
      </c>
      <c r="E18" t="s">
        <v>963</v>
      </c>
      <c r="F18" t="s">
        <v>952</v>
      </c>
      <c r="H18">
        <v>999.99900000000002</v>
      </c>
      <c r="J18">
        <v>105229332</v>
      </c>
      <c r="K18" s="2">
        <v>42999</v>
      </c>
      <c r="L18">
        <v>21</v>
      </c>
      <c r="M18">
        <v>1</v>
      </c>
      <c r="N18">
        <v>0</v>
      </c>
      <c r="O18">
        <v>1</v>
      </c>
      <c r="P18" t="s">
        <v>3</v>
      </c>
    </row>
    <row r="19" spans="1:19">
      <c r="A19" t="s">
        <v>947</v>
      </c>
      <c r="B19" t="s">
        <v>942</v>
      </c>
      <c r="C19">
        <v>5.7000000000000002E-2</v>
      </c>
      <c r="D19" t="s">
        <v>758</v>
      </c>
      <c r="E19" t="s">
        <v>952</v>
      </c>
      <c r="F19" t="s">
        <v>964</v>
      </c>
      <c r="G19" t="s">
        <v>939</v>
      </c>
      <c r="H19">
        <v>1.845</v>
      </c>
      <c r="J19">
        <v>105258060</v>
      </c>
      <c r="K19" s="2">
        <v>43026</v>
      </c>
      <c r="L19">
        <v>17</v>
      </c>
      <c r="M19">
        <v>1</v>
      </c>
      <c r="N19">
        <v>0</v>
      </c>
      <c r="O19">
        <v>1</v>
      </c>
    </row>
    <row r="20" spans="1:19">
      <c r="A20" t="s">
        <v>947</v>
      </c>
      <c r="B20" t="s">
        <v>950</v>
      </c>
      <c r="C20">
        <v>0</v>
      </c>
      <c r="E20" t="s">
        <v>942</v>
      </c>
      <c r="G20" t="s">
        <v>950</v>
      </c>
      <c r="H20">
        <v>6.8019999999999996</v>
      </c>
      <c r="J20">
        <v>105251652</v>
      </c>
      <c r="K20" s="2">
        <v>43021</v>
      </c>
      <c r="L20">
        <v>21</v>
      </c>
      <c r="M20">
        <v>1</v>
      </c>
      <c r="N20">
        <v>7</v>
      </c>
      <c r="O20">
        <v>1</v>
      </c>
      <c r="P20" t="s">
        <v>7</v>
      </c>
    </row>
    <row r="21" spans="1:19">
      <c r="A21" t="s">
        <v>947</v>
      </c>
      <c r="B21" t="s">
        <v>950</v>
      </c>
      <c r="C21">
        <v>1.4E-2</v>
      </c>
      <c r="D21" t="s">
        <v>757</v>
      </c>
      <c r="E21" t="s">
        <v>942</v>
      </c>
      <c r="F21" t="s">
        <v>965</v>
      </c>
      <c r="G21" t="s">
        <v>950</v>
      </c>
      <c r="H21">
        <v>6.8159999999999998</v>
      </c>
      <c r="J21">
        <v>105240776</v>
      </c>
      <c r="K21" s="2">
        <v>43014</v>
      </c>
      <c r="L21">
        <v>21</v>
      </c>
      <c r="M21">
        <v>1</v>
      </c>
      <c r="N21">
        <v>0</v>
      </c>
      <c r="O21">
        <v>1</v>
      </c>
      <c r="P21" t="s">
        <v>7</v>
      </c>
    </row>
    <row r="22" spans="1:19">
      <c r="A22" t="s">
        <v>754</v>
      </c>
      <c r="B22" t="s">
        <v>963</v>
      </c>
      <c r="C22">
        <v>0</v>
      </c>
      <c r="E22" t="s">
        <v>939</v>
      </c>
      <c r="F22" t="s">
        <v>945</v>
      </c>
      <c r="H22">
        <v>999.99900000000002</v>
      </c>
      <c r="J22">
        <v>105338829</v>
      </c>
      <c r="K22" s="2">
        <v>43088</v>
      </c>
      <c r="L22">
        <v>30</v>
      </c>
      <c r="M22">
        <v>1</v>
      </c>
      <c r="N22">
        <v>8</v>
      </c>
      <c r="O22">
        <v>1</v>
      </c>
      <c r="P22" t="s">
        <v>7</v>
      </c>
    </row>
    <row r="23" spans="1:19">
      <c r="A23" t="s">
        <v>947</v>
      </c>
      <c r="B23" t="s">
        <v>942</v>
      </c>
      <c r="C23">
        <v>0</v>
      </c>
      <c r="E23" t="s">
        <v>966</v>
      </c>
      <c r="H23">
        <v>999.99900000000002</v>
      </c>
      <c r="J23">
        <v>105335592</v>
      </c>
      <c r="K23" s="2">
        <v>43083</v>
      </c>
      <c r="L23">
        <v>30</v>
      </c>
      <c r="M23">
        <v>1</v>
      </c>
      <c r="N23">
        <v>0</v>
      </c>
      <c r="O23">
        <v>1</v>
      </c>
      <c r="P23" t="s">
        <v>7</v>
      </c>
    </row>
    <row r="24" spans="1:19">
      <c r="A24" t="s">
        <v>947</v>
      </c>
      <c r="B24" t="s">
        <v>950</v>
      </c>
      <c r="C24">
        <v>8.0000000000000002E-3</v>
      </c>
      <c r="D24" t="s">
        <v>6</v>
      </c>
      <c r="E24" t="s">
        <v>942</v>
      </c>
      <c r="F24" t="s">
        <v>951</v>
      </c>
      <c r="G24" t="s">
        <v>950</v>
      </c>
      <c r="H24">
        <v>6.7939999999999996</v>
      </c>
      <c r="J24">
        <v>105306041</v>
      </c>
      <c r="K24" s="2">
        <v>43070</v>
      </c>
      <c r="L24">
        <v>21</v>
      </c>
      <c r="M24">
        <v>1</v>
      </c>
      <c r="N24">
        <v>0</v>
      </c>
      <c r="O24">
        <v>1</v>
      </c>
      <c r="P24" t="s">
        <v>7</v>
      </c>
    </row>
    <row r="25" spans="1:19">
      <c r="A25" t="s">
        <v>947</v>
      </c>
      <c r="B25" t="s">
        <v>942</v>
      </c>
      <c r="C25">
        <v>1.4E-2</v>
      </c>
      <c r="D25" t="s">
        <v>756</v>
      </c>
      <c r="E25" t="s">
        <v>950</v>
      </c>
      <c r="F25" t="s">
        <v>953</v>
      </c>
      <c r="G25" t="s">
        <v>939</v>
      </c>
      <c r="H25">
        <v>1.4E-2</v>
      </c>
      <c r="J25">
        <v>105390828</v>
      </c>
      <c r="K25" s="2">
        <v>43154</v>
      </c>
      <c r="L25">
        <v>21</v>
      </c>
      <c r="M25">
        <v>1</v>
      </c>
      <c r="O25">
        <v>1</v>
      </c>
      <c r="P25" t="s">
        <v>3</v>
      </c>
    </row>
    <row r="26" spans="1:19">
      <c r="A26" t="s">
        <v>947</v>
      </c>
      <c r="B26" t="s">
        <v>942</v>
      </c>
      <c r="C26">
        <v>0.28000000000000003</v>
      </c>
      <c r="D26" t="s">
        <v>756</v>
      </c>
      <c r="E26" t="s">
        <v>948</v>
      </c>
      <c r="F26" t="s">
        <v>949</v>
      </c>
      <c r="G26" t="s">
        <v>939</v>
      </c>
      <c r="H26">
        <v>1.321</v>
      </c>
      <c r="J26">
        <v>105287302</v>
      </c>
      <c r="K26" s="2">
        <v>43052</v>
      </c>
      <c r="L26">
        <v>17</v>
      </c>
      <c r="M26">
        <v>1</v>
      </c>
      <c r="N26">
        <v>0</v>
      </c>
      <c r="O26">
        <v>5</v>
      </c>
      <c r="P26" t="s">
        <v>7</v>
      </c>
    </row>
    <row r="27" spans="1:19">
      <c r="A27" t="s">
        <v>947</v>
      </c>
      <c r="B27" t="s">
        <v>957</v>
      </c>
      <c r="C27">
        <v>0</v>
      </c>
      <c r="E27" t="s">
        <v>942</v>
      </c>
      <c r="F27" t="s">
        <v>958</v>
      </c>
      <c r="G27" t="s">
        <v>939</v>
      </c>
      <c r="H27">
        <v>1.712</v>
      </c>
      <c r="J27">
        <v>105567593</v>
      </c>
      <c r="K27" s="2">
        <v>43323</v>
      </c>
      <c r="L27">
        <v>19</v>
      </c>
      <c r="M27">
        <v>1</v>
      </c>
      <c r="N27">
        <v>8</v>
      </c>
      <c r="O27">
        <v>1</v>
      </c>
      <c r="P27" t="s">
        <v>7</v>
      </c>
    </row>
    <row r="28" spans="1:19">
      <c r="A28" t="s">
        <v>947</v>
      </c>
      <c r="B28" t="s">
        <v>942</v>
      </c>
      <c r="C28">
        <v>0</v>
      </c>
      <c r="E28" t="s">
        <v>950</v>
      </c>
      <c r="F28" t="s">
        <v>967</v>
      </c>
      <c r="G28" t="s">
        <v>939</v>
      </c>
      <c r="H28">
        <v>0</v>
      </c>
      <c r="J28">
        <v>105580820</v>
      </c>
      <c r="K28" s="2">
        <v>43336</v>
      </c>
      <c r="L28">
        <v>24</v>
      </c>
      <c r="M28">
        <v>1</v>
      </c>
      <c r="N28">
        <v>7</v>
      </c>
      <c r="O28">
        <v>2</v>
      </c>
      <c r="P28" t="s">
        <v>7</v>
      </c>
    </row>
    <row r="29" spans="1:19">
      <c r="A29" t="s">
        <v>947</v>
      </c>
      <c r="B29" t="s">
        <v>950</v>
      </c>
      <c r="C29">
        <v>1.4999999999999999E-2</v>
      </c>
      <c r="D29" t="s">
        <v>6</v>
      </c>
      <c r="E29" t="s">
        <v>942</v>
      </c>
      <c r="F29" t="s">
        <v>951</v>
      </c>
      <c r="G29" t="s">
        <v>950</v>
      </c>
      <c r="H29">
        <v>6.7869999999999999</v>
      </c>
      <c r="J29">
        <v>105599836</v>
      </c>
      <c r="K29" s="2">
        <v>43354</v>
      </c>
      <c r="L29">
        <v>21</v>
      </c>
      <c r="M29">
        <v>1</v>
      </c>
      <c r="N29">
        <v>0</v>
      </c>
      <c r="O29">
        <v>1</v>
      </c>
      <c r="P29" t="s">
        <v>7</v>
      </c>
    </row>
    <row r="30" spans="1:19">
      <c r="A30" t="s">
        <v>947</v>
      </c>
      <c r="B30" t="s">
        <v>950</v>
      </c>
      <c r="C30">
        <v>5.0000000000000001E-3</v>
      </c>
      <c r="D30" t="s">
        <v>6</v>
      </c>
      <c r="E30" t="s">
        <v>942</v>
      </c>
      <c r="F30" t="s">
        <v>951</v>
      </c>
      <c r="G30" t="s">
        <v>950</v>
      </c>
      <c r="H30">
        <v>6.7969999999999997</v>
      </c>
      <c r="J30">
        <v>105288749</v>
      </c>
      <c r="K30" s="2">
        <v>43046</v>
      </c>
      <c r="L30">
        <v>21</v>
      </c>
      <c r="M30">
        <v>1</v>
      </c>
      <c r="N30">
        <v>0</v>
      </c>
      <c r="O30">
        <v>1</v>
      </c>
      <c r="P30" t="s">
        <v>7</v>
      </c>
    </row>
    <row r="31" spans="1:19">
      <c r="A31" t="s">
        <v>947</v>
      </c>
      <c r="B31" t="s">
        <v>950</v>
      </c>
      <c r="C31">
        <v>8.9999999999999993E-3</v>
      </c>
      <c r="D31" t="s">
        <v>6</v>
      </c>
      <c r="E31" t="s">
        <v>942</v>
      </c>
      <c r="F31" t="s">
        <v>951</v>
      </c>
      <c r="G31" t="s">
        <v>950</v>
      </c>
      <c r="H31">
        <v>6.7930000000000001</v>
      </c>
      <c r="J31">
        <v>105416819</v>
      </c>
      <c r="K31" s="2">
        <v>43178</v>
      </c>
      <c r="L31">
        <v>21</v>
      </c>
      <c r="M31">
        <v>1</v>
      </c>
      <c r="N31">
        <v>0</v>
      </c>
      <c r="O31">
        <v>1</v>
      </c>
      <c r="P31" t="s">
        <v>7</v>
      </c>
    </row>
    <row r="32" spans="1:19">
      <c r="A32" t="s">
        <v>947</v>
      </c>
      <c r="B32" t="s">
        <v>942</v>
      </c>
      <c r="C32">
        <v>0</v>
      </c>
      <c r="E32" t="s">
        <v>948</v>
      </c>
      <c r="F32" t="s">
        <v>968</v>
      </c>
      <c r="G32" t="s">
        <v>939</v>
      </c>
      <c r="H32">
        <v>1.0409999999999999</v>
      </c>
      <c r="J32">
        <v>108575031</v>
      </c>
      <c r="K32" s="2">
        <v>46233</v>
      </c>
      <c r="L32">
        <v>23</v>
      </c>
      <c r="M32">
        <v>1</v>
      </c>
      <c r="N32">
        <v>7</v>
      </c>
      <c r="O32">
        <v>1</v>
      </c>
      <c r="P32" t="s">
        <v>3</v>
      </c>
      <c r="Q32">
        <v>35.180579999999999</v>
      </c>
      <c r="R32">
        <v>-79.451080000000005</v>
      </c>
      <c r="S32" t="s">
        <v>755</v>
      </c>
    </row>
    <row r="33" spans="1:16">
      <c r="A33" t="s">
        <v>947</v>
      </c>
      <c r="B33" t="s">
        <v>957</v>
      </c>
      <c r="C33">
        <v>3.0000000000000001E-3</v>
      </c>
      <c r="D33" t="s">
        <v>757</v>
      </c>
      <c r="E33" t="s">
        <v>942</v>
      </c>
      <c r="F33" t="s">
        <v>955</v>
      </c>
      <c r="H33">
        <v>999.99900000000002</v>
      </c>
      <c r="J33">
        <v>105004676</v>
      </c>
      <c r="K33" s="2">
        <v>42777</v>
      </c>
      <c r="L33">
        <v>19</v>
      </c>
      <c r="M33">
        <v>1</v>
      </c>
      <c r="N33">
        <v>8</v>
      </c>
      <c r="O33">
        <v>4</v>
      </c>
      <c r="P33" t="s">
        <v>7</v>
      </c>
    </row>
    <row r="34" spans="1:16">
      <c r="A34" t="s">
        <v>947</v>
      </c>
      <c r="B34" t="s">
        <v>969</v>
      </c>
      <c r="C34">
        <v>8.9999999999999993E-3</v>
      </c>
      <c r="D34" t="s">
        <v>6</v>
      </c>
      <c r="E34" t="s">
        <v>942</v>
      </c>
      <c r="F34" t="s">
        <v>970</v>
      </c>
      <c r="H34">
        <v>999.99900000000002</v>
      </c>
      <c r="J34">
        <v>104943958</v>
      </c>
      <c r="K34" s="2">
        <v>42714</v>
      </c>
      <c r="L34">
        <v>31</v>
      </c>
      <c r="M34">
        <v>1</v>
      </c>
      <c r="N34">
        <v>4</v>
      </c>
      <c r="O34">
        <v>1</v>
      </c>
      <c r="P34" t="s">
        <v>7</v>
      </c>
    </row>
    <row r="35" spans="1:16">
      <c r="A35" t="s">
        <v>947</v>
      </c>
      <c r="B35" t="s">
        <v>950</v>
      </c>
      <c r="C35">
        <v>1.6E-2</v>
      </c>
      <c r="D35" t="s">
        <v>757</v>
      </c>
      <c r="E35" t="s">
        <v>942</v>
      </c>
      <c r="F35" t="s">
        <v>946</v>
      </c>
      <c r="G35" t="s">
        <v>950</v>
      </c>
      <c r="H35">
        <v>6.8179999999999996</v>
      </c>
      <c r="J35">
        <v>105169259</v>
      </c>
      <c r="K35" s="2">
        <v>42934</v>
      </c>
      <c r="L35">
        <v>21</v>
      </c>
      <c r="M35">
        <v>1</v>
      </c>
      <c r="N35">
        <v>0</v>
      </c>
      <c r="O35">
        <v>1</v>
      </c>
      <c r="P35" t="s">
        <v>8</v>
      </c>
    </row>
    <row r="36" spans="1:16">
      <c r="A36" t="s">
        <v>947</v>
      </c>
      <c r="B36" t="s">
        <v>942</v>
      </c>
      <c r="C36">
        <v>0.189</v>
      </c>
      <c r="D36" t="s">
        <v>758</v>
      </c>
      <c r="E36" t="s">
        <v>953</v>
      </c>
      <c r="F36" t="s">
        <v>950</v>
      </c>
      <c r="G36" t="s">
        <v>939</v>
      </c>
      <c r="H36">
        <v>0.40200000000000002</v>
      </c>
      <c r="J36">
        <v>108471501</v>
      </c>
      <c r="K36" s="2">
        <v>46132</v>
      </c>
      <c r="L36">
        <v>21</v>
      </c>
      <c r="M36">
        <v>1</v>
      </c>
      <c r="N36">
        <v>0</v>
      </c>
      <c r="O36">
        <v>1</v>
      </c>
      <c r="P36" t="s">
        <v>3</v>
      </c>
    </row>
    <row r="37" spans="1:16">
      <c r="A37" t="s">
        <v>947</v>
      </c>
      <c r="B37" t="s">
        <v>942</v>
      </c>
      <c r="C37">
        <v>1.9E-2</v>
      </c>
      <c r="D37" t="s">
        <v>758</v>
      </c>
      <c r="E37" t="s">
        <v>950</v>
      </c>
      <c r="G37" t="s">
        <v>939</v>
      </c>
      <c r="H37">
        <v>0</v>
      </c>
      <c r="J37">
        <v>105212509</v>
      </c>
      <c r="K37" s="2">
        <v>42983</v>
      </c>
      <c r="L37">
        <v>1</v>
      </c>
      <c r="M37">
        <v>2</v>
      </c>
      <c r="N37">
        <v>12</v>
      </c>
      <c r="O37">
        <v>4</v>
      </c>
      <c r="P37" t="s">
        <v>8</v>
      </c>
    </row>
    <row r="38" spans="1:16">
      <c r="A38" t="s">
        <v>947</v>
      </c>
      <c r="B38" t="s">
        <v>942</v>
      </c>
      <c r="C38">
        <v>0</v>
      </c>
      <c r="E38" t="s">
        <v>949</v>
      </c>
      <c r="F38" t="s">
        <v>958</v>
      </c>
      <c r="G38" t="s">
        <v>939</v>
      </c>
      <c r="H38">
        <v>1.331</v>
      </c>
      <c r="J38">
        <v>104976268</v>
      </c>
      <c r="K38" s="2">
        <v>42751</v>
      </c>
      <c r="L38">
        <v>1</v>
      </c>
      <c r="M38">
        <v>1</v>
      </c>
      <c r="N38">
        <v>0</v>
      </c>
      <c r="O38">
        <v>5</v>
      </c>
      <c r="P38" t="s">
        <v>7</v>
      </c>
    </row>
    <row r="39" spans="1:16">
      <c r="A39" t="s">
        <v>947</v>
      </c>
      <c r="B39" t="s">
        <v>942</v>
      </c>
      <c r="C39">
        <v>3.7999999999999999E-2</v>
      </c>
      <c r="D39" t="s">
        <v>756</v>
      </c>
      <c r="E39" t="s">
        <v>953</v>
      </c>
      <c r="F39" t="s">
        <v>950</v>
      </c>
      <c r="G39" t="s">
        <v>939</v>
      </c>
      <c r="H39">
        <v>0.629</v>
      </c>
      <c r="J39">
        <v>105075866</v>
      </c>
      <c r="K39" s="2">
        <v>42830</v>
      </c>
      <c r="L39">
        <v>21</v>
      </c>
      <c r="M39">
        <v>2</v>
      </c>
      <c r="N39">
        <v>0</v>
      </c>
      <c r="O39">
        <v>1</v>
      </c>
      <c r="P39" t="s">
        <v>7</v>
      </c>
    </row>
    <row r="40" spans="1:16">
      <c r="A40" t="s">
        <v>947</v>
      </c>
      <c r="B40" t="s">
        <v>950</v>
      </c>
      <c r="C40">
        <v>2E-3</v>
      </c>
      <c r="D40" t="s">
        <v>6</v>
      </c>
      <c r="E40" t="s">
        <v>942</v>
      </c>
      <c r="F40" t="s">
        <v>946</v>
      </c>
      <c r="G40" t="s">
        <v>950</v>
      </c>
      <c r="H40">
        <v>6.8</v>
      </c>
      <c r="J40">
        <v>105104140</v>
      </c>
      <c r="K40" s="2">
        <v>42874</v>
      </c>
      <c r="L40">
        <v>21</v>
      </c>
      <c r="M40">
        <v>1</v>
      </c>
      <c r="N40">
        <v>7</v>
      </c>
      <c r="O40">
        <v>1</v>
      </c>
      <c r="P40" t="s">
        <v>3</v>
      </c>
    </row>
    <row r="41" spans="1:16">
      <c r="A41" t="s">
        <v>947</v>
      </c>
      <c r="B41" t="s">
        <v>950</v>
      </c>
      <c r="C41">
        <v>2E-3</v>
      </c>
      <c r="D41" t="s">
        <v>6</v>
      </c>
      <c r="E41" t="s">
        <v>942</v>
      </c>
      <c r="G41" t="s">
        <v>950</v>
      </c>
      <c r="H41">
        <v>6.8</v>
      </c>
      <c r="J41">
        <v>105065784</v>
      </c>
      <c r="K41" s="2">
        <v>42835</v>
      </c>
      <c r="L41">
        <v>21</v>
      </c>
      <c r="M41">
        <v>1</v>
      </c>
      <c r="N41">
        <v>7</v>
      </c>
      <c r="O41">
        <v>1</v>
      </c>
      <c r="P41" t="s">
        <v>7</v>
      </c>
    </row>
    <row r="42" spans="1:16">
      <c r="A42" t="s">
        <v>947</v>
      </c>
      <c r="B42" t="s">
        <v>942</v>
      </c>
      <c r="C42">
        <v>1.9E-2</v>
      </c>
      <c r="D42" t="s">
        <v>756</v>
      </c>
      <c r="E42" t="s">
        <v>950</v>
      </c>
      <c r="F42" t="s">
        <v>953</v>
      </c>
      <c r="G42" t="s">
        <v>939</v>
      </c>
      <c r="H42">
        <v>1.9E-2</v>
      </c>
      <c r="J42">
        <v>104939553</v>
      </c>
      <c r="K42" s="2">
        <v>42711</v>
      </c>
      <c r="L42">
        <v>30</v>
      </c>
      <c r="M42">
        <v>1</v>
      </c>
      <c r="N42">
        <v>0</v>
      </c>
      <c r="O42">
        <v>1</v>
      </c>
      <c r="P42" t="s">
        <v>7</v>
      </c>
    </row>
    <row r="43" spans="1:16">
      <c r="A43" t="s">
        <v>947</v>
      </c>
      <c r="B43" t="s">
        <v>942</v>
      </c>
      <c r="C43">
        <v>5.0000000000000001E-3</v>
      </c>
      <c r="D43" t="s">
        <v>756</v>
      </c>
      <c r="E43" t="s">
        <v>948</v>
      </c>
      <c r="F43" t="s">
        <v>949</v>
      </c>
      <c r="G43" t="s">
        <v>939</v>
      </c>
      <c r="H43">
        <v>1.046</v>
      </c>
      <c r="J43">
        <v>107814420</v>
      </c>
      <c r="K43" s="2">
        <v>45514</v>
      </c>
      <c r="L43">
        <v>21</v>
      </c>
      <c r="M43">
        <v>1</v>
      </c>
      <c r="N43">
        <v>7</v>
      </c>
      <c r="O43">
        <v>1</v>
      </c>
      <c r="P43" t="s">
        <v>7</v>
      </c>
    </row>
    <row r="44" spans="1:16">
      <c r="A44" t="s">
        <v>947</v>
      </c>
      <c r="B44" t="s">
        <v>948</v>
      </c>
      <c r="C44">
        <v>2E-3</v>
      </c>
      <c r="D44" t="s">
        <v>6</v>
      </c>
      <c r="E44" t="s">
        <v>942</v>
      </c>
      <c r="F44" t="s">
        <v>971</v>
      </c>
      <c r="H44">
        <v>999.99900000000002</v>
      </c>
      <c r="J44">
        <v>105097137</v>
      </c>
      <c r="K44" s="2">
        <v>42863</v>
      </c>
      <c r="L44">
        <v>1</v>
      </c>
      <c r="M44">
        <v>1</v>
      </c>
      <c r="N44">
        <v>0</v>
      </c>
      <c r="O44">
        <v>1</v>
      </c>
      <c r="P44" t="s">
        <v>7</v>
      </c>
    </row>
    <row r="45" spans="1:16">
      <c r="A45" t="s">
        <v>947</v>
      </c>
      <c r="B45" t="s">
        <v>950</v>
      </c>
      <c r="C45">
        <v>2E-3</v>
      </c>
      <c r="D45" t="s">
        <v>756</v>
      </c>
      <c r="E45" t="s">
        <v>942</v>
      </c>
      <c r="G45" t="s">
        <v>950</v>
      </c>
      <c r="H45">
        <v>6.8</v>
      </c>
      <c r="J45">
        <v>105530171</v>
      </c>
      <c r="K45" s="2">
        <v>43284</v>
      </c>
      <c r="L45">
        <v>28</v>
      </c>
      <c r="M45">
        <v>1</v>
      </c>
      <c r="N45">
        <v>7</v>
      </c>
      <c r="O45">
        <v>1</v>
      </c>
      <c r="P45" t="s">
        <v>7</v>
      </c>
    </row>
    <row r="46" spans="1:16">
      <c r="A46" t="s">
        <v>947</v>
      </c>
      <c r="B46" t="s">
        <v>950</v>
      </c>
      <c r="C46">
        <v>0</v>
      </c>
      <c r="D46" t="s">
        <v>756</v>
      </c>
      <c r="E46" t="s">
        <v>942</v>
      </c>
      <c r="F46" t="s">
        <v>942</v>
      </c>
      <c r="G46" t="s">
        <v>950</v>
      </c>
      <c r="H46">
        <v>6.8019999999999996</v>
      </c>
      <c r="J46">
        <v>105472013</v>
      </c>
      <c r="K46" s="2">
        <v>43228</v>
      </c>
      <c r="L46">
        <v>30</v>
      </c>
      <c r="M46">
        <v>1</v>
      </c>
      <c r="N46">
        <v>8</v>
      </c>
      <c r="O46">
        <v>1</v>
      </c>
      <c r="P46" t="s">
        <v>7</v>
      </c>
    </row>
    <row r="47" spans="1:16">
      <c r="A47" t="s">
        <v>947</v>
      </c>
      <c r="B47" t="s">
        <v>942</v>
      </c>
      <c r="C47">
        <v>0</v>
      </c>
      <c r="E47" t="s">
        <v>972</v>
      </c>
      <c r="G47" t="s">
        <v>942</v>
      </c>
      <c r="H47">
        <v>999.99900000000002</v>
      </c>
      <c r="J47">
        <v>105504040</v>
      </c>
      <c r="K47" s="2">
        <v>43256</v>
      </c>
      <c r="L47">
        <v>21</v>
      </c>
      <c r="M47">
        <v>1</v>
      </c>
      <c r="N47">
        <v>8</v>
      </c>
      <c r="O47">
        <v>1</v>
      </c>
      <c r="P47" t="s">
        <v>3</v>
      </c>
    </row>
    <row r="48" spans="1:16">
      <c r="A48" t="s">
        <v>947</v>
      </c>
      <c r="B48" t="s">
        <v>942</v>
      </c>
      <c r="C48">
        <v>3.7999999999999999E-2</v>
      </c>
      <c r="D48" t="s">
        <v>756</v>
      </c>
      <c r="E48" t="s">
        <v>948</v>
      </c>
      <c r="F48" t="s">
        <v>945</v>
      </c>
      <c r="G48" t="s">
        <v>939</v>
      </c>
      <c r="H48">
        <v>1.079</v>
      </c>
      <c r="J48">
        <v>105599835</v>
      </c>
      <c r="K48" s="2">
        <v>43354</v>
      </c>
      <c r="L48">
        <v>1</v>
      </c>
      <c r="M48">
        <v>2</v>
      </c>
      <c r="N48">
        <v>0</v>
      </c>
      <c r="O48">
        <v>1</v>
      </c>
    </row>
    <row r="49" spans="1:16">
      <c r="A49" t="s">
        <v>947</v>
      </c>
      <c r="B49" t="s">
        <v>950</v>
      </c>
      <c r="C49">
        <v>8.9999999999999993E-3</v>
      </c>
      <c r="D49" t="s">
        <v>757</v>
      </c>
      <c r="E49" t="s">
        <v>942</v>
      </c>
      <c r="F49" t="s">
        <v>951</v>
      </c>
      <c r="G49" t="s">
        <v>950</v>
      </c>
      <c r="H49">
        <v>6.8109999999999999</v>
      </c>
      <c r="J49">
        <v>105328522</v>
      </c>
      <c r="K49" s="2">
        <v>43089</v>
      </c>
      <c r="L49">
        <v>21</v>
      </c>
      <c r="M49">
        <v>2</v>
      </c>
      <c r="N49">
        <v>7</v>
      </c>
      <c r="O49">
        <v>1</v>
      </c>
      <c r="P49" t="s">
        <v>3</v>
      </c>
    </row>
    <row r="50" spans="1:16">
      <c r="A50" t="s">
        <v>947</v>
      </c>
      <c r="B50" t="s">
        <v>942</v>
      </c>
      <c r="C50">
        <v>2.7E-2</v>
      </c>
      <c r="D50" t="s">
        <v>758</v>
      </c>
      <c r="E50" t="s">
        <v>948</v>
      </c>
      <c r="F50" t="s">
        <v>960</v>
      </c>
      <c r="G50" t="s">
        <v>939</v>
      </c>
      <c r="H50">
        <v>1.014</v>
      </c>
      <c r="J50">
        <v>105620847</v>
      </c>
      <c r="K50" s="2">
        <v>43375</v>
      </c>
      <c r="L50">
        <v>21</v>
      </c>
      <c r="M50">
        <v>1</v>
      </c>
      <c r="N50">
        <v>0</v>
      </c>
      <c r="O50">
        <v>1</v>
      </c>
      <c r="P50" t="s">
        <v>7</v>
      </c>
    </row>
    <row r="51" spans="1:16">
      <c r="A51" t="s">
        <v>947</v>
      </c>
      <c r="B51" t="s">
        <v>942</v>
      </c>
      <c r="C51">
        <v>0.1</v>
      </c>
      <c r="D51" t="s">
        <v>758</v>
      </c>
      <c r="E51" t="s">
        <v>953</v>
      </c>
      <c r="F51" t="s">
        <v>950</v>
      </c>
      <c r="G51" t="s">
        <v>939</v>
      </c>
      <c r="H51">
        <v>0.49099999999999999</v>
      </c>
      <c r="J51">
        <v>105668819</v>
      </c>
      <c r="K51" s="2">
        <v>43416</v>
      </c>
      <c r="L51">
        <v>1</v>
      </c>
      <c r="M51">
        <v>1</v>
      </c>
      <c r="N51">
        <v>0</v>
      </c>
      <c r="O51">
        <v>4</v>
      </c>
    </row>
    <row r="52" spans="1:16">
      <c r="A52" t="s">
        <v>947</v>
      </c>
      <c r="B52" t="s">
        <v>950</v>
      </c>
      <c r="C52">
        <v>4.0000000000000001E-3</v>
      </c>
      <c r="D52" t="s">
        <v>757</v>
      </c>
      <c r="E52" t="s">
        <v>942</v>
      </c>
      <c r="F52" t="s">
        <v>951</v>
      </c>
      <c r="G52" t="s">
        <v>950</v>
      </c>
      <c r="H52">
        <v>6.806</v>
      </c>
      <c r="J52">
        <v>105713667</v>
      </c>
      <c r="K52" s="2">
        <v>43450</v>
      </c>
      <c r="L52">
        <v>31</v>
      </c>
      <c r="M52">
        <v>1</v>
      </c>
      <c r="N52">
        <v>7</v>
      </c>
      <c r="O52">
        <v>1</v>
      </c>
      <c r="P52" t="s">
        <v>7</v>
      </c>
    </row>
    <row r="53" spans="1:16">
      <c r="A53" t="s">
        <v>947</v>
      </c>
      <c r="B53" t="s">
        <v>942</v>
      </c>
      <c r="C53">
        <v>0.41</v>
      </c>
      <c r="D53" t="s">
        <v>758</v>
      </c>
      <c r="E53" t="s">
        <v>953</v>
      </c>
      <c r="F53" t="s">
        <v>950</v>
      </c>
      <c r="G53" t="s">
        <v>939</v>
      </c>
      <c r="H53">
        <v>0.18099999999999999</v>
      </c>
      <c r="J53">
        <v>105728397</v>
      </c>
      <c r="K53" s="2">
        <v>43467</v>
      </c>
      <c r="L53">
        <v>19</v>
      </c>
      <c r="M53">
        <v>1</v>
      </c>
      <c r="N53">
        <v>0</v>
      </c>
      <c r="O53">
        <v>1</v>
      </c>
      <c r="P53" t="s">
        <v>7</v>
      </c>
    </row>
    <row r="54" spans="1:16">
      <c r="A54" t="s">
        <v>947</v>
      </c>
      <c r="B54" t="s">
        <v>942</v>
      </c>
      <c r="C54">
        <v>3.7999999999999999E-2</v>
      </c>
      <c r="D54" t="s">
        <v>758</v>
      </c>
      <c r="E54" t="s">
        <v>960</v>
      </c>
      <c r="F54" t="s">
        <v>953</v>
      </c>
      <c r="G54" t="s">
        <v>939</v>
      </c>
      <c r="H54">
        <v>0.85699999999999998</v>
      </c>
      <c r="J54">
        <v>105764042</v>
      </c>
      <c r="K54" s="2">
        <v>43495</v>
      </c>
      <c r="L54">
        <v>21</v>
      </c>
      <c r="M54">
        <v>1</v>
      </c>
      <c r="N54">
        <v>0</v>
      </c>
      <c r="O54">
        <v>1</v>
      </c>
      <c r="P54" t="s">
        <v>7</v>
      </c>
    </row>
    <row r="55" spans="1:16">
      <c r="A55" t="s">
        <v>754</v>
      </c>
      <c r="B55" t="s">
        <v>942</v>
      </c>
      <c r="C55">
        <v>0</v>
      </c>
      <c r="E55" t="s">
        <v>952</v>
      </c>
      <c r="F55" t="s">
        <v>945</v>
      </c>
      <c r="G55" t="s">
        <v>939</v>
      </c>
      <c r="H55">
        <v>1.9019999999999999</v>
      </c>
      <c r="J55">
        <v>105941272</v>
      </c>
      <c r="K55" s="2">
        <v>43676</v>
      </c>
      <c r="L55">
        <v>21</v>
      </c>
      <c r="M55">
        <v>1</v>
      </c>
      <c r="N55">
        <v>8</v>
      </c>
      <c r="O55">
        <v>1</v>
      </c>
      <c r="P55" t="s">
        <v>7</v>
      </c>
    </row>
    <row r="56" spans="1:16">
      <c r="A56" t="s">
        <v>947</v>
      </c>
      <c r="B56" t="s">
        <v>942</v>
      </c>
      <c r="C56">
        <v>3.7999999999999999E-2</v>
      </c>
      <c r="D56" t="s">
        <v>756</v>
      </c>
      <c r="E56" t="s">
        <v>950</v>
      </c>
      <c r="F56" t="s">
        <v>953</v>
      </c>
      <c r="G56" t="s">
        <v>939</v>
      </c>
      <c r="H56">
        <v>3.7999999999999999E-2</v>
      </c>
      <c r="J56">
        <v>105744513</v>
      </c>
      <c r="K56" s="2">
        <v>43481</v>
      </c>
      <c r="L56">
        <v>21</v>
      </c>
      <c r="M56">
        <v>1</v>
      </c>
      <c r="N56">
        <v>0</v>
      </c>
      <c r="O56">
        <v>1</v>
      </c>
      <c r="P56" t="s">
        <v>7</v>
      </c>
    </row>
    <row r="57" spans="1:16">
      <c r="A57" t="s">
        <v>947</v>
      </c>
      <c r="B57" t="s">
        <v>950</v>
      </c>
      <c r="C57">
        <v>0</v>
      </c>
      <c r="E57" t="s">
        <v>942</v>
      </c>
      <c r="G57" t="s">
        <v>950</v>
      </c>
      <c r="H57">
        <v>6.8019999999999996</v>
      </c>
      <c r="J57">
        <v>105812332</v>
      </c>
      <c r="K57" s="2">
        <v>43549</v>
      </c>
      <c r="L57">
        <v>21</v>
      </c>
      <c r="M57">
        <v>1</v>
      </c>
      <c r="N57">
        <v>7</v>
      </c>
      <c r="O57">
        <v>1</v>
      </c>
      <c r="P57" t="s">
        <v>7</v>
      </c>
    </row>
    <row r="58" spans="1:16">
      <c r="A58" t="s">
        <v>947</v>
      </c>
      <c r="B58" t="s">
        <v>942</v>
      </c>
      <c r="C58">
        <v>0</v>
      </c>
      <c r="E58" t="s">
        <v>948</v>
      </c>
      <c r="G58" t="s">
        <v>939</v>
      </c>
      <c r="H58">
        <v>1.0409999999999999</v>
      </c>
      <c r="J58">
        <v>106043703</v>
      </c>
      <c r="K58" s="2">
        <v>43768</v>
      </c>
      <c r="L58">
        <v>30</v>
      </c>
      <c r="M58">
        <v>1</v>
      </c>
      <c r="N58">
        <v>7</v>
      </c>
      <c r="O58">
        <v>4</v>
      </c>
      <c r="P58" t="s">
        <v>7</v>
      </c>
    </row>
    <row r="59" spans="1:16">
      <c r="A59" t="s">
        <v>947</v>
      </c>
      <c r="B59" t="s">
        <v>942</v>
      </c>
      <c r="C59">
        <v>1.0999999999999999E-2</v>
      </c>
      <c r="D59" t="s">
        <v>756</v>
      </c>
      <c r="E59" t="s">
        <v>949</v>
      </c>
      <c r="F59" t="s">
        <v>958</v>
      </c>
      <c r="G59" t="s">
        <v>939</v>
      </c>
      <c r="H59">
        <v>1.3420000000000001</v>
      </c>
      <c r="J59">
        <v>105421693</v>
      </c>
      <c r="K59" s="2">
        <v>43176</v>
      </c>
      <c r="L59">
        <v>1</v>
      </c>
      <c r="M59">
        <v>1</v>
      </c>
      <c r="N59">
        <v>0</v>
      </c>
      <c r="O59">
        <v>5</v>
      </c>
      <c r="P59" t="s">
        <v>7</v>
      </c>
    </row>
    <row r="60" spans="1:16">
      <c r="A60" t="s">
        <v>947</v>
      </c>
      <c r="B60" t="s">
        <v>942</v>
      </c>
      <c r="C60">
        <v>0</v>
      </c>
      <c r="E60" t="s">
        <v>973</v>
      </c>
      <c r="F60" t="s">
        <v>952</v>
      </c>
      <c r="H60">
        <v>999.99900000000002</v>
      </c>
      <c r="J60">
        <v>105719359</v>
      </c>
      <c r="K60" s="2">
        <v>43458</v>
      </c>
      <c r="L60">
        <v>30</v>
      </c>
      <c r="M60">
        <v>1</v>
      </c>
      <c r="N60">
        <v>8</v>
      </c>
      <c r="O60">
        <v>1</v>
      </c>
      <c r="P60" t="s">
        <v>7</v>
      </c>
    </row>
    <row r="61" spans="1:16">
      <c r="A61" t="s">
        <v>947</v>
      </c>
      <c r="B61" t="s">
        <v>942</v>
      </c>
      <c r="C61">
        <v>9.4E-2</v>
      </c>
      <c r="D61" t="s">
        <v>756</v>
      </c>
      <c r="E61" t="s">
        <v>950</v>
      </c>
      <c r="F61" t="s">
        <v>953</v>
      </c>
      <c r="G61" t="s">
        <v>939</v>
      </c>
      <c r="H61">
        <v>9.4E-2</v>
      </c>
      <c r="J61">
        <v>105764038</v>
      </c>
      <c r="K61" s="2">
        <v>43492</v>
      </c>
      <c r="L61">
        <v>21</v>
      </c>
      <c r="M61">
        <v>1</v>
      </c>
      <c r="N61">
        <v>0</v>
      </c>
      <c r="O61">
        <v>1</v>
      </c>
      <c r="P61" t="s">
        <v>3</v>
      </c>
    </row>
    <row r="62" spans="1:16">
      <c r="A62" t="s">
        <v>754</v>
      </c>
      <c r="B62" t="s">
        <v>939</v>
      </c>
      <c r="C62">
        <v>0.1</v>
      </c>
      <c r="D62" t="s">
        <v>758</v>
      </c>
      <c r="E62" t="s">
        <v>945</v>
      </c>
      <c r="F62" t="s">
        <v>950</v>
      </c>
      <c r="G62" t="s">
        <v>939</v>
      </c>
      <c r="H62">
        <v>2.0920000000000001</v>
      </c>
      <c r="J62">
        <v>105832375</v>
      </c>
      <c r="K62" s="2">
        <v>43566</v>
      </c>
      <c r="L62">
        <v>21</v>
      </c>
      <c r="M62">
        <v>1</v>
      </c>
      <c r="N62">
        <v>0</v>
      </c>
      <c r="O62">
        <v>1</v>
      </c>
      <c r="P62" t="s">
        <v>3</v>
      </c>
    </row>
    <row r="63" spans="1:16">
      <c r="A63" t="s">
        <v>947</v>
      </c>
      <c r="B63" t="s">
        <v>942</v>
      </c>
      <c r="C63">
        <v>4.7E-2</v>
      </c>
      <c r="D63" t="s">
        <v>756</v>
      </c>
      <c r="E63" t="s">
        <v>950</v>
      </c>
      <c r="F63" t="s">
        <v>953</v>
      </c>
      <c r="G63" t="s">
        <v>939</v>
      </c>
      <c r="H63">
        <v>4.7E-2</v>
      </c>
      <c r="J63">
        <v>107712454</v>
      </c>
      <c r="K63" s="2">
        <v>45420</v>
      </c>
      <c r="L63">
        <v>24</v>
      </c>
      <c r="M63">
        <v>2</v>
      </c>
      <c r="N63">
        <v>4</v>
      </c>
      <c r="O63">
        <v>1</v>
      </c>
      <c r="P63" t="s">
        <v>7</v>
      </c>
    </row>
    <row r="64" spans="1:16">
      <c r="A64" t="s">
        <v>947</v>
      </c>
      <c r="B64" t="s">
        <v>950</v>
      </c>
      <c r="C64">
        <v>0</v>
      </c>
      <c r="E64" t="s">
        <v>942</v>
      </c>
      <c r="G64" t="s">
        <v>950</v>
      </c>
      <c r="H64">
        <v>6.8019999999999996</v>
      </c>
      <c r="J64">
        <v>105927533</v>
      </c>
      <c r="K64" s="2">
        <v>43661</v>
      </c>
      <c r="L64">
        <v>21</v>
      </c>
      <c r="M64">
        <v>1</v>
      </c>
      <c r="N64">
        <v>7</v>
      </c>
      <c r="O64">
        <v>1</v>
      </c>
      <c r="P64" t="s">
        <v>7</v>
      </c>
    </row>
    <row r="65" spans="1:16">
      <c r="A65" t="s">
        <v>947</v>
      </c>
      <c r="B65" t="s">
        <v>950</v>
      </c>
      <c r="C65">
        <v>0</v>
      </c>
      <c r="E65" t="s">
        <v>942</v>
      </c>
      <c r="G65" t="s">
        <v>950</v>
      </c>
      <c r="H65">
        <v>6.8019999999999996</v>
      </c>
      <c r="J65">
        <v>105851751</v>
      </c>
      <c r="K65" s="2">
        <v>43589</v>
      </c>
      <c r="L65">
        <v>21</v>
      </c>
      <c r="M65">
        <v>1</v>
      </c>
      <c r="N65">
        <v>7</v>
      </c>
      <c r="O65">
        <v>1</v>
      </c>
      <c r="P65" t="s">
        <v>7</v>
      </c>
    </row>
    <row r="66" spans="1:16">
      <c r="A66" t="s">
        <v>947</v>
      </c>
      <c r="B66" t="s">
        <v>942</v>
      </c>
      <c r="C66">
        <v>5.7000000000000002E-2</v>
      </c>
      <c r="D66" t="s">
        <v>756</v>
      </c>
      <c r="E66" t="s">
        <v>950</v>
      </c>
      <c r="F66" t="s">
        <v>953</v>
      </c>
      <c r="G66" t="s">
        <v>939</v>
      </c>
      <c r="H66">
        <v>5.7000000000000002E-2</v>
      </c>
      <c r="J66">
        <v>105877329</v>
      </c>
      <c r="K66" s="2">
        <v>43608</v>
      </c>
      <c r="L66">
        <v>30</v>
      </c>
      <c r="M66">
        <v>1</v>
      </c>
      <c r="N66">
        <v>0</v>
      </c>
      <c r="O66">
        <v>1</v>
      </c>
      <c r="P66" t="s">
        <v>9</v>
      </c>
    </row>
    <row r="67" spans="1:16">
      <c r="A67" t="s">
        <v>947</v>
      </c>
      <c r="B67" t="s">
        <v>942</v>
      </c>
      <c r="C67">
        <v>4.7E-2</v>
      </c>
      <c r="D67" t="s">
        <v>758</v>
      </c>
      <c r="E67" t="s">
        <v>958</v>
      </c>
      <c r="F67" t="s">
        <v>949</v>
      </c>
      <c r="G67" t="s">
        <v>939</v>
      </c>
      <c r="H67">
        <v>1.3640000000000001</v>
      </c>
      <c r="J67">
        <v>105944932</v>
      </c>
      <c r="K67" s="2">
        <v>43649</v>
      </c>
      <c r="L67">
        <v>1</v>
      </c>
      <c r="M67">
        <v>1</v>
      </c>
      <c r="N67">
        <v>0</v>
      </c>
      <c r="O67">
        <v>1</v>
      </c>
      <c r="P67" t="s">
        <v>7</v>
      </c>
    </row>
    <row r="68" spans="1:16">
      <c r="A68" t="s">
        <v>947</v>
      </c>
      <c r="B68" t="s">
        <v>942</v>
      </c>
      <c r="C68">
        <v>2.8000000000000001E-2</v>
      </c>
      <c r="D68" t="s">
        <v>756</v>
      </c>
      <c r="E68" t="s">
        <v>950</v>
      </c>
      <c r="F68" t="s">
        <v>953</v>
      </c>
      <c r="G68" t="s">
        <v>939</v>
      </c>
      <c r="H68">
        <v>2.8000000000000001E-2</v>
      </c>
      <c r="J68">
        <v>105944937</v>
      </c>
      <c r="K68" s="2">
        <v>43678</v>
      </c>
      <c r="L68">
        <v>30</v>
      </c>
      <c r="M68">
        <v>1</v>
      </c>
      <c r="N68">
        <v>0</v>
      </c>
      <c r="O68">
        <v>1</v>
      </c>
      <c r="P68" t="s">
        <v>7</v>
      </c>
    </row>
    <row r="69" spans="1:16">
      <c r="A69" t="s">
        <v>947</v>
      </c>
      <c r="B69" t="s">
        <v>942</v>
      </c>
      <c r="C69">
        <v>0.01</v>
      </c>
      <c r="D69" t="s">
        <v>756</v>
      </c>
      <c r="E69" t="s">
        <v>950</v>
      </c>
      <c r="F69" t="s">
        <v>953</v>
      </c>
      <c r="G69" t="s">
        <v>939</v>
      </c>
      <c r="H69">
        <v>0.01</v>
      </c>
      <c r="J69">
        <v>105888449</v>
      </c>
      <c r="K69" s="2">
        <v>43560</v>
      </c>
      <c r="L69">
        <v>21</v>
      </c>
      <c r="M69">
        <v>2</v>
      </c>
      <c r="N69">
        <v>0</v>
      </c>
      <c r="O69">
        <v>1</v>
      </c>
      <c r="P69" t="s">
        <v>3</v>
      </c>
    </row>
    <row r="70" spans="1:16">
      <c r="A70" t="s">
        <v>947</v>
      </c>
      <c r="B70" t="s">
        <v>950</v>
      </c>
      <c r="C70">
        <v>1.4999999999999999E-2</v>
      </c>
      <c r="D70" t="s">
        <v>757</v>
      </c>
      <c r="E70" t="s">
        <v>942</v>
      </c>
      <c r="F70" t="s">
        <v>974</v>
      </c>
      <c r="G70" t="s">
        <v>950</v>
      </c>
      <c r="H70">
        <v>6.8170000000000002</v>
      </c>
      <c r="J70">
        <v>106087835</v>
      </c>
      <c r="K70" s="2">
        <v>43798</v>
      </c>
      <c r="L70">
        <v>21</v>
      </c>
      <c r="M70">
        <v>1</v>
      </c>
      <c r="N70">
        <v>0</v>
      </c>
      <c r="O70">
        <v>1</v>
      </c>
      <c r="P70" t="s">
        <v>7</v>
      </c>
    </row>
    <row r="71" spans="1:16">
      <c r="A71" t="s">
        <v>947</v>
      </c>
      <c r="B71" t="s">
        <v>955</v>
      </c>
      <c r="C71">
        <v>1.9E-2</v>
      </c>
      <c r="D71" t="s">
        <v>6</v>
      </c>
      <c r="E71" t="s">
        <v>942</v>
      </c>
      <c r="H71">
        <v>999.99900000000002</v>
      </c>
      <c r="J71">
        <v>106127933</v>
      </c>
      <c r="K71" s="2">
        <v>43845</v>
      </c>
      <c r="L71">
        <v>18</v>
      </c>
      <c r="M71">
        <v>1</v>
      </c>
      <c r="N71">
        <v>5</v>
      </c>
      <c r="O71">
        <v>1</v>
      </c>
      <c r="P71" t="s">
        <v>7</v>
      </c>
    </row>
    <row r="72" spans="1:16">
      <c r="A72" t="s">
        <v>947</v>
      </c>
      <c r="B72" t="s">
        <v>942</v>
      </c>
      <c r="C72">
        <v>0</v>
      </c>
      <c r="E72" t="s">
        <v>948</v>
      </c>
      <c r="F72" t="s">
        <v>975</v>
      </c>
      <c r="G72" t="s">
        <v>939</v>
      </c>
      <c r="H72">
        <v>1.0409999999999999</v>
      </c>
      <c r="J72">
        <v>108596194</v>
      </c>
      <c r="K72" s="2">
        <v>46254</v>
      </c>
      <c r="L72">
        <v>19</v>
      </c>
      <c r="M72">
        <v>1</v>
      </c>
      <c r="N72">
        <v>7</v>
      </c>
      <c r="O72">
        <v>1</v>
      </c>
    </row>
    <row r="73" spans="1:16">
      <c r="A73" t="s">
        <v>947</v>
      </c>
      <c r="B73" t="s">
        <v>942</v>
      </c>
      <c r="C73">
        <v>5.7000000000000002E-2</v>
      </c>
      <c r="D73" t="s">
        <v>756</v>
      </c>
      <c r="E73" t="s">
        <v>950</v>
      </c>
      <c r="F73" t="s">
        <v>953</v>
      </c>
      <c r="G73" t="s">
        <v>939</v>
      </c>
      <c r="H73">
        <v>5.7000000000000002E-2</v>
      </c>
      <c r="J73">
        <v>106267434</v>
      </c>
      <c r="K73" s="2">
        <v>44015</v>
      </c>
      <c r="L73">
        <v>21</v>
      </c>
      <c r="M73">
        <v>1</v>
      </c>
      <c r="N73">
        <v>0</v>
      </c>
      <c r="O73">
        <v>1</v>
      </c>
      <c r="P73" t="s">
        <v>7</v>
      </c>
    </row>
    <row r="74" spans="1:16">
      <c r="A74" t="s">
        <v>947</v>
      </c>
      <c r="B74" t="s">
        <v>942</v>
      </c>
      <c r="C74">
        <v>0.02</v>
      </c>
      <c r="D74" t="s">
        <v>756</v>
      </c>
      <c r="E74" t="s">
        <v>976</v>
      </c>
      <c r="F74" t="s">
        <v>948</v>
      </c>
      <c r="H74">
        <v>999.99900000000002</v>
      </c>
      <c r="J74">
        <v>106304131</v>
      </c>
      <c r="K74" s="2">
        <v>44053</v>
      </c>
      <c r="L74">
        <v>2</v>
      </c>
      <c r="M74">
        <v>2</v>
      </c>
      <c r="N74">
        <v>0</v>
      </c>
      <c r="O74">
        <v>5</v>
      </c>
      <c r="P74" t="s">
        <v>7</v>
      </c>
    </row>
    <row r="75" spans="1:16">
      <c r="A75" t="s">
        <v>947</v>
      </c>
      <c r="B75" t="s">
        <v>942</v>
      </c>
      <c r="C75">
        <v>5.0999999999999997E-2</v>
      </c>
      <c r="D75" t="s">
        <v>758</v>
      </c>
      <c r="E75" t="s">
        <v>949</v>
      </c>
      <c r="F75" t="s">
        <v>948</v>
      </c>
      <c r="G75" t="s">
        <v>939</v>
      </c>
      <c r="H75">
        <v>1.28</v>
      </c>
      <c r="J75">
        <v>106233156</v>
      </c>
      <c r="K75" s="2">
        <v>43974</v>
      </c>
      <c r="L75">
        <v>1</v>
      </c>
      <c r="M75">
        <v>1</v>
      </c>
      <c r="N75">
        <v>0</v>
      </c>
      <c r="O75">
        <v>1</v>
      </c>
      <c r="P75" t="s">
        <v>8</v>
      </c>
    </row>
    <row r="76" spans="1:16">
      <c r="A76" t="s">
        <v>947</v>
      </c>
      <c r="B76" t="s">
        <v>977</v>
      </c>
      <c r="C76">
        <v>1.9E-2</v>
      </c>
      <c r="D76" t="s">
        <v>6</v>
      </c>
      <c r="E76" t="s">
        <v>942</v>
      </c>
      <c r="F76" t="s">
        <v>955</v>
      </c>
      <c r="H76">
        <v>999.99900000000002</v>
      </c>
      <c r="J76">
        <v>106327141</v>
      </c>
      <c r="K76" s="2">
        <v>44077</v>
      </c>
      <c r="L76">
        <v>19</v>
      </c>
      <c r="M76">
        <v>1</v>
      </c>
      <c r="N76">
        <v>5</v>
      </c>
      <c r="O76">
        <v>4</v>
      </c>
      <c r="P76" t="s">
        <v>7</v>
      </c>
    </row>
    <row r="77" spans="1:16">
      <c r="A77" t="s">
        <v>947</v>
      </c>
      <c r="B77" t="s">
        <v>942</v>
      </c>
      <c r="C77">
        <v>0.28000000000000003</v>
      </c>
      <c r="D77" t="s">
        <v>756</v>
      </c>
      <c r="E77" t="s">
        <v>949</v>
      </c>
      <c r="F77" t="s">
        <v>948</v>
      </c>
      <c r="G77" t="s">
        <v>939</v>
      </c>
      <c r="H77">
        <v>1.611</v>
      </c>
      <c r="J77">
        <v>106367037</v>
      </c>
      <c r="K77" s="2">
        <v>44117</v>
      </c>
      <c r="L77">
        <v>30</v>
      </c>
      <c r="M77">
        <v>1</v>
      </c>
      <c r="N77">
        <v>0</v>
      </c>
      <c r="O77">
        <v>1</v>
      </c>
      <c r="P77" t="s">
        <v>7</v>
      </c>
    </row>
    <row r="78" spans="1:16">
      <c r="A78" t="s">
        <v>947</v>
      </c>
      <c r="B78" t="s">
        <v>942</v>
      </c>
      <c r="C78">
        <v>0</v>
      </c>
      <c r="E78" t="s">
        <v>978</v>
      </c>
      <c r="H78">
        <v>999.99900000000002</v>
      </c>
      <c r="J78">
        <v>106369441</v>
      </c>
      <c r="K78" s="2">
        <v>44119</v>
      </c>
      <c r="L78">
        <v>30</v>
      </c>
      <c r="M78">
        <v>1</v>
      </c>
      <c r="N78">
        <v>0</v>
      </c>
      <c r="O78">
        <v>1</v>
      </c>
      <c r="P78" t="s">
        <v>7</v>
      </c>
    </row>
    <row r="79" spans="1:16">
      <c r="A79" t="s">
        <v>947</v>
      </c>
      <c r="B79" t="s">
        <v>942</v>
      </c>
      <c r="C79">
        <v>0</v>
      </c>
      <c r="E79" t="s">
        <v>948</v>
      </c>
      <c r="G79" t="s">
        <v>939</v>
      </c>
      <c r="H79">
        <v>1.0409999999999999</v>
      </c>
      <c r="J79">
        <v>106374934</v>
      </c>
      <c r="K79" s="2">
        <v>44110</v>
      </c>
      <c r="L79">
        <v>21</v>
      </c>
      <c r="M79">
        <v>1</v>
      </c>
      <c r="N79">
        <v>7</v>
      </c>
      <c r="O79">
        <v>1</v>
      </c>
      <c r="P79" t="s">
        <v>7</v>
      </c>
    </row>
    <row r="80" spans="1:16">
      <c r="A80" t="s">
        <v>947</v>
      </c>
      <c r="B80" t="s">
        <v>942</v>
      </c>
      <c r="C80">
        <v>6.0000000000000001E-3</v>
      </c>
      <c r="D80" t="s">
        <v>758</v>
      </c>
      <c r="E80" t="s">
        <v>950</v>
      </c>
      <c r="F80" t="s">
        <v>953</v>
      </c>
      <c r="G80" t="s">
        <v>939</v>
      </c>
      <c r="H80">
        <v>0</v>
      </c>
      <c r="J80">
        <v>106422367</v>
      </c>
      <c r="K80" s="2">
        <v>44166</v>
      </c>
      <c r="L80">
        <v>32</v>
      </c>
      <c r="M80">
        <v>1</v>
      </c>
      <c r="N80">
        <v>7</v>
      </c>
      <c r="O80">
        <v>1</v>
      </c>
      <c r="P80" t="s">
        <v>7</v>
      </c>
    </row>
    <row r="81" spans="1:19">
      <c r="A81" t="s">
        <v>754</v>
      </c>
      <c r="B81" t="s">
        <v>939</v>
      </c>
      <c r="C81">
        <v>0.2</v>
      </c>
      <c r="D81" t="s">
        <v>758</v>
      </c>
      <c r="E81" t="s">
        <v>945</v>
      </c>
      <c r="F81" t="s">
        <v>950</v>
      </c>
      <c r="G81" t="s">
        <v>939</v>
      </c>
      <c r="H81">
        <v>1.992</v>
      </c>
      <c r="J81">
        <v>106422881</v>
      </c>
      <c r="K81" s="2">
        <v>44159</v>
      </c>
      <c r="L81">
        <v>21</v>
      </c>
      <c r="M81">
        <v>1</v>
      </c>
      <c r="N81">
        <v>4</v>
      </c>
      <c r="O81">
        <v>1</v>
      </c>
      <c r="P81" t="s">
        <v>8</v>
      </c>
    </row>
    <row r="82" spans="1:19">
      <c r="A82" t="s">
        <v>947</v>
      </c>
      <c r="B82" t="s">
        <v>942</v>
      </c>
      <c r="C82">
        <v>0.25</v>
      </c>
      <c r="D82" t="s">
        <v>758</v>
      </c>
      <c r="E82" t="s">
        <v>953</v>
      </c>
      <c r="F82" t="s">
        <v>950</v>
      </c>
      <c r="G82" t="s">
        <v>939</v>
      </c>
      <c r="H82">
        <v>0.34100000000000003</v>
      </c>
      <c r="J82">
        <v>106401761</v>
      </c>
      <c r="K82" s="2">
        <v>44146</v>
      </c>
      <c r="L82">
        <v>21</v>
      </c>
      <c r="M82">
        <v>2</v>
      </c>
      <c r="N82">
        <v>0</v>
      </c>
      <c r="O82">
        <v>1</v>
      </c>
      <c r="P82" t="s">
        <v>7</v>
      </c>
    </row>
    <row r="83" spans="1:19">
      <c r="A83" t="s">
        <v>947</v>
      </c>
      <c r="B83" t="s">
        <v>942</v>
      </c>
      <c r="C83">
        <v>0.28000000000000003</v>
      </c>
      <c r="D83" t="s">
        <v>756</v>
      </c>
      <c r="E83" t="s">
        <v>948</v>
      </c>
      <c r="F83" t="s">
        <v>949</v>
      </c>
      <c r="G83" t="s">
        <v>939</v>
      </c>
      <c r="H83">
        <v>1.321</v>
      </c>
      <c r="J83">
        <v>106387765</v>
      </c>
      <c r="K83" s="2">
        <v>44134</v>
      </c>
      <c r="L83">
        <v>21</v>
      </c>
      <c r="M83">
        <v>1</v>
      </c>
      <c r="N83">
        <v>0</v>
      </c>
      <c r="O83">
        <v>1</v>
      </c>
      <c r="P83" t="s">
        <v>7</v>
      </c>
    </row>
    <row r="84" spans="1:19">
      <c r="A84" t="s">
        <v>947</v>
      </c>
      <c r="B84" t="s">
        <v>942</v>
      </c>
      <c r="C84">
        <v>1.4E-2</v>
      </c>
      <c r="D84" t="s">
        <v>758</v>
      </c>
      <c r="E84" t="s">
        <v>949</v>
      </c>
      <c r="F84" t="s">
        <v>948</v>
      </c>
      <c r="G84" t="s">
        <v>939</v>
      </c>
      <c r="H84">
        <v>1.3169999999999999</v>
      </c>
      <c r="J84">
        <v>106431618</v>
      </c>
      <c r="K84" s="2">
        <v>44174</v>
      </c>
      <c r="L84">
        <v>21</v>
      </c>
      <c r="M84">
        <v>1</v>
      </c>
      <c r="N84">
        <v>0</v>
      </c>
      <c r="O84">
        <v>1</v>
      </c>
      <c r="P84" t="s">
        <v>7</v>
      </c>
    </row>
    <row r="85" spans="1:19">
      <c r="A85" t="s">
        <v>947</v>
      </c>
      <c r="B85" t="s">
        <v>942</v>
      </c>
      <c r="C85">
        <v>0.13</v>
      </c>
      <c r="D85" t="s">
        <v>758</v>
      </c>
      <c r="E85" t="s">
        <v>949</v>
      </c>
      <c r="F85" t="s">
        <v>948</v>
      </c>
      <c r="G85" t="s">
        <v>939</v>
      </c>
      <c r="H85">
        <v>1.2010000000000001</v>
      </c>
      <c r="J85">
        <v>106398269</v>
      </c>
      <c r="K85" s="2">
        <v>44144</v>
      </c>
      <c r="L85">
        <v>19</v>
      </c>
      <c r="M85">
        <v>1</v>
      </c>
      <c r="N85">
        <v>0</v>
      </c>
      <c r="O85">
        <v>5</v>
      </c>
      <c r="P85" t="s">
        <v>7</v>
      </c>
    </row>
    <row r="86" spans="1:19">
      <c r="A86" t="s">
        <v>947</v>
      </c>
      <c r="B86" t="s">
        <v>950</v>
      </c>
      <c r="C86">
        <v>1.9E-2</v>
      </c>
      <c r="D86" t="s">
        <v>6</v>
      </c>
      <c r="E86" t="s">
        <v>942</v>
      </c>
      <c r="F86" t="s">
        <v>951</v>
      </c>
      <c r="G86" t="s">
        <v>950</v>
      </c>
      <c r="H86">
        <v>6.7830000000000004</v>
      </c>
      <c r="J86">
        <v>106437818</v>
      </c>
      <c r="K86" s="2">
        <v>44175</v>
      </c>
      <c r="L86">
        <v>21</v>
      </c>
      <c r="M86">
        <v>1</v>
      </c>
      <c r="N86">
        <v>0</v>
      </c>
      <c r="O86">
        <v>1</v>
      </c>
      <c r="P86" t="s">
        <v>7</v>
      </c>
    </row>
    <row r="87" spans="1:19">
      <c r="A87" t="s">
        <v>754</v>
      </c>
      <c r="B87" t="s">
        <v>938</v>
      </c>
      <c r="C87">
        <v>0</v>
      </c>
      <c r="E87" t="s">
        <v>952</v>
      </c>
      <c r="F87" t="s">
        <v>954</v>
      </c>
      <c r="G87" t="s">
        <v>938</v>
      </c>
      <c r="H87">
        <v>999.99900000000002</v>
      </c>
      <c r="J87">
        <v>106471136</v>
      </c>
      <c r="K87" s="2">
        <v>44215</v>
      </c>
      <c r="L87">
        <v>21</v>
      </c>
      <c r="M87">
        <v>1</v>
      </c>
      <c r="N87">
        <v>8</v>
      </c>
      <c r="O87">
        <v>1</v>
      </c>
      <c r="P87" t="s">
        <v>7</v>
      </c>
    </row>
    <row r="88" spans="1:19">
      <c r="A88" t="s">
        <v>754</v>
      </c>
      <c r="B88" t="s">
        <v>939</v>
      </c>
      <c r="C88">
        <v>0.2</v>
      </c>
      <c r="D88" t="s">
        <v>758</v>
      </c>
      <c r="E88" t="s">
        <v>945</v>
      </c>
      <c r="F88" t="s">
        <v>946</v>
      </c>
      <c r="G88" t="s">
        <v>939</v>
      </c>
      <c r="H88">
        <v>1.992</v>
      </c>
      <c r="J88">
        <v>107982530</v>
      </c>
      <c r="K88" s="2">
        <v>45664</v>
      </c>
      <c r="L88">
        <v>28</v>
      </c>
      <c r="M88">
        <v>1</v>
      </c>
      <c r="N88">
        <v>0</v>
      </c>
      <c r="O88">
        <v>1</v>
      </c>
      <c r="P88" t="s">
        <v>3</v>
      </c>
      <c r="Q88">
        <v>35.176963999999998</v>
      </c>
      <c r="R88">
        <v>-79.434920000000005</v>
      </c>
      <c r="S88" t="s">
        <v>761</v>
      </c>
    </row>
    <row r="89" spans="1:19">
      <c r="A89" t="s">
        <v>947</v>
      </c>
      <c r="B89" t="s">
        <v>958</v>
      </c>
      <c r="C89">
        <v>0</v>
      </c>
      <c r="E89" t="s">
        <v>942</v>
      </c>
      <c r="G89" t="s">
        <v>939</v>
      </c>
      <c r="H89">
        <v>1.411</v>
      </c>
      <c r="J89">
        <v>106489666</v>
      </c>
      <c r="K89" s="2">
        <v>44235</v>
      </c>
      <c r="L89">
        <v>30</v>
      </c>
      <c r="M89">
        <v>1</v>
      </c>
      <c r="N89">
        <v>8</v>
      </c>
      <c r="O89">
        <v>1</v>
      </c>
      <c r="P89" t="s">
        <v>3</v>
      </c>
    </row>
    <row r="90" spans="1:19">
      <c r="A90" t="s">
        <v>947</v>
      </c>
      <c r="B90" t="s">
        <v>942</v>
      </c>
      <c r="C90">
        <v>0.28000000000000003</v>
      </c>
      <c r="D90" t="s">
        <v>765</v>
      </c>
      <c r="E90" t="s">
        <v>953</v>
      </c>
      <c r="F90" t="s">
        <v>950</v>
      </c>
      <c r="G90" t="s">
        <v>939</v>
      </c>
      <c r="H90">
        <v>0.311</v>
      </c>
      <c r="J90">
        <v>108361181</v>
      </c>
      <c r="K90" s="2">
        <v>46025</v>
      </c>
      <c r="L90">
        <v>1</v>
      </c>
      <c r="M90">
        <v>1</v>
      </c>
      <c r="N90">
        <v>0</v>
      </c>
      <c r="O90">
        <v>5</v>
      </c>
    </row>
    <row r="91" spans="1:19">
      <c r="A91" t="s">
        <v>947</v>
      </c>
      <c r="B91" t="s">
        <v>942</v>
      </c>
      <c r="C91">
        <v>5.8000000000000003E-2</v>
      </c>
      <c r="D91" t="s">
        <v>765</v>
      </c>
      <c r="E91" t="s">
        <v>953</v>
      </c>
      <c r="F91" t="s">
        <v>950</v>
      </c>
      <c r="G91" t="s">
        <v>939</v>
      </c>
      <c r="H91">
        <v>0.53300000000000003</v>
      </c>
      <c r="J91">
        <v>106580347</v>
      </c>
      <c r="K91" s="2">
        <v>44335</v>
      </c>
      <c r="L91">
        <v>29</v>
      </c>
      <c r="M91">
        <v>1</v>
      </c>
      <c r="N91">
        <v>0</v>
      </c>
      <c r="O91">
        <v>1</v>
      </c>
      <c r="P91" t="s">
        <v>8</v>
      </c>
    </row>
    <row r="92" spans="1:19">
      <c r="A92" t="s">
        <v>754</v>
      </c>
      <c r="B92" t="s">
        <v>939</v>
      </c>
      <c r="C92">
        <v>9.0999999999999998E-2</v>
      </c>
      <c r="D92" t="s">
        <v>758</v>
      </c>
      <c r="E92" t="s">
        <v>952</v>
      </c>
      <c r="F92" t="s">
        <v>957</v>
      </c>
      <c r="G92" t="s">
        <v>939</v>
      </c>
      <c r="H92">
        <v>1.8109999999999999</v>
      </c>
      <c r="J92">
        <v>106555605</v>
      </c>
      <c r="K92" s="2">
        <v>44310</v>
      </c>
      <c r="L92">
        <v>21</v>
      </c>
      <c r="M92">
        <v>2</v>
      </c>
      <c r="N92">
        <v>0</v>
      </c>
      <c r="O92">
        <v>1</v>
      </c>
      <c r="P92" t="s">
        <v>3</v>
      </c>
    </row>
    <row r="93" spans="1:19">
      <c r="A93" t="s">
        <v>947</v>
      </c>
      <c r="B93" t="s">
        <v>950</v>
      </c>
      <c r="C93">
        <v>0</v>
      </c>
      <c r="E93" t="s">
        <v>942</v>
      </c>
      <c r="G93" t="s">
        <v>950</v>
      </c>
      <c r="H93">
        <v>6.8019999999999996</v>
      </c>
      <c r="J93">
        <v>106547772</v>
      </c>
      <c r="K93" s="2">
        <v>44302</v>
      </c>
      <c r="L93">
        <v>30</v>
      </c>
      <c r="M93">
        <v>1</v>
      </c>
      <c r="N93">
        <v>7</v>
      </c>
      <c r="O93">
        <v>4</v>
      </c>
      <c r="P93" t="s">
        <v>7</v>
      </c>
    </row>
    <row r="94" spans="1:19">
      <c r="A94" t="s">
        <v>947</v>
      </c>
      <c r="B94" t="s">
        <v>960</v>
      </c>
      <c r="C94">
        <v>3.0000000000000001E-3</v>
      </c>
      <c r="D94" t="s">
        <v>757</v>
      </c>
      <c r="E94" t="s">
        <v>942</v>
      </c>
      <c r="F94" t="s">
        <v>948</v>
      </c>
      <c r="H94">
        <v>999.99900000000002</v>
      </c>
      <c r="J94">
        <v>106536725</v>
      </c>
      <c r="K94" s="2">
        <v>44291</v>
      </c>
      <c r="L94">
        <v>30</v>
      </c>
      <c r="M94">
        <v>1</v>
      </c>
      <c r="N94">
        <v>0</v>
      </c>
      <c r="O94">
        <v>1</v>
      </c>
      <c r="P94" t="s">
        <v>7</v>
      </c>
    </row>
    <row r="95" spans="1:19">
      <c r="A95" t="s">
        <v>947</v>
      </c>
      <c r="B95" t="s">
        <v>950</v>
      </c>
      <c r="C95">
        <v>8.9999999999999993E-3</v>
      </c>
      <c r="D95" t="s">
        <v>6</v>
      </c>
      <c r="E95" t="s">
        <v>942</v>
      </c>
      <c r="F95" t="s">
        <v>951</v>
      </c>
      <c r="G95" t="s">
        <v>950</v>
      </c>
      <c r="H95">
        <v>6.7930000000000001</v>
      </c>
      <c r="J95">
        <v>106596777</v>
      </c>
      <c r="K95" s="2">
        <v>44355</v>
      </c>
      <c r="L95">
        <v>21</v>
      </c>
      <c r="M95">
        <v>1</v>
      </c>
      <c r="N95">
        <v>0</v>
      </c>
      <c r="O95">
        <v>1</v>
      </c>
      <c r="P95" t="s">
        <v>7</v>
      </c>
    </row>
    <row r="96" spans="1:19">
      <c r="A96" t="s">
        <v>947</v>
      </c>
      <c r="B96" t="s">
        <v>942</v>
      </c>
      <c r="C96">
        <v>0.23</v>
      </c>
      <c r="D96" t="s">
        <v>756</v>
      </c>
      <c r="E96" t="s">
        <v>950</v>
      </c>
      <c r="F96" t="s">
        <v>953</v>
      </c>
      <c r="G96" t="s">
        <v>939</v>
      </c>
      <c r="H96">
        <v>0.23</v>
      </c>
      <c r="J96">
        <v>106634974</v>
      </c>
      <c r="K96" s="2">
        <v>44397</v>
      </c>
      <c r="L96">
        <v>21</v>
      </c>
      <c r="M96">
        <v>1</v>
      </c>
      <c r="N96">
        <v>25</v>
      </c>
      <c r="O96">
        <v>1</v>
      </c>
      <c r="P96" t="s">
        <v>8</v>
      </c>
    </row>
    <row r="97" spans="1:16">
      <c r="A97" t="s">
        <v>947</v>
      </c>
      <c r="B97" t="s">
        <v>942</v>
      </c>
      <c r="C97">
        <v>0</v>
      </c>
      <c r="E97" t="s">
        <v>950</v>
      </c>
      <c r="G97" t="s">
        <v>939</v>
      </c>
      <c r="H97">
        <v>0</v>
      </c>
      <c r="J97">
        <v>106592483</v>
      </c>
      <c r="K97" s="2">
        <v>44350</v>
      </c>
      <c r="L97">
        <v>21</v>
      </c>
      <c r="M97">
        <v>2</v>
      </c>
      <c r="N97">
        <v>8</v>
      </c>
      <c r="O97">
        <v>1</v>
      </c>
      <c r="P97" t="s">
        <v>7</v>
      </c>
    </row>
    <row r="98" spans="1:16">
      <c r="A98" t="s">
        <v>947</v>
      </c>
      <c r="B98" t="s">
        <v>942</v>
      </c>
      <c r="C98">
        <v>0.16</v>
      </c>
      <c r="D98" t="s">
        <v>756</v>
      </c>
      <c r="E98" t="s">
        <v>950</v>
      </c>
      <c r="F98" t="s">
        <v>953</v>
      </c>
      <c r="G98" t="s">
        <v>939</v>
      </c>
      <c r="H98">
        <v>0.16</v>
      </c>
      <c r="J98">
        <v>106594773</v>
      </c>
      <c r="K98" s="2">
        <v>44352</v>
      </c>
      <c r="L98">
        <v>1</v>
      </c>
      <c r="M98">
        <v>1</v>
      </c>
      <c r="N98">
        <v>0</v>
      </c>
      <c r="O98">
        <v>5</v>
      </c>
      <c r="P98" t="s">
        <v>8</v>
      </c>
    </row>
    <row r="99" spans="1:16">
      <c r="A99" t="s">
        <v>947</v>
      </c>
      <c r="B99" t="s">
        <v>942</v>
      </c>
      <c r="C99">
        <v>3.7999999999999999E-2</v>
      </c>
      <c r="D99" t="s">
        <v>756</v>
      </c>
      <c r="E99" t="s">
        <v>950</v>
      </c>
      <c r="F99" t="s">
        <v>953</v>
      </c>
      <c r="G99" t="s">
        <v>939</v>
      </c>
      <c r="H99">
        <v>3.7999999999999999E-2</v>
      </c>
      <c r="J99">
        <v>106614425</v>
      </c>
      <c r="K99" s="2">
        <v>44376</v>
      </c>
      <c r="L99">
        <v>21</v>
      </c>
      <c r="M99">
        <v>1</v>
      </c>
      <c r="N99">
        <v>0</v>
      </c>
      <c r="O99">
        <v>1</v>
      </c>
      <c r="P99" t="s">
        <v>7</v>
      </c>
    </row>
    <row r="100" spans="1:16">
      <c r="A100" t="s">
        <v>947</v>
      </c>
      <c r="B100" t="s">
        <v>942</v>
      </c>
      <c r="C100">
        <v>0.25</v>
      </c>
      <c r="D100" t="s">
        <v>756</v>
      </c>
      <c r="E100" t="s">
        <v>950</v>
      </c>
      <c r="F100" t="s">
        <v>953</v>
      </c>
      <c r="G100" t="s">
        <v>939</v>
      </c>
      <c r="H100">
        <v>0.25</v>
      </c>
      <c r="J100">
        <v>106628710</v>
      </c>
      <c r="K100" s="2">
        <v>44390</v>
      </c>
      <c r="L100">
        <v>21</v>
      </c>
      <c r="M100">
        <v>1</v>
      </c>
      <c r="N100">
        <v>0</v>
      </c>
      <c r="O100">
        <v>1</v>
      </c>
      <c r="P100" t="s">
        <v>7</v>
      </c>
    </row>
    <row r="101" spans="1:16">
      <c r="A101" t="s">
        <v>947</v>
      </c>
      <c r="B101" t="s">
        <v>942</v>
      </c>
      <c r="C101">
        <v>7.3999999999999996E-2</v>
      </c>
      <c r="D101" t="s">
        <v>758</v>
      </c>
      <c r="E101" t="s">
        <v>972</v>
      </c>
      <c r="F101" t="s">
        <v>953</v>
      </c>
      <c r="G101" t="s">
        <v>939</v>
      </c>
      <c r="H101">
        <v>0.59699999999999998</v>
      </c>
      <c r="I101" t="s">
        <v>61</v>
      </c>
      <c r="J101">
        <v>106725275</v>
      </c>
      <c r="K101" s="2">
        <v>44481</v>
      </c>
      <c r="L101">
        <v>21</v>
      </c>
      <c r="M101">
        <v>1</v>
      </c>
      <c r="N101">
        <v>0</v>
      </c>
      <c r="O101">
        <v>1</v>
      </c>
      <c r="P101" t="s">
        <v>3</v>
      </c>
    </row>
    <row r="102" spans="1:16">
      <c r="A102" t="s">
        <v>947</v>
      </c>
      <c r="B102" t="s">
        <v>942</v>
      </c>
      <c r="C102">
        <v>4.2000000000000003E-2</v>
      </c>
      <c r="D102" t="s">
        <v>758</v>
      </c>
      <c r="E102" t="s">
        <v>950</v>
      </c>
      <c r="F102" t="s">
        <v>953</v>
      </c>
      <c r="G102" t="s">
        <v>939</v>
      </c>
      <c r="H102">
        <v>0</v>
      </c>
      <c r="J102">
        <v>107482671</v>
      </c>
      <c r="K102" s="2">
        <v>45203</v>
      </c>
      <c r="L102">
        <v>21</v>
      </c>
      <c r="M102">
        <v>1</v>
      </c>
      <c r="N102">
        <v>0</v>
      </c>
      <c r="O102">
        <v>1</v>
      </c>
      <c r="P102" t="s">
        <v>3</v>
      </c>
    </row>
    <row r="103" spans="1:16">
      <c r="A103" t="s">
        <v>754</v>
      </c>
      <c r="B103" t="s">
        <v>945</v>
      </c>
      <c r="C103">
        <v>0</v>
      </c>
      <c r="E103" t="s">
        <v>939</v>
      </c>
      <c r="F103" t="s">
        <v>979</v>
      </c>
      <c r="G103" t="s">
        <v>945</v>
      </c>
      <c r="H103">
        <v>7.75</v>
      </c>
      <c r="J103">
        <v>106783591</v>
      </c>
      <c r="K103" s="2">
        <v>44526</v>
      </c>
      <c r="L103">
        <v>21</v>
      </c>
      <c r="M103">
        <v>2</v>
      </c>
      <c r="N103">
        <v>7</v>
      </c>
      <c r="O103">
        <v>1</v>
      </c>
      <c r="P103" t="s">
        <v>3</v>
      </c>
    </row>
    <row r="104" spans="1:16">
      <c r="A104" t="s">
        <v>947</v>
      </c>
      <c r="B104" t="s">
        <v>950</v>
      </c>
      <c r="C104">
        <v>0</v>
      </c>
      <c r="E104" t="s">
        <v>942</v>
      </c>
      <c r="G104" t="s">
        <v>950</v>
      </c>
      <c r="H104">
        <v>6.8019999999999996</v>
      </c>
      <c r="J104">
        <v>106750298</v>
      </c>
      <c r="K104" s="2">
        <v>44501</v>
      </c>
      <c r="L104">
        <v>21</v>
      </c>
      <c r="M104">
        <v>1</v>
      </c>
      <c r="N104">
        <v>7</v>
      </c>
      <c r="O104">
        <v>1</v>
      </c>
      <c r="P104" t="s">
        <v>7</v>
      </c>
    </row>
    <row r="105" spans="1:16">
      <c r="A105" t="s">
        <v>947</v>
      </c>
      <c r="B105" t="s">
        <v>939</v>
      </c>
      <c r="C105">
        <v>0.1</v>
      </c>
      <c r="D105" t="s">
        <v>758</v>
      </c>
      <c r="E105" t="s">
        <v>960</v>
      </c>
      <c r="F105" t="s">
        <v>953</v>
      </c>
      <c r="G105" t="s">
        <v>939</v>
      </c>
      <c r="H105">
        <v>0.79500000000000004</v>
      </c>
      <c r="J105">
        <v>106766819</v>
      </c>
      <c r="K105" s="2">
        <v>44510</v>
      </c>
      <c r="L105">
        <v>17</v>
      </c>
      <c r="M105">
        <v>1</v>
      </c>
      <c r="N105">
        <v>0</v>
      </c>
      <c r="O105">
        <v>5</v>
      </c>
      <c r="P105" t="s">
        <v>7</v>
      </c>
    </row>
    <row r="106" spans="1:16">
      <c r="A106" t="s">
        <v>947</v>
      </c>
      <c r="B106" t="s">
        <v>942</v>
      </c>
      <c r="C106">
        <v>0</v>
      </c>
      <c r="E106" t="s">
        <v>948</v>
      </c>
      <c r="G106" t="s">
        <v>939</v>
      </c>
      <c r="H106">
        <v>1.0409999999999999</v>
      </c>
      <c r="J106">
        <v>107817331</v>
      </c>
      <c r="K106" s="2">
        <v>45516</v>
      </c>
      <c r="L106">
        <v>23</v>
      </c>
      <c r="M106">
        <v>1</v>
      </c>
      <c r="O106">
        <v>1</v>
      </c>
      <c r="P106" t="s">
        <v>3</v>
      </c>
    </row>
    <row r="107" spans="1:16">
      <c r="A107" t="s">
        <v>947</v>
      </c>
      <c r="B107" t="s">
        <v>942</v>
      </c>
      <c r="C107">
        <v>0</v>
      </c>
      <c r="E107" t="s">
        <v>949</v>
      </c>
      <c r="F107" t="s">
        <v>958</v>
      </c>
      <c r="G107" t="s">
        <v>939</v>
      </c>
      <c r="H107">
        <v>1.331</v>
      </c>
      <c r="J107">
        <v>107860603</v>
      </c>
      <c r="K107" s="2">
        <v>45559</v>
      </c>
      <c r="L107">
        <v>21</v>
      </c>
      <c r="M107">
        <v>1</v>
      </c>
      <c r="N107">
        <v>8</v>
      </c>
      <c r="O107">
        <v>1</v>
      </c>
      <c r="P107" t="s">
        <v>3</v>
      </c>
    </row>
    <row r="108" spans="1:16">
      <c r="A108" t="s">
        <v>947</v>
      </c>
      <c r="B108" t="s">
        <v>950</v>
      </c>
      <c r="C108">
        <v>1.9E-2</v>
      </c>
      <c r="D108" t="s">
        <v>757</v>
      </c>
      <c r="E108" t="s">
        <v>942</v>
      </c>
      <c r="F108" t="s">
        <v>951</v>
      </c>
      <c r="G108" t="s">
        <v>950</v>
      </c>
      <c r="H108">
        <v>6.8209999999999997</v>
      </c>
      <c r="J108">
        <v>107817333</v>
      </c>
      <c r="K108" s="2">
        <v>45517</v>
      </c>
      <c r="L108">
        <v>21</v>
      </c>
      <c r="M108">
        <v>1</v>
      </c>
      <c r="N108">
        <v>0</v>
      </c>
      <c r="O108">
        <v>1</v>
      </c>
      <c r="P108" t="s">
        <v>7</v>
      </c>
    </row>
    <row r="109" spans="1:16">
      <c r="A109" t="s">
        <v>754</v>
      </c>
      <c r="B109" t="s">
        <v>939</v>
      </c>
      <c r="C109">
        <v>2E-3</v>
      </c>
      <c r="D109" t="s">
        <v>758</v>
      </c>
      <c r="E109" t="s">
        <v>980</v>
      </c>
      <c r="F109" t="s">
        <v>981</v>
      </c>
      <c r="G109" t="s">
        <v>939</v>
      </c>
      <c r="H109">
        <v>1.9</v>
      </c>
      <c r="J109">
        <v>106820436</v>
      </c>
      <c r="K109" s="2">
        <v>44561</v>
      </c>
      <c r="L109">
        <v>21</v>
      </c>
      <c r="M109">
        <v>1</v>
      </c>
      <c r="N109">
        <v>12</v>
      </c>
      <c r="O109">
        <v>1</v>
      </c>
      <c r="P109" t="s">
        <v>3</v>
      </c>
    </row>
    <row r="110" spans="1:16">
      <c r="A110" t="s">
        <v>754</v>
      </c>
      <c r="B110" t="s">
        <v>939</v>
      </c>
      <c r="C110">
        <v>0.3</v>
      </c>
      <c r="D110" t="s">
        <v>758</v>
      </c>
      <c r="E110" t="s">
        <v>945</v>
      </c>
      <c r="F110" t="s">
        <v>950</v>
      </c>
      <c r="G110" t="s">
        <v>939</v>
      </c>
      <c r="H110">
        <v>1.8919999999999999</v>
      </c>
      <c r="J110">
        <v>106863997</v>
      </c>
      <c r="K110" s="2">
        <v>44602</v>
      </c>
      <c r="L110">
        <v>21</v>
      </c>
      <c r="M110">
        <v>1</v>
      </c>
      <c r="N110">
        <v>8</v>
      </c>
      <c r="O110">
        <v>1</v>
      </c>
      <c r="P110" t="s">
        <v>7</v>
      </c>
    </row>
    <row r="111" spans="1:16">
      <c r="A111" t="s">
        <v>947</v>
      </c>
      <c r="B111" t="s">
        <v>942</v>
      </c>
      <c r="C111">
        <v>0</v>
      </c>
      <c r="E111" t="s">
        <v>949</v>
      </c>
      <c r="G111" t="s">
        <v>939</v>
      </c>
      <c r="H111">
        <v>1.331</v>
      </c>
      <c r="J111">
        <v>106901756</v>
      </c>
      <c r="K111" s="2">
        <v>44645</v>
      </c>
      <c r="L111">
        <v>22</v>
      </c>
      <c r="M111">
        <v>1</v>
      </c>
      <c r="N111">
        <v>8</v>
      </c>
      <c r="O111">
        <v>1</v>
      </c>
      <c r="P111" t="s">
        <v>7</v>
      </c>
    </row>
    <row r="112" spans="1:16">
      <c r="A112" t="s">
        <v>947</v>
      </c>
      <c r="B112" t="s">
        <v>942</v>
      </c>
      <c r="C112">
        <v>8.9999999999999993E-3</v>
      </c>
      <c r="D112" t="s">
        <v>758</v>
      </c>
      <c r="E112" t="s">
        <v>960</v>
      </c>
      <c r="F112" t="s">
        <v>948</v>
      </c>
      <c r="G112" t="s">
        <v>939</v>
      </c>
      <c r="H112">
        <v>0.88600000000000001</v>
      </c>
      <c r="J112">
        <v>106835489</v>
      </c>
      <c r="K112" s="2">
        <v>44579</v>
      </c>
      <c r="L112">
        <v>21</v>
      </c>
      <c r="M112">
        <v>1</v>
      </c>
      <c r="N112">
        <v>8</v>
      </c>
      <c r="O112">
        <v>1</v>
      </c>
      <c r="P112" t="s">
        <v>7</v>
      </c>
    </row>
    <row r="113" spans="1:19">
      <c r="A113" t="s">
        <v>947</v>
      </c>
      <c r="B113" t="s">
        <v>942</v>
      </c>
      <c r="C113">
        <v>8.5000000000000006E-2</v>
      </c>
      <c r="D113" t="s">
        <v>758</v>
      </c>
      <c r="E113" t="s">
        <v>972</v>
      </c>
      <c r="F113" t="s">
        <v>953</v>
      </c>
      <c r="G113" t="s">
        <v>939</v>
      </c>
      <c r="H113">
        <v>0.58599999999999997</v>
      </c>
      <c r="I113" t="s">
        <v>61</v>
      </c>
      <c r="J113">
        <v>106806195</v>
      </c>
      <c r="K113" s="2">
        <v>44546</v>
      </c>
      <c r="L113">
        <v>21</v>
      </c>
      <c r="M113">
        <v>1</v>
      </c>
      <c r="N113">
        <v>0</v>
      </c>
      <c r="O113">
        <v>1</v>
      </c>
      <c r="P113" t="s">
        <v>8</v>
      </c>
    </row>
    <row r="114" spans="1:19">
      <c r="A114" t="s">
        <v>947</v>
      </c>
      <c r="B114" t="s">
        <v>942</v>
      </c>
      <c r="C114">
        <v>1.0999999999999999E-2</v>
      </c>
      <c r="D114" t="s">
        <v>756</v>
      </c>
      <c r="E114" t="s">
        <v>948</v>
      </c>
      <c r="F114" t="s">
        <v>949</v>
      </c>
      <c r="G114" t="s">
        <v>939</v>
      </c>
      <c r="H114">
        <v>1.052</v>
      </c>
      <c r="J114">
        <v>106811569</v>
      </c>
      <c r="K114" s="2">
        <v>44550</v>
      </c>
      <c r="L114">
        <v>21</v>
      </c>
      <c r="M114">
        <v>1</v>
      </c>
      <c r="N114">
        <v>0</v>
      </c>
      <c r="O114">
        <v>1</v>
      </c>
      <c r="P114" t="s">
        <v>7</v>
      </c>
    </row>
    <row r="115" spans="1:19">
      <c r="A115" t="s">
        <v>947</v>
      </c>
      <c r="B115" t="s">
        <v>950</v>
      </c>
      <c r="C115">
        <v>0</v>
      </c>
      <c r="E115" t="s">
        <v>942</v>
      </c>
      <c r="G115" t="s">
        <v>950</v>
      </c>
      <c r="H115">
        <v>6.8019999999999996</v>
      </c>
      <c r="J115">
        <v>106888816</v>
      </c>
      <c r="K115" s="2">
        <v>44632</v>
      </c>
      <c r="L115">
        <v>30</v>
      </c>
      <c r="M115">
        <v>1</v>
      </c>
      <c r="N115">
        <v>7</v>
      </c>
      <c r="O115">
        <v>1</v>
      </c>
      <c r="P115" t="s">
        <v>7</v>
      </c>
    </row>
    <row r="116" spans="1:19">
      <c r="A116" t="s">
        <v>947</v>
      </c>
      <c r="B116" t="s">
        <v>942</v>
      </c>
      <c r="C116">
        <v>0</v>
      </c>
      <c r="E116" t="s">
        <v>948</v>
      </c>
      <c r="F116" t="s">
        <v>949</v>
      </c>
      <c r="G116" t="s">
        <v>939</v>
      </c>
      <c r="H116">
        <v>1.0409999999999999</v>
      </c>
      <c r="J116">
        <v>106939216</v>
      </c>
      <c r="K116" s="2">
        <v>44680</v>
      </c>
      <c r="L116">
        <v>30</v>
      </c>
      <c r="M116">
        <v>1</v>
      </c>
      <c r="N116">
        <v>7</v>
      </c>
      <c r="O116">
        <v>1</v>
      </c>
      <c r="P116" t="s">
        <v>7</v>
      </c>
    </row>
    <row r="117" spans="1:19">
      <c r="A117" t="s">
        <v>947</v>
      </c>
      <c r="B117" t="s">
        <v>939</v>
      </c>
      <c r="C117">
        <v>0.1</v>
      </c>
      <c r="D117" t="s">
        <v>758</v>
      </c>
      <c r="E117" t="s">
        <v>945</v>
      </c>
      <c r="F117" t="s">
        <v>950</v>
      </c>
      <c r="G117" t="s">
        <v>939</v>
      </c>
      <c r="H117">
        <v>2.0920000000000001</v>
      </c>
      <c r="J117">
        <v>106889355</v>
      </c>
      <c r="K117" s="2">
        <v>44625</v>
      </c>
      <c r="L117">
        <v>21</v>
      </c>
      <c r="M117">
        <v>1</v>
      </c>
      <c r="N117">
        <v>0</v>
      </c>
      <c r="O117">
        <v>1</v>
      </c>
      <c r="P117" t="s">
        <v>7</v>
      </c>
    </row>
    <row r="118" spans="1:19">
      <c r="A118" t="s">
        <v>947</v>
      </c>
      <c r="B118" t="s">
        <v>942</v>
      </c>
      <c r="C118">
        <v>9.5000000000000001E-2</v>
      </c>
      <c r="D118" t="s">
        <v>765</v>
      </c>
      <c r="E118" t="s">
        <v>982</v>
      </c>
      <c r="F118" t="s">
        <v>958</v>
      </c>
      <c r="H118">
        <v>999.99900000000002</v>
      </c>
      <c r="J118">
        <v>106922899</v>
      </c>
      <c r="K118" s="2">
        <v>44665</v>
      </c>
      <c r="L118">
        <v>25</v>
      </c>
      <c r="M118">
        <v>1</v>
      </c>
      <c r="N118">
        <v>0</v>
      </c>
      <c r="O118">
        <v>1</v>
      </c>
      <c r="P118" t="s">
        <v>7</v>
      </c>
    </row>
    <row r="119" spans="1:19">
      <c r="A119" t="s">
        <v>947</v>
      </c>
      <c r="B119" t="s">
        <v>942</v>
      </c>
      <c r="C119">
        <v>0.19</v>
      </c>
      <c r="D119" t="s">
        <v>756</v>
      </c>
      <c r="E119" t="s">
        <v>950</v>
      </c>
      <c r="F119" t="s">
        <v>953</v>
      </c>
      <c r="G119" t="s">
        <v>939</v>
      </c>
      <c r="H119">
        <v>0.19</v>
      </c>
      <c r="J119">
        <v>106957894</v>
      </c>
      <c r="K119" s="2">
        <v>44698</v>
      </c>
      <c r="L119">
        <v>21</v>
      </c>
      <c r="M119">
        <v>1</v>
      </c>
      <c r="N119">
        <v>0</v>
      </c>
      <c r="O119">
        <v>1</v>
      </c>
      <c r="P119" t="s">
        <v>3</v>
      </c>
    </row>
    <row r="120" spans="1:19">
      <c r="A120" t="s">
        <v>947</v>
      </c>
      <c r="B120" t="s">
        <v>942</v>
      </c>
      <c r="C120">
        <v>9.5000000000000001E-2</v>
      </c>
      <c r="D120" t="s">
        <v>6</v>
      </c>
      <c r="E120" t="s">
        <v>957</v>
      </c>
      <c r="F120" t="s">
        <v>962</v>
      </c>
      <c r="G120" t="s">
        <v>939</v>
      </c>
      <c r="H120">
        <v>1.8069999999999999</v>
      </c>
      <c r="J120">
        <v>106964506</v>
      </c>
      <c r="K120" s="2">
        <v>44704</v>
      </c>
      <c r="L120">
        <v>2</v>
      </c>
      <c r="M120">
        <v>1</v>
      </c>
      <c r="N120">
        <v>14</v>
      </c>
      <c r="O120">
        <v>5</v>
      </c>
      <c r="P120" t="s">
        <v>7</v>
      </c>
    </row>
    <row r="121" spans="1:19">
      <c r="A121" t="s">
        <v>754</v>
      </c>
      <c r="B121" t="s">
        <v>939</v>
      </c>
      <c r="C121">
        <v>4.7E-2</v>
      </c>
      <c r="D121" t="s">
        <v>756</v>
      </c>
      <c r="E121" t="s">
        <v>962</v>
      </c>
      <c r="F121" t="s">
        <v>952</v>
      </c>
      <c r="H121">
        <v>999.99900000000002</v>
      </c>
      <c r="J121">
        <v>106971805</v>
      </c>
      <c r="K121" s="2">
        <v>44698</v>
      </c>
      <c r="L121">
        <v>28</v>
      </c>
      <c r="M121">
        <v>1</v>
      </c>
      <c r="N121">
        <v>14</v>
      </c>
      <c r="O121">
        <v>1</v>
      </c>
      <c r="P121" t="s">
        <v>10</v>
      </c>
      <c r="Q121">
        <v>35.177003999999997</v>
      </c>
      <c r="R121">
        <v>-79.437830000000005</v>
      </c>
      <c r="S121" t="s">
        <v>759</v>
      </c>
    </row>
    <row r="122" spans="1:19">
      <c r="A122" t="s">
        <v>947</v>
      </c>
      <c r="B122" t="s">
        <v>942</v>
      </c>
      <c r="C122">
        <v>3.7999999999999999E-2</v>
      </c>
      <c r="D122" t="s">
        <v>756</v>
      </c>
      <c r="E122" t="s">
        <v>960</v>
      </c>
      <c r="F122" t="s">
        <v>948</v>
      </c>
      <c r="G122" t="s">
        <v>939</v>
      </c>
      <c r="H122">
        <v>0.93300000000000005</v>
      </c>
      <c r="J122">
        <v>107090127</v>
      </c>
      <c r="K122" s="2">
        <v>44805</v>
      </c>
      <c r="L122">
        <v>2</v>
      </c>
      <c r="M122">
        <v>1</v>
      </c>
      <c r="N122">
        <v>0</v>
      </c>
      <c r="O122">
        <v>1</v>
      </c>
      <c r="P122" t="s">
        <v>8</v>
      </c>
    </row>
    <row r="123" spans="1:19">
      <c r="A123" t="s">
        <v>947</v>
      </c>
      <c r="B123" t="s">
        <v>942</v>
      </c>
      <c r="C123">
        <v>0</v>
      </c>
      <c r="E123" t="s">
        <v>948</v>
      </c>
      <c r="F123" t="s">
        <v>972</v>
      </c>
      <c r="G123" t="s">
        <v>939</v>
      </c>
      <c r="H123">
        <v>1.0409999999999999</v>
      </c>
      <c r="J123">
        <v>106995108</v>
      </c>
      <c r="K123" s="2">
        <v>44733</v>
      </c>
      <c r="L123">
        <v>21</v>
      </c>
      <c r="M123">
        <v>1</v>
      </c>
      <c r="N123">
        <v>7</v>
      </c>
      <c r="O123">
        <v>1</v>
      </c>
      <c r="P123" t="s">
        <v>3</v>
      </c>
    </row>
    <row r="124" spans="1:19">
      <c r="A124" t="s">
        <v>947</v>
      </c>
      <c r="B124" t="s">
        <v>942</v>
      </c>
      <c r="C124">
        <v>0.1</v>
      </c>
      <c r="D124" t="s">
        <v>756</v>
      </c>
      <c r="E124" t="s">
        <v>950</v>
      </c>
      <c r="F124" t="s">
        <v>953</v>
      </c>
      <c r="G124" t="s">
        <v>939</v>
      </c>
      <c r="H124">
        <v>0.1</v>
      </c>
      <c r="J124">
        <v>107090136</v>
      </c>
      <c r="K124" s="2">
        <v>44829</v>
      </c>
      <c r="L124">
        <v>1</v>
      </c>
      <c r="M124">
        <v>1</v>
      </c>
      <c r="N124">
        <v>0</v>
      </c>
      <c r="O124">
        <v>5</v>
      </c>
      <c r="P124" t="s">
        <v>7</v>
      </c>
    </row>
    <row r="125" spans="1:19">
      <c r="A125" t="s">
        <v>947</v>
      </c>
      <c r="B125" t="s">
        <v>942</v>
      </c>
      <c r="C125">
        <v>0</v>
      </c>
      <c r="E125" t="s">
        <v>949</v>
      </c>
      <c r="F125" t="s">
        <v>948</v>
      </c>
      <c r="G125" t="s">
        <v>939</v>
      </c>
      <c r="H125">
        <v>1.331</v>
      </c>
      <c r="J125">
        <v>107122160</v>
      </c>
      <c r="K125" s="2">
        <v>44858</v>
      </c>
      <c r="L125">
        <v>17</v>
      </c>
      <c r="M125">
        <v>1</v>
      </c>
      <c r="N125">
        <v>8</v>
      </c>
      <c r="O125">
        <v>5</v>
      </c>
      <c r="P125" t="s">
        <v>7</v>
      </c>
    </row>
    <row r="126" spans="1:19">
      <c r="A126" t="s">
        <v>947</v>
      </c>
      <c r="B126" t="s">
        <v>942</v>
      </c>
      <c r="C126">
        <v>0.3</v>
      </c>
      <c r="D126" t="s">
        <v>762</v>
      </c>
      <c r="E126" t="s">
        <v>948</v>
      </c>
      <c r="F126" t="s">
        <v>945</v>
      </c>
      <c r="G126" t="s">
        <v>939</v>
      </c>
      <c r="H126">
        <v>1.341</v>
      </c>
      <c r="J126">
        <v>107038594</v>
      </c>
      <c r="K126" s="2">
        <v>44780</v>
      </c>
      <c r="L126">
        <v>17</v>
      </c>
      <c r="M126">
        <v>1</v>
      </c>
      <c r="N126">
        <v>0</v>
      </c>
      <c r="O126">
        <v>5</v>
      </c>
      <c r="P126" t="s">
        <v>7</v>
      </c>
    </row>
    <row r="127" spans="1:19">
      <c r="A127" t="s">
        <v>947</v>
      </c>
      <c r="B127" t="s">
        <v>942</v>
      </c>
      <c r="C127">
        <v>0.5</v>
      </c>
      <c r="D127" t="s">
        <v>765</v>
      </c>
      <c r="E127" t="s">
        <v>953</v>
      </c>
      <c r="F127" t="s">
        <v>950</v>
      </c>
      <c r="G127" t="s">
        <v>939</v>
      </c>
      <c r="H127">
        <v>9.0999999999999998E-2</v>
      </c>
      <c r="J127">
        <v>107025838</v>
      </c>
      <c r="K127" s="2">
        <v>44767</v>
      </c>
      <c r="L127">
        <v>21</v>
      </c>
      <c r="M127">
        <v>1</v>
      </c>
      <c r="N127">
        <v>0</v>
      </c>
      <c r="O127">
        <v>1</v>
      </c>
      <c r="P127" t="s">
        <v>7</v>
      </c>
    </row>
    <row r="128" spans="1:19">
      <c r="A128" t="s">
        <v>947</v>
      </c>
      <c r="B128" t="s">
        <v>939</v>
      </c>
      <c r="C128">
        <v>5.7000000000000002E-2</v>
      </c>
      <c r="D128" t="s">
        <v>758</v>
      </c>
      <c r="E128" t="s">
        <v>962</v>
      </c>
      <c r="F128" t="s">
        <v>957</v>
      </c>
      <c r="H128">
        <v>999.99900000000002</v>
      </c>
      <c r="J128">
        <v>107035678</v>
      </c>
      <c r="K128" s="2">
        <v>44761</v>
      </c>
      <c r="L128">
        <v>28</v>
      </c>
      <c r="M128">
        <v>1</v>
      </c>
      <c r="N128">
        <v>0</v>
      </c>
      <c r="O128">
        <v>1</v>
      </c>
      <c r="P128" t="s">
        <v>7</v>
      </c>
    </row>
    <row r="129" spans="1:16">
      <c r="A129" t="s">
        <v>754</v>
      </c>
      <c r="B129" t="s">
        <v>939</v>
      </c>
      <c r="C129">
        <v>7.0000000000000001E-3</v>
      </c>
      <c r="D129" t="s">
        <v>6</v>
      </c>
      <c r="E129" t="s">
        <v>983</v>
      </c>
      <c r="F129" t="s">
        <v>957</v>
      </c>
      <c r="H129">
        <v>999.99900000000002</v>
      </c>
      <c r="J129">
        <v>107083148</v>
      </c>
      <c r="K129" s="2">
        <v>44815</v>
      </c>
      <c r="L129">
        <v>23</v>
      </c>
      <c r="M129">
        <v>1</v>
      </c>
      <c r="N129">
        <v>8</v>
      </c>
      <c r="O129">
        <v>1</v>
      </c>
      <c r="P129" t="s">
        <v>7</v>
      </c>
    </row>
    <row r="130" spans="1:16">
      <c r="A130" t="s">
        <v>947</v>
      </c>
      <c r="B130" t="s">
        <v>950</v>
      </c>
      <c r="C130">
        <v>1.9E-2</v>
      </c>
      <c r="D130" t="s">
        <v>6</v>
      </c>
      <c r="E130" t="s">
        <v>942</v>
      </c>
      <c r="F130" t="s">
        <v>951</v>
      </c>
      <c r="G130" t="s">
        <v>950</v>
      </c>
      <c r="H130">
        <v>6.7830000000000004</v>
      </c>
      <c r="J130">
        <v>107246029</v>
      </c>
      <c r="K130" s="2">
        <v>44971</v>
      </c>
      <c r="L130">
        <v>21</v>
      </c>
      <c r="M130">
        <v>1</v>
      </c>
      <c r="N130">
        <v>7</v>
      </c>
      <c r="O130">
        <v>1</v>
      </c>
      <c r="P130" t="s">
        <v>7</v>
      </c>
    </row>
    <row r="131" spans="1:16">
      <c r="A131" t="s">
        <v>947</v>
      </c>
      <c r="B131" t="s">
        <v>942</v>
      </c>
      <c r="C131">
        <v>5.8999999999999997E-2</v>
      </c>
      <c r="D131" t="s">
        <v>762</v>
      </c>
      <c r="E131" t="s">
        <v>950</v>
      </c>
      <c r="F131" t="s">
        <v>953</v>
      </c>
      <c r="G131" t="s">
        <v>939</v>
      </c>
      <c r="H131">
        <v>5.8999999999999997E-2</v>
      </c>
      <c r="J131">
        <v>107191838</v>
      </c>
      <c r="K131" s="2">
        <v>44917</v>
      </c>
      <c r="L131">
        <v>21</v>
      </c>
      <c r="M131">
        <v>2</v>
      </c>
      <c r="N131">
        <v>0</v>
      </c>
      <c r="O131">
        <v>1</v>
      </c>
      <c r="P131" t="s">
        <v>7</v>
      </c>
    </row>
    <row r="132" spans="1:16">
      <c r="A132" t="s">
        <v>947</v>
      </c>
      <c r="B132" t="s">
        <v>942</v>
      </c>
      <c r="C132">
        <v>0</v>
      </c>
      <c r="E132" t="s">
        <v>948</v>
      </c>
      <c r="G132" t="s">
        <v>939</v>
      </c>
      <c r="H132">
        <v>1.0409999999999999</v>
      </c>
      <c r="J132">
        <v>107331335</v>
      </c>
      <c r="K132" s="2">
        <v>45057</v>
      </c>
      <c r="L132">
        <v>30</v>
      </c>
      <c r="M132">
        <v>1</v>
      </c>
      <c r="N132">
        <v>7</v>
      </c>
      <c r="O132">
        <v>1</v>
      </c>
      <c r="P132" t="s">
        <v>8</v>
      </c>
    </row>
    <row r="133" spans="1:16">
      <c r="A133" t="s">
        <v>947</v>
      </c>
      <c r="B133" t="s">
        <v>942</v>
      </c>
      <c r="C133">
        <v>4.0000000000000001E-3</v>
      </c>
      <c r="D133" t="s">
        <v>756</v>
      </c>
      <c r="E133" t="s">
        <v>948</v>
      </c>
      <c r="F133" t="s">
        <v>949</v>
      </c>
      <c r="G133" t="s">
        <v>939</v>
      </c>
      <c r="H133">
        <v>1.0449999999999999</v>
      </c>
      <c r="J133">
        <v>107331337</v>
      </c>
      <c r="K133" s="2">
        <v>45057</v>
      </c>
      <c r="L133">
        <v>28</v>
      </c>
      <c r="M133">
        <v>1</v>
      </c>
      <c r="N133">
        <v>7</v>
      </c>
      <c r="O133">
        <v>1</v>
      </c>
      <c r="P133" t="s">
        <v>7</v>
      </c>
    </row>
    <row r="134" spans="1:16">
      <c r="A134" t="s">
        <v>947</v>
      </c>
      <c r="B134" t="s">
        <v>942</v>
      </c>
      <c r="C134">
        <v>0</v>
      </c>
      <c r="E134" t="s">
        <v>955</v>
      </c>
      <c r="F134" t="s">
        <v>957</v>
      </c>
      <c r="H134">
        <v>999.99900000000002</v>
      </c>
      <c r="J134">
        <v>107331336</v>
      </c>
      <c r="K134" s="2">
        <v>45057</v>
      </c>
      <c r="L134">
        <v>30</v>
      </c>
      <c r="M134">
        <v>1</v>
      </c>
      <c r="N134">
        <v>7</v>
      </c>
      <c r="O134">
        <v>1</v>
      </c>
      <c r="P134" t="s">
        <v>7</v>
      </c>
    </row>
    <row r="135" spans="1:16">
      <c r="A135" t="s">
        <v>947</v>
      </c>
      <c r="B135" t="s">
        <v>942</v>
      </c>
      <c r="C135">
        <v>0.19</v>
      </c>
      <c r="D135" t="s">
        <v>756</v>
      </c>
      <c r="E135" t="s">
        <v>948</v>
      </c>
      <c r="F135" t="s">
        <v>949</v>
      </c>
      <c r="G135" t="s">
        <v>939</v>
      </c>
      <c r="H135">
        <v>1.2310000000000001</v>
      </c>
      <c r="J135">
        <v>107213186</v>
      </c>
      <c r="K135" s="2">
        <v>44941</v>
      </c>
      <c r="L135">
        <v>21</v>
      </c>
      <c r="M135">
        <v>1</v>
      </c>
      <c r="N135">
        <v>0</v>
      </c>
      <c r="O135">
        <v>1</v>
      </c>
      <c r="P135" t="s">
        <v>3</v>
      </c>
    </row>
    <row r="136" spans="1:16">
      <c r="A136" t="s">
        <v>947</v>
      </c>
      <c r="B136" t="s">
        <v>942</v>
      </c>
      <c r="C136">
        <v>0</v>
      </c>
      <c r="E136" t="s">
        <v>957</v>
      </c>
      <c r="F136" t="s">
        <v>984</v>
      </c>
      <c r="G136" t="s">
        <v>939</v>
      </c>
      <c r="H136">
        <v>1.712</v>
      </c>
      <c r="J136">
        <v>108126315</v>
      </c>
      <c r="K136" s="2">
        <v>45806</v>
      </c>
      <c r="L136">
        <v>30</v>
      </c>
      <c r="M136">
        <v>1</v>
      </c>
      <c r="N136">
        <v>7</v>
      </c>
      <c r="O136">
        <v>1</v>
      </c>
      <c r="P136" t="s">
        <v>8</v>
      </c>
    </row>
    <row r="137" spans="1:16">
      <c r="A137" t="s">
        <v>947</v>
      </c>
      <c r="B137" t="s">
        <v>942</v>
      </c>
      <c r="C137">
        <v>0.2</v>
      </c>
      <c r="D137" t="s">
        <v>762</v>
      </c>
      <c r="E137" t="s">
        <v>950</v>
      </c>
      <c r="F137" t="s">
        <v>953</v>
      </c>
      <c r="G137" t="s">
        <v>939</v>
      </c>
      <c r="H137">
        <v>0.2</v>
      </c>
      <c r="J137">
        <v>107277046</v>
      </c>
      <c r="K137" s="2">
        <v>45002</v>
      </c>
      <c r="L137">
        <v>1</v>
      </c>
      <c r="M137">
        <v>1</v>
      </c>
      <c r="N137">
        <v>0</v>
      </c>
      <c r="O137">
        <v>1</v>
      </c>
      <c r="P137" t="s">
        <v>7</v>
      </c>
    </row>
    <row r="138" spans="1:16">
      <c r="A138" t="s">
        <v>947</v>
      </c>
      <c r="B138" t="s">
        <v>942</v>
      </c>
      <c r="C138">
        <v>0.05</v>
      </c>
      <c r="D138" t="s">
        <v>756</v>
      </c>
      <c r="E138" t="s">
        <v>950</v>
      </c>
      <c r="F138" t="s">
        <v>985</v>
      </c>
      <c r="G138" t="s">
        <v>939</v>
      </c>
      <c r="H138">
        <v>0.05</v>
      </c>
      <c r="J138">
        <v>107361950</v>
      </c>
      <c r="K138" s="2">
        <v>45088</v>
      </c>
      <c r="L138">
        <v>19</v>
      </c>
      <c r="M138">
        <v>1</v>
      </c>
      <c r="N138">
        <v>0</v>
      </c>
      <c r="O138">
        <v>1</v>
      </c>
      <c r="P138" t="s">
        <v>7</v>
      </c>
    </row>
    <row r="139" spans="1:16">
      <c r="A139" t="s">
        <v>947</v>
      </c>
      <c r="B139" t="s">
        <v>942</v>
      </c>
      <c r="C139">
        <v>0.47</v>
      </c>
      <c r="D139" t="s">
        <v>758</v>
      </c>
      <c r="E139" t="s">
        <v>953</v>
      </c>
      <c r="F139" t="s">
        <v>950</v>
      </c>
      <c r="G139" t="s">
        <v>939</v>
      </c>
      <c r="H139">
        <v>0.121</v>
      </c>
      <c r="J139">
        <v>107564934</v>
      </c>
      <c r="K139" s="2">
        <v>45273</v>
      </c>
      <c r="L139">
        <v>21</v>
      </c>
      <c r="M139">
        <v>1</v>
      </c>
      <c r="N139">
        <v>0</v>
      </c>
      <c r="O139">
        <v>2</v>
      </c>
      <c r="P139" t="s">
        <v>7</v>
      </c>
    </row>
    <row r="140" spans="1:16">
      <c r="A140" t="s">
        <v>947</v>
      </c>
      <c r="B140" t="s">
        <v>942</v>
      </c>
      <c r="C140">
        <v>0.32</v>
      </c>
      <c r="D140" t="s">
        <v>758</v>
      </c>
      <c r="E140" t="s">
        <v>953</v>
      </c>
      <c r="F140" t="s">
        <v>950</v>
      </c>
      <c r="G140" t="s">
        <v>939</v>
      </c>
      <c r="H140">
        <v>0.27100000000000002</v>
      </c>
      <c r="J140">
        <v>107344317</v>
      </c>
      <c r="K140" s="2">
        <v>45068</v>
      </c>
      <c r="L140">
        <v>21</v>
      </c>
      <c r="M140">
        <v>1</v>
      </c>
      <c r="N140">
        <v>0</v>
      </c>
      <c r="O140">
        <v>1</v>
      </c>
      <c r="P140" t="s">
        <v>3</v>
      </c>
    </row>
    <row r="141" spans="1:16">
      <c r="A141" t="s">
        <v>947</v>
      </c>
      <c r="B141" t="s">
        <v>942</v>
      </c>
      <c r="C141">
        <v>0.22</v>
      </c>
      <c r="D141" t="s">
        <v>756</v>
      </c>
      <c r="E141" t="s">
        <v>950</v>
      </c>
      <c r="F141" t="s">
        <v>953</v>
      </c>
      <c r="G141" t="s">
        <v>939</v>
      </c>
      <c r="H141">
        <v>0.22</v>
      </c>
      <c r="J141">
        <v>107430799</v>
      </c>
      <c r="K141" s="2">
        <v>45158</v>
      </c>
      <c r="L141">
        <v>21</v>
      </c>
      <c r="M141">
        <v>1</v>
      </c>
      <c r="N141">
        <v>0</v>
      </c>
      <c r="O141">
        <v>1</v>
      </c>
      <c r="P141" t="s">
        <v>7</v>
      </c>
    </row>
    <row r="142" spans="1:16">
      <c r="A142" t="s">
        <v>947</v>
      </c>
      <c r="B142" t="s">
        <v>950</v>
      </c>
      <c r="C142">
        <v>0</v>
      </c>
      <c r="E142" t="s">
        <v>942</v>
      </c>
      <c r="F142" t="s">
        <v>951</v>
      </c>
      <c r="G142" t="s">
        <v>950</v>
      </c>
      <c r="H142">
        <v>6.8019999999999996</v>
      </c>
      <c r="J142">
        <v>107453797</v>
      </c>
      <c r="K142" s="2">
        <v>45180</v>
      </c>
      <c r="L142">
        <v>23</v>
      </c>
      <c r="M142">
        <v>1</v>
      </c>
      <c r="N142">
        <v>7</v>
      </c>
      <c r="O142">
        <v>5</v>
      </c>
      <c r="P142" t="s">
        <v>3</v>
      </c>
    </row>
    <row r="143" spans="1:16">
      <c r="A143" t="s">
        <v>947</v>
      </c>
      <c r="B143" t="s">
        <v>942</v>
      </c>
      <c r="C143">
        <v>0.22</v>
      </c>
      <c r="D143" t="s">
        <v>762</v>
      </c>
      <c r="E143" t="s">
        <v>958</v>
      </c>
      <c r="F143" t="s">
        <v>957</v>
      </c>
      <c r="G143" t="s">
        <v>939</v>
      </c>
      <c r="H143">
        <v>1.631</v>
      </c>
      <c r="J143">
        <v>107418388</v>
      </c>
      <c r="K143" s="2">
        <v>45143</v>
      </c>
      <c r="L143">
        <v>28</v>
      </c>
      <c r="M143">
        <v>1</v>
      </c>
      <c r="N143">
        <v>0</v>
      </c>
      <c r="O143">
        <v>1</v>
      </c>
      <c r="P143" t="s">
        <v>7</v>
      </c>
    </row>
    <row r="144" spans="1:16">
      <c r="A144" t="s">
        <v>947</v>
      </c>
      <c r="B144" t="s">
        <v>942</v>
      </c>
      <c r="C144">
        <v>0.06</v>
      </c>
      <c r="D144" t="s">
        <v>758</v>
      </c>
      <c r="E144" t="s">
        <v>957</v>
      </c>
      <c r="F144" t="s">
        <v>986</v>
      </c>
      <c r="G144" t="s">
        <v>939</v>
      </c>
      <c r="H144">
        <v>1.6519999999999999</v>
      </c>
      <c r="J144">
        <v>107482672</v>
      </c>
      <c r="K144" s="2">
        <v>45204</v>
      </c>
      <c r="L144">
        <v>28</v>
      </c>
      <c r="M144">
        <v>1</v>
      </c>
      <c r="N144">
        <v>0</v>
      </c>
      <c r="O144">
        <v>1</v>
      </c>
      <c r="P144" t="s">
        <v>7</v>
      </c>
    </row>
    <row r="145" spans="1:19">
      <c r="A145" t="s">
        <v>947</v>
      </c>
      <c r="B145" t="s">
        <v>942</v>
      </c>
      <c r="C145">
        <v>5.8999999999999997E-2</v>
      </c>
      <c r="D145" t="s">
        <v>756</v>
      </c>
      <c r="E145" t="s">
        <v>960</v>
      </c>
      <c r="F145" t="s">
        <v>948</v>
      </c>
      <c r="G145" t="s">
        <v>939</v>
      </c>
      <c r="H145">
        <v>0.95399999999999996</v>
      </c>
      <c r="J145">
        <v>107397257</v>
      </c>
      <c r="K145" s="2">
        <v>45120</v>
      </c>
      <c r="L145">
        <v>21</v>
      </c>
      <c r="M145">
        <v>1</v>
      </c>
      <c r="N145">
        <v>0</v>
      </c>
      <c r="O145">
        <v>1</v>
      </c>
      <c r="P145" t="s">
        <v>7</v>
      </c>
    </row>
    <row r="146" spans="1:19">
      <c r="A146" t="s">
        <v>947</v>
      </c>
      <c r="B146" t="s">
        <v>942</v>
      </c>
      <c r="C146">
        <v>0</v>
      </c>
      <c r="E146" t="s">
        <v>958</v>
      </c>
      <c r="F146" t="s">
        <v>949</v>
      </c>
      <c r="G146" t="s">
        <v>939</v>
      </c>
      <c r="H146">
        <v>1.411</v>
      </c>
      <c r="J146">
        <v>107515439</v>
      </c>
      <c r="K146" s="2">
        <v>45234</v>
      </c>
      <c r="L146">
        <v>30</v>
      </c>
      <c r="M146">
        <v>1</v>
      </c>
      <c r="N146">
        <v>8</v>
      </c>
      <c r="O146">
        <v>1</v>
      </c>
      <c r="P146" t="s">
        <v>7</v>
      </c>
    </row>
    <row r="147" spans="1:19">
      <c r="A147" t="s">
        <v>754</v>
      </c>
      <c r="B147" t="s">
        <v>945</v>
      </c>
      <c r="C147">
        <v>0</v>
      </c>
      <c r="E147" t="s">
        <v>939</v>
      </c>
      <c r="F147" t="s">
        <v>946</v>
      </c>
      <c r="G147" t="s">
        <v>945</v>
      </c>
      <c r="H147">
        <v>7.75</v>
      </c>
      <c r="J147">
        <v>107491626</v>
      </c>
      <c r="K147" s="2">
        <v>45209</v>
      </c>
      <c r="L147">
        <v>30</v>
      </c>
      <c r="M147">
        <v>1</v>
      </c>
      <c r="N147">
        <v>7</v>
      </c>
      <c r="O147">
        <v>4</v>
      </c>
      <c r="P147" t="s">
        <v>8</v>
      </c>
      <c r="Q147">
        <v>35.170140000000004</v>
      </c>
      <c r="R147">
        <v>-79.405959999999993</v>
      </c>
      <c r="S147" t="s">
        <v>761</v>
      </c>
    </row>
    <row r="148" spans="1:19">
      <c r="A148" t="s">
        <v>947</v>
      </c>
      <c r="B148" t="s">
        <v>948</v>
      </c>
      <c r="C148">
        <v>0</v>
      </c>
      <c r="E148" t="s">
        <v>942</v>
      </c>
      <c r="F148" t="s">
        <v>971</v>
      </c>
      <c r="G148" t="s">
        <v>939</v>
      </c>
      <c r="H148">
        <v>1.0409999999999999</v>
      </c>
      <c r="J148">
        <v>107614732</v>
      </c>
      <c r="K148" s="2">
        <v>45324</v>
      </c>
      <c r="L148">
        <v>24</v>
      </c>
      <c r="M148">
        <v>1</v>
      </c>
      <c r="N148">
        <v>7</v>
      </c>
      <c r="O148">
        <v>4</v>
      </c>
      <c r="P148" t="s">
        <v>7</v>
      </c>
    </row>
    <row r="149" spans="1:19">
      <c r="A149" t="s">
        <v>947</v>
      </c>
      <c r="B149" t="s">
        <v>942</v>
      </c>
      <c r="C149">
        <v>0</v>
      </c>
      <c r="E149" t="s">
        <v>950</v>
      </c>
      <c r="F149" t="s">
        <v>987</v>
      </c>
      <c r="G149" t="s">
        <v>939</v>
      </c>
      <c r="H149">
        <v>0</v>
      </c>
      <c r="J149">
        <v>107366351</v>
      </c>
      <c r="K149" s="2">
        <v>45091</v>
      </c>
      <c r="L149">
        <v>31</v>
      </c>
      <c r="M149">
        <v>1</v>
      </c>
      <c r="N149">
        <v>22</v>
      </c>
      <c r="O149">
        <v>1</v>
      </c>
      <c r="P149" t="s">
        <v>7</v>
      </c>
    </row>
    <row r="150" spans="1:19">
      <c r="A150" t="s">
        <v>947</v>
      </c>
      <c r="B150" t="s">
        <v>942</v>
      </c>
      <c r="C150">
        <v>0</v>
      </c>
      <c r="E150" t="s">
        <v>978</v>
      </c>
      <c r="F150" t="s">
        <v>962</v>
      </c>
      <c r="H150">
        <v>999.99900000000002</v>
      </c>
      <c r="J150">
        <v>107627154</v>
      </c>
      <c r="K150" s="2">
        <v>45338</v>
      </c>
      <c r="L150">
        <v>30</v>
      </c>
      <c r="M150">
        <v>1</v>
      </c>
      <c r="N150">
        <v>7</v>
      </c>
      <c r="O150">
        <v>1</v>
      </c>
      <c r="P150" t="s">
        <v>8</v>
      </c>
    </row>
    <row r="151" spans="1:19">
      <c r="A151" t="s">
        <v>947</v>
      </c>
      <c r="B151" t="s">
        <v>942</v>
      </c>
      <c r="C151">
        <v>0</v>
      </c>
      <c r="E151" t="s">
        <v>961</v>
      </c>
      <c r="F151" t="s">
        <v>955</v>
      </c>
      <c r="H151">
        <v>999.99900000000002</v>
      </c>
      <c r="J151">
        <v>107983295</v>
      </c>
      <c r="K151" s="2">
        <v>45665</v>
      </c>
      <c r="L151">
        <v>30</v>
      </c>
      <c r="M151">
        <v>1</v>
      </c>
      <c r="N151">
        <v>7</v>
      </c>
      <c r="O151">
        <v>1</v>
      </c>
      <c r="P151" t="s">
        <v>7</v>
      </c>
    </row>
    <row r="152" spans="1:19">
      <c r="A152" t="s">
        <v>947</v>
      </c>
      <c r="B152" t="s">
        <v>942</v>
      </c>
      <c r="C152">
        <v>0.05</v>
      </c>
      <c r="D152" t="s">
        <v>762</v>
      </c>
      <c r="E152" t="s">
        <v>950</v>
      </c>
      <c r="F152" t="s">
        <v>953</v>
      </c>
      <c r="G152" t="s">
        <v>939</v>
      </c>
      <c r="H152">
        <v>0.05</v>
      </c>
      <c r="J152">
        <v>107693399</v>
      </c>
      <c r="K152" s="2">
        <v>45399</v>
      </c>
      <c r="L152">
        <v>21</v>
      </c>
      <c r="M152">
        <v>1</v>
      </c>
      <c r="N152">
        <v>0</v>
      </c>
      <c r="O152">
        <v>1</v>
      </c>
      <c r="P152" t="s">
        <v>3</v>
      </c>
    </row>
    <row r="153" spans="1:19">
      <c r="A153" t="s">
        <v>947</v>
      </c>
      <c r="B153" t="s">
        <v>942</v>
      </c>
      <c r="C153">
        <v>0</v>
      </c>
      <c r="E153" t="s">
        <v>949</v>
      </c>
      <c r="F153" t="s">
        <v>958</v>
      </c>
      <c r="G153" t="s">
        <v>939</v>
      </c>
      <c r="H153">
        <v>1.331</v>
      </c>
      <c r="J153">
        <v>107693402</v>
      </c>
      <c r="K153" s="2">
        <v>45400</v>
      </c>
      <c r="L153">
        <v>21</v>
      </c>
      <c r="M153">
        <v>1</v>
      </c>
      <c r="N153">
        <v>0</v>
      </c>
      <c r="O153">
        <v>1</v>
      </c>
      <c r="P153" t="s">
        <v>7</v>
      </c>
    </row>
    <row r="154" spans="1:19">
      <c r="A154" t="s">
        <v>947</v>
      </c>
      <c r="B154" t="s">
        <v>942</v>
      </c>
      <c r="C154">
        <v>0.55000000000000004</v>
      </c>
      <c r="D154" t="s">
        <v>765</v>
      </c>
      <c r="E154" t="s">
        <v>953</v>
      </c>
      <c r="F154" t="s">
        <v>950</v>
      </c>
      <c r="G154" t="s">
        <v>939</v>
      </c>
      <c r="H154">
        <v>4.1000000000000002E-2</v>
      </c>
      <c r="J154">
        <v>107693400</v>
      </c>
      <c r="K154" s="2">
        <v>45399</v>
      </c>
      <c r="L154">
        <v>21</v>
      </c>
      <c r="M154">
        <v>1</v>
      </c>
      <c r="N154">
        <v>0</v>
      </c>
      <c r="O154">
        <v>1</v>
      </c>
      <c r="P154" t="s">
        <v>7</v>
      </c>
    </row>
    <row r="155" spans="1:19">
      <c r="A155" t="s">
        <v>947</v>
      </c>
      <c r="B155" t="s">
        <v>942</v>
      </c>
      <c r="C155">
        <v>0</v>
      </c>
      <c r="E155" t="s">
        <v>950</v>
      </c>
      <c r="F155" t="s">
        <v>988</v>
      </c>
      <c r="G155" t="s">
        <v>939</v>
      </c>
      <c r="H155">
        <v>0</v>
      </c>
      <c r="J155">
        <v>107787982</v>
      </c>
      <c r="K155" s="2">
        <v>45488</v>
      </c>
      <c r="L155">
        <v>30</v>
      </c>
      <c r="M155">
        <v>1</v>
      </c>
      <c r="N155">
        <v>7</v>
      </c>
      <c r="O155">
        <v>1</v>
      </c>
      <c r="P155" t="s">
        <v>7</v>
      </c>
    </row>
    <row r="156" spans="1:19">
      <c r="A156" t="s">
        <v>947</v>
      </c>
      <c r="B156" t="s">
        <v>950</v>
      </c>
      <c r="C156">
        <v>1.9E-2</v>
      </c>
      <c r="D156" t="s">
        <v>757</v>
      </c>
      <c r="E156" t="s">
        <v>942</v>
      </c>
      <c r="F156" t="s">
        <v>946</v>
      </c>
      <c r="G156" t="s">
        <v>950</v>
      </c>
      <c r="H156">
        <v>6.8209999999999997</v>
      </c>
      <c r="J156">
        <v>107761990</v>
      </c>
      <c r="K156" s="2">
        <v>45463</v>
      </c>
      <c r="L156">
        <v>31</v>
      </c>
      <c r="M156">
        <v>1</v>
      </c>
      <c r="N156">
        <v>0</v>
      </c>
      <c r="O156">
        <v>1</v>
      </c>
      <c r="P156" t="s">
        <v>7</v>
      </c>
    </row>
    <row r="157" spans="1:19">
      <c r="A157" t="s">
        <v>947</v>
      </c>
      <c r="B157" t="s">
        <v>942</v>
      </c>
      <c r="C157">
        <v>5.7000000000000002E-2</v>
      </c>
      <c r="D157" t="s">
        <v>758</v>
      </c>
      <c r="E157" t="s">
        <v>957</v>
      </c>
      <c r="F157" t="s">
        <v>958</v>
      </c>
      <c r="G157" t="s">
        <v>939</v>
      </c>
      <c r="H157">
        <v>1.655</v>
      </c>
      <c r="J157">
        <v>108163258</v>
      </c>
      <c r="K157" s="2">
        <v>45840</v>
      </c>
      <c r="L157">
        <v>28</v>
      </c>
      <c r="M157">
        <v>1</v>
      </c>
      <c r="N157">
        <v>12</v>
      </c>
      <c r="O157">
        <v>1</v>
      </c>
      <c r="P157" t="s">
        <v>7</v>
      </c>
    </row>
    <row r="158" spans="1:19">
      <c r="A158" t="s">
        <v>947</v>
      </c>
      <c r="B158" t="s">
        <v>950</v>
      </c>
      <c r="C158">
        <v>2.8000000000000001E-2</v>
      </c>
      <c r="D158" t="s">
        <v>6</v>
      </c>
      <c r="E158" t="s">
        <v>942</v>
      </c>
      <c r="F158" t="s">
        <v>951</v>
      </c>
      <c r="G158" t="s">
        <v>950</v>
      </c>
      <c r="H158">
        <v>6.774</v>
      </c>
      <c r="J158">
        <v>107805749</v>
      </c>
      <c r="K158" s="2">
        <v>45506</v>
      </c>
      <c r="L158">
        <v>21</v>
      </c>
      <c r="M158">
        <v>1</v>
      </c>
      <c r="N158">
        <v>8</v>
      </c>
      <c r="O158">
        <v>1</v>
      </c>
      <c r="P158" t="s">
        <v>7</v>
      </c>
    </row>
    <row r="159" spans="1:19">
      <c r="A159" t="s">
        <v>947</v>
      </c>
      <c r="B159" t="s">
        <v>942</v>
      </c>
      <c r="C159">
        <v>0.14000000000000001</v>
      </c>
      <c r="D159" t="s">
        <v>758</v>
      </c>
      <c r="E159" t="s">
        <v>949</v>
      </c>
      <c r="F159" t="s">
        <v>948</v>
      </c>
      <c r="G159" t="s">
        <v>939</v>
      </c>
      <c r="H159">
        <v>1.1910000000000001</v>
      </c>
      <c r="J159">
        <v>107899083</v>
      </c>
      <c r="K159" s="2">
        <v>45590</v>
      </c>
      <c r="L159">
        <v>1</v>
      </c>
      <c r="M159">
        <v>1</v>
      </c>
      <c r="N159">
        <v>0</v>
      </c>
      <c r="O159">
        <v>1</v>
      </c>
      <c r="P159" t="s">
        <v>10</v>
      </c>
    </row>
    <row r="160" spans="1:19">
      <c r="A160" t="s">
        <v>947</v>
      </c>
      <c r="B160" t="s">
        <v>961</v>
      </c>
      <c r="C160">
        <v>0</v>
      </c>
      <c r="E160" t="s">
        <v>942</v>
      </c>
      <c r="F160" t="s">
        <v>962</v>
      </c>
      <c r="H160">
        <v>999.99900000000002</v>
      </c>
      <c r="J160">
        <v>107903961</v>
      </c>
      <c r="K160" s="2">
        <v>45596</v>
      </c>
      <c r="L160">
        <v>21</v>
      </c>
      <c r="M160">
        <v>1</v>
      </c>
      <c r="N160">
        <v>9</v>
      </c>
      <c r="O160">
        <v>1</v>
      </c>
      <c r="P160" t="s">
        <v>7</v>
      </c>
    </row>
    <row r="161" spans="1:19">
      <c r="A161" t="s">
        <v>754</v>
      </c>
      <c r="B161" t="s">
        <v>938</v>
      </c>
      <c r="C161">
        <v>1.6E-2</v>
      </c>
      <c r="D161" t="s">
        <v>758</v>
      </c>
      <c r="E161" t="s">
        <v>945</v>
      </c>
      <c r="F161" t="s">
        <v>950</v>
      </c>
      <c r="G161" t="s">
        <v>938</v>
      </c>
      <c r="H161">
        <v>0</v>
      </c>
      <c r="J161">
        <v>107947711</v>
      </c>
      <c r="K161" s="2">
        <v>45631</v>
      </c>
      <c r="L161">
        <v>21</v>
      </c>
      <c r="M161">
        <v>1</v>
      </c>
      <c r="N161">
        <v>7</v>
      </c>
      <c r="O161">
        <v>1</v>
      </c>
      <c r="P161" t="s">
        <v>3</v>
      </c>
      <c r="Q161">
        <v>35.177079999999997</v>
      </c>
      <c r="R161">
        <v>-79.431610000000006</v>
      </c>
      <c r="S161" t="s">
        <v>761</v>
      </c>
    </row>
    <row r="162" spans="1:19">
      <c r="A162" t="s">
        <v>754</v>
      </c>
      <c r="B162" t="s">
        <v>939</v>
      </c>
      <c r="C162">
        <v>0</v>
      </c>
      <c r="E162" t="s">
        <v>989</v>
      </c>
      <c r="F162" t="s">
        <v>990</v>
      </c>
      <c r="H162">
        <v>999.99900000000002</v>
      </c>
      <c r="J162">
        <v>107958129</v>
      </c>
      <c r="K162" s="2">
        <v>45630</v>
      </c>
      <c r="L162">
        <v>24</v>
      </c>
      <c r="M162">
        <v>1</v>
      </c>
      <c r="N162">
        <v>8</v>
      </c>
      <c r="O162">
        <v>1</v>
      </c>
      <c r="P162" t="s">
        <v>7</v>
      </c>
      <c r="Q162">
        <v>35.177000999999997</v>
      </c>
      <c r="R162">
        <v>-79.434970000000007</v>
      </c>
      <c r="S162" t="s">
        <v>761</v>
      </c>
    </row>
    <row r="163" spans="1:19">
      <c r="A163" t="s">
        <v>947</v>
      </c>
      <c r="B163" t="s">
        <v>942</v>
      </c>
      <c r="C163">
        <v>9.5000000000000001E-2</v>
      </c>
      <c r="D163" t="s">
        <v>758</v>
      </c>
      <c r="E163" t="s">
        <v>957</v>
      </c>
      <c r="F163" t="s">
        <v>958</v>
      </c>
      <c r="G163" t="s">
        <v>939</v>
      </c>
      <c r="H163">
        <v>1.617</v>
      </c>
      <c r="J163">
        <v>107871653</v>
      </c>
      <c r="K163" s="2">
        <v>45565</v>
      </c>
      <c r="L163">
        <v>21</v>
      </c>
      <c r="M163">
        <v>2</v>
      </c>
      <c r="N163">
        <v>0</v>
      </c>
      <c r="O163">
        <v>1</v>
      </c>
      <c r="P163" t="s">
        <v>7</v>
      </c>
    </row>
    <row r="164" spans="1:19">
      <c r="A164" t="s">
        <v>947</v>
      </c>
      <c r="B164" t="s">
        <v>939</v>
      </c>
      <c r="C164">
        <v>0</v>
      </c>
      <c r="E164" t="s">
        <v>948</v>
      </c>
      <c r="F164" t="s">
        <v>949</v>
      </c>
      <c r="G164" t="s">
        <v>939</v>
      </c>
      <c r="H164">
        <v>1.0409999999999999</v>
      </c>
      <c r="J164">
        <v>107922887</v>
      </c>
      <c r="K164" s="2">
        <v>45610</v>
      </c>
      <c r="L164">
        <v>30</v>
      </c>
      <c r="M164">
        <v>2</v>
      </c>
      <c r="N164">
        <v>7</v>
      </c>
      <c r="O164">
        <v>1</v>
      </c>
      <c r="P164" t="s">
        <v>7</v>
      </c>
    </row>
    <row r="165" spans="1:19">
      <c r="A165" t="s">
        <v>947</v>
      </c>
      <c r="B165" t="s">
        <v>942</v>
      </c>
      <c r="C165">
        <v>1</v>
      </c>
      <c r="D165" t="s">
        <v>758</v>
      </c>
      <c r="E165" t="s">
        <v>948</v>
      </c>
      <c r="F165" t="s">
        <v>950</v>
      </c>
      <c r="G165" t="s">
        <v>939</v>
      </c>
      <c r="H165">
        <v>4.1000000000000002E-2</v>
      </c>
      <c r="J165">
        <v>108185380</v>
      </c>
      <c r="K165" s="2">
        <v>45866</v>
      </c>
      <c r="L165">
        <v>21</v>
      </c>
      <c r="M165">
        <v>1</v>
      </c>
      <c r="N165">
        <v>7</v>
      </c>
      <c r="O165">
        <v>1</v>
      </c>
      <c r="P165" t="s">
        <v>7</v>
      </c>
    </row>
    <row r="166" spans="1:19">
      <c r="A166" t="s">
        <v>947</v>
      </c>
      <c r="B166" t="s">
        <v>942</v>
      </c>
      <c r="C166">
        <v>0.53</v>
      </c>
      <c r="D166" t="s">
        <v>758</v>
      </c>
      <c r="E166" t="s">
        <v>953</v>
      </c>
      <c r="F166" t="s">
        <v>950</v>
      </c>
      <c r="G166" t="s">
        <v>939</v>
      </c>
      <c r="H166">
        <v>6.0999999999999999E-2</v>
      </c>
      <c r="J166">
        <v>108185383</v>
      </c>
      <c r="K166" s="2">
        <v>45867</v>
      </c>
      <c r="L166">
        <v>28</v>
      </c>
      <c r="M166">
        <v>1</v>
      </c>
      <c r="N166">
        <v>0</v>
      </c>
      <c r="O166">
        <v>1</v>
      </c>
      <c r="P166" t="s">
        <v>7</v>
      </c>
    </row>
    <row r="167" spans="1:19">
      <c r="A167" t="s">
        <v>947</v>
      </c>
      <c r="B167" t="s">
        <v>942</v>
      </c>
      <c r="C167">
        <v>0</v>
      </c>
      <c r="E167" t="s">
        <v>948</v>
      </c>
      <c r="G167" t="s">
        <v>939</v>
      </c>
      <c r="H167">
        <v>1.0409999999999999</v>
      </c>
      <c r="J167">
        <v>108098341</v>
      </c>
      <c r="K167" s="2">
        <v>45780</v>
      </c>
      <c r="L167">
        <v>30</v>
      </c>
      <c r="M167">
        <v>1</v>
      </c>
      <c r="N167">
        <v>7</v>
      </c>
      <c r="O167">
        <v>1</v>
      </c>
      <c r="P167" t="s">
        <v>3</v>
      </c>
    </row>
    <row r="168" spans="1:19">
      <c r="A168" t="s">
        <v>947</v>
      </c>
      <c r="B168" t="s">
        <v>950</v>
      </c>
      <c r="C168">
        <v>0</v>
      </c>
      <c r="E168" t="s">
        <v>942</v>
      </c>
      <c r="G168" t="s">
        <v>950</v>
      </c>
      <c r="H168">
        <v>6.8019999999999996</v>
      </c>
      <c r="J168">
        <v>108528080</v>
      </c>
      <c r="K168" s="2">
        <v>46185</v>
      </c>
      <c r="L168">
        <v>23</v>
      </c>
      <c r="M168">
        <v>1</v>
      </c>
      <c r="N168">
        <v>7</v>
      </c>
      <c r="O168">
        <v>1</v>
      </c>
      <c r="P168" t="s">
        <v>3</v>
      </c>
    </row>
    <row r="169" spans="1:19">
      <c r="A169" t="s">
        <v>947</v>
      </c>
      <c r="B169" t="s">
        <v>942</v>
      </c>
      <c r="C169">
        <v>0.06</v>
      </c>
      <c r="D169" t="s">
        <v>765</v>
      </c>
      <c r="E169" t="s">
        <v>957</v>
      </c>
      <c r="F169" t="s">
        <v>958</v>
      </c>
      <c r="G169" t="s">
        <v>939</v>
      </c>
      <c r="H169">
        <v>1.6519999999999999</v>
      </c>
      <c r="J169">
        <v>108071000</v>
      </c>
      <c r="K169" s="2">
        <v>45750</v>
      </c>
      <c r="L169">
        <v>28</v>
      </c>
      <c r="M169">
        <v>1</v>
      </c>
      <c r="N169">
        <v>0</v>
      </c>
      <c r="O169">
        <v>1</v>
      </c>
      <c r="P169" t="s">
        <v>7</v>
      </c>
    </row>
    <row r="170" spans="1:19">
      <c r="A170" t="s">
        <v>947</v>
      </c>
      <c r="B170" t="s">
        <v>939</v>
      </c>
      <c r="C170">
        <v>9.5000000000000001E-2</v>
      </c>
      <c r="D170" t="s">
        <v>758</v>
      </c>
      <c r="E170" t="s">
        <v>949</v>
      </c>
      <c r="F170" t="s">
        <v>948</v>
      </c>
      <c r="G170" t="s">
        <v>939</v>
      </c>
      <c r="H170">
        <v>1.236</v>
      </c>
      <c r="J170">
        <v>108293465</v>
      </c>
      <c r="K170" s="2">
        <v>45965</v>
      </c>
      <c r="L170">
        <v>21</v>
      </c>
      <c r="M170">
        <v>1</v>
      </c>
      <c r="N170">
        <v>0</v>
      </c>
      <c r="O170">
        <v>1</v>
      </c>
      <c r="P170" t="s">
        <v>7</v>
      </c>
    </row>
    <row r="171" spans="1:19">
      <c r="A171" t="s">
        <v>947</v>
      </c>
      <c r="B171" t="s">
        <v>942</v>
      </c>
      <c r="C171">
        <v>8.9999999999999993E-3</v>
      </c>
      <c r="D171" t="s">
        <v>756</v>
      </c>
      <c r="E171" t="s">
        <v>950</v>
      </c>
      <c r="F171" t="s">
        <v>953</v>
      </c>
      <c r="G171" t="s">
        <v>939</v>
      </c>
      <c r="H171">
        <v>8.9999999999999993E-3</v>
      </c>
      <c r="J171">
        <v>108275163</v>
      </c>
      <c r="K171" s="2">
        <v>45953</v>
      </c>
      <c r="L171">
        <v>21</v>
      </c>
      <c r="M171">
        <v>1</v>
      </c>
      <c r="N171">
        <v>7</v>
      </c>
      <c r="O171">
        <v>1</v>
      </c>
      <c r="P171" t="s">
        <v>7</v>
      </c>
    </row>
    <row r="172" spans="1:19">
      <c r="A172" t="s">
        <v>947</v>
      </c>
      <c r="B172" t="s">
        <v>950</v>
      </c>
      <c r="C172">
        <v>0</v>
      </c>
      <c r="E172" t="s">
        <v>942</v>
      </c>
      <c r="G172" t="s">
        <v>950</v>
      </c>
      <c r="H172">
        <v>6.8019999999999996</v>
      </c>
      <c r="J172">
        <v>108064946</v>
      </c>
      <c r="K172" s="2">
        <v>45747</v>
      </c>
      <c r="L172">
        <v>30</v>
      </c>
      <c r="M172">
        <v>1</v>
      </c>
      <c r="N172">
        <v>7</v>
      </c>
      <c r="O172">
        <v>1</v>
      </c>
      <c r="P172" t="s">
        <v>7</v>
      </c>
    </row>
    <row r="173" spans="1:19">
      <c r="A173" t="s">
        <v>947</v>
      </c>
      <c r="B173" t="s">
        <v>942</v>
      </c>
      <c r="C173">
        <v>0.189</v>
      </c>
      <c r="D173" t="s">
        <v>756</v>
      </c>
      <c r="E173" t="s">
        <v>948</v>
      </c>
      <c r="F173" t="s">
        <v>949</v>
      </c>
      <c r="G173" t="s">
        <v>939</v>
      </c>
      <c r="H173">
        <v>1.23</v>
      </c>
      <c r="J173">
        <v>108323385</v>
      </c>
      <c r="K173" s="2">
        <v>45989</v>
      </c>
      <c r="L173">
        <v>21</v>
      </c>
      <c r="M173">
        <v>1</v>
      </c>
      <c r="N173">
        <v>0</v>
      </c>
      <c r="O173">
        <v>1</v>
      </c>
      <c r="P173" t="s">
        <v>7</v>
      </c>
    </row>
    <row r="174" spans="1:19">
      <c r="A174" t="s">
        <v>947</v>
      </c>
      <c r="B174" t="s">
        <v>942</v>
      </c>
      <c r="C174">
        <v>0.32</v>
      </c>
      <c r="D174" t="s">
        <v>758</v>
      </c>
      <c r="E174" t="s">
        <v>953</v>
      </c>
      <c r="F174" t="s">
        <v>950</v>
      </c>
      <c r="G174" t="s">
        <v>939</v>
      </c>
      <c r="H174">
        <v>0.27100000000000002</v>
      </c>
      <c r="J174">
        <v>108313253</v>
      </c>
      <c r="K174" s="2">
        <v>45980</v>
      </c>
      <c r="L174">
        <v>21</v>
      </c>
      <c r="M174">
        <v>1</v>
      </c>
      <c r="N174">
        <v>0</v>
      </c>
      <c r="O174">
        <v>1</v>
      </c>
      <c r="P174" t="s">
        <v>3</v>
      </c>
    </row>
    <row r="175" spans="1:19">
      <c r="A175" t="s">
        <v>947</v>
      </c>
      <c r="B175" t="s">
        <v>942</v>
      </c>
      <c r="C175">
        <v>0</v>
      </c>
      <c r="E175" t="s">
        <v>955</v>
      </c>
      <c r="F175" t="s">
        <v>991</v>
      </c>
      <c r="H175">
        <v>999.99900000000002</v>
      </c>
      <c r="J175">
        <v>108327242</v>
      </c>
      <c r="K175" s="2">
        <v>45993</v>
      </c>
      <c r="L175">
        <v>30</v>
      </c>
      <c r="M175">
        <v>2</v>
      </c>
      <c r="N175">
        <v>7</v>
      </c>
      <c r="O175">
        <v>1</v>
      </c>
      <c r="P175" t="s">
        <v>7</v>
      </c>
    </row>
    <row r="176" spans="1:19">
      <c r="A176" t="s">
        <v>947</v>
      </c>
      <c r="B176" t="s">
        <v>950</v>
      </c>
      <c r="C176">
        <v>0</v>
      </c>
      <c r="E176" t="s">
        <v>942</v>
      </c>
      <c r="F176" t="s">
        <v>988</v>
      </c>
      <c r="G176" t="s">
        <v>950</v>
      </c>
      <c r="H176">
        <v>6.8019999999999996</v>
      </c>
      <c r="J176">
        <v>108134559</v>
      </c>
      <c r="K176" s="2">
        <v>45815</v>
      </c>
      <c r="L176">
        <v>30</v>
      </c>
      <c r="M176">
        <v>1</v>
      </c>
      <c r="N176">
        <v>7</v>
      </c>
      <c r="O176">
        <v>1</v>
      </c>
      <c r="P176" t="s">
        <v>7</v>
      </c>
    </row>
    <row r="177" spans="1:19">
      <c r="A177" t="s">
        <v>754</v>
      </c>
      <c r="B177" t="s">
        <v>945</v>
      </c>
      <c r="C177">
        <v>4.0000000000000001E-3</v>
      </c>
      <c r="D177" t="s">
        <v>758</v>
      </c>
      <c r="E177" t="s">
        <v>938</v>
      </c>
      <c r="F177" t="s">
        <v>950</v>
      </c>
      <c r="G177" t="s">
        <v>945</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945</v>
      </c>
      <c r="C178">
        <v>4.0000000000000001E-3</v>
      </c>
      <c r="D178" t="s">
        <v>6</v>
      </c>
      <c r="E178" t="s">
        <v>940</v>
      </c>
      <c r="F178" t="s">
        <v>956</v>
      </c>
      <c r="G178" t="s">
        <v>945</v>
      </c>
      <c r="H178">
        <v>7.585</v>
      </c>
      <c r="J178">
        <v>108386225</v>
      </c>
      <c r="K178" s="2">
        <v>46051</v>
      </c>
      <c r="L178">
        <v>32</v>
      </c>
      <c r="M178">
        <v>1</v>
      </c>
      <c r="N178">
        <v>0</v>
      </c>
      <c r="O178">
        <v>1</v>
      </c>
      <c r="P178" t="s">
        <v>7</v>
      </c>
      <c r="Q178">
        <v>35.175750000000001</v>
      </c>
      <c r="R178">
        <v>-79.429299999999998</v>
      </c>
      <c r="S178" t="s">
        <v>761</v>
      </c>
    </row>
    <row r="179" spans="1:19">
      <c r="A179" t="s">
        <v>947</v>
      </c>
      <c r="B179" t="s">
        <v>942</v>
      </c>
      <c r="C179">
        <v>2E-3</v>
      </c>
      <c r="D179" t="s">
        <v>758</v>
      </c>
      <c r="E179" t="s">
        <v>953</v>
      </c>
      <c r="F179" t="s">
        <v>950</v>
      </c>
      <c r="G179" t="s">
        <v>939</v>
      </c>
      <c r="H179">
        <v>0.58899999999999997</v>
      </c>
      <c r="J179">
        <v>108389051</v>
      </c>
      <c r="K179" s="2">
        <v>46051</v>
      </c>
      <c r="L179">
        <v>21</v>
      </c>
      <c r="M179">
        <v>1</v>
      </c>
      <c r="N179">
        <v>7</v>
      </c>
      <c r="O179">
        <v>1</v>
      </c>
      <c r="P179" t="s">
        <v>7</v>
      </c>
    </row>
    <row r="180" spans="1:19">
      <c r="A180" t="s">
        <v>947</v>
      </c>
      <c r="B180" t="s">
        <v>942</v>
      </c>
      <c r="C180">
        <v>5.0000000000000001E-3</v>
      </c>
      <c r="D180" t="s">
        <v>756</v>
      </c>
      <c r="E180" t="s">
        <v>950</v>
      </c>
      <c r="F180" t="s">
        <v>953</v>
      </c>
      <c r="G180" t="s">
        <v>939</v>
      </c>
      <c r="H180">
        <v>5.0000000000000001E-3</v>
      </c>
      <c r="J180">
        <v>108468535</v>
      </c>
      <c r="K180" s="2">
        <v>46129</v>
      </c>
      <c r="L180">
        <v>21</v>
      </c>
      <c r="M180">
        <v>1</v>
      </c>
      <c r="N180">
        <v>7</v>
      </c>
      <c r="O180">
        <v>1</v>
      </c>
      <c r="P180" t="s">
        <v>7</v>
      </c>
    </row>
    <row r="181" spans="1:19">
      <c r="A181" t="s">
        <v>947</v>
      </c>
      <c r="B181" t="s">
        <v>942</v>
      </c>
      <c r="C181">
        <v>5.0000000000000001E-3</v>
      </c>
      <c r="D181" t="s">
        <v>756</v>
      </c>
      <c r="E181" t="s">
        <v>992</v>
      </c>
      <c r="F181" t="s">
        <v>953</v>
      </c>
      <c r="H181">
        <v>999.99900000000002</v>
      </c>
      <c r="J181">
        <v>108396073</v>
      </c>
      <c r="K181" s="2">
        <v>46056</v>
      </c>
      <c r="L181">
        <v>19</v>
      </c>
      <c r="M181">
        <v>2</v>
      </c>
      <c r="N181">
        <v>22</v>
      </c>
      <c r="O181">
        <v>1</v>
      </c>
      <c r="P181" t="s">
        <v>7</v>
      </c>
    </row>
    <row r="182" spans="1:19">
      <c r="A182" t="s">
        <v>754</v>
      </c>
      <c r="B182" t="s">
        <v>939</v>
      </c>
      <c r="C182">
        <v>0</v>
      </c>
      <c r="E182" t="s">
        <v>993</v>
      </c>
      <c r="F182" t="s">
        <v>945</v>
      </c>
      <c r="H182">
        <v>999.99900000000002</v>
      </c>
      <c r="J182">
        <v>108534584</v>
      </c>
      <c r="K182" s="2">
        <v>46190</v>
      </c>
      <c r="L182">
        <v>28</v>
      </c>
      <c r="M182">
        <v>1</v>
      </c>
      <c r="N182">
        <v>0</v>
      </c>
      <c r="O182">
        <v>1</v>
      </c>
      <c r="P182" t="s">
        <v>3</v>
      </c>
      <c r="Q182">
        <v>35.177000999999997</v>
      </c>
      <c r="R182">
        <v>-79.434970000000007</v>
      </c>
      <c r="S182" t="s">
        <v>755</v>
      </c>
    </row>
    <row r="183" spans="1:19">
      <c r="A183" t="s">
        <v>947</v>
      </c>
      <c r="B183" t="s">
        <v>950</v>
      </c>
      <c r="C183">
        <v>5.0000000000000001E-3</v>
      </c>
      <c r="D183" t="s">
        <v>6</v>
      </c>
      <c r="E183" t="s">
        <v>942</v>
      </c>
      <c r="F183" t="s">
        <v>951</v>
      </c>
      <c r="G183" t="s">
        <v>950</v>
      </c>
      <c r="H183">
        <v>6.7969999999999997</v>
      </c>
      <c r="J183">
        <v>108513387</v>
      </c>
      <c r="K183" s="2">
        <v>46171</v>
      </c>
      <c r="L183">
        <v>21</v>
      </c>
      <c r="M183">
        <v>1</v>
      </c>
      <c r="N183">
        <v>7</v>
      </c>
      <c r="O183">
        <v>1</v>
      </c>
      <c r="P183" t="s">
        <v>7</v>
      </c>
    </row>
    <row r="184" spans="1:19">
      <c r="A184" t="s">
        <v>947</v>
      </c>
      <c r="B184" t="s">
        <v>939</v>
      </c>
      <c r="C184">
        <v>3.2000000000000001E-2</v>
      </c>
      <c r="D184" t="s">
        <v>756</v>
      </c>
      <c r="E184" t="s">
        <v>960</v>
      </c>
      <c r="F184" t="s">
        <v>948</v>
      </c>
      <c r="G184" t="s">
        <v>939</v>
      </c>
      <c r="H184">
        <v>0.92700000000000005</v>
      </c>
      <c r="J184">
        <v>108499171</v>
      </c>
      <c r="K184" s="2">
        <v>46154</v>
      </c>
      <c r="L184">
        <v>21</v>
      </c>
      <c r="M184">
        <v>1</v>
      </c>
      <c r="N184">
        <v>0</v>
      </c>
      <c r="O184">
        <v>1</v>
      </c>
      <c r="P184" t="s">
        <v>7</v>
      </c>
      <c r="Q184">
        <v>35.181139999999999</v>
      </c>
      <c r="R184">
        <v>-79.453040000000001</v>
      </c>
      <c r="S184" t="s">
        <v>755</v>
      </c>
    </row>
    <row r="185" spans="1:19">
      <c r="A185" t="s">
        <v>947</v>
      </c>
      <c r="B185" t="s">
        <v>942</v>
      </c>
      <c r="C185">
        <v>2.7E-2</v>
      </c>
      <c r="D185" t="s">
        <v>6</v>
      </c>
      <c r="E185" t="s">
        <v>957</v>
      </c>
      <c r="F185" t="s">
        <v>955</v>
      </c>
      <c r="G185" t="s">
        <v>939</v>
      </c>
      <c r="H185">
        <v>1.7390000000000001</v>
      </c>
      <c r="J185">
        <v>108429922</v>
      </c>
      <c r="K185" s="2">
        <v>46094</v>
      </c>
      <c r="L185">
        <v>30</v>
      </c>
      <c r="M185">
        <v>1</v>
      </c>
      <c r="N185">
        <v>0</v>
      </c>
      <c r="O185">
        <v>1</v>
      </c>
      <c r="P185" t="s">
        <v>3</v>
      </c>
    </row>
    <row r="186" spans="1:19">
      <c r="A186" t="s">
        <v>947</v>
      </c>
      <c r="B186" t="s">
        <v>950</v>
      </c>
      <c r="C186">
        <v>1.9E-2</v>
      </c>
      <c r="D186" t="s">
        <v>6</v>
      </c>
      <c r="E186" t="s">
        <v>942</v>
      </c>
      <c r="F186" t="s">
        <v>948</v>
      </c>
      <c r="G186" t="s">
        <v>950</v>
      </c>
      <c r="H186">
        <v>6.7830000000000004</v>
      </c>
      <c r="J186">
        <v>108597977</v>
      </c>
      <c r="K186" s="2">
        <v>46256</v>
      </c>
      <c r="L186">
        <v>21</v>
      </c>
      <c r="M186">
        <v>1</v>
      </c>
      <c r="N186">
        <v>7</v>
      </c>
      <c r="O186">
        <v>1</v>
      </c>
      <c r="P186" t="s">
        <v>7</v>
      </c>
    </row>
    <row r="187" spans="1:19">
      <c r="A187" t="s">
        <v>947</v>
      </c>
      <c r="B187" t="s">
        <v>942</v>
      </c>
      <c r="C187">
        <v>0</v>
      </c>
      <c r="E187" t="s">
        <v>958</v>
      </c>
      <c r="F187" t="s">
        <v>957</v>
      </c>
      <c r="G187" t="s">
        <v>939</v>
      </c>
      <c r="H187">
        <v>1.411</v>
      </c>
      <c r="J187">
        <v>108562132</v>
      </c>
      <c r="K187" s="2">
        <v>46220</v>
      </c>
      <c r="L187">
        <v>21</v>
      </c>
      <c r="M187">
        <v>1</v>
      </c>
      <c r="N187">
        <v>8</v>
      </c>
      <c r="O187">
        <v>1</v>
      </c>
      <c r="P187" t="s">
        <v>3</v>
      </c>
    </row>
    <row r="188" spans="1:19">
      <c r="A188" t="s">
        <v>994</v>
      </c>
      <c r="B188" t="s">
        <v>944</v>
      </c>
      <c r="C188">
        <v>7.0000000000000007E-2</v>
      </c>
      <c r="D188" t="s">
        <v>758</v>
      </c>
      <c r="E188" t="s">
        <v>995</v>
      </c>
      <c r="F188" t="s">
        <v>996</v>
      </c>
      <c r="G188" t="s">
        <v>937</v>
      </c>
      <c r="H188">
        <v>1.292</v>
      </c>
      <c r="J188">
        <v>105138045</v>
      </c>
      <c r="K188" s="2">
        <v>42888</v>
      </c>
      <c r="L188">
        <v>30</v>
      </c>
      <c r="M188">
        <v>1</v>
      </c>
      <c r="N188">
        <v>0</v>
      </c>
      <c r="O188">
        <v>1</v>
      </c>
      <c r="P188" t="s">
        <v>8</v>
      </c>
    </row>
    <row r="189" spans="1:19">
      <c r="A189" t="s">
        <v>754</v>
      </c>
      <c r="B189" t="s">
        <v>942</v>
      </c>
      <c r="C189">
        <v>4.0000000000000001E-3</v>
      </c>
      <c r="D189" t="s">
        <v>758</v>
      </c>
      <c r="E189" t="s">
        <v>944</v>
      </c>
      <c r="F189" t="s">
        <v>997</v>
      </c>
      <c r="G189" t="s">
        <v>938</v>
      </c>
      <c r="H189">
        <v>0.20699999999999999</v>
      </c>
      <c r="J189">
        <v>106231607</v>
      </c>
      <c r="K189" s="2">
        <v>43901</v>
      </c>
      <c r="L189">
        <v>28</v>
      </c>
      <c r="M189">
        <v>1</v>
      </c>
      <c r="N189">
        <v>7</v>
      </c>
      <c r="O189">
        <v>1</v>
      </c>
      <c r="P189" t="s">
        <v>7</v>
      </c>
    </row>
    <row r="190" spans="1:19">
      <c r="A190" t="s">
        <v>998</v>
      </c>
      <c r="B190" t="s">
        <v>999</v>
      </c>
      <c r="C190">
        <v>1E-3</v>
      </c>
      <c r="D190" t="s">
        <v>757</v>
      </c>
      <c r="E190" t="s">
        <v>942</v>
      </c>
      <c r="H190">
        <v>999.99900000000002</v>
      </c>
      <c r="J190">
        <v>108373439</v>
      </c>
      <c r="K190" s="2">
        <v>46038</v>
      </c>
      <c r="L190">
        <v>31</v>
      </c>
      <c r="M190">
        <v>1</v>
      </c>
      <c r="N190">
        <v>12</v>
      </c>
      <c r="O190">
        <v>1</v>
      </c>
      <c r="P190" t="s">
        <v>7</v>
      </c>
    </row>
    <row r="191" spans="1:19">
      <c r="A191" t="s">
        <v>998</v>
      </c>
      <c r="B191" t="s">
        <v>945</v>
      </c>
      <c r="C191">
        <v>0</v>
      </c>
      <c r="E191" t="s">
        <v>942</v>
      </c>
      <c r="G191" t="s">
        <v>945</v>
      </c>
      <c r="H191">
        <v>7.75</v>
      </c>
      <c r="J191">
        <v>108589989</v>
      </c>
      <c r="K191" s="2">
        <v>46248</v>
      </c>
      <c r="L191">
        <v>21</v>
      </c>
      <c r="M191">
        <v>1</v>
      </c>
      <c r="N191">
        <v>7</v>
      </c>
      <c r="O191">
        <v>1</v>
      </c>
      <c r="P191" t="s">
        <v>7</v>
      </c>
    </row>
    <row r="192" spans="1:19">
      <c r="A192" t="s">
        <v>998</v>
      </c>
      <c r="B192" t="s">
        <v>945</v>
      </c>
      <c r="C192">
        <v>0</v>
      </c>
      <c r="E192" t="s">
        <v>942</v>
      </c>
      <c r="F192" t="s">
        <v>963</v>
      </c>
      <c r="G192" t="s">
        <v>945</v>
      </c>
      <c r="H192">
        <v>7.75</v>
      </c>
      <c r="J192">
        <v>108209250</v>
      </c>
      <c r="K192" s="2">
        <v>45890</v>
      </c>
      <c r="L192">
        <v>21</v>
      </c>
      <c r="M192">
        <v>1</v>
      </c>
      <c r="N192">
        <v>7</v>
      </c>
      <c r="O192">
        <v>1</v>
      </c>
      <c r="P192" t="s">
        <v>7</v>
      </c>
    </row>
    <row r="193" spans="1:19">
      <c r="A193" t="s">
        <v>998</v>
      </c>
      <c r="B193" t="s">
        <v>945</v>
      </c>
      <c r="C193">
        <v>0.01</v>
      </c>
      <c r="D193" t="s">
        <v>6</v>
      </c>
      <c r="E193" t="s">
        <v>942</v>
      </c>
      <c r="F193" t="s">
        <v>1000</v>
      </c>
      <c r="G193" t="s">
        <v>945</v>
      </c>
      <c r="H193">
        <v>7.74</v>
      </c>
      <c r="J193">
        <v>107559810</v>
      </c>
      <c r="K193" s="2">
        <v>45271</v>
      </c>
      <c r="L193">
        <v>28</v>
      </c>
      <c r="M193">
        <v>1</v>
      </c>
      <c r="N193">
        <v>0</v>
      </c>
      <c r="O193">
        <v>1</v>
      </c>
      <c r="P193" t="s">
        <v>7</v>
      </c>
    </row>
    <row r="194" spans="1:19">
      <c r="A194" t="s">
        <v>998</v>
      </c>
      <c r="B194" t="s">
        <v>942</v>
      </c>
      <c r="C194">
        <v>0.19</v>
      </c>
      <c r="D194" t="s">
        <v>758</v>
      </c>
      <c r="E194" t="s">
        <v>944</v>
      </c>
      <c r="F194" t="s">
        <v>945</v>
      </c>
      <c r="G194" t="s">
        <v>938</v>
      </c>
      <c r="H194">
        <v>2.1000000000000001E-2</v>
      </c>
      <c r="J194">
        <v>107630621</v>
      </c>
      <c r="K194" s="2">
        <v>45343</v>
      </c>
      <c r="L194">
        <v>21</v>
      </c>
      <c r="M194">
        <v>1</v>
      </c>
      <c r="N194">
        <v>0</v>
      </c>
      <c r="O194">
        <v>1</v>
      </c>
      <c r="P194" t="s">
        <v>7</v>
      </c>
    </row>
    <row r="195" spans="1:19">
      <c r="A195" t="s">
        <v>998</v>
      </c>
      <c r="B195" t="s">
        <v>939</v>
      </c>
      <c r="C195">
        <v>0</v>
      </c>
      <c r="E195" t="s">
        <v>945</v>
      </c>
      <c r="F195" t="s">
        <v>1001</v>
      </c>
      <c r="G195" t="s">
        <v>939</v>
      </c>
      <c r="H195">
        <v>2.1920000000000002</v>
      </c>
      <c r="J195">
        <v>108111697</v>
      </c>
      <c r="K195" s="2">
        <v>45793</v>
      </c>
      <c r="L195">
        <v>21</v>
      </c>
      <c r="M195">
        <v>1</v>
      </c>
      <c r="N195">
        <v>7</v>
      </c>
      <c r="O195">
        <v>1</v>
      </c>
      <c r="P195" t="s">
        <v>7</v>
      </c>
      <c r="Q195">
        <v>35.177770000000002</v>
      </c>
      <c r="R195">
        <v>-79.431650000000005</v>
      </c>
      <c r="S195" t="s">
        <v>761</v>
      </c>
    </row>
    <row r="196" spans="1:19">
      <c r="A196" t="s">
        <v>998</v>
      </c>
      <c r="B196" t="s">
        <v>942</v>
      </c>
      <c r="C196">
        <v>4.1000000000000002E-2</v>
      </c>
      <c r="D196" t="s">
        <v>756</v>
      </c>
      <c r="E196" t="s">
        <v>1002</v>
      </c>
      <c r="F196" t="s">
        <v>1003</v>
      </c>
      <c r="G196" t="s">
        <v>942</v>
      </c>
      <c r="H196">
        <v>999.99900000000002</v>
      </c>
      <c r="J196">
        <v>108002306</v>
      </c>
      <c r="K196" s="2">
        <v>45684</v>
      </c>
      <c r="L196">
        <v>1</v>
      </c>
      <c r="M196">
        <v>2</v>
      </c>
      <c r="N196">
        <v>9</v>
      </c>
      <c r="O196">
        <v>4</v>
      </c>
      <c r="P196" t="s">
        <v>7</v>
      </c>
    </row>
    <row r="197" spans="1:19">
      <c r="A197" t="s">
        <v>998</v>
      </c>
      <c r="B197" t="s">
        <v>952</v>
      </c>
      <c r="C197">
        <v>0</v>
      </c>
      <c r="E197" t="s">
        <v>942</v>
      </c>
      <c r="G197" t="s">
        <v>939</v>
      </c>
      <c r="H197">
        <v>1.9019999999999999</v>
      </c>
      <c r="J197">
        <v>108392108</v>
      </c>
      <c r="K197" s="2">
        <v>46058</v>
      </c>
      <c r="L197">
        <v>31</v>
      </c>
      <c r="M197">
        <v>1</v>
      </c>
      <c r="N197">
        <v>8</v>
      </c>
      <c r="O197">
        <v>1</v>
      </c>
      <c r="P197" t="s">
        <v>7</v>
      </c>
    </row>
    <row r="198" spans="1:19">
      <c r="A198" t="s">
        <v>998</v>
      </c>
      <c r="B198" t="s">
        <v>942</v>
      </c>
      <c r="C198">
        <v>7.5999999999999998E-2</v>
      </c>
      <c r="D198" t="s">
        <v>762</v>
      </c>
      <c r="E198" t="s">
        <v>956</v>
      </c>
      <c r="F198" t="s">
        <v>1004</v>
      </c>
      <c r="G198" t="s">
        <v>938</v>
      </c>
      <c r="H198">
        <v>1.6719999999999999</v>
      </c>
      <c r="J198">
        <v>108546778</v>
      </c>
      <c r="K198" s="2">
        <v>46204</v>
      </c>
      <c r="L198">
        <v>28</v>
      </c>
      <c r="M198">
        <v>1</v>
      </c>
      <c r="N198">
        <v>0</v>
      </c>
      <c r="O198">
        <v>1</v>
      </c>
      <c r="P198" t="s">
        <v>7</v>
      </c>
    </row>
    <row r="199" spans="1:19">
      <c r="A199" t="s">
        <v>998</v>
      </c>
      <c r="B199" t="s">
        <v>1005</v>
      </c>
      <c r="C199">
        <v>2E-3</v>
      </c>
      <c r="D199" t="s">
        <v>6</v>
      </c>
      <c r="E199" t="s">
        <v>943</v>
      </c>
      <c r="F199" t="s">
        <v>1006</v>
      </c>
      <c r="H199">
        <v>999.99900000000002</v>
      </c>
      <c r="J199">
        <v>107530829</v>
      </c>
      <c r="K199" s="2">
        <v>45247</v>
      </c>
      <c r="L199">
        <v>21</v>
      </c>
      <c r="M199">
        <v>1</v>
      </c>
      <c r="N199">
        <v>7</v>
      </c>
      <c r="O199">
        <v>1</v>
      </c>
      <c r="P199" t="s">
        <v>3</v>
      </c>
    </row>
    <row r="200" spans="1:19">
      <c r="A200" t="s">
        <v>998</v>
      </c>
      <c r="B200" t="s">
        <v>942</v>
      </c>
      <c r="C200">
        <v>0</v>
      </c>
      <c r="E200" t="s">
        <v>945</v>
      </c>
      <c r="F200" t="s">
        <v>940</v>
      </c>
      <c r="G200" t="s">
        <v>939</v>
      </c>
      <c r="H200">
        <v>2.1920000000000002</v>
      </c>
      <c r="J200">
        <v>107804499</v>
      </c>
      <c r="K200" s="2">
        <v>45505</v>
      </c>
      <c r="L200">
        <v>21</v>
      </c>
      <c r="M200">
        <v>1</v>
      </c>
      <c r="N200">
        <v>7</v>
      </c>
      <c r="O200">
        <v>1</v>
      </c>
      <c r="P200" t="s">
        <v>3</v>
      </c>
    </row>
    <row r="201" spans="1:19">
      <c r="A201" t="s">
        <v>998</v>
      </c>
      <c r="B201" t="s">
        <v>1007</v>
      </c>
      <c r="C201">
        <v>1.9E-2</v>
      </c>
      <c r="D201" t="s">
        <v>763</v>
      </c>
      <c r="E201" t="s">
        <v>942</v>
      </c>
      <c r="H201">
        <v>999.99900000000002</v>
      </c>
      <c r="J201">
        <v>107879612</v>
      </c>
      <c r="K201" s="2">
        <v>45576</v>
      </c>
      <c r="L201">
        <v>31</v>
      </c>
      <c r="M201">
        <v>1</v>
      </c>
      <c r="N201">
        <v>0</v>
      </c>
      <c r="O201">
        <v>1</v>
      </c>
      <c r="P201" t="s">
        <v>7</v>
      </c>
    </row>
    <row r="202" spans="1:19">
      <c r="A202" t="s">
        <v>998</v>
      </c>
      <c r="B202" t="s">
        <v>942</v>
      </c>
      <c r="C202">
        <v>0</v>
      </c>
      <c r="E202" t="s">
        <v>940</v>
      </c>
      <c r="F202" t="s">
        <v>1000</v>
      </c>
      <c r="G202" t="s">
        <v>938</v>
      </c>
      <c r="H202">
        <v>0.21099999999999999</v>
      </c>
      <c r="J202">
        <v>107702985</v>
      </c>
      <c r="K202" s="2">
        <v>45410</v>
      </c>
      <c r="L202">
        <v>30</v>
      </c>
      <c r="M202">
        <v>1</v>
      </c>
      <c r="N202">
        <v>7</v>
      </c>
      <c r="O202">
        <v>1</v>
      </c>
      <c r="P202" t="s">
        <v>3</v>
      </c>
    </row>
    <row r="203" spans="1:19">
      <c r="A203" t="s">
        <v>998</v>
      </c>
      <c r="B203" t="s">
        <v>1008</v>
      </c>
      <c r="C203">
        <v>1.9E-2</v>
      </c>
      <c r="D203" t="s">
        <v>6</v>
      </c>
      <c r="E203" t="s">
        <v>942</v>
      </c>
      <c r="F203" t="s">
        <v>1009</v>
      </c>
      <c r="H203">
        <v>999.99900000000002</v>
      </c>
      <c r="J203">
        <v>107583528</v>
      </c>
      <c r="K203" s="2">
        <v>45295</v>
      </c>
      <c r="L203">
        <v>31</v>
      </c>
      <c r="M203">
        <v>1</v>
      </c>
      <c r="N203">
        <v>0</v>
      </c>
      <c r="O203">
        <v>1</v>
      </c>
      <c r="P203" t="s">
        <v>7</v>
      </c>
    </row>
    <row r="204" spans="1:19">
      <c r="A204" t="s">
        <v>998</v>
      </c>
      <c r="B204" t="s">
        <v>942</v>
      </c>
      <c r="C204">
        <v>0</v>
      </c>
      <c r="E204" t="s">
        <v>999</v>
      </c>
      <c r="F204" t="s">
        <v>944</v>
      </c>
      <c r="G204" t="s">
        <v>938</v>
      </c>
      <c r="H204">
        <v>0.21099999999999999</v>
      </c>
      <c r="J204">
        <v>107635374</v>
      </c>
      <c r="K204" s="2">
        <v>45345</v>
      </c>
      <c r="L204">
        <v>25</v>
      </c>
      <c r="M204">
        <v>1</v>
      </c>
      <c r="N204">
        <v>0</v>
      </c>
      <c r="O204">
        <v>1</v>
      </c>
      <c r="P204" t="s">
        <v>7</v>
      </c>
    </row>
    <row r="205" spans="1:19">
      <c r="A205" t="s">
        <v>998</v>
      </c>
      <c r="B205" t="s">
        <v>942</v>
      </c>
      <c r="C205">
        <v>0</v>
      </c>
      <c r="E205" t="s">
        <v>1010</v>
      </c>
      <c r="F205" t="s">
        <v>1011</v>
      </c>
      <c r="G205" t="s">
        <v>938</v>
      </c>
      <c r="H205">
        <v>1.893</v>
      </c>
      <c r="J205">
        <v>108340331</v>
      </c>
      <c r="K205" s="2">
        <v>46008</v>
      </c>
      <c r="L205">
        <v>21</v>
      </c>
      <c r="M205">
        <v>1</v>
      </c>
      <c r="N205">
        <v>7</v>
      </c>
      <c r="O205">
        <v>1</v>
      </c>
      <c r="P205" t="s">
        <v>7</v>
      </c>
    </row>
    <row r="206" spans="1:19">
      <c r="A206" t="s">
        <v>998</v>
      </c>
      <c r="B206" t="s">
        <v>942</v>
      </c>
      <c r="C206">
        <v>5.7000000000000002E-2</v>
      </c>
      <c r="D206" t="s">
        <v>762</v>
      </c>
      <c r="E206" t="s">
        <v>997</v>
      </c>
      <c r="F206" t="s">
        <v>1000</v>
      </c>
      <c r="G206" t="s">
        <v>938</v>
      </c>
      <c r="H206">
        <v>0.39700000000000002</v>
      </c>
      <c r="J206">
        <v>108474558</v>
      </c>
      <c r="K206" s="2">
        <v>46133</v>
      </c>
      <c r="L206">
        <v>2</v>
      </c>
      <c r="M206">
        <v>1</v>
      </c>
      <c r="N206">
        <v>0</v>
      </c>
      <c r="O206">
        <v>1</v>
      </c>
      <c r="P206" t="s">
        <v>7</v>
      </c>
    </row>
    <row r="207" spans="1:19">
      <c r="A207" t="s">
        <v>998</v>
      </c>
      <c r="B207" t="s">
        <v>945</v>
      </c>
      <c r="C207">
        <v>0.01</v>
      </c>
      <c r="D207" t="s">
        <v>757</v>
      </c>
      <c r="E207" t="s">
        <v>937</v>
      </c>
      <c r="F207" t="s">
        <v>939</v>
      </c>
      <c r="G207" t="s">
        <v>945</v>
      </c>
      <c r="H207">
        <v>8.1310000000000002</v>
      </c>
      <c r="J207">
        <v>107958664</v>
      </c>
      <c r="K207" s="2">
        <v>45637</v>
      </c>
      <c r="L207">
        <v>21</v>
      </c>
      <c r="M207">
        <v>1</v>
      </c>
      <c r="N207">
        <v>0</v>
      </c>
      <c r="O207">
        <v>1</v>
      </c>
      <c r="P207" t="s">
        <v>7</v>
      </c>
      <c r="Q207">
        <v>35.1813</v>
      </c>
      <c r="R207">
        <v>-79.436099999999996</v>
      </c>
      <c r="S207" t="s">
        <v>761</v>
      </c>
    </row>
    <row r="208" spans="1:19">
      <c r="A208" t="s">
        <v>998</v>
      </c>
      <c r="B208" t="s">
        <v>942</v>
      </c>
      <c r="C208">
        <v>2.8000000000000001E-2</v>
      </c>
      <c r="D208" t="s">
        <v>762</v>
      </c>
      <c r="E208" t="s">
        <v>1009</v>
      </c>
      <c r="F208" t="s">
        <v>1012</v>
      </c>
      <c r="G208" t="s">
        <v>938</v>
      </c>
      <c r="H208">
        <v>1.871</v>
      </c>
      <c r="J208">
        <v>107630359</v>
      </c>
      <c r="K208" s="2">
        <v>45343</v>
      </c>
      <c r="L208">
        <v>21</v>
      </c>
      <c r="M208">
        <v>1</v>
      </c>
      <c r="N208">
        <v>0</v>
      </c>
      <c r="O208">
        <v>1</v>
      </c>
      <c r="P208" t="s">
        <v>7</v>
      </c>
    </row>
    <row r="209" spans="1:19">
      <c r="A209" t="s">
        <v>998</v>
      </c>
      <c r="B209" t="s">
        <v>1003</v>
      </c>
      <c r="C209">
        <v>0</v>
      </c>
      <c r="E209" t="s">
        <v>942</v>
      </c>
      <c r="G209" t="s">
        <v>1013</v>
      </c>
      <c r="H209">
        <v>0.64300000000000002</v>
      </c>
      <c r="J209">
        <v>107343046</v>
      </c>
      <c r="K209" s="2">
        <v>45069</v>
      </c>
      <c r="L209">
        <v>24</v>
      </c>
      <c r="M209">
        <v>1</v>
      </c>
      <c r="N209">
        <v>9</v>
      </c>
      <c r="O209">
        <v>1</v>
      </c>
      <c r="P209" t="s">
        <v>7</v>
      </c>
    </row>
    <row r="210" spans="1:19">
      <c r="A210" t="s">
        <v>998</v>
      </c>
      <c r="B210" t="s">
        <v>942</v>
      </c>
      <c r="C210">
        <v>0.05</v>
      </c>
      <c r="D210" t="s">
        <v>758</v>
      </c>
      <c r="E210" t="s">
        <v>944</v>
      </c>
      <c r="F210" t="s">
        <v>945</v>
      </c>
      <c r="G210" t="s">
        <v>938</v>
      </c>
      <c r="H210">
        <v>0.161</v>
      </c>
      <c r="J210">
        <v>107458368</v>
      </c>
      <c r="K210" s="2">
        <v>45180</v>
      </c>
      <c r="L210">
        <v>1</v>
      </c>
      <c r="M210">
        <v>1</v>
      </c>
      <c r="N210">
        <v>4</v>
      </c>
      <c r="O210">
        <v>1</v>
      </c>
      <c r="P210" t="s">
        <v>9</v>
      </c>
    </row>
    <row r="211" spans="1:19">
      <c r="A211" t="s">
        <v>754</v>
      </c>
      <c r="B211" t="s">
        <v>939</v>
      </c>
      <c r="C211">
        <v>0.1</v>
      </c>
      <c r="D211" t="s">
        <v>6</v>
      </c>
      <c r="E211" t="s">
        <v>945</v>
      </c>
      <c r="F211" t="s">
        <v>950</v>
      </c>
      <c r="G211" t="s">
        <v>939</v>
      </c>
      <c r="H211">
        <v>2.1920000000000002</v>
      </c>
      <c r="J211">
        <v>108073602</v>
      </c>
      <c r="K211" s="2">
        <v>45750</v>
      </c>
      <c r="L211">
        <v>21</v>
      </c>
      <c r="M211">
        <v>1</v>
      </c>
      <c r="N211">
        <v>0</v>
      </c>
      <c r="O211">
        <v>1</v>
      </c>
      <c r="P211" t="s">
        <v>3</v>
      </c>
      <c r="Q211">
        <v>35.176965000000003</v>
      </c>
      <c r="R211">
        <v>-79.434110000000004</v>
      </c>
      <c r="S211" t="s">
        <v>761</v>
      </c>
    </row>
    <row r="212" spans="1:19">
      <c r="A212" t="s">
        <v>998</v>
      </c>
      <c r="B212" t="s">
        <v>942</v>
      </c>
      <c r="C212">
        <v>0.15</v>
      </c>
      <c r="D212" t="s">
        <v>758</v>
      </c>
      <c r="E212" t="s">
        <v>1014</v>
      </c>
      <c r="F212" t="s">
        <v>1015</v>
      </c>
      <c r="G212" t="s">
        <v>938</v>
      </c>
      <c r="H212">
        <v>0.51500000000000001</v>
      </c>
      <c r="J212">
        <v>108545121</v>
      </c>
      <c r="K212" s="2">
        <v>46203</v>
      </c>
      <c r="L212">
        <v>18</v>
      </c>
      <c r="M212">
        <v>1</v>
      </c>
      <c r="N212">
        <v>0</v>
      </c>
      <c r="O212">
        <v>1</v>
      </c>
      <c r="P212" t="s">
        <v>7</v>
      </c>
    </row>
    <row r="213" spans="1:19">
      <c r="A213" t="s">
        <v>998</v>
      </c>
      <c r="B213" t="s">
        <v>942</v>
      </c>
      <c r="C213">
        <v>0</v>
      </c>
      <c r="E213" t="s">
        <v>1016</v>
      </c>
      <c r="F213" t="s">
        <v>1014</v>
      </c>
      <c r="G213" t="s">
        <v>938</v>
      </c>
      <c r="H213">
        <v>0.83899999999999997</v>
      </c>
      <c r="J213">
        <v>108515575</v>
      </c>
      <c r="K213" s="2">
        <v>46165</v>
      </c>
      <c r="L213">
        <v>30</v>
      </c>
      <c r="M213">
        <v>1</v>
      </c>
      <c r="N213">
        <v>8</v>
      </c>
      <c r="O213">
        <v>1</v>
      </c>
      <c r="P213" t="s">
        <v>8</v>
      </c>
    </row>
    <row r="214" spans="1:19">
      <c r="A214" t="s">
        <v>998</v>
      </c>
      <c r="B214" t="s">
        <v>942</v>
      </c>
      <c r="C214">
        <v>0</v>
      </c>
      <c r="E214" t="s">
        <v>942</v>
      </c>
      <c r="F214" t="s">
        <v>945</v>
      </c>
      <c r="G214" t="s">
        <v>942</v>
      </c>
      <c r="H214">
        <v>999.99900000000002</v>
      </c>
      <c r="J214">
        <v>107306995</v>
      </c>
      <c r="K214" s="2">
        <v>45033</v>
      </c>
      <c r="L214">
        <v>21</v>
      </c>
      <c r="M214">
        <v>1</v>
      </c>
      <c r="N214">
        <v>0</v>
      </c>
      <c r="O214">
        <v>1</v>
      </c>
      <c r="P214" t="s">
        <v>7</v>
      </c>
    </row>
    <row r="215" spans="1:19">
      <c r="A215" t="s">
        <v>998</v>
      </c>
      <c r="B215" t="s">
        <v>1009</v>
      </c>
      <c r="C215">
        <v>8.9999999999999993E-3</v>
      </c>
      <c r="D215" t="s">
        <v>763</v>
      </c>
      <c r="E215" t="s">
        <v>942</v>
      </c>
      <c r="F215" t="s">
        <v>1017</v>
      </c>
      <c r="G215" t="s">
        <v>1009</v>
      </c>
      <c r="H215">
        <v>0.111</v>
      </c>
      <c r="J215">
        <v>107570219</v>
      </c>
      <c r="K215" s="2">
        <v>45280</v>
      </c>
      <c r="L215">
        <v>24</v>
      </c>
      <c r="M215">
        <v>1</v>
      </c>
      <c r="N215">
        <v>0</v>
      </c>
      <c r="O215">
        <v>1</v>
      </c>
      <c r="P215" t="s">
        <v>7</v>
      </c>
    </row>
    <row r="216" spans="1:19">
      <c r="A216" t="s">
        <v>998</v>
      </c>
      <c r="B216" t="s">
        <v>956</v>
      </c>
      <c r="C216">
        <v>0</v>
      </c>
      <c r="D216" t="s">
        <v>757</v>
      </c>
      <c r="E216" t="s">
        <v>942</v>
      </c>
      <c r="F216" t="s">
        <v>1018</v>
      </c>
      <c r="G216" t="s">
        <v>956</v>
      </c>
      <c r="H216">
        <v>9.6630000000000003</v>
      </c>
      <c r="J216">
        <v>107255973</v>
      </c>
      <c r="K216" s="2">
        <v>44984</v>
      </c>
      <c r="L216">
        <v>28</v>
      </c>
      <c r="M216">
        <v>1</v>
      </c>
      <c r="N216">
        <v>20</v>
      </c>
      <c r="O216">
        <v>1</v>
      </c>
      <c r="P216" t="s">
        <v>7</v>
      </c>
    </row>
    <row r="217" spans="1:19">
      <c r="A217" t="s">
        <v>998</v>
      </c>
      <c r="B217" t="s">
        <v>1019</v>
      </c>
      <c r="C217">
        <v>0</v>
      </c>
      <c r="D217" t="s">
        <v>757</v>
      </c>
      <c r="E217" t="s">
        <v>942</v>
      </c>
      <c r="F217" t="s">
        <v>1020</v>
      </c>
      <c r="G217" t="s">
        <v>942</v>
      </c>
      <c r="H217">
        <v>999.99900000000002</v>
      </c>
      <c r="J217">
        <v>107245082</v>
      </c>
      <c r="K217" s="2">
        <v>44970</v>
      </c>
      <c r="L217">
        <v>30</v>
      </c>
      <c r="M217">
        <v>1</v>
      </c>
      <c r="N217">
        <v>0</v>
      </c>
      <c r="O217">
        <v>1</v>
      </c>
      <c r="P217" t="s">
        <v>7</v>
      </c>
    </row>
    <row r="218" spans="1:19">
      <c r="A218" t="s">
        <v>998</v>
      </c>
      <c r="B218" t="s">
        <v>942</v>
      </c>
      <c r="C218">
        <v>0.17</v>
      </c>
      <c r="D218" t="s">
        <v>758</v>
      </c>
      <c r="E218" t="s">
        <v>944</v>
      </c>
      <c r="F218" t="s">
        <v>945</v>
      </c>
      <c r="G218" t="s">
        <v>938</v>
      </c>
      <c r="H218">
        <v>4.1000000000000002E-2</v>
      </c>
      <c r="J218">
        <v>107001492</v>
      </c>
      <c r="K218" s="2">
        <v>44741</v>
      </c>
      <c r="L218">
        <v>21</v>
      </c>
      <c r="M218">
        <v>1</v>
      </c>
      <c r="N218">
        <v>7</v>
      </c>
      <c r="O218">
        <v>1</v>
      </c>
      <c r="P218" t="s">
        <v>7</v>
      </c>
    </row>
    <row r="219" spans="1:19">
      <c r="A219" t="s">
        <v>998</v>
      </c>
      <c r="B219" t="s">
        <v>1021</v>
      </c>
      <c r="C219">
        <v>0</v>
      </c>
      <c r="D219" t="s">
        <v>757</v>
      </c>
      <c r="E219" t="s">
        <v>942</v>
      </c>
      <c r="F219" t="s">
        <v>996</v>
      </c>
      <c r="H219">
        <v>999.99900000000002</v>
      </c>
      <c r="J219">
        <v>108048150</v>
      </c>
      <c r="K219" s="2">
        <v>45730</v>
      </c>
      <c r="L219">
        <v>30</v>
      </c>
      <c r="M219">
        <v>1</v>
      </c>
      <c r="N219">
        <v>0</v>
      </c>
      <c r="O219">
        <v>1</v>
      </c>
      <c r="P219" t="s">
        <v>7</v>
      </c>
    </row>
    <row r="220" spans="1:19">
      <c r="A220" t="s">
        <v>998</v>
      </c>
      <c r="B220" t="s">
        <v>945</v>
      </c>
      <c r="C220">
        <v>0</v>
      </c>
      <c r="D220" t="s">
        <v>758</v>
      </c>
      <c r="E220" t="s">
        <v>941</v>
      </c>
      <c r="F220" t="s">
        <v>1022</v>
      </c>
      <c r="G220" t="s">
        <v>945</v>
      </c>
      <c r="H220">
        <v>8.1210000000000004</v>
      </c>
      <c r="J220">
        <v>107270739</v>
      </c>
      <c r="K220" s="2">
        <v>44998</v>
      </c>
      <c r="L220">
        <v>21</v>
      </c>
      <c r="M220">
        <v>2</v>
      </c>
      <c r="N220">
        <v>0</v>
      </c>
      <c r="O220">
        <v>1</v>
      </c>
      <c r="P220" t="s">
        <v>7</v>
      </c>
    </row>
    <row r="221" spans="1:19">
      <c r="A221" t="s">
        <v>998</v>
      </c>
      <c r="B221" t="s">
        <v>942</v>
      </c>
      <c r="C221">
        <v>2.8000000000000001E-2</v>
      </c>
      <c r="D221" t="s">
        <v>758</v>
      </c>
      <c r="E221" t="s">
        <v>1010</v>
      </c>
      <c r="F221" t="s">
        <v>1009</v>
      </c>
      <c r="G221" t="s">
        <v>938</v>
      </c>
      <c r="H221">
        <v>1.865</v>
      </c>
      <c r="J221">
        <v>107500983</v>
      </c>
      <c r="K221" s="2">
        <v>45222</v>
      </c>
      <c r="L221">
        <v>21</v>
      </c>
      <c r="M221">
        <v>1</v>
      </c>
      <c r="N221">
        <v>0</v>
      </c>
      <c r="O221">
        <v>1</v>
      </c>
      <c r="P221" t="s">
        <v>7</v>
      </c>
    </row>
    <row r="222" spans="1:19">
      <c r="A222" t="s">
        <v>998</v>
      </c>
      <c r="B222" t="s">
        <v>942</v>
      </c>
      <c r="C222">
        <v>0</v>
      </c>
      <c r="E222" t="s">
        <v>1023</v>
      </c>
      <c r="F222" t="s">
        <v>945</v>
      </c>
      <c r="H222">
        <v>999.99900000000002</v>
      </c>
      <c r="J222">
        <v>107500988</v>
      </c>
      <c r="K222" s="2">
        <v>45223</v>
      </c>
      <c r="L222">
        <v>23</v>
      </c>
      <c r="M222">
        <v>1</v>
      </c>
      <c r="N222">
        <v>8</v>
      </c>
      <c r="O222">
        <v>1</v>
      </c>
      <c r="P222" t="s">
        <v>8</v>
      </c>
    </row>
    <row r="223" spans="1:19">
      <c r="A223" t="s">
        <v>998</v>
      </c>
      <c r="B223" t="s">
        <v>1024</v>
      </c>
      <c r="C223">
        <v>1.4E-2</v>
      </c>
      <c r="D223" t="s">
        <v>757</v>
      </c>
      <c r="E223" t="s">
        <v>942</v>
      </c>
      <c r="F223" t="s">
        <v>945</v>
      </c>
      <c r="H223">
        <v>999.99900000000002</v>
      </c>
      <c r="J223">
        <v>108173169</v>
      </c>
      <c r="K223" s="2">
        <v>45836</v>
      </c>
      <c r="L223">
        <v>19</v>
      </c>
      <c r="M223">
        <v>1</v>
      </c>
      <c r="N223">
        <v>4</v>
      </c>
      <c r="O223">
        <v>4</v>
      </c>
      <c r="P223" t="s">
        <v>7</v>
      </c>
    </row>
    <row r="224" spans="1:19">
      <c r="A224" t="s">
        <v>998</v>
      </c>
      <c r="B224" t="s">
        <v>942</v>
      </c>
      <c r="C224">
        <v>5.7000000000000002E-2</v>
      </c>
      <c r="D224" t="s">
        <v>758</v>
      </c>
      <c r="E224" t="s">
        <v>997</v>
      </c>
      <c r="F224" t="s">
        <v>944</v>
      </c>
      <c r="G224" t="s">
        <v>938</v>
      </c>
      <c r="H224">
        <v>0.28299999999999997</v>
      </c>
      <c r="J224">
        <v>107950519</v>
      </c>
      <c r="K224" s="2">
        <v>45633</v>
      </c>
      <c r="L224">
        <v>17</v>
      </c>
      <c r="M224">
        <v>1</v>
      </c>
      <c r="N224">
        <v>0</v>
      </c>
      <c r="O224">
        <v>5</v>
      </c>
      <c r="P224" t="s">
        <v>7</v>
      </c>
    </row>
    <row r="225" spans="1:16">
      <c r="A225" t="s">
        <v>998</v>
      </c>
      <c r="B225" t="s">
        <v>945</v>
      </c>
      <c r="C225">
        <v>0</v>
      </c>
      <c r="E225" t="s">
        <v>942</v>
      </c>
      <c r="F225" t="s">
        <v>1000</v>
      </c>
      <c r="G225" t="s">
        <v>945</v>
      </c>
      <c r="H225">
        <v>7.75</v>
      </c>
      <c r="J225">
        <v>107260324</v>
      </c>
      <c r="K225" s="2">
        <v>44988</v>
      </c>
      <c r="L225">
        <v>28</v>
      </c>
      <c r="M225">
        <v>1</v>
      </c>
      <c r="N225">
        <v>7</v>
      </c>
      <c r="O225">
        <v>1</v>
      </c>
      <c r="P225" t="s">
        <v>7</v>
      </c>
    </row>
    <row r="226" spans="1:16">
      <c r="A226" t="s">
        <v>998</v>
      </c>
      <c r="B226" t="s">
        <v>944</v>
      </c>
      <c r="C226">
        <v>0.1</v>
      </c>
      <c r="D226" t="s">
        <v>757</v>
      </c>
      <c r="E226" t="s">
        <v>996</v>
      </c>
      <c r="F226" t="s">
        <v>1006</v>
      </c>
      <c r="G226" t="s">
        <v>937</v>
      </c>
      <c r="H226">
        <v>1.1439999999999999</v>
      </c>
      <c r="J226">
        <v>107149996</v>
      </c>
      <c r="K226" s="2">
        <v>44866</v>
      </c>
      <c r="L226">
        <v>22</v>
      </c>
      <c r="M226">
        <v>1</v>
      </c>
      <c r="N226">
        <v>0</v>
      </c>
      <c r="O226">
        <v>1</v>
      </c>
      <c r="P226" t="s">
        <v>7</v>
      </c>
    </row>
    <row r="227" spans="1:16">
      <c r="A227" t="s">
        <v>998</v>
      </c>
      <c r="B227" t="s">
        <v>1025</v>
      </c>
      <c r="C227">
        <v>0</v>
      </c>
      <c r="E227" t="s">
        <v>941</v>
      </c>
      <c r="F227" t="s">
        <v>944</v>
      </c>
      <c r="G227" t="s">
        <v>941</v>
      </c>
      <c r="H227">
        <v>999.99900000000002</v>
      </c>
      <c r="J227">
        <v>107108233</v>
      </c>
      <c r="K227" s="2">
        <v>44846</v>
      </c>
      <c r="L227">
        <v>21</v>
      </c>
      <c r="M227">
        <v>1</v>
      </c>
      <c r="N227">
        <v>8</v>
      </c>
      <c r="O227">
        <v>1</v>
      </c>
      <c r="P227" t="s">
        <v>7</v>
      </c>
    </row>
    <row r="228" spans="1:16">
      <c r="A228" t="s">
        <v>998</v>
      </c>
      <c r="B228" t="s">
        <v>941</v>
      </c>
      <c r="C228">
        <v>5.7000000000000002E-2</v>
      </c>
      <c r="D228" t="s">
        <v>762</v>
      </c>
      <c r="E228" t="s">
        <v>945</v>
      </c>
      <c r="F228" t="s">
        <v>944</v>
      </c>
      <c r="G228" t="s">
        <v>937</v>
      </c>
      <c r="H228">
        <v>0</v>
      </c>
      <c r="J228">
        <v>107720324</v>
      </c>
      <c r="K228" s="2">
        <v>45427</v>
      </c>
      <c r="L228">
        <v>21</v>
      </c>
      <c r="M228">
        <v>2</v>
      </c>
      <c r="N228">
        <v>0</v>
      </c>
      <c r="O228">
        <v>1</v>
      </c>
      <c r="P228" t="s">
        <v>7</v>
      </c>
    </row>
    <row r="229" spans="1:16">
      <c r="A229" t="s">
        <v>998</v>
      </c>
      <c r="B229" t="s">
        <v>942</v>
      </c>
      <c r="C229">
        <v>0</v>
      </c>
      <c r="E229" t="s">
        <v>1000</v>
      </c>
      <c r="F229" t="s">
        <v>1019</v>
      </c>
      <c r="G229" t="s">
        <v>938</v>
      </c>
      <c r="H229">
        <v>0.66500000000000004</v>
      </c>
      <c r="J229">
        <v>107694687</v>
      </c>
      <c r="K229" s="2">
        <v>45401</v>
      </c>
      <c r="L229">
        <v>23</v>
      </c>
      <c r="M229">
        <v>2</v>
      </c>
      <c r="N229">
        <v>7</v>
      </c>
      <c r="O229">
        <v>1</v>
      </c>
      <c r="P229" t="s">
        <v>7</v>
      </c>
    </row>
    <row r="230" spans="1:16">
      <c r="A230" t="s">
        <v>998</v>
      </c>
      <c r="B230" t="s">
        <v>1006</v>
      </c>
      <c r="C230">
        <v>1.9E-2</v>
      </c>
      <c r="D230" t="s">
        <v>756</v>
      </c>
      <c r="E230" t="s">
        <v>944</v>
      </c>
      <c r="F230" t="s">
        <v>1026</v>
      </c>
      <c r="H230">
        <v>999.99900000000002</v>
      </c>
      <c r="J230">
        <v>108479797</v>
      </c>
      <c r="K230" s="2">
        <v>46140</v>
      </c>
      <c r="L230">
        <v>19</v>
      </c>
      <c r="M230">
        <v>1</v>
      </c>
      <c r="N230">
        <v>0</v>
      </c>
      <c r="O230">
        <v>1</v>
      </c>
      <c r="P230" t="s">
        <v>7</v>
      </c>
    </row>
    <row r="231" spans="1:16">
      <c r="A231" t="s">
        <v>998</v>
      </c>
      <c r="B231" t="s">
        <v>1027</v>
      </c>
      <c r="C231">
        <v>8.9999999999999993E-3</v>
      </c>
      <c r="D231" t="s">
        <v>756</v>
      </c>
      <c r="E231" t="s">
        <v>943</v>
      </c>
      <c r="F231" t="s">
        <v>1028</v>
      </c>
      <c r="G231" t="s">
        <v>946</v>
      </c>
      <c r="H231">
        <v>1.7589999999999999</v>
      </c>
      <c r="J231">
        <v>105755129</v>
      </c>
      <c r="K231" s="2">
        <v>43490</v>
      </c>
      <c r="L231">
        <v>17</v>
      </c>
      <c r="M231">
        <v>1</v>
      </c>
      <c r="N231">
        <v>0</v>
      </c>
      <c r="O231">
        <v>5</v>
      </c>
      <c r="P231" t="s">
        <v>7</v>
      </c>
    </row>
    <row r="232" spans="1:16">
      <c r="A232" t="s">
        <v>998</v>
      </c>
      <c r="B232" t="s">
        <v>1029</v>
      </c>
      <c r="C232">
        <v>0</v>
      </c>
      <c r="E232" t="s">
        <v>942</v>
      </c>
      <c r="F232" t="s">
        <v>1030</v>
      </c>
      <c r="G232" t="s">
        <v>938</v>
      </c>
      <c r="H232">
        <v>1.431</v>
      </c>
      <c r="J232">
        <v>108487914</v>
      </c>
      <c r="K232" s="2">
        <v>46147</v>
      </c>
      <c r="L232">
        <v>28</v>
      </c>
      <c r="M232">
        <v>1</v>
      </c>
      <c r="N232">
        <v>8</v>
      </c>
      <c r="O232">
        <v>1</v>
      </c>
      <c r="P232" t="s">
        <v>7</v>
      </c>
    </row>
    <row r="233" spans="1:16">
      <c r="A233" t="s">
        <v>998</v>
      </c>
      <c r="B233" t="s">
        <v>942</v>
      </c>
      <c r="C233">
        <v>7.5999999999999998E-2</v>
      </c>
      <c r="D233" t="s">
        <v>762</v>
      </c>
      <c r="E233" t="s">
        <v>997</v>
      </c>
      <c r="F233" t="s">
        <v>1000</v>
      </c>
      <c r="G233" t="s">
        <v>938</v>
      </c>
      <c r="H233">
        <v>0.41599999999999998</v>
      </c>
      <c r="J233">
        <v>108324784</v>
      </c>
      <c r="K233" s="2">
        <v>45991</v>
      </c>
      <c r="L233">
        <v>17</v>
      </c>
      <c r="M233">
        <v>1</v>
      </c>
      <c r="N233">
        <v>0</v>
      </c>
      <c r="O233">
        <v>5</v>
      </c>
      <c r="P233" t="s">
        <v>7</v>
      </c>
    </row>
    <row r="234" spans="1:16">
      <c r="A234" t="s">
        <v>998</v>
      </c>
      <c r="B234" t="s">
        <v>945</v>
      </c>
      <c r="C234">
        <v>0</v>
      </c>
      <c r="E234" t="s">
        <v>942</v>
      </c>
      <c r="G234" t="s">
        <v>945</v>
      </c>
      <c r="H234">
        <v>7.75</v>
      </c>
      <c r="J234">
        <v>107438779</v>
      </c>
      <c r="K234" s="2">
        <v>45166</v>
      </c>
      <c r="L234">
        <v>21</v>
      </c>
      <c r="M234">
        <v>2</v>
      </c>
      <c r="N234">
        <v>0</v>
      </c>
      <c r="O234">
        <v>4</v>
      </c>
      <c r="P234" t="s">
        <v>7</v>
      </c>
    </row>
    <row r="235" spans="1:16">
      <c r="A235" t="s">
        <v>998</v>
      </c>
      <c r="B235" t="s">
        <v>942</v>
      </c>
      <c r="C235">
        <v>0.1</v>
      </c>
      <c r="D235" t="s">
        <v>756</v>
      </c>
      <c r="E235" t="s">
        <v>945</v>
      </c>
      <c r="F235" t="s">
        <v>944</v>
      </c>
      <c r="G235" t="s">
        <v>938</v>
      </c>
      <c r="H235">
        <v>0.1</v>
      </c>
      <c r="J235">
        <v>107201545</v>
      </c>
      <c r="K235" s="2">
        <v>44912</v>
      </c>
      <c r="L235">
        <v>24</v>
      </c>
      <c r="M235">
        <v>1</v>
      </c>
      <c r="N235">
        <v>8</v>
      </c>
      <c r="O235">
        <v>2</v>
      </c>
      <c r="P235" t="s">
        <v>7</v>
      </c>
    </row>
    <row r="236" spans="1:16">
      <c r="A236" t="s">
        <v>998</v>
      </c>
      <c r="B236" t="s">
        <v>942</v>
      </c>
      <c r="C236">
        <v>0</v>
      </c>
      <c r="E236" t="s">
        <v>945</v>
      </c>
      <c r="F236" t="s">
        <v>954</v>
      </c>
      <c r="G236" t="s">
        <v>939</v>
      </c>
      <c r="H236">
        <v>2.1920000000000002</v>
      </c>
      <c r="J236">
        <v>107201553</v>
      </c>
      <c r="K236" s="2">
        <v>44905</v>
      </c>
      <c r="L236">
        <v>21</v>
      </c>
      <c r="M236">
        <v>1</v>
      </c>
      <c r="N236">
        <v>0</v>
      </c>
      <c r="O236">
        <v>1</v>
      </c>
      <c r="P236" t="s">
        <v>7</v>
      </c>
    </row>
    <row r="237" spans="1:16">
      <c r="A237" t="s">
        <v>998</v>
      </c>
      <c r="B237" t="s">
        <v>942</v>
      </c>
      <c r="C237">
        <v>8.9999999999999993E-3</v>
      </c>
      <c r="D237" t="s">
        <v>762</v>
      </c>
      <c r="E237" t="s">
        <v>1031</v>
      </c>
      <c r="F237" t="s">
        <v>1009</v>
      </c>
      <c r="G237" t="s">
        <v>938</v>
      </c>
      <c r="H237">
        <v>1.732</v>
      </c>
      <c r="J237">
        <v>108538290</v>
      </c>
      <c r="K237" s="2">
        <v>46196</v>
      </c>
      <c r="L237">
        <v>28</v>
      </c>
      <c r="M237">
        <v>1</v>
      </c>
      <c r="N237">
        <v>0</v>
      </c>
      <c r="O237">
        <v>1</v>
      </c>
      <c r="P237" t="s">
        <v>7</v>
      </c>
    </row>
    <row r="238" spans="1:16">
      <c r="A238" t="s">
        <v>998</v>
      </c>
      <c r="B238" t="s">
        <v>1003</v>
      </c>
      <c r="C238">
        <v>2.5000000000000001E-2</v>
      </c>
      <c r="D238" t="s">
        <v>764</v>
      </c>
      <c r="E238" t="s">
        <v>942</v>
      </c>
      <c r="F238" t="s">
        <v>1032</v>
      </c>
      <c r="G238" t="s">
        <v>1013</v>
      </c>
      <c r="H238">
        <v>0.66800000000000004</v>
      </c>
      <c r="J238">
        <v>107644548</v>
      </c>
      <c r="K238" s="2">
        <v>45352</v>
      </c>
      <c r="L238">
        <v>1</v>
      </c>
      <c r="M238">
        <v>1</v>
      </c>
      <c r="N238">
        <v>0</v>
      </c>
      <c r="O238">
        <v>4</v>
      </c>
      <c r="P238" t="s">
        <v>8</v>
      </c>
    </row>
    <row r="239" spans="1:16">
      <c r="A239" t="s">
        <v>998</v>
      </c>
      <c r="B239" t="s">
        <v>942</v>
      </c>
      <c r="C239">
        <v>1.9E-2</v>
      </c>
      <c r="D239" t="s">
        <v>758</v>
      </c>
      <c r="E239" t="s">
        <v>1033</v>
      </c>
      <c r="F239" t="s">
        <v>1000</v>
      </c>
      <c r="G239" t="s">
        <v>938</v>
      </c>
      <c r="H239">
        <v>1.258</v>
      </c>
      <c r="J239">
        <v>107502331</v>
      </c>
      <c r="K239" s="2">
        <v>45224</v>
      </c>
      <c r="L239">
        <v>17</v>
      </c>
      <c r="M239">
        <v>1</v>
      </c>
      <c r="N239">
        <v>0</v>
      </c>
      <c r="O239">
        <v>1</v>
      </c>
      <c r="P239" t="s">
        <v>7</v>
      </c>
    </row>
    <row r="240" spans="1:16">
      <c r="A240" t="s">
        <v>998</v>
      </c>
      <c r="B240" t="s">
        <v>1012</v>
      </c>
      <c r="C240">
        <v>0</v>
      </c>
      <c r="D240" t="s">
        <v>758</v>
      </c>
      <c r="E240" t="s">
        <v>942</v>
      </c>
      <c r="F240" t="s">
        <v>1010</v>
      </c>
      <c r="G240" t="s">
        <v>1013</v>
      </c>
      <c r="H240">
        <v>0.48</v>
      </c>
      <c r="J240">
        <v>108489046</v>
      </c>
      <c r="K240" s="2">
        <v>46148</v>
      </c>
      <c r="L240">
        <v>21</v>
      </c>
      <c r="M240">
        <v>1</v>
      </c>
      <c r="N240">
        <v>7</v>
      </c>
      <c r="O240">
        <v>1</v>
      </c>
      <c r="P240" t="s">
        <v>7</v>
      </c>
    </row>
    <row r="241" spans="1:19">
      <c r="A241" t="s">
        <v>998</v>
      </c>
      <c r="B241" t="s">
        <v>939</v>
      </c>
      <c r="C241">
        <v>6.0000000000000001E-3</v>
      </c>
      <c r="D241" t="s">
        <v>758</v>
      </c>
      <c r="E241" t="s">
        <v>945</v>
      </c>
      <c r="F241" t="s">
        <v>963</v>
      </c>
      <c r="G241" t="s">
        <v>939</v>
      </c>
      <c r="H241">
        <v>2.1859999999999999</v>
      </c>
      <c r="J241">
        <v>107654956</v>
      </c>
      <c r="K241" s="2">
        <v>45363</v>
      </c>
      <c r="L241">
        <v>28</v>
      </c>
      <c r="M241">
        <v>1</v>
      </c>
      <c r="N241">
        <v>0</v>
      </c>
      <c r="O241">
        <v>1</v>
      </c>
      <c r="P241" t="s">
        <v>7</v>
      </c>
      <c r="Q241">
        <v>35.177266000000003</v>
      </c>
      <c r="R241">
        <v>-79.432550000000006</v>
      </c>
      <c r="S241" t="s">
        <v>761</v>
      </c>
    </row>
    <row r="242" spans="1:19">
      <c r="A242" t="s">
        <v>998</v>
      </c>
      <c r="B242" t="s">
        <v>1034</v>
      </c>
      <c r="C242">
        <v>1.9E-2</v>
      </c>
      <c r="D242" t="s">
        <v>757</v>
      </c>
      <c r="E242" t="s">
        <v>942</v>
      </c>
      <c r="F242" t="s">
        <v>995</v>
      </c>
      <c r="H242">
        <v>999.99900000000002</v>
      </c>
      <c r="J242">
        <v>108104074</v>
      </c>
      <c r="K242" s="2">
        <v>45785</v>
      </c>
      <c r="L242">
        <v>31</v>
      </c>
      <c r="M242">
        <v>1</v>
      </c>
      <c r="N242">
        <v>0</v>
      </c>
      <c r="O242">
        <v>1</v>
      </c>
      <c r="P242" t="s">
        <v>7</v>
      </c>
    </row>
    <row r="243" spans="1:19">
      <c r="A243" t="s">
        <v>998</v>
      </c>
      <c r="B243" t="s">
        <v>1025</v>
      </c>
      <c r="C243">
        <v>0</v>
      </c>
      <c r="D243" t="s">
        <v>757</v>
      </c>
      <c r="E243" t="s">
        <v>941</v>
      </c>
      <c r="F243" t="s">
        <v>1035</v>
      </c>
      <c r="G243" t="s">
        <v>941</v>
      </c>
      <c r="H243">
        <v>999.99900000000002</v>
      </c>
      <c r="J243">
        <v>107893113</v>
      </c>
      <c r="K243" s="2">
        <v>44855</v>
      </c>
      <c r="L243">
        <v>19</v>
      </c>
      <c r="M243">
        <v>1</v>
      </c>
      <c r="N243">
        <v>0</v>
      </c>
      <c r="O243">
        <v>6</v>
      </c>
      <c r="P243" t="s">
        <v>7</v>
      </c>
    </row>
    <row r="244" spans="1:19">
      <c r="A244" t="s">
        <v>998</v>
      </c>
      <c r="B244" t="s">
        <v>942</v>
      </c>
      <c r="C244">
        <v>0</v>
      </c>
      <c r="D244" t="s">
        <v>6</v>
      </c>
      <c r="E244" t="s">
        <v>940</v>
      </c>
      <c r="F244" t="s">
        <v>944</v>
      </c>
      <c r="G244" t="s">
        <v>938</v>
      </c>
      <c r="H244">
        <v>0.21099999999999999</v>
      </c>
      <c r="J244">
        <v>107813734</v>
      </c>
      <c r="K244" s="2">
        <v>45516</v>
      </c>
      <c r="L244">
        <v>30</v>
      </c>
      <c r="M244">
        <v>1</v>
      </c>
      <c r="N244">
        <v>0</v>
      </c>
      <c r="O244">
        <v>1</v>
      </c>
      <c r="P244" t="s">
        <v>7</v>
      </c>
    </row>
    <row r="245" spans="1:19">
      <c r="A245" t="s">
        <v>998</v>
      </c>
      <c r="B245" t="s">
        <v>1031</v>
      </c>
      <c r="C245">
        <v>0</v>
      </c>
      <c r="E245" t="s">
        <v>942</v>
      </c>
      <c r="F245" t="s">
        <v>1017</v>
      </c>
      <c r="G245" t="s">
        <v>938</v>
      </c>
      <c r="H245">
        <v>1.7230000000000001</v>
      </c>
      <c r="J245">
        <v>108066279</v>
      </c>
      <c r="K245" s="2">
        <v>45749</v>
      </c>
      <c r="L245">
        <v>21</v>
      </c>
      <c r="M245">
        <v>1</v>
      </c>
      <c r="N245">
        <v>8</v>
      </c>
      <c r="O245">
        <v>1</v>
      </c>
      <c r="P245" t="s">
        <v>7</v>
      </c>
    </row>
    <row r="246" spans="1:19">
      <c r="A246" t="s">
        <v>998</v>
      </c>
      <c r="B246" t="s">
        <v>945</v>
      </c>
      <c r="C246">
        <v>0</v>
      </c>
      <c r="E246" t="s">
        <v>942</v>
      </c>
      <c r="G246" t="s">
        <v>945</v>
      </c>
      <c r="H246">
        <v>7.75</v>
      </c>
      <c r="J246">
        <v>107764253</v>
      </c>
      <c r="K246" s="2">
        <v>45469</v>
      </c>
      <c r="L246">
        <v>30</v>
      </c>
      <c r="M246">
        <v>1</v>
      </c>
      <c r="N246">
        <v>7</v>
      </c>
      <c r="O246">
        <v>1</v>
      </c>
      <c r="P246" t="s">
        <v>7</v>
      </c>
    </row>
    <row r="247" spans="1:19">
      <c r="A247" t="s">
        <v>998</v>
      </c>
      <c r="B247" t="s">
        <v>942</v>
      </c>
      <c r="C247">
        <v>0</v>
      </c>
      <c r="E247" t="s">
        <v>944</v>
      </c>
      <c r="G247" t="s">
        <v>938</v>
      </c>
      <c r="H247">
        <v>0.21099999999999999</v>
      </c>
      <c r="J247">
        <v>107007989</v>
      </c>
      <c r="K247" s="2">
        <v>44748</v>
      </c>
      <c r="L247">
        <v>30</v>
      </c>
      <c r="M247">
        <v>1</v>
      </c>
      <c r="N247">
        <v>7</v>
      </c>
      <c r="O247">
        <v>1</v>
      </c>
      <c r="P247" t="s">
        <v>7</v>
      </c>
    </row>
    <row r="248" spans="1:19">
      <c r="A248" t="s">
        <v>998</v>
      </c>
      <c r="B248" t="s">
        <v>942</v>
      </c>
      <c r="C248">
        <v>0</v>
      </c>
      <c r="E248" t="s">
        <v>1036</v>
      </c>
      <c r="F248" t="s">
        <v>1031</v>
      </c>
      <c r="H248">
        <v>999.99900000000002</v>
      </c>
      <c r="J248">
        <v>107536946</v>
      </c>
      <c r="K248" s="2">
        <v>45251</v>
      </c>
      <c r="L248">
        <v>21</v>
      </c>
      <c r="M248">
        <v>2</v>
      </c>
      <c r="N248">
        <v>8</v>
      </c>
      <c r="O248">
        <v>1</v>
      </c>
      <c r="P248" t="s">
        <v>7</v>
      </c>
    </row>
    <row r="249" spans="1:19">
      <c r="A249" t="s">
        <v>998</v>
      </c>
      <c r="B249" t="s">
        <v>945</v>
      </c>
      <c r="C249">
        <v>0</v>
      </c>
      <c r="E249" t="s">
        <v>942</v>
      </c>
      <c r="F249" t="s">
        <v>940</v>
      </c>
      <c r="G249" t="s">
        <v>945</v>
      </c>
      <c r="H249">
        <v>7.75</v>
      </c>
      <c r="J249">
        <v>108001600</v>
      </c>
      <c r="K249" s="2">
        <v>45681</v>
      </c>
      <c r="L249">
        <v>31</v>
      </c>
      <c r="M249">
        <v>1</v>
      </c>
      <c r="N249">
        <v>7</v>
      </c>
      <c r="O249">
        <v>4</v>
      </c>
      <c r="P249" t="s">
        <v>7</v>
      </c>
    </row>
    <row r="250" spans="1:19">
      <c r="A250" t="s">
        <v>998</v>
      </c>
      <c r="B250" t="s">
        <v>944</v>
      </c>
      <c r="C250">
        <v>0.1</v>
      </c>
      <c r="D250" t="s">
        <v>6</v>
      </c>
      <c r="E250" t="s">
        <v>1006</v>
      </c>
      <c r="F250" t="s">
        <v>942</v>
      </c>
      <c r="G250" t="s">
        <v>937</v>
      </c>
      <c r="H250">
        <v>1.0109999999999999</v>
      </c>
      <c r="J250">
        <v>107753861</v>
      </c>
      <c r="K250" s="2">
        <v>45459</v>
      </c>
      <c r="L250">
        <v>19</v>
      </c>
      <c r="M250">
        <v>1</v>
      </c>
      <c r="N250">
        <v>0</v>
      </c>
      <c r="O250">
        <v>1</v>
      </c>
      <c r="P250" t="s">
        <v>7</v>
      </c>
    </row>
    <row r="251" spans="1:19">
      <c r="A251" t="s">
        <v>998</v>
      </c>
      <c r="B251" t="s">
        <v>942</v>
      </c>
      <c r="C251">
        <v>1.9E-2</v>
      </c>
      <c r="D251" t="s">
        <v>765</v>
      </c>
      <c r="E251" t="s">
        <v>1000</v>
      </c>
      <c r="F251" t="s">
        <v>997</v>
      </c>
      <c r="G251" t="s">
        <v>938</v>
      </c>
      <c r="H251">
        <v>0.64600000000000002</v>
      </c>
      <c r="J251">
        <v>107644019</v>
      </c>
      <c r="K251" s="2">
        <v>45355</v>
      </c>
      <c r="L251">
        <v>21</v>
      </c>
      <c r="M251">
        <v>1</v>
      </c>
      <c r="N251">
        <v>0</v>
      </c>
      <c r="O251">
        <v>1</v>
      </c>
      <c r="P251" t="s">
        <v>7</v>
      </c>
    </row>
    <row r="252" spans="1:19">
      <c r="A252" t="s">
        <v>998</v>
      </c>
      <c r="B252" t="s">
        <v>943</v>
      </c>
      <c r="C252">
        <v>0</v>
      </c>
      <c r="E252" t="s">
        <v>1005</v>
      </c>
      <c r="F252" t="s">
        <v>1027</v>
      </c>
      <c r="H252">
        <v>999.99900000000002</v>
      </c>
      <c r="J252">
        <v>108419482</v>
      </c>
      <c r="K252" s="2">
        <v>46084</v>
      </c>
      <c r="L252">
        <v>30</v>
      </c>
      <c r="M252">
        <v>1</v>
      </c>
      <c r="N252">
        <v>7</v>
      </c>
      <c r="O252">
        <v>1</v>
      </c>
      <c r="P252" t="s">
        <v>7</v>
      </c>
    </row>
    <row r="253" spans="1:19">
      <c r="A253" t="s">
        <v>998</v>
      </c>
      <c r="B253" t="s">
        <v>942</v>
      </c>
      <c r="C253">
        <v>3.1E-2</v>
      </c>
      <c r="D253" t="s">
        <v>758</v>
      </c>
      <c r="E253" t="s">
        <v>1009</v>
      </c>
      <c r="F253" t="s">
        <v>1031</v>
      </c>
      <c r="G253" t="s">
        <v>938</v>
      </c>
      <c r="H253">
        <v>1.8120000000000001</v>
      </c>
      <c r="J253">
        <v>108064315</v>
      </c>
      <c r="K253" s="2">
        <v>45747</v>
      </c>
      <c r="L253">
        <v>30</v>
      </c>
      <c r="M253">
        <v>1</v>
      </c>
      <c r="N253">
        <v>8</v>
      </c>
      <c r="O253">
        <v>1</v>
      </c>
      <c r="P253" t="s">
        <v>7</v>
      </c>
    </row>
    <row r="254" spans="1:19">
      <c r="A254" t="s">
        <v>998</v>
      </c>
      <c r="B254" t="s">
        <v>942</v>
      </c>
      <c r="C254">
        <v>0</v>
      </c>
      <c r="E254" t="s">
        <v>1010</v>
      </c>
      <c r="F254" t="s">
        <v>1012</v>
      </c>
      <c r="G254" t="s">
        <v>938</v>
      </c>
      <c r="H254">
        <v>1.893</v>
      </c>
      <c r="J254">
        <v>108258176</v>
      </c>
      <c r="K254" s="2">
        <v>45937</v>
      </c>
      <c r="L254">
        <v>21</v>
      </c>
      <c r="M254">
        <v>1</v>
      </c>
      <c r="N254">
        <v>7</v>
      </c>
      <c r="O254">
        <v>1</v>
      </c>
      <c r="P254" t="s">
        <v>3</v>
      </c>
    </row>
    <row r="255" spans="1:19">
      <c r="A255" t="s">
        <v>754</v>
      </c>
      <c r="B255" t="s">
        <v>939</v>
      </c>
      <c r="C255">
        <v>4.0000000000000001E-3</v>
      </c>
      <c r="D255" t="s">
        <v>756</v>
      </c>
      <c r="E255" t="s">
        <v>945</v>
      </c>
      <c r="F255" t="s">
        <v>1001</v>
      </c>
      <c r="G255" t="s">
        <v>939</v>
      </c>
      <c r="H255">
        <v>2.1920000000000002</v>
      </c>
      <c r="J255">
        <v>108600406</v>
      </c>
      <c r="K255" s="2">
        <v>46257</v>
      </c>
      <c r="L255">
        <v>21</v>
      </c>
      <c r="M255">
        <v>1</v>
      </c>
      <c r="N255">
        <v>0</v>
      </c>
      <c r="O255">
        <v>1</v>
      </c>
      <c r="P255" t="s">
        <v>3</v>
      </c>
      <c r="Q255">
        <v>35.177579999999999</v>
      </c>
      <c r="R255">
        <v>-79.431340000000006</v>
      </c>
      <c r="S255" t="s">
        <v>755</v>
      </c>
    </row>
    <row r="256" spans="1:19">
      <c r="A256" t="s">
        <v>998</v>
      </c>
      <c r="B256" t="s">
        <v>1000</v>
      </c>
      <c r="C256">
        <v>0</v>
      </c>
      <c r="E256" t="s">
        <v>942</v>
      </c>
      <c r="F256" t="s">
        <v>1019</v>
      </c>
      <c r="G256" t="s">
        <v>938</v>
      </c>
      <c r="H256">
        <v>0.66500000000000004</v>
      </c>
      <c r="J256">
        <v>107920550</v>
      </c>
      <c r="K256" s="2">
        <v>45610</v>
      </c>
      <c r="L256">
        <v>15</v>
      </c>
      <c r="M256">
        <v>1</v>
      </c>
      <c r="N256">
        <v>0</v>
      </c>
      <c r="O256">
        <v>1</v>
      </c>
      <c r="P256" t="s">
        <v>3</v>
      </c>
      <c r="Q256">
        <v>35.175645000000003</v>
      </c>
      <c r="R256">
        <v>-79.420618000000005</v>
      </c>
      <c r="S256" t="s">
        <v>1037</v>
      </c>
    </row>
    <row r="257" spans="1:19">
      <c r="A257" t="s">
        <v>998</v>
      </c>
      <c r="B257" t="s">
        <v>944</v>
      </c>
      <c r="C257">
        <v>0</v>
      </c>
      <c r="E257" t="s">
        <v>1006</v>
      </c>
      <c r="F257" t="s">
        <v>943</v>
      </c>
      <c r="G257" t="s">
        <v>937</v>
      </c>
      <c r="H257">
        <v>0.91100000000000003</v>
      </c>
      <c r="J257">
        <v>107685715</v>
      </c>
      <c r="K257" s="2">
        <v>45393</v>
      </c>
      <c r="L257">
        <v>1</v>
      </c>
      <c r="M257">
        <v>2</v>
      </c>
      <c r="N257">
        <v>0</v>
      </c>
      <c r="O257">
        <v>1</v>
      </c>
      <c r="P257" t="s">
        <v>7</v>
      </c>
    </row>
    <row r="258" spans="1:19">
      <c r="A258" t="s">
        <v>998</v>
      </c>
      <c r="B258" t="s">
        <v>942</v>
      </c>
      <c r="C258">
        <v>5.0000000000000001E-3</v>
      </c>
      <c r="D258" t="s">
        <v>758</v>
      </c>
      <c r="E258" t="s">
        <v>945</v>
      </c>
      <c r="G258" t="s">
        <v>939</v>
      </c>
      <c r="H258">
        <v>2.1869999999999998</v>
      </c>
      <c r="J258">
        <v>107438194</v>
      </c>
      <c r="K258" s="2">
        <v>45166</v>
      </c>
      <c r="L258">
        <v>22</v>
      </c>
      <c r="M258">
        <v>2</v>
      </c>
      <c r="N258">
        <v>0</v>
      </c>
      <c r="O258">
        <v>1</v>
      </c>
      <c r="P258" t="s">
        <v>7</v>
      </c>
    </row>
    <row r="259" spans="1:19">
      <c r="A259" t="s">
        <v>998</v>
      </c>
      <c r="B259" t="s">
        <v>945</v>
      </c>
      <c r="C259">
        <v>8.9999999999999993E-3</v>
      </c>
      <c r="D259" t="s">
        <v>765</v>
      </c>
      <c r="E259" t="s">
        <v>942</v>
      </c>
      <c r="G259" t="s">
        <v>945</v>
      </c>
      <c r="H259">
        <v>7.7590000000000003</v>
      </c>
      <c r="J259">
        <v>107928263</v>
      </c>
      <c r="K259" s="2">
        <v>45616</v>
      </c>
      <c r="L259">
        <v>21</v>
      </c>
      <c r="M259">
        <v>2</v>
      </c>
      <c r="N259">
        <v>7</v>
      </c>
      <c r="O259">
        <v>1</v>
      </c>
      <c r="P259" t="s">
        <v>7</v>
      </c>
    </row>
    <row r="260" spans="1:19">
      <c r="A260" t="s">
        <v>754</v>
      </c>
      <c r="B260" t="s">
        <v>939</v>
      </c>
      <c r="C260">
        <v>9.5000000000000001E-2</v>
      </c>
      <c r="D260" t="s">
        <v>758</v>
      </c>
      <c r="E260" t="s">
        <v>945</v>
      </c>
      <c r="F260" t="s">
        <v>950</v>
      </c>
      <c r="G260" t="s">
        <v>939</v>
      </c>
      <c r="H260">
        <v>2.097</v>
      </c>
      <c r="J260">
        <v>107542817</v>
      </c>
      <c r="K260" s="2">
        <v>45257</v>
      </c>
      <c r="L260">
        <v>28</v>
      </c>
      <c r="M260">
        <v>1</v>
      </c>
      <c r="N260">
        <v>0</v>
      </c>
      <c r="O260">
        <v>1</v>
      </c>
      <c r="P260" t="s">
        <v>7</v>
      </c>
      <c r="Q260">
        <v>35.177100000000003</v>
      </c>
      <c r="R260">
        <v>-79.433030000000002</v>
      </c>
      <c r="S260" t="s">
        <v>761</v>
      </c>
    </row>
    <row r="261" spans="1:19">
      <c r="A261" t="s">
        <v>998</v>
      </c>
      <c r="B261" t="s">
        <v>1010</v>
      </c>
      <c r="C261">
        <v>3.0000000000000001E-3</v>
      </c>
      <c r="D261" t="s">
        <v>756</v>
      </c>
      <c r="E261" t="s">
        <v>942</v>
      </c>
      <c r="F261" t="s">
        <v>1009</v>
      </c>
      <c r="G261" t="s">
        <v>1013</v>
      </c>
      <c r="H261">
        <v>0.48299999999999998</v>
      </c>
      <c r="I261" t="s">
        <v>61</v>
      </c>
      <c r="J261">
        <v>107879445</v>
      </c>
      <c r="K261" s="2">
        <v>45574</v>
      </c>
      <c r="L261">
        <v>21</v>
      </c>
      <c r="M261">
        <v>1</v>
      </c>
      <c r="N261">
        <v>0</v>
      </c>
      <c r="O261">
        <v>1</v>
      </c>
      <c r="P261" t="s">
        <v>7</v>
      </c>
    </row>
    <row r="262" spans="1:19">
      <c r="A262" t="s">
        <v>998</v>
      </c>
      <c r="B262" t="s">
        <v>942</v>
      </c>
      <c r="C262">
        <v>0</v>
      </c>
      <c r="D262" t="s">
        <v>756</v>
      </c>
      <c r="E262" t="s">
        <v>944</v>
      </c>
      <c r="F262" t="s">
        <v>940</v>
      </c>
      <c r="G262" t="s">
        <v>938</v>
      </c>
      <c r="H262">
        <v>0.21099999999999999</v>
      </c>
      <c r="J262">
        <v>107447464</v>
      </c>
      <c r="K262" s="2">
        <v>45174</v>
      </c>
      <c r="L262">
        <v>21</v>
      </c>
      <c r="M262">
        <v>1</v>
      </c>
      <c r="N262">
        <v>7</v>
      </c>
      <c r="O262">
        <v>1</v>
      </c>
      <c r="P262" t="s">
        <v>7</v>
      </c>
    </row>
    <row r="263" spans="1:19">
      <c r="A263" t="s">
        <v>998</v>
      </c>
      <c r="B263" t="s">
        <v>942</v>
      </c>
      <c r="C263">
        <v>0.13800000000000001</v>
      </c>
      <c r="D263" t="s">
        <v>756</v>
      </c>
      <c r="E263" t="s">
        <v>945</v>
      </c>
      <c r="F263" t="s">
        <v>944</v>
      </c>
      <c r="G263" t="s">
        <v>938</v>
      </c>
      <c r="H263">
        <v>0.13800000000000001</v>
      </c>
      <c r="J263">
        <v>108421756</v>
      </c>
      <c r="K263" s="2">
        <v>46086</v>
      </c>
      <c r="L263">
        <v>28</v>
      </c>
      <c r="M263">
        <v>1</v>
      </c>
      <c r="N263">
        <v>0</v>
      </c>
      <c r="O263">
        <v>2</v>
      </c>
      <c r="P263" t="s">
        <v>7</v>
      </c>
    </row>
    <row r="264" spans="1:19">
      <c r="A264" t="s">
        <v>998</v>
      </c>
      <c r="B264" t="s">
        <v>942</v>
      </c>
      <c r="C264">
        <v>0</v>
      </c>
      <c r="E264" t="s">
        <v>1000</v>
      </c>
      <c r="F264" t="s">
        <v>1016</v>
      </c>
      <c r="G264" t="s">
        <v>938</v>
      </c>
      <c r="H264">
        <v>0.66500000000000004</v>
      </c>
      <c r="J264">
        <v>107720323</v>
      </c>
      <c r="K264" s="2">
        <v>45427</v>
      </c>
      <c r="L264">
        <v>24</v>
      </c>
      <c r="M264">
        <v>1</v>
      </c>
      <c r="N264">
        <v>0</v>
      </c>
      <c r="O264">
        <v>1</v>
      </c>
      <c r="P264" t="s">
        <v>7</v>
      </c>
    </row>
    <row r="265" spans="1:19">
      <c r="A265" t="s">
        <v>998</v>
      </c>
      <c r="B265" t="s">
        <v>942</v>
      </c>
      <c r="C265">
        <v>8.5999999999999993E-2</v>
      </c>
      <c r="D265" t="s">
        <v>758</v>
      </c>
      <c r="E265" t="s">
        <v>1015</v>
      </c>
      <c r="F265" t="s">
        <v>1016</v>
      </c>
      <c r="G265" t="s">
        <v>942</v>
      </c>
      <c r="H265">
        <v>999.99900000000002</v>
      </c>
      <c r="J265">
        <v>108596417</v>
      </c>
      <c r="K265" s="2">
        <v>46255</v>
      </c>
      <c r="L265">
        <v>17</v>
      </c>
      <c r="M265">
        <v>1</v>
      </c>
      <c r="N265">
        <v>0</v>
      </c>
      <c r="O265">
        <v>1</v>
      </c>
      <c r="P265" t="s">
        <v>7</v>
      </c>
    </row>
    <row r="266" spans="1:19">
      <c r="A266" t="s">
        <v>998</v>
      </c>
      <c r="B266" t="s">
        <v>942</v>
      </c>
      <c r="C266">
        <v>0</v>
      </c>
      <c r="D266" t="s">
        <v>762</v>
      </c>
      <c r="E266" t="s">
        <v>956</v>
      </c>
      <c r="F266" t="s">
        <v>1031</v>
      </c>
      <c r="G266" t="s">
        <v>938</v>
      </c>
      <c r="H266">
        <v>1.5960000000000001</v>
      </c>
      <c r="J266">
        <v>107034777</v>
      </c>
      <c r="K266" s="2">
        <v>44776</v>
      </c>
      <c r="L266">
        <v>30</v>
      </c>
      <c r="M266">
        <v>1</v>
      </c>
      <c r="N266">
        <v>1</v>
      </c>
      <c r="O266">
        <v>1</v>
      </c>
      <c r="P266" t="s">
        <v>7</v>
      </c>
    </row>
    <row r="267" spans="1:19">
      <c r="A267" t="s">
        <v>998</v>
      </c>
      <c r="B267" t="s">
        <v>962</v>
      </c>
      <c r="C267">
        <v>8.9999999999999993E-3</v>
      </c>
      <c r="D267" t="s">
        <v>765</v>
      </c>
      <c r="E267" t="s">
        <v>942</v>
      </c>
      <c r="F267" t="s">
        <v>962</v>
      </c>
      <c r="H267">
        <v>999.99900000000002</v>
      </c>
      <c r="J267">
        <v>107612188</v>
      </c>
      <c r="K267" s="2">
        <v>45324</v>
      </c>
      <c r="L267">
        <v>19</v>
      </c>
      <c r="M267">
        <v>1</v>
      </c>
      <c r="N267">
        <v>0</v>
      </c>
      <c r="O267">
        <v>1</v>
      </c>
    </row>
    <row r="268" spans="1:19">
      <c r="A268" t="s">
        <v>998</v>
      </c>
      <c r="B268" t="s">
        <v>1009</v>
      </c>
      <c r="C268">
        <v>1.9E-2</v>
      </c>
      <c r="D268" t="s">
        <v>757</v>
      </c>
      <c r="E268" t="s">
        <v>942</v>
      </c>
      <c r="F268" t="s">
        <v>1017</v>
      </c>
      <c r="G268" t="s">
        <v>1009</v>
      </c>
      <c r="H268">
        <v>0.13900000000000001</v>
      </c>
      <c r="J268">
        <v>107201549</v>
      </c>
      <c r="K268" s="2">
        <v>44914</v>
      </c>
      <c r="L268">
        <v>29</v>
      </c>
      <c r="M268">
        <v>1</v>
      </c>
      <c r="N268">
        <v>0</v>
      </c>
      <c r="O268">
        <v>5</v>
      </c>
      <c r="P268" t="s">
        <v>3</v>
      </c>
    </row>
    <row r="269" spans="1:19">
      <c r="A269" t="s">
        <v>998</v>
      </c>
      <c r="B269" t="s">
        <v>942</v>
      </c>
      <c r="C269">
        <v>0</v>
      </c>
      <c r="E269" t="s">
        <v>1038</v>
      </c>
      <c r="F269" t="s">
        <v>1039</v>
      </c>
      <c r="G269" t="s">
        <v>1040</v>
      </c>
      <c r="H269">
        <v>0.48399999999999999</v>
      </c>
      <c r="J269">
        <v>107936452</v>
      </c>
      <c r="K269" s="2">
        <v>45622</v>
      </c>
      <c r="L269">
        <v>23</v>
      </c>
      <c r="M269">
        <v>1</v>
      </c>
      <c r="N269">
        <v>8</v>
      </c>
      <c r="O269">
        <v>1</v>
      </c>
      <c r="P269" t="s">
        <v>7</v>
      </c>
    </row>
    <row r="270" spans="1:19">
      <c r="A270" t="s">
        <v>998</v>
      </c>
      <c r="B270" t="s">
        <v>942</v>
      </c>
      <c r="C270">
        <v>0</v>
      </c>
      <c r="E270" t="s">
        <v>1015</v>
      </c>
      <c r="F270" t="s">
        <v>1041</v>
      </c>
      <c r="G270" t="s">
        <v>942</v>
      </c>
      <c r="H270">
        <v>999.99900000000002</v>
      </c>
      <c r="J270">
        <v>108545089</v>
      </c>
      <c r="K270" s="2">
        <v>46203</v>
      </c>
      <c r="L270">
        <v>30</v>
      </c>
      <c r="M270">
        <v>1</v>
      </c>
      <c r="N270">
        <v>0</v>
      </c>
      <c r="O270">
        <v>1</v>
      </c>
      <c r="P270" t="s">
        <v>7</v>
      </c>
    </row>
    <row r="271" spans="1:19">
      <c r="A271" t="s">
        <v>998</v>
      </c>
      <c r="B271" t="s">
        <v>1042</v>
      </c>
      <c r="C271">
        <v>0</v>
      </c>
      <c r="E271" t="s">
        <v>942</v>
      </c>
      <c r="H271">
        <v>999.99900000000002</v>
      </c>
      <c r="J271">
        <v>107213554</v>
      </c>
      <c r="K271" s="2">
        <v>44942</v>
      </c>
      <c r="L271">
        <v>20</v>
      </c>
      <c r="M271">
        <v>1</v>
      </c>
      <c r="N271">
        <v>0</v>
      </c>
      <c r="O271">
        <v>1</v>
      </c>
      <c r="P271" t="s">
        <v>7</v>
      </c>
    </row>
    <row r="272" spans="1:19">
      <c r="A272" t="s">
        <v>998</v>
      </c>
      <c r="B272" t="s">
        <v>945</v>
      </c>
      <c r="C272">
        <v>6.0000000000000001E-3</v>
      </c>
      <c r="D272" t="s">
        <v>6</v>
      </c>
      <c r="E272" t="s">
        <v>939</v>
      </c>
      <c r="F272" t="s">
        <v>1001</v>
      </c>
      <c r="G272" t="s">
        <v>945</v>
      </c>
      <c r="H272">
        <v>7.7439999999999998</v>
      </c>
      <c r="J272">
        <v>106883933</v>
      </c>
      <c r="K272" s="2">
        <v>44621</v>
      </c>
      <c r="L272">
        <v>21</v>
      </c>
      <c r="M272">
        <v>1</v>
      </c>
      <c r="N272">
        <v>0</v>
      </c>
      <c r="O272">
        <v>1</v>
      </c>
      <c r="P272" t="s">
        <v>7</v>
      </c>
    </row>
    <row r="273" spans="1:19">
      <c r="A273" t="s">
        <v>998</v>
      </c>
      <c r="B273" t="s">
        <v>942</v>
      </c>
      <c r="C273">
        <v>7.8E-2</v>
      </c>
      <c r="D273" t="s">
        <v>6</v>
      </c>
      <c r="E273" t="s">
        <v>1019</v>
      </c>
      <c r="F273" t="s">
        <v>1033</v>
      </c>
      <c r="G273" t="s">
        <v>942</v>
      </c>
      <c r="H273">
        <v>999.99900000000002</v>
      </c>
      <c r="J273">
        <v>107107108</v>
      </c>
      <c r="K273" s="2">
        <v>44845</v>
      </c>
      <c r="L273">
        <v>24</v>
      </c>
      <c r="M273">
        <v>1</v>
      </c>
      <c r="N273">
        <v>12</v>
      </c>
      <c r="O273">
        <v>1</v>
      </c>
      <c r="P273" t="s">
        <v>7</v>
      </c>
    </row>
    <row r="274" spans="1:19">
      <c r="A274" t="s">
        <v>998</v>
      </c>
      <c r="B274" t="s">
        <v>1000</v>
      </c>
      <c r="C274">
        <v>0</v>
      </c>
      <c r="E274" t="s">
        <v>942</v>
      </c>
      <c r="F274" t="s">
        <v>1014</v>
      </c>
      <c r="G274" t="s">
        <v>938</v>
      </c>
      <c r="H274">
        <v>0.66500000000000004</v>
      </c>
      <c r="J274">
        <v>107506776</v>
      </c>
      <c r="K274" s="2">
        <v>45228</v>
      </c>
      <c r="L274">
        <v>26</v>
      </c>
      <c r="M274">
        <v>1</v>
      </c>
      <c r="N274">
        <v>7</v>
      </c>
      <c r="O274">
        <v>1</v>
      </c>
      <c r="P274" t="s">
        <v>7</v>
      </c>
    </row>
    <row r="275" spans="1:19">
      <c r="A275" t="s">
        <v>998</v>
      </c>
      <c r="B275" t="s">
        <v>942</v>
      </c>
      <c r="C275">
        <v>0</v>
      </c>
      <c r="E275" t="s">
        <v>956</v>
      </c>
      <c r="G275" t="s">
        <v>938</v>
      </c>
      <c r="H275">
        <v>1.5960000000000001</v>
      </c>
      <c r="J275">
        <v>108339105</v>
      </c>
      <c r="K275" s="2">
        <v>46007</v>
      </c>
      <c r="L275">
        <v>30</v>
      </c>
      <c r="M275">
        <v>1</v>
      </c>
      <c r="N275">
        <v>0</v>
      </c>
      <c r="O275">
        <v>4</v>
      </c>
      <c r="P275" t="s">
        <v>7</v>
      </c>
    </row>
    <row r="276" spans="1:19">
      <c r="A276" t="s">
        <v>998</v>
      </c>
      <c r="B276" t="s">
        <v>942</v>
      </c>
      <c r="C276">
        <v>1.9E-2</v>
      </c>
      <c r="D276" t="s">
        <v>758</v>
      </c>
      <c r="E276" t="s">
        <v>1043</v>
      </c>
      <c r="F276" t="s">
        <v>1029</v>
      </c>
      <c r="H276">
        <v>999.99900000000002</v>
      </c>
      <c r="J276">
        <v>108048728</v>
      </c>
      <c r="K276" s="2">
        <v>45732</v>
      </c>
      <c r="L276">
        <v>19</v>
      </c>
      <c r="M276">
        <v>2</v>
      </c>
      <c r="N276">
        <v>0</v>
      </c>
      <c r="O276">
        <v>1</v>
      </c>
      <c r="P276" t="s">
        <v>7</v>
      </c>
    </row>
    <row r="277" spans="1:19">
      <c r="A277" t="s">
        <v>998</v>
      </c>
      <c r="B277" t="s">
        <v>941</v>
      </c>
      <c r="C277">
        <v>4.0000000000000001E-3</v>
      </c>
      <c r="D277" t="s">
        <v>764</v>
      </c>
      <c r="E277" t="s">
        <v>945</v>
      </c>
      <c r="F277" t="s">
        <v>944</v>
      </c>
      <c r="G277" t="s">
        <v>937</v>
      </c>
      <c r="H277">
        <v>4.0000000000000001E-3</v>
      </c>
      <c r="J277">
        <v>108003839</v>
      </c>
      <c r="K277" s="2">
        <v>45630</v>
      </c>
      <c r="L277">
        <v>21</v>
      </c>
      <c r="M277">
        <v>1</v>
      </c>
      <c r="N277">
        <v>7</v>
      </c>
      <c r="O277">
        <v>1</v>
      </c>
      <c r="P277" t="s">
        <v>7</v>
      </c>
    </row>
    <row r="278" spans="1:19">
      <c r="A278" t="s">
        <v>998</v>
      </c>
      <c r="B278" t="s">
        <v>945</v>
      </c>
      <c r="C278">
        <v>3.0000000000000001E-3</v>
      </c>
      <c r="D278" t="s">
        <v>757</v>
      </c>
      <c r="E278" t="s">
        <v>941</v>
      </c>
      <c r="F278" t="s">
        <v>962</v>
      </c>
      <c r="G278" t="s">
        <v>945</v>
      </c>
      <c r="H278">
        <v>8.1240000000000006</v>
      </c>
      <c r="J278">
        <v>108213433</v>
      </c>
      <c r="K278" s="2">
        <v>45894</v>
      </c>
      <c r="L278">
        <v>21</v>
      </c>
      <c r="M278">
        <v>1</v>
      </c>
      <c r="N278">
        <v>0</v>
      </c>
      <c r="O278">
        <v>1</v>
      </c>
      <c r="P278" t="s">
        <v>7</v>
      </c>
    </row>
    <row r="279" spans="1:19">
      <c r="A279" t="s">
        <v>998</v>
      </c>
      <c r="B279" t="s">
        <v>942</v>
      </c>
      <c r="C279">
        <v>0</v>
      </c>
      <c r="E279" t="s">
        <v>1044</v>
      </c>
      <c r="G279" t="s">
        <v>942</v>
      </c>
      <c r="H279">
        <v>999.99900000000002</v>
      </c>
      <c r="J279">
        <v>108017956</v>
      </c>
      <c r="K279" s="2">
        <v>45700</v>
      </c>
      <c r="L279">
        <v>30</v>
      </c>
      <c r="M279">
        <v>2</v>
      </c>
      <c r="N279">
        <v>7</v>
      </c>
      <c r="O279">
        <v>2</v>
      </c>
      <c r="P279" t="s">
        <v>3</v>
      </c>
    </row>
    <row r="280" spans="1:19">
      <c r="A280" t="s">
        <v>998</v>
      </c>
      <c r="B280" t="s">
        <v>945</v>
      </c>
      <c r="C280">
        <v>0</v>
      </c>
      <c r="E280" t="s">
        <v>939</v>
      </c>
      <c r="F280" t="s">
        <v>946</v>
      </c>
      <c r="G280" t="s">
        <v>945</v>
      </c>
      <c r="H280">
        <v>7.75</v>
      </c>
      <c r="J280">
        <v>108549390</v>
      </c>
      <c r="K280" s="2">
        <v>46202</v>
      </c>
      <c r="L280">
        <v>23</v>
      </c>
      <c r="M280">
        <v>1</v>
      </c>
      <c r="N280">
        <v>7</v>
      </c>
      <c r="O280">
        <v>1</v>
      </c>
      <c r="P280" t="s">
        <v>7</v>
      </c>
      <c r="Q280">
        <v>35.176679999999998</v>
      </c>
      <c r="R280">
        <v>-79.43083</v>
      </c>
      <c r="S280" t="s">
        <v>755</v>
      </c>
    </row>
    <row r="281" spans="1:19">
      <c r="A281" t="s">
        <v>998</v>
      </c>
      <c r="B281" t="s">
        <v>942</v>
      </c>
      <c r="C281">
        <v>0</v>
      </c>
      <c r="E281" t="s">
        <v>1000</v>
      </c>
      <c r="F281" t="s">
        <v>1014</v>
      </c>
      <c r="G281" t="s">
        <v>938</v>
      </c>
      <c r="H281">
        <v>0.66500000000000004</v>
      </c>
      <c r="J281">
        <v>107275210</v>
      </c>
      <c r="K281" s="2">
        <v>45002</v>
      </c>
      <c r="L281">
        <v>0</v>
      </c>
      <c r="M281">
        <v>2</v>
      </c>
      <c r="N281">
        <v>7</v>
      </c>
      <c r="O281">
        <v>4</v>
      </c>
      <c r="P281" t="s">
        <v>3</v>
      </c>
    </row>
    <row r="282" spans="1:19">
      <c r="A282" t="s">
        <v>998</v>
      </c>
      <c r="B282" t="s">
        <v>942</v>
      </c>
      <c r="C282">
        <v>0</v>
      </c>
      <c r="D282" t="s">
        <v>758</v>
      </c>
      <c r="E282" t="s">
        <v>944</v>
      </c>
      <c r="F282" t="s">
        <v>945</v>
      </c>
      <c r="G282" t="s">
        <v>938</v>
      </c>
      <c r="H282">
        <v>0.21099999999999999</v>
      </c>
      <c r="J282">
        <v>108048149</v>
      </c>
      <c r="K282" s="2">
        <v>45729</v>
      </c>
      <c r="L282">
        <v>23</v>
      </c>
      <c r="M282">
        <v>1</v>
      </c>
      <c r="N282">
        <v>8</v>
      </c>
      <c r="O282">
        <v>1</v>
      </c>
      <c r="P282" t="s">
        <v>7</v>
      </c>
    </row>
    <row r="283" spans="1:19">
      <c r="A283" t="s">
        <v>998</v>
      </c>
      <c r="B283" t="s">
        <v>956</v>
      </c>
      <c r="C283">
        <v>1.9E-2</v>
      </c>
      <c r="D283" t="s">
        <v>764</v>
      </c>
      <c r="E283" t="s">
        <v>942</v>
      </c>
      <c r="F283" t="s">
        <v>1028</v>
      </c>
      <c r="G283" t="s">
        <v>956</v>
      </c>
      <c r="H283">
        <v>9.6820000000000004</v>
      </c>
      <c r="J283">
        <v>107681327</v>
      </c>
      <c r="K283" s="2">
        <v>45391</v>
      </c>
      <c r="L283">
        <v>28</v>
      </c>
      <c r="M283">
        <v>2</v>
      </c>
      <c r="N283">
        <v>0</v>
      </c>
      <c r="O283">
        <v>1</v>
      </c>
      <c r="P283" t="s">
        <v>7</v>
      </c>
    </row>
    <row r="284" spans="1:19">
      <c r="A284" t="s">
        <v>998</v>
      </c>
      <c r="B284" t="s">
        <v>942</v>
      </c>
      <c r="C284">
        <v>0</v>
      </c>
      <c r="E284" t="s">
        <v>944</v>
      </c>
      <c r="F284" t="s">
        <v>940</v>
      </c>
      <c r="G284" t="s">
        <v>938</v>
      </c>
      <c r="H284">
        <v>0.21099999999999999</v>
      </c>
      <c r="J284">
        <v>105125296</v>
      </c>
      <c r="K284" s="2">
        <v>42878</v>
      </c>
      <c r="L284">
        <v>30</v>
      </c>
      <c r="M284">
        <v>2</v>
      </c>
      <c r="N284">
        <v>7</v>
      </c>
      <c r="O284">
        <v>1</v>
      </c>
      <c r="P284" t="s">
        <v>7</v>
      </c>
    </row>
    <row r="285" spans="1:19">
      <c r="A285" t="s">
        <v>998</v>
      </c>
      <c r="B285" t="s">
        <v>942</v>
      </c>
      <c r="C285">
        <v>0</v>
      </c>
      <c r="E285" t="s">
        <v>945</v>
      </c>
      <c r="F285" t="s">
        <v>954</v>
      </c>
      <c r="G285" t="s">
        <v>939</v>
      </c>
      <c r="H285">
        <v>2.1920000000000002</v>
      </c>
      <c r="J285">
        <v>105125303</v>
      </c>
      <c r="K285" s="2">
        <v>42871</v>
      </c>
      <c r="L285">
        <v>21</v>
      </c>
      <c r="M285">
        <v>1</v>
      </c>
      <c r="N285">
        <v>7</v>
      </c>
      <c r="O285">
        <v>1</v>
      </c>
      <c r="P285" t="s">
        <v>7</v>
      </c>
    </row>
    <row r="286" spans="1:19">
      <c r="A286" t="s">
        <v>998</v>
      </c>
      <c r="B286" t="s">
        <v>1021</v>
      </c>
      <c r="C286">
        <v>0</v>
      </c>
      <c r="E286" t="s">
        <v>942</v>
      </c>
      <c r="F286" t="s">
        <v>942</v>
      </c>
      <c r="H286">
        <v>999.99900000000002</v>
      </c>
      <c r="J286">
        <v>105026732</v>
      </c>
      <c r="K286" s="2">
        <v>42788</v>
      </c>
      <c r="L286">
        <v>30</v>
      </c>
      <c r="M286">
        <v>1</v>
      </c>
      <c r="N286">
        <v>25</v>
      </c>
      <c r="O286">
        <v>1</v>
      </c>
      <c r="P286" t="s">
        <v>3</v>
      </c>
    </row>
    <row r="287" spans="1:19">
      <c r="A287" t="s">
        <v>998</v>
      </c>
      <c r="B287" t="s">
        <v>1031</v>
      </c>
      <c r="C287">
        <v>0</v>
      </c>
      <c r="E287" t="s">
        <v>942</v>
      </c>
      <c r="F287" t="s">
        <v>1009</v>
      </c>
      <c r="G287" t="s">
        <v>938</v>
      </c>
      <c r="H287">
        <v>1.7230000000000001</v>
      </c>
      <c r="J287">
        <v>105042553</v>
      </c>
      <c r="K287" s="2">
        <v>42796</v>
      </c>
      <c r="L287">
        <v>21</v>
      </c>
      <c r="M287">
        <v>1</v>
      </c>
      <c r="N287">
        <v>8</v>
      </c>
      <c r="O287">
        <v>1</v>
      </c>
      <c r="P287" t="s">
        <v>7</v>
      </c>
    </row>
    <row r="288" spans="1:19">
      <c r="A288" t="s">
        <v>998</v>
      </c>
      <c r="B288" t="s">
        <v>942</v>
      </c>
      <c r="C288">
        <v>0</v>
      </c>
      <c r="D288" t="s">
        <v>758</v>
      </c>
      <c r="E288" t="s">
        <v>1009</v>
      </c>
      <c r="F288" t="s">
        <v>1031</v>
      </c>
      <c r="G288" t="s">
        <v>938</v>
      </c>
      <c r="H288">
        <v>1.843</v>
      </c>
      <c r="J288">
        <v>105042569</v>
      </c>
      <c r="K288" s="2">
        <v>42805</v>
      </c>
      <c r="L288">
        <v>30</v>
      </c>
      <c r="M288">
        <v>1</v>
      </c>
      <c r="N288">
        <v>7</v>
      </c>
      <c r="O288">
        <v>1</v>
      </c>
      <c r="P288" t="s">
        <v>7</v>
      </c>
    </row>
    <row r="289" spans="1:16">
      <c r="A289" t="s">
        <v>998</v>
      </c>
      <c r="B289" t="s">
        <v>1025</v>
      </c>
      <c r="C289">
        <v>1E-3</v>
      </c>
      <c r="D289" t="s">
        <v>6</v>
      </c>
      <c r="E289" t="s">
        <v>941</v>
      </c>
      <c r="H289">
        <v>999.99900000000002</v>
      </c>
      <c r="J289">
        <v>105072049</v>
      </c>
      <c r="K289" s="2">
        <v>42836</v>
      </c>
      <c r="L289">
        <v>21</v>
      </c>
      <c r="M289">
        <v>1</v>
      </c>
      <c r="N289">
        <v>4</v>
      </c>
      <c r="O289">
        <v>1</v>
      </c>
      <c r="P289" t="s">
        <v>7</v>
      </c>
    </row>
    <row r="290" spans="1:16">
      <c r="A290" t="s">
        <v>998</v>
      </c>
      <c r="B290" t="s">
        <v>942</v>
      </c>
      <c r="C290">
        <v>0</v>
      </c>
      <c r="E290" t="s">
        <v>999</v>
      </c>
      <c r="G290" t="s">
        <v>938</v>
      </c>
      <c r="H290">
        <v>0.21099999999999999</v>
      </c>
      <c r="J290">
        <v>105125306</v>
      </c>
      <c r="K290" s="2">
        <v>42871</v>
      </c>
      <c r="L290">
        <v>30</v>
      </c>
      <c r="M290">
        <v>1</v>
      </c>
      <c r="N290">
        <v>0</v>
      </c>
      <c r="O290">
        <v>1</v>
      </c>
      <c r="P290" t="s">
        <v>3</v>
      </c>
    </row>
    <row r="291" spans="1:16">
      <c r="A291" t="s">
        <v>998</v>
      </c>
      <c r="B291" t="s">
        <v>1045</v>
      </c>
      <c r="C291">
        <v>1.9E-2</v>
      </c>
      <c r="D291" t="s">
        <v>757</v>
      </c>
      <c r="E291" t="s">
        <v>942</v>
      </c>
      <c r="F291" t="s">
        <v>1009</v>
      </c>
      <c r="H291">
        <v>999.99900000000002</v>
      </c>
      <c r="J291">
        <v>105107749</v>
      </c>
      <c r="K291" s="2">
        <v>42870</v>
      </c>
      <c r="L291">
        <v>30</v>
      </c>
      <c r="M291">
        <v>1</v>
      </c>
      <c r="N291">
        <v>0</v>
      </c>
      <c r="O291">
        <v>1</v>
      </c>
      <c r="P291" t="s">
        <v>7</v>
      </c>
    </row>
    <row r="292" spans="1:16">
      <c r="A292" t="s">
        <v>998</v>
      </c>
      <c r="B292" t="s">
        <v>1046</v>
      </c>
      <c r="C292">
        <v>1.6E-2</v>
      </c>
      <c r="D292" t="s">
        <v>757</v>
      </c>
      <c r="E292" t="s">
        <v>942</v>
      </c>
      <c r="F292" t="s">
        <v>947</v>
      </c>
      <c r="H292">
        <v>999.99900000000002</v>
      </c>
      <c r="J292">
        <v>105107750</v>
      </c>
      <c r="K292" s="2">
        <v>42870</v>
      </c>
      <c r="L292">
        <v>30</v>
      </c>
      <c r="M292">
        <v>1</v>
      </c>
      <c r="N292">
        <v>4</v>
      </c>
      <c r="O292">
        <v>1</v>
      </c>
      <c r="P292" t="s">
        <v>7</v>
      </c>
    </row>
    <row r="293" spans="1:16">
      <c r="A293" t="s">
        <v>998</v>
      </c>
      <c r="B293" t="s">
        <v>942</v>
      </c>
      <c r="C293">
        <v>8.9999999999999993E-3</v>
      </c>
      <c r="D293" t="s">
        <v>758</v>
      </c>
      <c r="E293" t="s">
        <v>1031</v>
      </c>
      <c r="F293" t="s">
        <v>956</v>
      </c>
      <c r="G293" t="s">
        <v>938</v>
      </c>
      <c r="H293">
        <v>1.714</v>
      </c>
      <c r="J293">
        <v>105107758</v>
      </c>
      <c r="K293" s="2">
        <v>42863</v>
      </c>
      <c r="L293">
        <v>21</v>
      </c>
      <c r="M293">
        <v>10</v>
      </c>
      <c r="N293">
        <v>0</v>
      </c>
      <c r="O293">
        <v>1</v>
      </c>
      <c r="P293" t="s">
        <v>7</v>
      </c>
    </row>
    <row r="294" spans="1:16">
      <c r="A294" t="s">
        <v>998</v>
      </c>
      <c r="B294" t="s">
        <v>941</v>
      </c>
      <c r="C294">
        <v>0</v>
      </c>
      <c r="D294" t="s">
        <v>765</v>
      </c>
      <c r="E294" t="s">
        <v>945</v>
      </c>
      <c r="F294" t="s">
        <v>943</v>
      </c>
      <c r="G294" t="s">
        <v>937</v>
      </c>
      <c r="H294">
        <v>0</v>
      </c>
      <c r="J294">
        <v>105093382</v>
      </c>
      <c r="K294" s="2">
        <v>42857</v>
      </c>
      <c r="L294">
        <v>30</v>
      </c>
      <c r="M294">
        <v>1</v>
      </c>
      <c r="N294">
        <v>0</v>
      </c>
      <c r="O294">
        <v>1</v>
      </c>
      <c r="P294" t="s">
        <v>7</v>
      </c>
    </row>
    <row r="295" spans="1:16">
      <c r="A295" t="s">
        <v>998</v>
      </c>
      <c r="B295" t="s">
        <v>941</v>
      </c>
      <c r="C295">
        <v>0</v>
      </c>
      <c r="E295" t="s">
        <v>1047</v>
      </c>
      <c r="F295" t="s">
        <v>945</v>
      </c>
      <c r="G295" t="s">
        <v>941</v>
      </c>
      <c r="H295">
        <v>999.99900000000002</v>
      </c>
      <c r="J295">
        <v>105214622</v>
      </c>
      <c r="K295" s="2">
        <v>42975</v>
      </c>
      <c r="L295">
        <v>30</v>
      </c>
      <c r="M295">
        <v>1</v>
      </c>
      <c r="N295">
        <v>0</v>
      </c>
      <c r="O295">
        <v>1</v>
      </c>
      <c r="P295" t="s">
        <v>7</v>
      </c>
    </row>
    <row r="296" spans="1:16">
      <c r="A296" t="s">
        <v>998</v>
      </c>
      <c r="B296" t="s">
        <v>1009</v>
      </c>
      <c r="C296">
        <v>0</v>
      </c>
      <c r="E296" t="s">
        <v>942</v>
      </c>
      <c r="F296" t="s">
        <v>1048</v>
      </c>
      <c r="G296" t="s">
        <v>1009</v>
      </c>
      <c r="H296">
        <v>0.12</v>
      </c>
      <c r="J296">
        <v>105233238</v>
      </c>
      <c r="K296" s="2">
        <v>42978</v>
      </c>
      <c r="L296">
        <v>30</v>
      </c>
      <c r="M296">
        <v>1</v>
      </c>
      <c r="N296">
        <v>7</v>
      </c>
      <c r="O296">
        <v>1</v>
      </c>
      <c r="P296" t="s">
        <v>7</v>
      </c>
    </row>
    <row r="297" spans="1:16">
      <c r="A297" t="s">
        <v>998</v>
      </c>
      <c r="B297" t="s">
        <v>942</v>
      </c>
      <c r="C297">
        <v>8.5999999999999993E-2</v>
      </c>
      <c r="D297" t="s">
        <v>756</v>
      </c>
      <c r="E297" t="s">
        <v>1029</v>
      </c>
      <c r="F297" t="s">
        <v>956</v>
      </c>
      <c r="G297" t="s">
        <v>938</v>
      </c>
      <c r="H297">
        <v>1.5169999999999999</v>
      </c>
      <c r="J297">
        <v>105196721</v>
      </c>
      <c r="K297" s="2">
        <v>42952</v>
      </c>
      <c r="L297">
        <v>31</v>
      </c>
      <c r="M297">
        <v>1</v>
      </c>
      <c r="N297">
        <v>8</v>
      </c>
      <c r="O297">
        <v>1</v>
      </c>
      <c r="P297" t="s">
        <v>7</v>
      </c>
    </row>
    <row r="298" spans="1:16">
      <c r="A298" t="s">
        <v>998</v>
      </c>
      <c r="B298" t="s">
        <v>1025</v>
      </c>
      <c r="C298">
        <v>1.2999999999999999E-2</v>
      </c>
      <c r="D298" t="s">
        <v>6</v>
      </c>
      <c r="E298" t="s">
        <v>941</v>
      </c>
      <c r="F298" t="s">
        <v>945</v>
      </c>
      <c r="H298">
        <v>999.99900000000002</v>
      </c>
      <c r="J298">
        <v>105121777</v>
      </c>
      <c r="K298" s="2">
        <v>42885</v>
      </c>
      <c r="L298">
        <v>32</v>
      </c>
      <c r="M298">
        <v>1</v>
      </c>
      <c r="N298">
        <v>4</v>
      </c>
      <c r="O298">
        <v>1</v>
      </c>
      <c r="P298" t="s">
        <v>7</v>
      </c>
    </row>
    <row r="299" spans="1:16">
      <c r="A299" t="s">
        <v>998</v>
      </c>
      <c r="B299" t="s">
        <v>945</v>
      </c>
      <c r="C299">
        <v>0</v>
      </c>
      <c r="D299" t="s">
        <v>757</v>
      </c>
      <c r="E299" t="s">
        <v>941</v>
      </c>
      <c r="F299" t="s">
        <v>1049</v>
      </c>
      <c r="G299" t="s">
        <v>945</v>
      </c>
      <c r="H299">
        <v>8.1210000000000004</v>
      </c>
      <c r="J299">
        <v>105186074</v>
      </c>
      <c r="K299" s="2">
        <v>42944</v>
      </c>
      <c r="L299">
        <v>21</v>
      </c>
      <c r="M299">
        <v>1</v>
      </c>
      <c r="N299">
        <v>0</v>
      </c>
      <c r="O299">
        <v>1</v>
      </c>
      <c r="P299" t="s">
        <v>7</v>
      </c>
    </row>
    <row r="300" spans="1:16">
      <c r="A300" t="s">
        <v>998</v>
      </c>
      <c r="B300" t="s">
        <v>1025</v>
      </c>
      <c r="C300">
        <v>6.0000000000000001E-3</v>
      </c>
      <c r="D300" t="s">
        <v>762</v>
      </c>
      <c r="E300" t="s">
        <v>941</v>
      </c>
      <c r="F300" t="s">
        <v>945</v>
      </c>
      <c r="H300">
        <v>999.99900000000002</v>
      </c>
      <c r="J300">
        <v>105197257</v>
      </c>
      <c r="K300" s="2">
        <v>42954</v>
      </c>
      <c r="L300">
        <v>19</v>
      </c>
      <c r="M300">
        <v>1</v>
      </c>
      <c r="N300">
        <v>0</v>
      </c>
      <c r="O300">
        <v>1</v>
      </c>
      <c r="P300" t="s">
        <v>3</v>
      </c>
    </row>
    <row r="301" spans="1:16">
      <c r="A301" t="s">
        <v>998</v>
      </c>
      <c r="B301" t="s">
        <v>942</v>
      </c>
      <c r="C301">
        <v>0</v>
      </c>
      <c r="E301" t="s">
        <v>1050</v>
      </c>
      <c r="F301" t="s">
        <v>1029</v>
      </c>
      <c r="G301" t="s">
        <v>942</v>
      </c>
      <c r="H301">
        <v>999.99900000000002</v>
      </c>
      <c r="J301">
        <v>105240102</v>
      </c>
      <c r="K301" s="2">
        <v>43001</v>
      </c>
      <c r="L301">
        <v>30</v>
      </c>
      <c r="M301">
        <v>1</v>
      </c>
      <c r="N301">
        <v>7</v>
      </c>
      <c r="O301">
        <v>1</v>
      </c>
      <c r="P301" t="s">
        <v>7</v>
      </c>
    </row>
    <row r="302" spans="1:16">
      <c r="A302" t="s">
        <v>998</v>
      </c>
      <c r="B302" t="s">
        <v>942</v>
      </c>
      <c r="C302">
        <v>0</v>
      </c>
      <c r="E302" t="s">
        <v>1051</v>
      </c>
      <c r="F302" t="s">
        <v>1003</v>
      </c>
      <c r="H302">
        <v>999.99900000000002</v>
      </c>
      <c r="J302">
        <v>105028147</v>
      </c>
      <c r="K302" s="2">
        <v>42776</v>
      </c>
      <c r="L302">
        <v>21</v>
      </c>
      <c r="M302">
        <v>1</v>
      </c>
      <c r="N302">
        <v>7</v>
      </c>
      <c r="O302">
        <v>2</v>
      </c>
      <c r="P302" t="s">
        <v>7</v>
      </c>
    </row>
    <row r="303" spans="1:16">
      <c r="A303" t="s">
        <v>998</v>
      </c>
      <c r="B303" t="s">
        <v>942</v>
      </c>
      <c r="C303">
        <v>1.9E-2</v>
      </c>
      <c r="D303" t="s">
        <v>758</v>
      </c>
      <c r="E303" t="s">
        <v>956</v>
      </c>
      <c r="F303" t="s">
        <v>1029</v>
      </c>
      <c r="G303" t="s">
        <v>938</v>
      </c>
      <c r="H303">
        <v>1.577</v>
      </c>
      <c r="J303">
        <v>105028159</v>
      </c>
      <c r="K303" s="2">
        <v>42766</v>
      </c>
      <c r="L303">
        <v>28</v>
      </c>
      <c r="M303">
        <v>1</v>
      </c>
      <c r="O303">
        <v>5</v>
      </c>
      <c r="P303" t="s">
        <v>7</v>
      </c>
    </row>
    <row r="304" spans="1:16">
      <c r="A304" t="s">
        <v>998</v>
      </c>
      <c r="B304" t="s">
        <v>945</v>
      </c>
      <c r="C304">
        <v>0</v>
      </c>
      <c r="E304" t="s">
        <v>942</v>
      </c>
      <c r="F304" t="s">
        <v>1049</v>
      </c>
      <c r="G304" t="s">
        <v>945</v>
      </c>
      <c r="H304">
        <v>7.75</v>
      </c>
      <c r="J304">
        <v>105026731</v>
      </c>
      <c r="K304" s="2">
        <v>42790</v>
      </c>
      <c r="L304">
        <v>21</v>
      </c>
      <c r="M304">
        <v>1</v>
      </c>
      <c r="N304">
        <v>7</v>
      </c>
      <c r="O304">
        <v>1</v>
      </c>
      <c r="P304" t="s">
        <v>3</v>
      </c>
    </row>
    <row r="305" spans="1:16">
      <c r="A305" t="s">
        <v>998</v>
      </c>
      <c r="B305" t="s">
        <v>945</v>
      </c>
      <c r="C305">
        <v>0</v>
      </c>
      <c r="E305" t="s">
        <v>942</v>
      </c>
      <c r="F305" t="s">
        <v>944</v>
      </c>
      <c r="G305" t="s">
        <v>945</v>
      </c>
      <c r="H305">
        <v>7.75</v>
      </c>
      <c r="J305">
        <v>105075625</v>
      </c>
      <c r="K305" s="2">
        <v>42825</v>
      </c>
      <c r="L305">
        <v>30</v>
      </c>
      <c r="M305">
        <v>1</v>
      </c>
      <c r="N305">
        <v>7</v>
      </c>
      <c r="O305">
        <v>4</v>
      </c>
      <c r="P305" t="s">
        <v>3</v>
      </c>
    </row>
    <row r="306" spans="1:16">
      <c r="A306" t="s">
        <v>998</v>
      </c>
      <c r="B306" t="s">
        <v>942</v>
      </c>
      <c r="C306">
        <v>0.109</v>
      </c>
      <c r="D306" t="s">
        <v>758</v>
      </c>
      <c r="E306" t="s">
        <v>944</v>
      </c>
      <c r="F306" t="s">
        <v>945</v>
      </c>
      <c r="G306" t="s">
        <v>938</v>
      </c>
      <c r="H306">
        <v>0.10199999999999999</v>
      </c>
      <c r="J306">
        <v>105075633</v>
      </c>
      <c r="K306" s="2">
        <v>42830</v>
      </c>
      <c r="L306">
        <v>30</v>
      </c>
      <c r="M306">
        <v>1</v>
      </c>
      <c r="N306">
        <v>4</v>
      </c>
      <c r="O306">
        <v>1</v>
      </c>
      <c r="P306" t="s">
        <v>3</v>
      </c>
    </row>
    <row r="307" spans="1:16">
      <c r="A307" t="s">
        <v>998</v>
      </c>
      <c r="B307" t="s">
        <v>1025</v>
      </c>
      <c r="C307">
        <v>1.9E-2</v>
      </c>
      <c r="D307" t="s">
        <v>756</v>
      </c>
      <c r="E307" t="s">
        <v>941</v>
      </c>
      <c r="F307" t="s">
        <v>945</v>
      </c>
      <c r="H307">
        <v>999.99900000000002</v>
      </c>
      <c r="J307">
        <v>105056687</v>
      </c>
      <c r="K307" s="2">
        <v>42818</v>
      </c>
      <c r="L307">
        <v>31</v>
      </c>
      <c r="M307">
        <v>1</v>
      </c>
      <c r="N307">
        <v>4</v>
      </c>
      <c r="O307">
        <v>1</v>
      </c>
      <c r="P307" t="s">
        <v>7</v>
      </c>
    </row>
    <row r="308" spans="1:16">
      <c r="A308" t="s">
        <v>998</v>
      </c>
      <c r="B308" t="s">
        <v>945</v>
      </c>
      <c r="C308">
        <v>2.5999999999999999E-2</v>
      </c>
      <c r="D308" t="s">
        <v>765</v>
      </c>
      <c r="E308" t="s">
        <v>941</v>
      </c>
      <c r="F308" t="s">
        <v>1049</v>
      </c>
      <c r="G308" t="s">
        <v>945</v>
      </c>
      <c r="H308">
        <v>8.1470000000000002</v>
      </c>
      <c r="J308">
        <v>105091230</v>
      </c>
      <c r="K308" s="2">
        <v>42849</v>
      </c>
      <c r="L308">
        <v>21</v>
      </c>
      <c r="M308">
        <v>2</v>
      </c>
      <c r="N308">
        <v>7</v>
      </c>
      <c r="O308">
        <v>1</v>
      </c>
      <c r="P308" t="s">
        <v>3</v>
      </c>
    </row>
    <row r="309" spans="1:16">
      <c r="A309" t="s">
        <v>998</v>
      </c>
      <c r="B309" t="s">
        <v>945</v>
      </c>
      <c r="C309">
        <v>1.4999999999999999E-2</v>
      </c>
      <c r="D309" t="s">
        <v>6</v>
      </c>
      <c r="E309" t="s">
        <v>942</v>
      </c>
      <c r="F309" t="s">
        <v>940</v>
      </c>
      <c r="G309" t="s">
        <v>945</v>
      </c>
      <c r="H309">
        <v>7.7350000000000003</v>
      </c>
      <c r="J309">
        <v>105196704</v>
      </c>
      <c r="K309" s="2">
        <v>42951</v>
      </c>
      <c r="L309">
        <v>21</v>
      </c>
      <c r="M309">
        <v>1</v>
      </c>
      <c r="N309">
        <v>7</v>
      </c>
      <c r="O309">
        <v>1</v>
      </c>
      <c r="P309" t="s">
        <v>3</v>
      </c>
    </row>
    <row r="310" spans="1:16">
      <c r="A310" t="s">
        <v>998</v>
      </c>
      <c r="B310" t="s">
        <v>945</v>
      </c>
      <c r="C310">
        <v>0</v>
      </c>
      <c r="E310" t="s">
        <v>941</v>
      </c>
      <c r="F310" t="s">
        <v>1049</v>
      </c>
      <c r="G310" t="s">
        <v>945</v>
      </c>
      <c r="H310">
        <v>8.1210000000000004</v>
      </c>
      <c r="J310">
        <v>105028152</v>
      </c>
      <c r="K310" s="2">
        <v>42769</v>
      </c>
      <c r="L310">
        <v>21</v>
      </c>
      <c r="M310">
        <v>1</v>
      </c>
      <c r="N310">
        <v>7</v>
      </c>
      <c r="O310">
        <v>1</v>
      </c>
      <c r="P310" t="s">
        <v>7</v>
      </c>
    </row>
    <row r="311" spans="1:16">
      <c r="A311" t="s">
        <v>998</v>
      </c>
      <c r="B311" t="s">
        <v>1052</v>
      </c>
      <c r="C311">
        <v>0</v>
      </c>
      <c r="E311" t="s">
        <v>942</v>
      </c>
      <c r="F311" t="s">
        <v>940</v>
      </c>
      <c r="G311" t="s">
        <v>942</v>
      </c>
      <c r="H311">
        <v>999.99900000000002</v>
      </c>
      <c r="J311">
        <v>105240097</v>
      </c>
      <c r="K311" s="2">
        <v>43004</v>
      </c>
      <c r="L311">
        <v>21</v>
      </c>
      <c r="M311">
        <v>1</v>
      </c>
      <c r="N311">
        <v>7</v>
      </c>
      <c r="O311">
        <v>1</v>
      </c>
      <c r="P311" t="s">
        <v>7</v>
      </c>
    </row>
    <row r="312" spans="1:16">
      <c r="A312" t="s">
        <v>998</v>
      </c>
      <c r="B312" t="s">
        <v>942</v>
      </c>
      <c r="C312">
        <v>0.1</v>
      </c>
      <c r="D312" t="s">
        <v>758</v>
      </c>
      <c r="E312" t="s">
        <v>1033</v>
      </c>
      <c r="F312" t="s">
        <v>1000</v>
      </c>
      <c r="G312" t="s">
        <v>938</v>
      </c>
      <c r="H312">
        <v>1.177</v>
      </c>
      <c r="J312">
        <v>105233220</v>
      </c>
      <c r="K312" s="2">
        <v>42984</v>
      </c>
      <c r="L312">
        <v>25</v>
      </c>
      <c r="M312">
        <v>1</v>
      </c>
      <c r="N312">
        <v>0</v>
      </c>
      <c r="O312">
        <v>1</v>
      </c>
      <c r="P312" t="s">
        <v>7</v>
      </c>
    </row>
    <row r="313" spans="1:16">
      <c r="A313" t="s">
        <v>998</v>
      </c>
      <c r="B313" t="s">
        <v>942</v>
      </c>
      <c r="C313">
        <v>0</v>
      </c>
      <c r="E313" t="s">
        <v>1000</v>
      </c>
      <c r="F313" t="s">
        <v>1044</v>
      </c>
      <c r="G313" t="s">
        <v>938</v>
      </c>
      <c r="H313">
        <v>0.66500000000000004</v>
      </c>
      <c r="J313">
        <v>105233221</v>
      </c>
      <c r="K313" s="2">
        <v>42983</v>
      </c>
      <c r="L313">
        <v>30</v>
      </c>
      <c r="M313">
        <v>1</v>
      </c>
      <c r="N313">
        <v>7</v>
      </c>
      <c r="O313">
        <v>1</v>
      </c>
      <c r="P313" t="s">
        <v>8</v>
      </c>
    </row>
    <row r="314" spans="1:16">
      <c r="A314" t="s">
        <v>998</v>
      </c>
      <c r="B314" t="s">
        <v>942</v>
      </c>
      <c r="C314">
        <v>5.2999999999999999E-2</v>
      </c>
      <c r="D314" t="s">
        <v>756</v>
      </c>
      <c r="E314" t="s">
        <v>1031</v>
      </c>
      <c r="F314" t="s">
        <v>1009</v>
      </c>
      <c r="G314" t="s">
        <v>938</v>
      </c>
      <c r="H314">
        <v>1.776</v>
      </c>
      <c r="J314">
        <v>105233224</v>
      </c>
      <c r="K314" s="2">
        <v>42984</v>
      </c>
      <c r="L314">
        <v>23</v>
      </c>
      <c r="M314">
        <v>1</v>
      </c>
      <c r="N314">
        <v>0</v>
      </c>
      <c r="O314">
        <v>1</v>
      </c>
      <c r="P314" t="s">
        <v>3</v>
      </c>
    </row>
    <row r="315" spans="1:16">
      <c r="A315" t="s">
        <v>998</v>
      </c>
      <c r="B315" t="s">
        <v>942</v>
      </c>
      <c r="C315">
        <v>4.0000000000000001E-3</v>
      </c>
      <c r="D315" t="s">
        <v>758</v>
      </c>
      <c r="E315" t="s">
        <v>945</v>
      </c>
      <c r="F315" t="s">
        <v>944</v>
      </c>
      <c r="G315" t="s">
        <v>939</v>
      </c>
      <c r="H315">
        <v>2.1880000000000002</v>
      </c>
      <c r="J315">
        <v>105240096</v>
      </c>
      <c r="K315" s="2">
        <v>42995</v>
      </c>
      <c r="L315">
        <v>22</v>
      </c>
      <c r="M315">
        <v>1</v>
      </c>
      <c r="N315">
        <v>0</v>
      </c>
      <c r="O315">
        <v>1</v>
      </c>
      <c r="P315" t="s">
        <v>7</v>
      </c>
    </row>
    <row r="316" spans="1:16">
      <c r="A316" t="s">
        <v>998</v>
      </c>
      <c r="B316" t="s">
        <v>942</v>
      </c>
      <c r="C316">
        <v>3.1E-2</v>
      </c>
      <c r="D316" t="s">
        <v>756</v>
      </c>
      <c r="E316" t="s">
        <v>1033</v>
      </c>
      <c r="F316" t="s">
        <v>1041</v>
      </c>
      <c r="G316" t="s">
        <v>938</v>
      </c>
      <c r="H316">
        <v>1.3080000000000001</v>
      </c>
      <c r="J316">
        <v>105168896</v>
      </c>
      <c r="K316" s="2">
        <v>42930</v>
      </c>
      <c r="L316">
        <v>21</v>
      </c>
      <c r="M316">
        <v>1</v>
      </c>
      <c r="N316">
        <v>0</v>
      </c>
      <c r="O316">
        <v>1</v>
      </c>
      <c r="P316" t="s">
        <v>3</v>
      </c>
    </row>
    <row r="317" spans="1:16">
      <c r="A317" t="s">
        <v>998</v>
      </c>
      <c r="B317" t="s">
        <v>945</v>
      </c>
      <c r="C317">
        <v>0</v>
      </c>
      <c r="E317" t="s">
        <v>942</v>
      </c>
      <c r="F317" t="s">
        <v>1053</v>
      </c>
      <c r="G317" t="s">
        <v>945</v>
      </c>
      <c r="H317">
        <v>7.75</v>
      </c>
      <c r="J317">
        <v>105186092</v>
      </c>
      <c r="K317" s="2">
        <v>42936</v>
      </c>
      <c r="L317">
        <v>21</v>
      </c>
      <c r="M317">
        <v>2</v>
      </c>
      <c r="N317">
        <v>7</v>
      </c>
      <c r="O317">
        <v>5</v>
      </c>
      <c r="P317" t="s">
        <v>7</v>
      </c>
    </row>
    <row r="318" spans="1:16">
      <c r="A318" t="s">
        <v>998</v>
      </c>
      <c r="B318" t="s">
        <v>1012</v>
      </c>
      <c r="C318">
        <v>1.4E-2</v>
      </c>
      <c r="D318" t="s">
        <v>6</v>
      </c>
      <c r="E318" t="s">
        <v>942</v>
      </c>
      <c r="F318" t="s">
        <v>1010</v>
      </c>
      <c r="G318" t="s">
        <v>1013</v>
      </c>
      <c r="H318">
        <v>0.48</v>
      </c>
      <c r="J318">
        <v>107808872</v>
      </c>
      <c r="K318" s="2">
        <v>45509</v>
      </c>
      <c r="L318">
        <v>24</v>
      </c>
      <c r="M318">
        <v>1</v>
      </c>
      <c r="N318">
        <v>0</v>
      </c>
      <c r="O318">
        <v>1</v>
      </c>
      <c r="P318" t="s">
        <v>7</v>
      </c>
    </row>
    <row r="319" spans="1:16">
      <c r="A319" t="s">
        <v>998</v>
      </c>
      <c r="B319" t="s">
        <v>945</v>
      </c>
      <c r="C319">
        <v>0</v>
      </c>
      <c r="E319" t="s">
        <v>942</v>
      </c>
      <c r="F319" t="s">
        <v>1049</v>
      </c>
      <c r="G319" t="s">
        <v>945</v>
      </c>
      <c r="H319">
        <v>7.75</v>
      </c>
      <c r="J319">
        <v>105257889</v>
      </c>
      <c r="K319" s="2">
        <v>43010</v>
      </c>
      <c r="L319">
        <v>21</v>
      </c>
      <c r="M319">
        <v>1</v>
      </c>
      <c r="N319">
        <v>7</v>
      </c>
      <c r="O319">
        <v>1</v>
      </c>
      <c r="P319" t="s">
        <v>7</v>
      </c>
    </row>
    <row r="320" spans="1:16">
      <c r="A320" t="s">
        <v>998</v>
      </c>
      <c r="B320" t="s">
        <v>942</v>
      </c>
      <c r="C320">
        <v>0</v>
      </c>
      <c r="E320" t="s">
        <v>1009</v>
      </c>
      <c r="F320" t="s">
        <v>1010</v>
      </c>
      <c r="G320" t="s">
        <v>938</v>
      </c>
      <c r="H320">
        <v>1.843</v>
      </c>
      <c r="J320">
        <v>105257896</v>
      </c>
      <c r="K320" s="2">
        <v>43011</v>
      </c>
      <c r="L320">
        <v>30</v>
      </c>
      <c r="M320">
        <v>1</v>
      </c>
      <c r="N320">
        <v>7</v>
      </c>
      <c r="O320">
        <v>1</v>
      </c>
      <c r="P320" t="s">
        <v>3</v>
      </c>
    </row>
    <row r="321" spans="1:19">
      <c r="A321" t="s">
        <v>998</v>
      </c>
      <c r="B321" t="s">
        <v>944</v>
      </c>
      <c r="C321">
        <v>0</v>
      </c>
      <c r="E321" t="s">
        <v>1006</v>
      </c>
      <c r="F321" t="s">
        <v>996</v>
      </c>
      <c r="G321" t="s">
        <v>937</v>
      </c>
      <c r="H321">
        <v>0.91100000000000003</v>
      </c>
      <c r="J321">
        <v>105257907</v>
      </c>
      <c r="K321" s="2">
        <v>43018</v>
      </c>
      <c r="L321">
        <v>21</v>
      </c>
      <c r="M321">
        <v>2</v>
      </c>
      <c r="N321">
        <v>8</v>
      </c>
      <c r="O321">
        <v>1</v>
      </c>
      <c r="P321" t="s">
        <v>7</v>
      </c>
    </row>
    <row r="322" spans="1:19">
      <c r="A322" t="s">
        <v>998</v>
      </c>
      <c r="B322" t="s">
        <v>942</v>
      </c>
      <c r="C322">
        <v>1.0999999999999999E-2</v>
      </c>
      <c r="D322" t="s">
        <v>758</v>
      </c>
      <c r="E322" t="s">
        <v>1029</v>
      </c>
      <c r="F322" t="s">
        <v>1041</v>
      </c>
      <c r="G322" t="s">
        <v>938</v>
      </c>
      <c r="H322">
        <v>1.42</v>
      </c>
      <c r="J322">
        <v>105257908</v>
      </c>
      <c r="K322" s="2">
        <v>43020</v>
      </c>
      <c r="L322">
        <v>14</v>
      </c>
      <c r="M322">
        <v>1</v>
      </c>
      <c r="N322">
        <v>0</v>
      </c>
      <c r="O322">
        <v>1</v>
      </c>
      <c r="P322" t="s">
        <v>3</v>
      </c>
      <c r="Q322">
        <v>35.171573000000002</v>
      </c>
      <c r="R322">
        <v>-79.409191000000007</v>
      </c>
      <c r="S322" t="s">
        <v>1054</v>
      </c>
    </row>
    <row r="323" spans="1:19">
      <c r="A323" t="s">
        <v>998</v>
      </c>
      <c r="B323" t="s">
        <v>1055</v>
      </c>
      <c r="C323">
        <v>1.9E-2</v>
      </c>
      <c r="D323" t="s">
        <v>756</v>
      </c>
      <c r="E323" t="s">
        <v>944</v>
      </c>
      <c r="F323" t="s">
        <v>995</v>
      </c>
      <c r="H323">
        <v>999.99900000000002</v>
      </c>
      <c r="J323">
        <v>105277904</v>
      </c>
      <c r="K323" s="2">
        <v>43033</v>
      </c>
      <c r="L323">
        <v>21</v>
      </c>
      <c r="M323">
        <v>1</v>
      </c>
      <c r="N323">
        <v>0</v>
      </c>
      <c r="O323">
        <v>4</v>
      </c>
      <c r="P323" t="s">
        <v>7</v>
      </c>
    </row>
    <row r="324" spans="1:19">
      <c r="A324" t="s">
        <v>998</v>
      </c>
      <c r="B324" t="s">
        <v>942</v>
      </c>
      <c r="C324">
        <v>5.0000000000000001E-3</v>
      </c>
      <c r="D324" t="s">
        <v>756</v>
      </c>
      <c r="E324" t="s">
        <v>1029</v>
      </c>
      <c r="F324" t="s">
        <v>956</v>
      </c>
      <c r="G324" t="s">
        <v>938</v>
      </c>
      <c r="H324">
        <v>1.4359999999999999</v>
      </c>
      <c r="J324">
        <v>105322856</v>
      </c>
      <c r="K324" s="2">
        <v>43059</v>
      </c>
      <c r="L324">
        <v>21</v>
      </c>
      <c r="M324">
        <v>1</v>
      </c>
      <c r="N324">
        <v>0</v>
      </c>
      <c r="O324">
        <v>1</v>
      </c>
      <c r="P324" t="s">
        <v>3</v>
      </c>
    </row>
    <row r="325" spans="1:19">
      <c r="A325" t="s">
        <v>998</v>
      </c>
      <c r="B325" t="s">
        <v>942</v>
      </c>
      <c r="C325">
        <v>0</v>
      </c>
      <c r="E325" t="s">
        <v>1009</v>
      </c>
      <c r="F325" t="s">
        <v>1056</v>
      </c>
      <c r="G325" t="s">
        <v>938</v>
      </c>
      <c r="H325">
        <v>1.843</v>
      </c>
      <c r="J325">
        <v>105277891</v>
      </c>
      <c r="K325" s="2">
        <v>43008</v>
      </c>
      <c r="L325">
        <v>30</v>
      </c>
      <c r="M325">
        <v>1</v>
      </c>
      <c r="N325">
        <v>7</v>
      </c>
      <c r="O325">
        <v>1</v>
      </c>
      <c r="P325" t="s">
        <v>7</v>
      </c>
    </row>
    <row r="326" spans="1:19">
      <c r="A326" t="s">
        <v>998</v>
      </c>
      <c r="B326" t="s">
        <v>942</v>
      </c>
      <c r="C326">
        <v>0</v>
      </c>
      <c r="E326" t="s">
        <v>956</v>
      </c>
      <c r="F326" t="s">
        <v>1009</v>
      </c>
      <c r="G326" t="s">
        <v>938</v>
      </c>
      <c r="H326">
        <v>1.5960000000000001</v>
      </c>
      <c r="J326">
        <v>105277902</v>
      </c>
      <c r="K326" s="2">
        <v>43032</v>
      </c>
      <c r="L326">
        <v>21</v>
      </c>
      <c r="M326">
        <v>1</v>
      </c>
      <c r="N326">
        <v>8</v>
      </c>
      <c r="O326">
        <v>1</v>
      </c>
      <c r="P326" t="s">
        <v>7</v>
      </c>
    </row>
    <row r="327" spans="1:19">
      <c r="A327" t="s">
        <v>998</v>
      </c>
      <c r="B327" t="s">
        <v>942</v>
      </c>
      <c r="C327">
        <v>0</v>
      </c>
      <c r="E327" t="s">
        <v>956</v>
      </c>
      <c r="F327" t="s">
        <v>1029</v>
      </c>
      <c r="G327" t="s">
        <v>938</v>
      </c>
      <c r="H327">
        <v>1.5960000000000001</v>
      </c>
      <c r="J327">
        <v>105329621</v>
      </c>
      <c r="K327" s="2">
        <v>43077</v>
      </c>
      <c r="L327">
        <v>23</v>
      </c>
      <c r="M327">
        <v>2</v>
      </c>
      <c r="N327">
        <v>19</v>
      </c>
      <c r="O327">
        <v>3</v>
      </c>
      <c r="P327" t="s">
        <v>7</v>
      </c>
    </row>
    <row r="328" spans="1:19">
      <c r="A328" t="s">
        <v>754</v>
      </c>
      <c r="B328" t="s">
        <v>939</v>
      </c>
      <c r="C328">
        <v>0</v>
      </c>
      <c r="E328" t="s">
        <v>954</v>
      </c>
      <c r="G328" t="s">
        <v>939</v>
      </c>
      <c r="H328">
        <v>1.988</v>
      </c>
      <c r="J328">
        <v>105292761</v>
      </c>
      <c r="K328" s="2">
        <v>43053</v>
      </c>
      <c r="L328">
        <v>24</v>
      </c>
      <c r="M328">
        <v>1</v>
      </c>
      <c r="N328">
        <v>8</v>
      </c>
      <c r="O328">
        <v>1</v>
      </c>
      <c r="P328" t="s">
        <v>7</v>
      </c>
    </row>
    <row r="329" spans="1:19">
      <c r="A329" t="s">
        <v>754</v>
      </c>
      <c r="B329" t="s">
        <v>939</v>
      </c>
      <c r="C329">
        <v>0</v>
      </c>
      <c r="E329" t="s">
        <v>954</v>
      </c>
      <c r="F329" t="s">
        <v>1057</v>
      </c>
      <c r="G329" t="s">
        <v>939</v>
      </c>
      <c r="H329">
        <v>1.988</v>
      </c>
      <c r="J329">
        <v>105336826</v>
      </c>
      <c r="K329" s="2">
        <v>43083</v>
      </c>
      <c r="L329">
        <v>21</v>
      </c>
      <c r="M329">
        <v>1</v>
      </c>
      <c r="N329">
        <v>0</v>
      </c>
      <c r="O329">
        <v>1</v>
      </c>
      <c r="P329" t="s">
        <v>7</v>
      </c>
    </row>
    <row r="330" spans="1:19">
      <c r="A330" t="s">
        <v>998</v>
      </c>
      <c r="B330" t="s">
        <v>942</v>
      </c>
      <c r="C330">
        <v>0</v>
      </c>
      <c r="E330" t="s">
        <v>944</v>
      </c>
      <c r="G330" t="s">
        <v>938</v>
      </c>
      <c r="H330">
        <v>0.21099999999999999</v>
      </c>
      <c r="J330">
        <v>105329610</v>
      </c>
      <c r="K330" s="2">
        <v>43073</v>
      </c>
      <c r="L330">
        <v>30</v>
      </c>
      <c r="M330">
        <v>1</v>
      </c>
      <c r="O330">
        <v>1</v>
      </c>
      <c r="P330" t="s">
        <v>7</v>
      </c>
    </row>
    <row r="331" spans="1:19">
      <c r="A331" t="s">
        <v>998</v>
      </c>
      <c r="B331" t="s">
        <v>944</v>
      </c>
      <c r="C331">
        <v>0</v>
      </c>
      <c r="E331" t="s">
        <v>942</v>
      </c>
      <c r="F331" t="s">
        <v>1000</v>
      </c>
      <c r="G331" t="s">
        <v>937</v>
      </c>
      <c r="H331">
        <v>1.4890000000000001</v>
      </c>
      <c r="J331">
        <v>105329614</v>
      </c>
      <c r="K331" s="2">
        <v>43075</v>
      </c>
      <c r="L331">
        <v>30</v>
      </c>
      <c r="M331">
        <v>2</v>
      </c>
      <c r="N331">
        <v>7</v>
      </c>
      <c r="O331">
        <v>1</v>
      </c>
      <c r="P331" t="s">
        <v>7</v>
      </c>
    </row>
    <row r="332" spans="1:19">
      <c r="A332" t="s">
        <v>998</v>
      </c>
      <c r="B332" t="s">
        <v>942</v>
      </c>
      <c r="C332">
        <v>4.0000000000000001E-3</v>
      </c>
      <c r="D332" t="s">
        <v>758</v>
      </c>
      <c r="E332" t="s">
        <v>945</v>
      </c>
      <c r="F332" t="s">
        <v>954</v>
      </c>
      <c r="G332" t="s">
        <v>939</v>
      </c>
      <c r="H332">
        <v>2.1880000000000002</v>
      </c>
      <c r="J332">
        <v>105377027</v>
      </c>
      <c r="K332" s="2">
        <v>43120</v>
      </c>
      <c r="L332">
        <v>21</v>
      </c>
      <c r="M332">
        <v>4</v>
      </c>
      <c r="N332">
        <v>7</v>
      </c>
      <c r="O332">
        <v>1</v>
      </c>
      <c r="P332" t="s">
        <v>7</v>
      </c>
    </row>
    <row r="333" spans="1:19">
      <c r="A333" t="s">
        <v>998</v>
      </c>
      <c r="B333" t="s">
        <v>1058</v>
      </c>
      <c r="C333">
        <v>0</v>
      </c>
      <c r="D333" t="s">
        <v>758</v>
      </c>
      <c r="E333" t="s">
        <v>942</v>
      </c>
      <c r="F333" t="s">
        <v>943</v>
      </c>
      <c r="G333" t="s">
        <v>945</v>
      </c>
      <c r="H333">
        <v>7.75</v>
      </c>
      <c r="J333">
        <v>105353829</v>
      </c>
      <c r="K333" s="2">
        <v>43099</v>
      </c>
      <c r="L333">
        <v>31</v>
      </c>
      <c r="M333">
        <v>1</v>
      </c>
      <c r="N333">
        <v>0</v>
      </c>
      <c r="O333">
        <v>1</v>
      </c>
      <c r="P333" t="s">
        <v>7</v>
      </c>
    </row>
    <row r="334" spans="1:19">
      <c r="A334" t="s">
        <v>998</v>
      </c>
      <c r="B334" t="s">
        <v>942</v>
      </c>
      <c r="C334">
        <v>4.7E-2</v>
      </c>
      <c r="D334" t="s">
        <v>756</v>
      </c>
      <c r="E334" t="s">
        <v>954</v>
      </c>
      <c r="F334" t="s">
        <v>1059</v>
      </c>
      <c r="G334" t="s">
        <v>939</v>
      </c>
      <c r="H334">
        <v>2.0350000000000001</v>
      </c>
      <c r="J334">
        <v>105312008</v>
      </c>
      <c r="K334" s="2">
        <v>43066</v>
      </c>
      <c r="L334">
        <v>1</v>
      </c>
      <c r="M334">
        <v>1</v>
      </c>
      <c r="N334">
        <v>0</v>
      </c>
      <c r="O334">
        <v>1</v>
      </c>
      <c r="P334" t="s">
        <v>7</v>
      </c>
    </row>
    <row r="335" spans="1:19">
      <c r="A335" t="s">
        <v>998</v>
      </c>
      <c r="B335" t="s">
        <v>945</v>
      </c>
      <c r="C335">
        <v>0</v>
      </c>
      <c r="E335" t="s">
        <v>940</v>
      </c>
      <c r="F335" t="s">
        <v>942</v>
      </c>
      <c r="G335" t="s">
        <v>945</v>
      </c>
      <c r="H335">
        <v>7.5890000000000004</v>
      </c>
      <c r="J335">
        <v>105389685</v>
      </c>
      <c r="K335" s="2">
        <v>43145</v>
      </c>
      <c r="L335">
        <v>24</v>
      </c>
      <c r="M335">
        <v>1</v>
      </c>
      <c r="N335">
        <v>8</v>
      </c>
      <c r="O335">
        <v>1</v>
      </c>
      <c r="P335" t="s">
        <v>8</v>
      </c>
    </row>
    <row r="336" spans="1:19">
      <c r="A336" t="s">
        <v>998</v>
      </c>
      <c r="B336" t="s">
        <v>942</v>
      </c>
      <c r="C336">
        <v>0</v>
      </c>
      <c r="E336" t="s">
        <v>1009</v>
      </c>
      <c r="F336" t="s">
        <v>1031</v>
      </c>
      <c r="G336" t="s">
        <v>938</v>
      </c>
      <c r="H336">
        <v>1.843</v>
      </c>
      <c r="J336">
        <v>105277883</v>
      </c>
      <c r="K336" s="2">
        <v>43022</v>
      </c>
      <c r="L336">
        <v>21</v>
      </c>
      <c r="M336">
        <v>1</v>
      </c>
      <c r="N336">
        <v>7</v>
      </c>
      <c r="O336">
        <v>1</v>
      </c>
      <c r="P336" t="s">
        <v>7</v>
      </c>
    </row>
    <row r="337" spans="1:16">
      <c r="A337" t="s">
        <v>998</v>
      </c>
      <c r="B337" t="s">
        <v>941</v>
      </c>
      <c r="C337">
        <v>0.3</v>
      </c>
      <c r="D337" t="s">
        <v>757</v>
      </c>
      <c r="E337" t="s">
        <v>943</v>
      </c>
      <c r="F337" t="s">
        <v>945</v>
      </c>
      <c r="G337" t="s">
        <v>937</v>
      </c>
      <c r="H337">
        <v>0.42699999999999999</v>
      </c>
      <c r="J337">
        <v>105277887</v>
      </c>
      <c r="K337" s="2">
        <v>43026</v>
      </c>
      <c r="L337">
        <v>21</v>
      </c>
      <c r="M337">
        <v>1</v>
      </c>
      <c r="N337">
        <v>0</v>
      </c>
      <c r="O337">
        <v>1</v>
      </c>
      <c r="P337" t="s">
        <v>7</v>
      </c>
    </row>
    <row r="338" spans="1:16">
      <c r="A338" t="s">
        <v>998</v>
      </c>
      <c r="B338" t="s">
        <v>939</v>
      </c>
      <c r="C338">
        <v>0</v>
      </c>
      <c r="E338" t="s">
        <v>945</v>
      </c>
      <c r="F338" t="s">
        <v>954</v>
      </c>
      <c r="G338" t="s">
        <v>939</v>
      </c>
      <c r="H338">
        <v>2.1920000000000002</v>
      </c>
      <c r="J338">
        <v>105561216</v>
      </c>
      <c r="K338" s="2">
        <v>43307</v>
      </c>
      <c r="L338">
        <v>21</v>
      </c>
      <c r="M338">
        <v>1</v>
      </c>
      <c r="N338">
        <v>7</v>
      </c>
      <c r="O338">
        <v>1</v>
      </c>
      <c r="P338" t="s">
        <v>7</v>
      </c>
    </row>
    <row r="339" spans="1:16">
      <c r="A339" t="s">
        <v>998</v>
      </c>
      <c r="B339" t="s">
        <v>1010</v>
      </c>
      <c r="C339">
        <v>0</v>
      </c>
      <c r="E339" t="s">
        <v>942</v>
      </c>
      <c r="F339" t="s">
        <v>1060</v>
      </c>
      <c r="G339" t="s">
        <v>1010</v>
      </c>
      <c r="H339">
        <v>999.99900000000002</v>
      </c>
      <c r="J339">
        <v>105353830</v>
      </c>
      <c r="K339" s="2">
        <v>43099</v>
      </c>
      <c r="L339">
        <v>30</v>
      </c>
      <c r="M339">
        <v>1</v>
      </c>
      <c r="N339">
        <v>7</v>
      </c>
      <c r="O339">
        <v>1</v>
      </c>
      <c r="P339" t="s">
        <v>3</v>
      </c>
    </row>
    <row r="340" spans="1:16">
      <c r="A340" t="s">
        <v>998</v>
      </c>
      <c r="B340" t="s">
        <v>956</v>
      </c>
      <c r="C340">
        <v>0</v>
      </c>
      <c r="E340" t="s">
        <v>942</v>
      </c>
      <c r="F340" t="s">
        <v>1048</v>
      </c>
      <c r="G340" t="s">
        <v>956</v>
      </c>
      <c r="H340">
        <v>9.6630000000000003</v>
      </c>
      <c r="J340">
        <v>105382917</v>
      </c>
      <c r="K340" s="2">
        <v>43106</v>
      </c>
      <c r="L340">
        <v>30</v>
      </c>
      <c r="M340">
        <v>4</v>
      </c>
      <c r="N340">
        <v>16</v>
      </c>
      <c r="O340">
        <v>1</v>
      </c>
      <c r="P340" t="s">
        <v>7</v>
      </c>
    </row>
    <row r="341" spans="1:16">
      <c r="A341" t="s">
        <v>998</v>
      </c>
      <c r="B341" t="s">
        <v>942</v>
      </c>
      <c r="C341">
        <v>8.9999999999999993E-3</v>
      </c>
      <c r="D341" t="s">
        <v>756</v>
      </c>
      <c r="E341" t="s">
        <v>945</v>
      </c>
      <c r="F341" t="s">
        <v>944</v>
      </c>
      <c r="G341" t="s">
        <v>938</v>
      </c>
      <c r="H341">
        <v>8.9999999999999993E-3</v>
      </c>
      <c r="J341">
        <v>105611393</v>
      </c>
      <c r="K341" s="2">
        <v>43349</v>
      </c>
      <c r="L341">
        <v>28</v>
      </c>
      <c r="M341">
        <v>1</v>
      </c>
      <c r="N341">
        <v>7</v>
      </c>
      <c r="O341">
        <v>1</v>
      </c>
      <c r="P341" t="s">
        <v>7</v>
      </c>
    </row>
    <row r="342" spans="1:16">
      <c r="A342" t="s">
        <v>998</v>
      </c>
      <c r="B342" t="s">
        <v>942</v>
      </c>
      <c r="C342">
        <v>0</v>
      </c>
      <c r="E342" t="s">
        <v>1009</v>
      </c>
      <c r="F342" t="s">
        <v>1048</v>
      </c>
      <c r="G342" t="s">
        <v>938</v>
      </c>
      <c r="H342">
        <v>1.843</v>
      </c>
      <c r="J342">
        <v>105392275</v>
      </c>
      <c r="K342" s="2">
        <v>43133</v>
      </c>
      <c r="L342">
        <v>30</v>
      </c>
      <c r="M342">
        <v>1</v>
      </c>
      <c r="N342">
        <v>7</v>
      </c>
      <c r="O342">
        <v>1</v>
      </c>
      <c r="P342" t="s">
        <v>3</v>
      </c>
    </row>
    <row r="343" spans="1:16">
      <c r="A343" t="s">
        <v>998</v>
      </c>
      <c r="B343" t="s">
        <v>942</v>
      </c>
      <c r="C343">
        <v>0</v>
      </c>
      <c r="D343" t="s">
        <v>756</v>
      </c>
      <c r="E343" t="s">
        <v>1016</v>
      </c>
      <c r="F343" t="s">
        <v>1041</v>
      </c>
      <c r="G343" t="s">
        <v>938</v>
      </c>
      <c r="H343">
        <v>0.83899999999999997</v>
      </c>
      <c r="J343">
        <v>105311935</v>
      </c>
      <c r="K343" s="2">
        <v>43058</v>
      </c>
      <c r="L343">
        <v>19</v>
      </c>
      <c r="M343">
        <v>2</v>
      </c>
      <c r="N343">
        <v>0</v>
      </c>
      <c r="O343">
        <v>1</v>
      </c>
      <c r="P343" t="s">
        <v>7</v>
      </c>
    </row>
    <row r="344" spans="1:16">
      <c r="A344" t="s">
        <v>998</v>
      </c>
      <c r="B344" t="s">
        <v>942</v>
      </c>
      <c r="C344">
        <v>0</v>
      </c>
      <c r="E344" t="s">
        <v>940</v>
      </c>
      <c r="G344" t="s">
        <v>938</v>
      </c>
      <c r="H344">
        <v>0.21099999999999999</v>
      </c>
      <c r="J344">
        <v>105329607</v>
      </c>
      <c r="K344" s="2">
        <v>43070</v>
      </c>
      <c r="L344">
        <v>30</v>
      </c>
      <c r="M344">
        <v>1</v>
      </c>
      <c r="O344">
        <v>1</v>
      </c>
      <c r="P344" t="s">
        <v>7</v>
      </c>
    </row>
    <row r="345" spans="1:16">
      <c r="A345" t="s">
        <v>998</v>
      </c>
      <c r="B345" t="s">
        <v>942</v>
      </c>
      <c r="C345">
        <v>0.1</v>
      </c>
      <c r="D345" t="s">
        <v>758</v>
      </c>
      <c r="E345" t="s">
        <v>944</v>
      </c>
      <c r="F345" t="s">
        <v>1061</v>
      </c>
      <c r="G345" t="s">
        <v>938</v>
      </c>
      <c r="H345">
        <v>0.111</v>
      </c>
      <c r="J345">
        <v>105329622</v>
      </c>
      <c r="K345" s="2">
        <v>43079</v>
      </c>
      <c r="L345">
        <v>24</v>
      </c>
      <c r="M345">
        <v>1</v>
      </c>
      <c r="N345">
        <v>8</v>
      </c>
      <c r="O345">
        <v>1</v>
      </c>
      <c r="P345" t="s">
        <v>3</v>
      </c>
    </row>
    <row r="346" spans="1:16">
      <c r="A346" t="s">
        <v>998</v>
      </c>
      <c r="B346" t="s">
        <v>942</v>
      </c>
      <c r="C346">
        <v>0.4</v>
      </c>
      <c r="D346" t="s">
        <v>756</v>
      </c>
      <c r="E346" t="s">
        <v>997</v>
      </c>
      <c r="F346" t="s">
        <v>1016</v>
      </c>
      <c r="G346" t="s">
        <v>938</v>
      </c>
      <c r="H346">
        <v>0.74</v>
      </c>
      <c r="J346">
        <v>105311932</v>
      </c>
      <c r="K346" s="2">
        <v>43059</v>
      </c>
      <c r="L346">
        <v>30</v>
      </c>
      <c r="M346">
        <v>1</v>
      </c>
      <c r="N346">
        <v>7</v>
      </c>
      <c r="O346">
        <v>1</v>
      </c>
      <c r="P346" t="s">
        <v>7</v>
      </c>
    </row>
    <row r="347" spans="1:16">
      <c r="A347" t="s">
        <v>998</v>
      </c>
      <c r="B347" t="s">
        <v>945</v>
      </c>
      <c r="C347">
        <v>0</v>
      </c>
      <c r="E347" t="s">
        <v>940</v>
      </c>
      <c r="G347" t="s">
        <v>945</v>
      </c>
      <c r="H347">
        <v>7.5890000000000004</v>
      </c>
      <c r="J347">
        <v>105377035</v>
      </c>
      <c r="K347" s="2">
        <v>43126</v>
      </c>
      <c r="L347">
        <v>21</v>
      </c>
      <c r="M347">
        <v>1</v>
      </c>
      <c r="O347">
        <v>1</v>
      </c>
      <c r="P347" t="s">
        <v>3</v>
      </c>
    </row>
    <row r="348" spans="1:16">
      <c r="A348" t="s">
        <v>998</v>
      </c>
      <c r="B348" t="s">
        <v>945</v>
      </c>
      <c r="C348">
        <v>2.8000000000000001E-2</v>
      </c>
      <c r="D348" t="s">
        <v>762</v>
      </c>
      <c r="E348" t="s">
        <v>942</v>
      </c>
      <c r="F348" t="s">
        <v>940</v>
      </c>
      <c r="G348" t="s">
        <v>945</v>
      </c>
      <c r="H348">
        <v>7.7220000000000004</v>
      </c>
      <c r="J348">
        <v>108340932</v>
      </c>
      <c r="K348" s="2">
        <v>46008</v>
      </c>
      <c r="L348">
        <v>22</v>
      </c>
      <c r="M348">
        <v>1</v>
      </c>
      <c r="N348">
        <v>7</v>
      </c>
      <c r="O348">
        <v>4</v>
      </c>
      <c r="P348" t="s">
        <v>7</v>
      </c>
    </row>
    <row r="349" spans="1:16">
      <c r="A349" t="s">
        <v>998</v>
      </c>
      <c r="B349" t="s">
        <v>1012</v>
      </c>
      <c r="C349">
        <v>1.4999999999999999E-2</v>
      </c>
      <c r="D349" t="s">
        <v>763</v>
      </c>
      <c r="E349" t="s">
        <v>942</v>
      </c>
      <c r="F349" t="s">
        <v>1010</v>
      </c>
      <c r="G349" t="s">
        <v>1013</v>
      </c>
      <c r="H349">
        <v>0.46500000000000002</v>
      </c>
      <c r="J349">
        <v>108357136</v>
      </c>
      <c r="K349" s="2">
        <v>46021</v>
      </c>
      <c r="L349">
        <v>30</v>
      </c>
      <c r="M349">
        <v>1</v>
      </c>
      <c r="N349">
        <v>0</v>
      </c>
      <c r="O349">
        <v>1</v>
      </c>
      <c r="P349" t="s">
        <v>7</v>
      </c>
    </row>
    <row r="350" spans="1:16">
      <c r="A350" t="s">
        <v>998</v>
      </c>
      <c r="B350" t="s">
        <v>942</v>
      </c>
      <c r="C350">
        <v>0</v>
      </c>
      <c r="E350" t="s">
        <v>999</v>
      </c>
      <c r="F350" t="s">
        <v>940</v>
      </c>
      <c r="G350" t="s">
        <v>938</v>
      </c>
      <c r="H350">
        <v>0.21099999999999999</v>
      </c>
      <c r="J350">
        <v>104981930</v>
      </c>
      <c r="K350" s="2">
        <v>42713</v>
      </c>
      <c r="L350">
        <v>30</v>
      </c>
      <c r="M350">
        <v>1</v>
      </c>
      <c r="N350">
        <v>8</v>
      </c>
      <c r="O350">
        <v>1</v>
      </c>
      <c r="P350" t="s">
        <v>7</v>
      </c>
    </row>
    <row r="351" spans="1:16">
      <c r="A351" t="s">
        <v>998</v>
      </c>
      <c r="B351" t="s">
        <v>942</v>
      </c>
      <c r="C351">
        <v>4.0000000000000001E-3</v>
      </c>
      <c r="D351" t="s">
        <v>756</v>
      </c>
      <c r="E351" t="s">
        <v>1038</v>
      </c>
      <c r="F351" t="s">
        <v>1039</v>
      </c>
      <c r="G351" t="s">
        <v>1040</v>
      </c>
      <c r="H351">
        <v>0.48799999999999999</v>
      </c>
      <c r="J351">
        <v>104963629</v>
      </c>
      <c r="K351" s="2">
        <v>42706</v>
      </c>
      <c r="L351">
        <v>17</v>
      </c>
      <c r="M351">
        <v>1</v>
      </c>
      <c r="N351">
        <v>0</v>
      </c>
      <c r="O351">
        <v>1</v>
      </c>
      <c r="P351" t="s">
        <v>7</v>
      </c>
    </row>
    <row r="352" spans="1:16">
      <c r="A352" t="s">
        <v>998</v>
      </c>
      <c r="B352" t="s">
        <v>941</v>
      </c>
      <c r="C352">
        <v>0.4</v>
      </c>
      <c r="D352" t="s">
        <v>764</v>
      </c>
      <c r="E352" t="s">
        <v>944</v>
      </c>
      <c r="F352" t="s">
        <v>945</v>
      </c>
      <c r="G352" t="s">
        <v>937</v>
      </c>
      <c r="H352">
        <v>0.32700000000000001</v>
      </c>
      <c r="J352">
        <v>105007263</v>
      </c>
      <c r="K352" s="2">
        <v>42753</v>
      </c>
      <c r="L352">
        <v>30</v>
      </c>
      <c r="M352">
        <v>1</v>
      </c>
      <c r="N352">
        <v>9</v>
      </c>
      <c r="O352">
        <v>1</v>
      </c>
      <c r="P352" t="s">
        <v>3</v>
      </c>
    </row>
    <row r="353" spans="1:16">
      <c r="A353" t="s">
        <v>998</v>
      </c>
      <c r="B353" t="s">
        <v>942</v>
      </c>
      <c r="C353">
        <v>0.01</v>
      </c>
      <c r="D353" t="s">
        <v>758</v>
      </c>
      <c r="E353" t="s">
        <v>944</v>
      </c>
      <c r="F353" t="s">
        <v>945</v>
      </c>
      <c r="G353" t="s">
        <v>938</v>
      </c>
      <c r="H353">
        <v>0.20100000000000001</v>
      </c>
      <c r="J353">
        <v>104999009</v>
      </c>
      <c r="K353" s="2">
        <v>42739</v>
      </c>
      <c r="L353">
        <v>30</v>
      </c>
      <c r="M353">
        <v>1</v>
      </c>
      <c r="N353">
        <v>4</v>
      </c>
      <c r="O353">
        <v>1</v>
      </c>
      <c r="P353" t="s">
        <v>7</v>
      </c>
    </row>
    <row r="354" spans="1:16">
      <c r="A354" t="s">
        <v>998</v>
      </c>
      <c r="B354" t="s">
        <v>945</v>
      </c>
      <c r="C354">
        <v>3.0000000000000001E-3</v>
      </c>
      <c r="D354" t="s">
        <v>757</v>
      </c>
      <c r="E354" t="s">
        <v>942</v>
      </c>
      <c r="F354" t="s">
        <v>1062</v>
      </c>
      <c r="G354" t="s">
        <v>945</v>
      </c>
      <c r="H354">
        <v>7.7530000000000001</v>
      </c>
      <c r="J354">
        <v>104998988</v>
      </c>
      <c r="K354" s="2">
        <v>42734</v>
      </c>
      <c r="L354">
        <v>30</v>
      </c>
      <c r="M354">
        <v>1</v>
      </c>
      <c r="N354">
        <v>7</v>
      </c>
      <c r="O354">
        <v>4</v>
      </c>
      <c r="P354" t="s">
        <v>7</v>
      </c>
    </row>
    <row r="355" spans="1:16">
      <c r="A355" t="s">
        <v>998</v>
      </c>
      <c r="B355" t="s">
        <v>942</v>
      </c>
      <c r="C355">
        <v>5.0000000000000001E-3</v>
      </c>
      <c r="D355" t="s">
        <v>756</v>
      </c>
      <c r="E355" t="s">
        <v>1002</v>
      </c>
      <c r="F355" t="s">
        <v>1003</v>
      </c>
      <c r="G355" t="s">
        <v>942</v>
      </c>
      <c r="H355">
        <v>999.99900000000002</v>
      </c>
      <c r="J355">
        <v>105007262</v>
      </c>
      <c r="K355" s="2">
        <v>42752</v>
      </c>
      <c r="L355">
        <v>1</v>
      </c>
      <c r="M355">
        <v>2</v>
      </c>
      <c r="N355">
        <v>8</v>
      </c>
      <c r="O355">
        <v>4</v>
      </c>
      <c r="P355" t="s">
        <v>7</v>
      </c>
    </row>
    <row r="356" spans="1:16">
      <c r="A356" t="s">
        <v>998</v>
      </c>
      <c r="B356" t="s">
        <v>943</v>
      </c>
      <c r="C356">
        <v>0</v>
      </c>
      <c r="D356" t="s">
        <v>757</v>
      </c>
      <c r="E356" t="s">
        <v>1063</v>
      </c>
      <c r="F356" t="s">
        <v>1064</v>
      </c>
      <c r="H356">
        <v>999.99900000000002</v>
      </c>
      <c r="J356">
        <v>105056693</v>
      </c>
      <c r="K356" s="2">
        <v>42816</v>
      </c>
      <c r="L356">
        <v>30</v>
      </c>
      <c r="M356">
        <v>1</v>
      </c>
      <c r="N356">
        <v>8</v>
      </c>
      <c r="O356">
        <v>1</v>
      </c>
      <c r="P356" t="s">
        <v>3</v>
      </c>
    </row>
    <row r="357" spans="1:16">
      <c r="A357" t="s">
        <v>998</v>
      </c>
      <c r="B357" t="s">
        <v>942</v>
      </c>
      <c r="C357">
        <v>0</v>
      </c>
      <c r="E357" t="s">
        <v>956</v>
      </c>
      <c r="F357" t="s">
        <v>1065</v>
      </c>
      <c r="G357" t="s">
        <v>938</v>
      </c>
      <c r="H357">
        <v>1.5960000000000001</v>
      </c>
      <c r="J357">
        <v>104998989</v>
      </c>
      <c r="K357" s="2">
        <v>42735</v>
      </c>
      <c r="L357">
        <v>30</v>
      </c>
      <c r="M357">
        <v>1</v>
      </c>
      <c r="N357">
        <v>7</v>
      </c>
      <c r="O357">
        <v>4</v>
      </c>
      <c r="P357" t="s">
        <v>3</v>
      </c>
    </row>
    <row r="358" spans="1:16">
      <c r="A358" t="s">
        <v>998</v>
      </c>
      <c r="B358" t="s">
        <v>942</v>
      </c>
      <c r="C358">
        <v>0</v>
      </c>
      <c r="E358" t="s">
        <v>952</v>
      </c>
      <c r="F358" t="s">
        <v>945</v>
      </c>
      <c r="G358" t="s">
        <v>939</v>
      </c>
      <c r="H358">
        <v>1.9019999999999999</v>
      </c>
      <c r="J358">
        <v>104951394</v>
      </c>
      <c r="K358" s="2">
        <v>42720</v>
      </c>
      <c r="L358">
        <v>21</v>
      </c>
      <c r="M358">
        <v>1</v>
      </c>
      <c r="N358">
        <v>8</v>
      </c>
      <c r="O358">
        <v>1</v>
      </c>
      <c r="P358" t="s">
        <v>7</v>
      </c>
    </row>
    <row r="359" spans="1:16">
      <c r="A359" t="s">
        <v>998</v>
      </c>
      <c r="B359" t="s">
        <v>944</v>
      </c>
      <c r="C359">
        <v>3.0000000000000001E-3</v>
      </c>
      <c r="D359" t="s">
        <v>757</v>
      </c>
      <c r="E359" t="s">
        <v>1066</v>
      </c>
      <c r="F359" t="s">
        <v>1006</v>
      </c>
      <c r="H359">
        <v>999.99900000000002</v>
      </c>
      <c r="J359">
        <v>105168876</v>
      </c>
      <c r="K359" s="2">
        <v>42920</v>
      </c>
      <c r="L359">
        <v>1</v>
      </c>
      <c r="M359">
        <v>2</v>
      </c>
      <c r="N359">
        <v>4</v>
      </c>
      <c r="O359">
        <v>6</v>
      </c>
      <c r="P359" t="s">
        <v>7</v>
      </c>
    </row>
    <row r="360" spans="1:16">
      <c r="A360" t="s">
        <v>998</v>
      </c>
      <c r="B360" t="s">
        <v>945</v>
      </c>
      <c r="C360">
        <v>0</v>
      </c>
      <c r="E360" t="s">
        <v>942</v>
      </c>
      <c r="F360" t="s">
        <v>1049</v>
      </c>
      <c r="G360" t="s">
        <v>945</v>
      </c>
      <c r="H360">
        <v>7.75</v>
      </c>
      <c r="J360">
        <v>104982045</v>
      </c>
      <c r="K360" s="2">
        <v>42723</v>
      </c>
      <c r="L360">
        <v>21</v>
      </c>
      <c r="M360">
        <v>1</v>
      </c>
      <c r="N360">
        <v>7</v>
      </c>
      <c r="O360">
        <v>4</v>
      </c>
      <c r="P360" t="s">
        <v>7</v>
      </c>
    </row>
    <row r="361" spans="1:16">
      <c r="A361" t="s">
        <v>998</v>
      </c>
      <c r="B361" t="s">
        <v>942</v>
      </c>
      <c r="C361">
        <v>1.4E-2</v>
      </c>
      <c r="D361" t="s">
        <v>758</v>
      </c>
      <c r="E361" t="s">
        <v>1009</v>
      </c>
      <c r="F361" t="s">
        <v>956</v>
      </c>
      <c r="G361" t="s">
        <v>938</v>
      </c>
      <c r="H361">
        <v>1.829</v>
      </c>
      <c r="J361">
        <v>105007255</v>
      </c>
      <c r="K361" s="2">
        <v>42748</v>
      </c>
      <c r="L361">
        <v>30</v>
      </c>
      <c r="M361">
        <v>1</v>
      </c>
      <c r="N361">
        <v>0</v>
      </c>
      <c r="O361">
        <v>1</v>
      </c>
      <c r="P361" t="s">
        <v>7</v>
      </c>
    </row>
    <row r="362" spans="1:16">
      <c r="A362" t="s">
        <v>998</v>
      </c>
      <c r="B362" t="s">
        <v>942</v>
      </c>
      <c r="C362">
        <v>0</v>
      </c>
      <c r="E362" t="s">
        <v>1039</v>
      </c>
      <c r="F362" t="s">
        <v>1038</v>
      </c>
      <c r="G362" t="s">
        <v>1040</v>
      </c>
      <c r="H362">
        <v>0.53900000000000003</v>
      </c>
      <c r="J362">
        <v>105156545</v>
      </c>
      <c r="K362" s="2">
        <v>42909</v>
      </c>
      <c r="L362">
        <v>21</v>
      </c>
      <c r="M362">
        <v>1</v>
      </c>
      <c r="N362">
        <v>9</v>
      </c>
      <c r="O362">
        <v>1</v>
      </c>
      <c r="P362" t="s">
        <v>3</v>
      </c>
    </row>
    <row r="363" spans="1:16">
      <c r="A363" t="s">
        <v>998</v>
      </c>
      <c r="B363" t="s">
        <v>939</v>
      </c>
      <c r="C363">
        <v>0</v>
      </c>
      <c r="E363" t="s">
        <v>954</v>
      </c>
      <c r="F363" t="s">
        <v>945</v>
      </c>
      <c r="G363" t="s">
        <v>939</v>
      </c>
      <c r="H363">
        <v>1.988</v>
      </c>
      <c r="J363">
        <v>105144806</v>
      </c>
      <c r="K363" s="2">
        <v>42912</v>
      </c>
      <c r="L363">
        <v>24</v>
      </c>
      <c r="M363">
        <v>1</v>
      </c>
      <c r="N363">
        <v>8</v>
      </c>
      <c r="O363">
        <v>1</v>
      </c>
      <c r="P363" t="s">
        <v>7</v>
      </c>
    </row>
    <row r="364" spans="1:16">
      <c r="A364" t="s">
        <v>998</v>
      </c>
      <c r="B364" t="s">
        <v>1010</v>
      </c>
      <c r="C364">
        <v>2.8000000000000001E-2</v>
      </c>
      <c r="D364" t="s">
        <v>757</v>
      </c>
      <c r="E364" t="s">
        <v>942</v>
      </c>
      <c r="F364" t="s">
        <v>1009</v>
      </c>
      <c r="G364" t="s">
        <v>1013</v>
      </c>
      <c r="H364">
        <v>0.45200000000000001</v>
      </c>
      <c r="I364" t="s">
        <v>61</v>
      </c>
      <c r="J364">
        <v>107758802</v>
      </c>
      <c r="K364" s="2">
        <v>45464</v>
      </c>
      <c r="L364">
        <v>21</v>
      </c>
      <c r="M364">
        <v>1</v>
      </c>
      <c r="N364">
        <v>0</v>
      </c>
      <c r="O364">
        <v>1</v>
      </c>
      <c r="P364" t="s">
        <v>7</v>
      </c>
    </row>
    <row r="365" spans="1:16">
      <c r="A365" t="s">
        <v>998</v>
      </c>
      <c r="B365" t="s">
        <v>942</v>
      </c>
      <c r="C365">
        <v>1.4E-2</v>
      </c>
      <c r="D365" t="s">
        <v>756</v>
      </c>
      <c r="E365" t="s">
        <v>940</v>
      </c>
      <c r="F365" t="s">
        <v>1000</v>
      </c>
      <c r="G365" t="s">
        <v>938</v>
      </c>
      <c r="H365">
        <v>0.22500000000000001</v>
      </c>
      <c r="J365">
        <v>105186073</v>
      </c>
      <c r="K365" s="2">
        <v>42944</v>
      </c>
      <c r="L365">
        <v>19</v>
      </c>
      <c r="M365">
        <v>2</v>
      </c>
      <c r="N365">
        <v>7</v>
      </c>
      <c r="O365">
        <v>2</v>
      </c>
      <c r="P365" t="s">
        <v>7</v>
      </c>
    </row>
    <row r="366" spans="1:16">
      <c r="A366" t="s">
        <v>998</v>
      </c>
      <c r="B366" t="s">
        <v>942</v>
      </c>
      <c r="C366">
        <v>0</v>
      </c>
      <c r="E366" t="s">
        <v>956</v>
      </c>
      <c r="F366" t="s">
        <v>1029</v>
      </c>
      <c r="G366" t="s">
        <v>938</v>
      </c>
      <c r="H366">
        <v>1.5960000000000001</v>
      </c>
      <c r="J366">
        <v>104982032</v>
      </c>
      <c r="K366" s="2">
        <v>42730</v>
      </c>
      <c r="L366">
        <v>30</v>
      </c>
      <c r="M366">
        <v>1</v>
      </c>
      <c r="N366">
        <v>8</v>
      </c>
      <c r="O366">
        <v>2</v>
      </c>
      <c r="P366" t="s">
        <v>7</v>
      </c>
    </row>
    <row r="367" spans="1:16">
      <c r="A367" t="s">
        <v>998</v>
      </c>
      <c r="B367" t="s">
        <v>942</v>
      </c>
      <c r="C367">
        <v>0</v>
      </c>
      <c r="E367" t="s">
        <v>999</v>
      </c>
      <c r="F367" t="s">
        <v>945</v>
      </c>
      <c r="G367" t="s">
        <v>938</v>
      </c>
      <c r="H367">
        <v>0.21099999999999999</v>
      </c>
      <c r="J367">
        <v>104982048</v>
      </c>
      <c r="K367" s="2">
        <v>42719</v>
      </c>
      <c r="L367">
        <v>30</v>
      </c>
      <c r="M367">
        <v>1</v>
      </c>
      <c r="N367">
        <v>8</v>
      </c>
      <c r="O367">
        <v>1</v>
      </c>
      <c r="P367" t="s">
        <v>7</v>
      </c>
    </row>
    <row r="368" spans="1:16">
      <c r="A368" t="s">
        <v>998</v>
      </c>
      <c r="B368" t="s">
        <v>1039</v>
      </c>
      <c r="C368">
        <v>0</v>
      </c>
      <c r="E368" t="s">
        <v>942</v>
      </c>
      <c r="F368" t="s">
        <v>1067</v>
      </c>
      <c r="G368" t="s">
        <v>1068</v>
      </c>
      <c r="H368">
        <v>0.38800000000000001</v>
      </c>
      <c r="J368">
        <v>105186093</v>
      </c>
      <c r="K368" s="2">
        <v>42940</v>
      </c>
      <c r="L368">
        <v>30</v>
      </c>
      <c r="M368">
        <v>1</v>
      </c>
      <c r="N368">
        <v>8</v>
      </c>
      <c r="O368">
        <v>1</v>
      </c>
      <c r="P368" t="s">
        <v>8</v>
      </c>
    </row>
    <row r="369" spans="1:16">
      <c r="A369" t="s">
        <v>998</v>
      </c>
      <c r="B369" t="s">
        <v>942</v>
      </c>
      <c r="C369">
        <v>2.3E-2</v>
      </c>
      <c r="E369" t="s">
        <v>1000</v>
      </c>
      <c r="F369" t="s">
        <v>1041</v>
      </c>
      <c r="G369" t="s">
        <v>938</v>
      </c>
      <c r="H369">
        <v>0.68799999999999994</v>
      </c>
      <c r="I369" t="s">
        <v>61</v>
      </c>
      <c r="J369">
        <v>105214574</v>
      </c>
      <c r="K369" s="2">
        <v>42970</v>
      </c>
      <c r="L369">
        <v>28</v>
      </c>
      <c r="M369">
        <v>1</v>
      </c>
      <c r="N369">
        <v>0</v>
      </c>
      <c r="O369">
        <v>2</v>
      </c>
      <c r="P369" t="s">
        <v>7</v>
      </c>
    </row>
    <row r="370" spans="1:16">
      <c r="A370" t="s">
        <v>998</v>
      </c>
      <c r="B370" t="s">
        <v>942</v>
      </c>
      <c r="C370">
        <v>0</v>
      </c>
      <c r="E370" t="s">
        <v>1039</v>
      </c>
      <c r="F370" t="s">
        <v>1038</v>
      </c>
      <c r="G370" t="s">
        <v>1040</v>
      </c>
      <c r="H370">
        <v>0.53900000000000003</v>
      </c>
      <c r="J370">
        <v>108086785</v>
      </c>
      <c r="K370" s="2">
        <v>45769</v>
      </c>
      <c r="L370">
        <v>21</v>
      </c>
      <c r="M370">
        <v>1</v>
      </c>
      <c r="N370">
        <v>7</v>
      </c>
      <c r="O370">
        <v>1</v>
      </c>
      <c r="P370" t="s">
        <v>7</v>
      </c>
    </row>
    <row r="371" spans="1:16">
      <c r="A371" t="s">
        <v>998</v>
      </c>
      <c r="B371" t="s">
        <v>939</v>
      </c>
      <c r="C371">
        <v>2E-3</v>
      </c>
      <c r="D371" t="s">
        <v>758</v>
      </c>
      <c r="E371" t="s">
        <v>954</v>
      </c>
      <c r="F371" t="s">
        <v>952</v>
      </c>
      <c r="G371" t="s">
        <v>939</v>
      </c>
      <c r="H371">
        <v>1.986</v>
      </c>
      <c r="J371">
        <v>105149399</v>
      </c>
      <c r="K371" s="2">
        <v>42902</v>
      </c>
      <c r="L371">
        <v>21</v>
      </c>
      <c r="M371">
        <v>1</v>
      </c>
      <c r="N371">
        <v>0</v>
      </c>
      <c r="O371">
        <v>1</v>
      </c>
      <c r="P371" t="s">
        <v>3</v>
      </c>
    </row>
    <row r="372" spans="1:16">
      <c r="A372" t="s">
        <v>998</v>
      </c>
      <c r="B372" t="s">
        <v>942</v>
      </c>
      <c r="C372">
        <v>0</v>
      </c>
      <c r="D372" t="s">
        <v>756</v>
      </c>
      <c r="E372" t="s">
        <v>1009</v>
      </c>
      <c r="F372" t="s">
        <v>1010</v>
      </c>
      <c r="G372" t="s">
        <v>938</v>
      </c>
      <c r="H372">
        <v>1.843</v>
      </c>
      <c r="J372">
        <v>105107757</v>
      </c>
      <c r="K372" s="2">
        <v>42863</v>
      </c>
      <c r="L372">
        <v>30</v>
      </c>
      <c r="M372">
        <v>1</v>
      </c>
      <c r="N372">
        <v>7</v>
      </c>
      <c r="O372">
        <v>1</v>
      </c>
      <c r="P372" t="s">
        <v>7</v>
      </c>
    </row>
    <row r="373" spans="1:16">
      <c r="A373" t="s">
        <v>998</v>
      </c>
      <c r="B373" t="s">
        <v>942</v>
      </c>
      <c r="C373">
        <v>0</v>
      </c>
      <c r="E373" t="s">
        <v>945</v>
      </c>
      <c r="F373" t="s">
        <v>954</v>
      </c>
      <c r="G373" t="s">
        <v>939</v>
      </c>
      <c r="H373">
        <v>2.1920000000000002</v>
      </c>
      <c r="J373">
        <v>105107771</v>
      </c>
      <c r="K373" s="2">
        <v>42854</v>
      </c>
      <c r="L373">
        <v>21</v>
      </c>
      <c r="M373">
        <v>1</v>
      </c>
      <c r="N373">
        <v>7</v>
      </c>
      <c r="O373">
        <v>1</v>
      </c>
      <c r="P373" t="s">
        <v>7</v>
      </c>
    </row>
    <row r="374" spans="1:16">
      <c r="A374" t="s">
        <v>998</v>
      </c>
      <c r="B374" t="s">
        <v>945</v>
      </c>
      <c r="C374">
        <v>0</v>
      </c>
      <c r="E374" t="s">
        <v>939</v>
      </c>
      <c r="F374" t="s">
        <v>1001</v>
      </c>
      <c r="G374" t="s">
        <v>945</v>
      </c>
      <c r="H374">
        <v>7.75</v>
      </c>
      <c r="J374">
        <v>107257245</v>
      </c>
      <c r="K374" s="2">
        <v>44985</v>
      </c>
      <c r="L374">
        <v>24</v>
      </c>
      <c r="M374">
        <v>1</v>
      </c>
      <c r="N374">
        <v>7</v>
      </c>
      <c r="O374">
        <v>1</v>
      </c>
      <c r="P374" t="s">
        <v>7</v>
      </c>
    </row>
    <row r="375" spans="1:16">
      <c r="A375" t="s">
        <v>998</v>
      </c>
      <c r="B375" t="s">
        <v>956</v>
      </c>
      <c r="C375">
        <v>0</v>
      </c>
      <c r="E375" t="s">
        <v>942</v>
      </c>
      <c r="F375" t="s">
        <v>1069</v>
      </c>
      <c r="G375" t="s">
        <v>956</v>
      </c>
      <c r="H375">
        <v>9.6630000000000003</v>
      </c>
      <c r="J375">
        <v>105091228</v>
      </c>
      <c r="K375" s="2">
        <v>42846</v>
      </c>
      <c r="L375">
        <v>28</v>
      </c>
      <c r="M375">
        <v>1</v>
      </c>
      <c r="N375">
        <v>0</v>
      </c>
      <c r="O375">
        <v>1</v>
      </c>
      <c r="P375" t="s">
        <v>7</v>
      </c>
    </row>
    <row r="376" spans="1:16">
      <c r="A376" t="s">
        <v>998</v>
      </c>
      <c r="B376" t="s">
        <v>942</v>
      </c>
      <c r="C376">
        <v>0</v>
      </c>
      <c r="E376" t="s">
        <v>1010</v>
      </c>
      <c r="F376" t="s">
        <v>1009</v>
      </c>
      <c r="G376" t="s">
        <v>938</v>
      </c>
      <c r="H376">
        <v>1.893</v>
      </c>
      <c r="J376">
        <v>105056723</v>
      </c>
      <c r="K376" s="2">
        <v>42810</v>
      </c>
      <c r="L376">
        <v>30</v>
      </c>
      <c r="M376">
        <v>1</v>
      </c>
      <c r="N376">
        <v>7</v>
      </c>
      <c r="O376">
        <v>1</v>
      </c>
      <c r="P376" t="s">
        <v>7</v>
      </c>
    </row>
    <row r="377" spans="1:16">
      <c r="A377" t="s">
        <v>998</v>
      </c>
      <c r="B377" t="s">
        <v>942</v>
      </c>
      <c r="C377">
        <v>0.02</v>
      </c>
      <c r="D377" t="s">
        <v>756</v>
      </c>
      <c r="E377" t="s">
        <v>945</v>
      </c>
      <c r="F377" t="s">
        <v>944</v>
      </c>
      <c r="G377" t="s">
        <v>938</v>
      </c>
      <c r="H377">
        <v>0.02</v>
      </c>
      <c r="J377">
        <v>105075626</v>
      </c>
      <c r="K377" s="2">
        <v>42826</v>
      </c>
      <c r="L377">
        <v>30</v>
      </c>
      <c r="M377">
        <v>1</v>
      </c>
      <c r="N377">
        <v>8</v>
      </c>
      <c r="O377">
        <v>1</v>
      </c>
      <c r="P377" t="s">
        <v>7</v>
      </c>
    </row>
    <row r="378" spans="1:16">
      <c r="A378" t="s">
        <v>998</v>
      </c>
      <c r="B378" t="s">
        <v>942</v>
      </c>
      <c r="C378">
        <v>0</v>
      </c>
      <c r="E378" t="s">
        <v>954</v>
      </c>
      <c r="F378" t="s">
        <v>945</v>
      </c>
      <c r="G378" t="s">
        <v>939</v>
      </c>
      <c r="H378">
        <v>1.988</v>
      </c>
      <c r="J378">
        <v>105155943</v>
      </c>
      <c r="K378" s="2">
        <v>42923</v>
      </c>
      <c r="L378">
        <v>24</v>
      </c>
      <c r="M378">
        <v>1</v>
      </c>
      <c r="N378">
        <v>8</v>
      </c>
      <c r="O378">
        <v>1</v>
      </c>
      <c r="P378" t="s">
        <v>3</v>
      </c>
    </row>
    <row r="379" spans="1:16">
      <c r="A379" t="s">
        <v>998</v>
      </c>
      <c r="B379" t="s">
        <v>1070</v>
      </c>
      <c r="C379">
        <v>2E-3</v>
      </c>
      <c r="D379" t="s">
        <v>756</v>
      </c>
      <c r="E379" t="s">
        <v>944</v>
      </c>
      <c r="F379" t="s">
        <v>945</v>
      </c>
      <c r="H379">
        <v>999.99900000000002</v>
      </c>
      <c r="J379">
        <v>105028150</v>
      </c>
      <c r="K379" s="2">
        <v>42767</v>
      </c>
      <c r="L379">
        <v>21</v>
      </c>
      <c r="M379">
        <v>1</v>
      </c>
      <c r="N379">
        <v>8</v>
      </c>
      <c r="O379">
        <v>4</v>
      </c>
      <c r="P379" t="s">
        <v>3</v>
      </c>
    </row>
    <row r="380" spans="1:16">
      <c r="A380" t="s">
        <v>998</v>
      </c>
      <c r="B380" t="s">
        <v>1034</v>
      </c>
      <c r="C380">
        <v>8.0000000000000002E-3</v>
      </c>
      <c r="D380" t="s">
        <v>756</v>
      </c>
      <c r="E380" t="s">
        <v>944</v>
      </c>
      <c r="F380" t="s">
        <v>942</v>
      </c>
      <c r="H380">
        <v>999.99900000000002</v>
      </c>
      <c r="J380">
        <v>105056691</v>
      </c>
      <c r="K380" s="2">
        <v>42819</v>
      </c>
      <c r="L380">
        <v>30</v>
      </c>
      <c r="M380">
        <v>1</v>
      </c>
      <c r="N380">
        <v>4</v>
      </c>
      <c r="O380">
        <v>4</v>
      </c>
      <c r="P380" t="s">
        <v>7</v>
      </c>
    </row>
    <row r="381" spans="1:16">
      <c r="A381" t="s">
        <v>998</v>
      </c>
      <c r="B381" t="s">
        <v>941</v>
      </c>
      <c r="C381">
        <v>8.9999999999999993E-3</v>
      </c>
      <c r="D381" t="s">
        <v>758</v>
      </c>
      <c r="E381" t="s">
        <v>943</v>
      </c>
      <c r="F381" t="s">
        <v>944</v>
      </c>
      <c r="G381" t="s">
        <v>937</v>
      </c>
      <c r="H381">
        <v>0.71799999999999997</v>
      </c>
      <c r="J381">
        <v>105329577</v>
      </c>
      <c r="K381" s="2">
        <v>43071</v>
      </c>
      <c r="L381">
        <v>1</v>
      </c>
      <c r="M381">
        <v>2</v>
      </c>
      <c r="N381">
        <v>10</v>
      </c>
      <c r="O381">
        <v>1</v>
      </c>
      <c r="P381" t="s">
        <v>7</v>
      </c>
    </row>
    <row r="382" spans="1:16">
      <c r="A382" t="s">
        <v>998</v>
      </c>
      <c r="B382" t="s">
        <v>942</v>
      </c>
      <c r="C382">
        <v>0</v>
      </c>
      <c r="E382" t="s">
        <v>945</v>
      </c>
      <c r="F382" t="s">
        <v>944</v>
      </c>
      <c r="G382" t="s">
        <v>939</v>
      </c>
      <c r="H382">
        <v>2.1920000000000002</v>
      </c>
      <c r="J382">
        <v>105591487</v>
      </c>
      <c r="K382" s="2">
        <v>43343</v>
      </c>
      <c r="L382">
        <v>29</v>
      </c>
      <c r="M382">
        <v>1</v>
      </c>
      <c r="N382">
        <v>7</v>
      </c>
      <c r="O382">
        <v>1</v>
      </c>
      <c r="P382" t="s">
        <v>7</v>
      </c>
    </row>
    <row r="383" spans="1:16">
      <c r="A383" t="s">
        <v>998</v>
      </c>
      <c r="B383" t="s">
        <v>945</v>
      </c>
      <c r="C383">
        <v>0</v>
      </c>
      <c r="E383" t="s">
        <v>942</v>
      </c>
      <c r="F383" t="s">
        <v>1014</v>
      </c>
      <c r="G383" t="s">
        <v>945</v>
      </c>
      <c r="H383">
        <v>7.75</v>
      </c>
      <c r="J383">
        <v>105630128</v>
      </c>
      <c r="K383" s="2">
        <v>43361</v>
      </c>
      <c r="L383">
        <v>30</v>
      </c>
      <c r="M383">
        <v>1</v>
      </c>
      <c r="N383">
        <v>7</v>
      </c>
      <c r="O383">
        <v>2</v>
      </c>
      <c r="P383" t="s">
        <v>7</v>
      </c>
    </row>
    <row r="384" spans="1:16">
      <c r="A384" t="s">
        <v>998</v>
      </c>
      <c r="B384" t="s">
        <v>1064</v>
      </c>
      <c r="C384">
        <v>0</v>
      </c>
      <c r="D384" t="s">
        <v>763</v>
      </c>
      <c r="E384" t="s">
        <v>943</v>
      </c>
      <c r="F384" t="s">
        <v>1027</v>
      </c>
      <c r="H384">
        <v>999.99900000000002</v>
      </c>
      <c r="J384">
        <v>105465442</v>
      </c>
      <c r="K384" s="2">
        <v>43207</v>
      </c>
      <c r="L384">
        <v>30</v>
      </c>
      <c r="M384">
        <v>1</v>
      </c>
      <c r="N384">
        <v>8</v>
      </c>
      <c r="O384">
        <v>1</v>
      </c>
      <c r="P384" t="s">
        <v>7</v>
      </c>
    </row>
    <row r="385" spans="1:16">
      <c r="A385" t="s">
        <v>998</v>
      </c>
      <c r="B385" t="s">
        <v>942</v>
      </c>
      <c r="C385">
        <v>8.9999999999999993E-3</v>
      </c>
      <c r="D385" t="s">
        <v>758</v>
      </c>
      <c r="E385" t="s">
        <v>1009</v>
      </c>
      <c r="F385" t="s">
        <v>1010</v>
      </c>
      <c r="G385" t="s">
        <v>938</v>
      </c>
      <c r="H385">
        <v>1.8340000000000001</v>
      </c>
      <c r="J385">
        <v>105589781</v>
      </c>
      <c r="K385" s="2">
        <v>43336</v>
      </c>
      <c r="L385">
        <v>30</v>
      </c>
      <c r="M385">
        <v>1</v>
      </c>
      <c r="N385">
        <v>0</v>
      </c>
      <c r="O385">
        <v>1</v>
      </c>
      <c r="P385" t="s">
        <v>7</v>
      </c>
    </row>
    <row r="386" spans="1:16">
      <c r="A386" t="s">
        <v>998</v>
      </c>
      <c r="B386" t="s">
        <v>942</v>
      </c>
      <c r="C386">
        <v>1.0999999999999999E-2</v>
      </c>
      <c r="D386" t="s">
        <v>756</v>
      </c>
      <c r="E386" t="s">
        <v>940</v>
      </c>
      <c r="F386" t="s">
        <v>997</v>
      </c>
      <c r="G386" t="s">
        <v>938</v>
      </c>
      <c r="H386">
        <v>0.222</v>
      </c>
      <c r="J386">
        <v>105611574</v>
      </c>
      <c r="K386" s="2">
        <v>43352</v>
      </c>
      <c r="L386">
        <v>1</v>
      </c>
      <c r="M386">
        <v>2</v>
      </c>
      <c r="N386">
        <v>0</v>
      </c>
      <c r="O386">
        <v>5</v>
      </c>
      <c r="P386" t="s">
        <v>7</v>
      </c>
    </row>
    <row r="387" spans="1:16">
      <c r="A387" t="s">
        <v>998</v>
      </c>
      <c r="B387" t="s">
        <v>942</v>
      </c>
      <c r="C387">
        <v>0</v>
      </c>
      <c r="E387" t="s">
        <v>956</v>
      </c>
      <c r="F387" t="s">
        <v>1031</v>
      </c>
      <c r="G387" t="s">
        <v>938</v>
      </c>
      <c r="H387">
        <v>1.5960000000000001</v>
      </c>
      <c r="J387">
        <v>105611575</v>
      </c>
      <c r="K387" s="2">
        <v>43354</v>
      </c>
      <c r="L387">
        <v>21</v>
      </c>
      <c r="M387">
        <v>2</v>
      </c>
      <c r="N387">
        <v>2</v>
      </c>
      <c r="O387">
        <v>4</v>
      </c>
      <c r="P387" t="s">
        <v>3</v>
      </c>
    </row>
    <row r="388" spans="1:16">
      <c r="A388" t="s">
        <v>998</v>
      </c>
      <c r="B388" t="s">
        <v>942</v>
      </c>
      <c r="C388">
        <v>0.2</v>
      </c>
      <c r="D388" t="s">
        <v>756</v>
      </c>
      <c r="E388" t="s">
        <v>1016</v>
      </c>
      <c r="F388" t="s">
        <v>1071</v>
      </c>
      <c r="G388" t="s">
        <v>938</v>
      </c>
      <c r="H388">
        <v>1.0389999999999999</v>
      </c>
      <c r="J388">
        <v>105589786</v>
      </c>
      <c r="K388" s="2">
        <v>43329</v>
      </c>
      <c r="L388">
        <v>17</v>
      </c>
      <c r="M388">
        <v>1</v>
      </c>
      <c r="N388">
        <v>0</v>
      </c>
      <c r="O388">
        <v>1</v>
      </c>
      <c r="P388" t="s">
        <v>7</v>
      </c>
    </row>
    <row r="389" spans="1:16">
      <c r="A389" t="s">
        <v>998</v>
      </c>
      <c r="B389" t="s">
        <v>942</v>
      </c>
      <c r="C389">
        <v>0</v>
      </c>
      <c r="E389" t="s">
        <v>1000</v>
      </c>
      <c r="F389" t="s">
        <v>1033</v>
      </c>
      <c r="G389" t="s">
        <v>938</v>
      </c>
      <c r="H389">
        <v>0.66500000000000004</v>
      </c>
      <c r="J389">
        <v>105277907</v>
      </c>
      <c r="K389" s="2">
        <v>43036</v>
      </c>
      <c r="L389">
        <v>30</v>
      </c>
      <c r="M389">
        <v>1</v>
      </c>
      <c r="N389">
        <v>7</v>
      </c>
      <c r="O389">
        <v>5</v>
      </c>
      <c r="P389" t="s">
        <v>7</v>
      </c>
    </row>
    <row r="390" spans="1:16">
      <c r="A390" t="s">
        <v>998</v>
      </c>
      <c r="B390" t="s">
        <v>942</v>
      </c>
      <c r="C390">
        <v>0</v>
      </c>
      <c r="E390" t="s">
        <v>1041</v>
      </c>
      <c r="F390" t="s">
        <v>1033</v>
      </c>
      <c r="G390" t="s">
        <v>938</v>
      </c>
      <c r="H390">
        <v>1.405</v>
      </c>
      <c r="J390">
        <v>105612308</v>
      </c>
      <c r="K390" s="2">
        <v>43347</v>
      </c>
      <c r="L390">
        <v>21</v>
      </c>
      <c r="M390">
        <v>1</v>
      </c>
      <c r="N390">
        <v>7</v>
      </c>
      <c r="O390">
        <v>1</v>
      </c>
      <c r="P390" t="s">
        <v>3</v>
      </c>
    </row>
    <row r="391" spans="1:16">
      <c r="A391" t="s">
        <v>998</v>
      </c>
      <c r="B391" t="s">
        <v>943</v>
      </c>
      <c r="C391">
        <v>0.39</v>
      </c>
      <c r="D391" t="s">
        <v>6</v>
      </c>
      <c r="E391" t="s">
        <v>1005</v>
      </c>
      <c r="F391" t="s">
        <v>941</v>
      </c>
      <c r="H391">
        <v>999.99900000000002</v>
      </c>
      <c r="J391">
        <v>105445151</v>
      </c>
      <c r="K391" s="2">
        <v>43181</v>
      </c>
      <c r="L391">
        <v>1</v>
      </c>
      <c r="M391">
        <v>1</v>
      </c>
      <c r="N391">
        <v>0</v>
      </c>
      <c r="O391">
        <v>5</v>
      </c>
      <c r="P391" t="s">
        <v>7</v>
      </c>
    </row>
    <row r="392" spans="1:16">
      <c r="A392" t="s">
        <v>998</v>
      </c>
      <c r="B392" t="s">
        <v>945</v>
      </c>
      <c r="C392">
        <v>0</v>
      </c>
      <c r="E392" t="s">
        <v>939</v>
      </c>
      <c r="F392" t="s">
        <v>946</v>
      </c>
      <c r="G392" t="s">
        <v>945</v>
      </c>
      <c r="H392">
        <v>7.75</v>
      </c>
      <c r="J392">
        <v>105536837</v>
      </c>
      <c r="K392" s="2">
        <v>43288</v>
      </c>
      <c r="L392">
        <v>21</v>
      </c>
      <c r="M392">
        <v>2</v>
      </c>
      <c r="N392">
        <v>0</v>
      </c>
      <c r="O392">
        <v>1</v>
      </c>
      <c r="P392" t="s">
        <v>3</v>
      </c>
    </row>
    <row r="393" spans="1:16">
      <c r="A393" t="s">
        <v>998</v>
      </c>
      <c r="B393" t="s">
        <v>942</v>
      </c>
      <c r="C393">
        <v>5.0000000000000001E-3</v>
      </c>
      <c r="D393" t="s">
        <v>758</v>
      </c>
      <c r="E393" t="s">
        <v>1041</v>
      </c>
      <c r="F393" t="s">
        <v>1033</v>
      </c>
      <c r="G393" t="s">
        <v>938</v>
      </c>
      <c r="H393">
        <v>1.4</v>
      </c>
      <c r="J393">
        <v>105532240</v>
      </c>
      <c r="K393" s="2">
        <v>43270</v>
      </c>
      <c r="L393">
        <v>19</v>
      </c>
      <c r="M393">
        <v>1</v>
      </c>
      <c r="N393">
        <v>0</v>
      </c>
      <c r="O393">
        <v>1</v>
      </c>
      <c r="P393" t="s">
        <v>8</v>
      </c>
    </row>
    <row r="394" spans="1:16">
      <c r="A394" t="s">
        <v>998</v>
      </c>
      <c r="B394" t="s">
        <v>942</v>
      </c>
      <c r="C394">
        <v>0</v>
      </c>
      <c r="D394" t="s">
        <v>756</v>
      </c>
      <c r="E394" t="s">
        <v>1000</v>
      </c>
      <c r="F394" t="s">
        <v>1041</v>
      </c>
      <c r="G394" t="s">
        <v>938</v>
      </c>
      <c r="H394">
        <v>0.66500000000000004</v>
      </c>
      <c r="J394">
        <v>105514658</v>
      </c>
      <c r="K394" s="2">
        <v>43263</v>
      </c>
      <c r="L394">
        <v>30</v>
      </c>
      <c r="M394">
        <v>1</v>
      </c>
      <c r="N394">
        <v>7</v>
      </c>
      <c r="O394">
        <v>1</v>
      </c>
      <c r="P394" t="s">
        <v>8</v>
      </c>
    </row>
    <row r="395" spans="1:16">
      <c r="A395" t="s">
        <v>998</v>
      </c>
      <c r="B395" t="s">
        <v>942</v>
      </c>
      <c r="C395">
        <v>0</v>
      </c>
      <c r="E395" t="s">
        <v>1072</v>
      </c>
      <c r="F395" t="s">
        <v>942</v>
      </c>
      <c r="H395">
        <v>999.99900000000002</v>
      </c>
      <c r="J395">
        <v>105544125</v>
      </c>
      <c r="K395" s="2">
        <v>43294</v>
      </c>
      <c r="L395">
        <v>23</v>
      </c>
      <c r="M395">
        <v>1</v>
      </c>
      <c r="N395">
        <v>7</v>
      </c>
      <c r="O395">
        <v>4</v>
      </c>
      <c r="P395" t="s">
        <v>7</v>
      </c>
    </row>
    <row r="396" spans="1:16">
      <c r="A396" t="s">
        <v>998</v>
      </c>
      <c r="B396" t="s">
        <v>956</v>
      </c>
      <c r="C396">
        <v>0</v>
      </c>
      <c r="E396" t="s">
        <v>942</v>
      </c>
      <c r="F396" t="s">
        <v>1028</v>
      </c>
      <c r="G396" t="s">
        <v>956</v>
      </c>
      <c r="H396">
        <v>9.6630000000000003</v>
      </c>
      <c r="J396">
        <v>105432179</v>
      </c>
      <c r="K396" s="2">
        <v>43164</v>
      </c>
      <c r="L396">
        <v>28</v>
      </c>
      <c r="M396">
        <v>1</v>
      </c>
      <c r="N396">
        <v>0</v>
      </c>
      <c r="O396">
        <v>1</v>
      </c>
      <c r="P396" t="s">
        <v>7</v>
      </c>
    </row>
    <row r="397" spans="1:16">
      <c r="A397" t="s">
        <v>754</v>
      </c>
      <c r="B397" t="s">
        <v>939</v>
      </c>
      <c r="C397">
        <v>0</v>
      </c>
      <c r="E397" t="s">
        <v>993</v>
      </c>
      <c r="F397" t="s">
        <v>945</v>
      </c>
      <c r="H397">
        <v>999.99900000000002</v>
      </c>
      <c r="J397">
        <v>107028909</v>
      </c>
      <c r="K397" s="2">
        <v>44769</v>
      </c>
      <c r="L397">
        <v>21</v>
      </c>
      <c r="M397">
        <v>1</v>
      </c>
      <c r="N397">
        <v>8</v>
      </c>
      <c r="O397">
        <v>1</v>
      </c>
      <c r="P397" t="s">
        <v>7</v>
      </c>
    </row>
    <row r="398" spans="1:16">
      <c r="A398" t="s">
        <v>998</v>
      </c>
      <c r="B398" t="s">
        <v>945</v>
      </c>
      <c r="C398">
        <v>1.9E-2</v>
      </c>
      <c r="D398" t="s">
        <v>765</v>
      </c>
      <c r="E398" t="s">
        <v>942</v>
      </c>
      <c r="F398" t="s">
        <v>1049</v>
      </c>
      <c r="G398" t="s">
        <v>945</v>
      </c>
      <c r="H398">
        <v>7.7690000000000001</v>
      </c>
      <c r="J398">
        <v>107870047</v>
      </c>
      <c r="K398" s="2">
        <v>45568</v>
      </c>
      <c r="L398">
        <v>28</v>
      </c>
      <c r="M398">
        <v>1</v>
      </c>
      <c r="N398">
        <v>0</v>
      </c>
      <c r="O398">
        <v>1</v>
      </c>
      <c r="P398" t="s">
        <v>7</v>
      </c>
    </row>
    <row r="399" spans="1:16">
      <c r="A399" t="s">
        <v>998</v>
      </c>
      <c r="B399" t="s">
        <v>1003</v>
      </c>
      <c r="C399">
        <v>2.8000000000000001E-2</v>
      </c>
      <c r="D399" t="s">
        <v>764</v>
      </c>
      <c r="E399" t="s">
        <v>942</v>
      </c>
      <c r="F399" t="s">
        <v>1073</v>
      </c>
      <c r="G399" t="s">
        <v>1013</v>
      </c>
      <c r="H399">
        <v>0.67100000000000004</v>
      </c>
      <c r="J399">
        <v>105445148</v>
      </c>
      <c r="K399" s="2">
        <v>43179</v>
      </c>
      <c r="L399">
        <v>19</v>
      </c>
      <c r="M399">
        <v>2</v>
      </c>
      <c r="N399">
        <v>0</v>
      </c>
      <c r="O399">
        <v>5</v>
      </c>
      <c r="P399" t="s">
        <v>7</v>
      </c>
    </row>
    <row r="400" spans="1:16">
      <c r="A400" t="s">
        <v>998</v>
      </c>
      <c r="B400" t="s">
        <v>1044</v>
      </c>
      <c r="C400">
        <v>0</v>
      </c>
      <c r="E400" t="s">
        <v>942</v>
      </c>
      <c r="G400" t="s">
        <v>942</v>
      </c>
      <c r="H400">
        <v>999.99900000000002</v>
      </c>
      <c r="J400">
        <v>105445166</v>
      </c>
      <c r="K400" s="2">
        <v>43188</v>
      </c>
      <c r="L400">
        <v>27</v>
      </c>
      <c r="M400">
        <v>1</v>
      </c>
      <c r="O400">
        <v>4</v>
      </c>
      <c r="P400" t="s">
        <v>7</v>
      </c>
    </row>
    <row r="401" spans="1:16">
      <c r="A401" t="s">
        <v>998</v>
      </c>
      <c r="B401" t="s">
        <v>945</v>
      </c>
      <c r="C401">
        <v>0</v>
      </c>
      <c r="E401" t="s">
        <v>939</v>
      </c>
      <c r="F401" t="s">
        <v>946</v>
      </c>
      <c r="G401" t="s">
        <v>945</v>
      </c>
      <c r="H401">
        <v>7.75</v>
      </c>
      <c r="J401">
        <v>105553961</v>
      </c>
      <c r="K401" s="2">
        <v>43305</v>
      </c>
      <c r="L401">
        <v>21</v>
      </c>
      <c r="M401">
        <v>2</v>
      </c>
      <c r="N401">
        <v>0</v>
      </c>
      <c r="O401">
        <v>1</v>
      </c>
      <c r="P401" t="s">
        <v>7</v>
      </c>
    </row>
    <row r="402" spans="1:16">
      <c r="A402" t="s">
        <v>998</v>
      </c>
      <c r="B402" t="s">
        <v>1029</v>
      </c>
      <c r="C402">
        <v>1.0999999999999999E-2</v>
      </c>
      <c r="D402" t="s">
        <v>757</v>
      </c>
      <c r="E402" t="s">
        <v>942</v>
      </c>
      <c r="F402" t="s">
        <v>1030</v>
      </c>
      <c r="H402">
        <v>999.99900000000002</v>
      </c>
      <c r="J402">
        <v>105372615</v>
      </c>
      <c r="K402" s="2">
        <v>43103</v>
      </c>
      <c r="L402">
        <v>30</v>
      </c>
      <c r="M402">
        <v>4</v>
      </c>
      <c r="N402">
        <v>8</v>
      </c>
      <c r="O402">
        <v>5</v>
      </c>
      <c r="P402" t="s">
        <v>7</v>
      </c>
    </row>
    <row r="403" spans="1:16">
      <c r="A403" t="s">
        <v>998</v>
      </c>
      <c r="B403" t="s">
        <v>956</v>
      </c>
      <c r="C403">
        <v>0</v>
      </c>
      <c r="E403" t="s">
        <v>942</v>
      </c>
      <c r="F403" t="s">
        <v>1048</v>
      </c>
      <c r="G403" t="s">
        <v>956</v>
      </c>
      <c r="H403">
        <v>9.6630000000000003</v>
      </c>
      <c r="J403">
        <v>105372647</v>
      </c>
      <c r="K403" s="2">
        <v>43106</v>
      </c>
      <c r="L403">
        <v>1</v>
      </c>
      <c r="M403">
        <v>4</v>
      </c>
      <c r="N403">
        <v>16</v>
      </c>
      <c r="O403">
        <v>1</v>
      </c>
      <c r="P403" t="s">
        <v>7</v>
      </c>
    </row>
    <row r="404" spans="1:16">
      <c r="A404" t="s">
        <v>998</v>
      </c>
      <c r="B404" t="s">
        <v>942</v>
      </c>
      <c r="C404">
        <v>0</v>
      </c>
      <c r="D404" t="s">
        <v>758</v>
      </c>
      <c r="E404" t="s">
        <v>944</v>
      </c>
      <c r="F404" t="s">
        <v>945</v>
      </c>
      <c r="G404" t="s">
        <v>938</v>
      </c>
      <c r="H404">
        <v>0.21099999999999999</v>
      </c>
      <c r="J404">
        <v>105465438</v>
      </c>
      <c r="K404" s="2">
        <v>43209</v>
      </c>
      <c r="L404">
        <v>21</v>
      </c>
      <c r="M404">
        <v>1</v>
      </c>
      <c r="N404">
        <v>0</v>
      </c>
      <c r="O404">
        <v>1</v>
      </c>
      <c r="P404" t="s">
        <v>7</v>
      </c>
    </row>
    <row r="405" spans="1:16">
      <c r="A405" t="s">
        <v>998</v>
      </c>
      <c r="B405" t="s">
        <v>942</v>
      </c>
      <c r="C405">
        <v>0.1</v>
      </c>
      <c r="D405" t="s">
        <v>758</v>
      </c>
      <c r="E405" t="s">
        <v>944</v>
      </c>
      <c r="F405" t="s">
        <v>1059</v>
      </c>
      <c r="G405" t="s">
        <v>938</v>
      </c>
      <c r="H405">
        <v>0.111</v>
      </c>
      <c r="J405">
        <v>105532282</v>
      </c>
      <c r="K405" s="2">
        <v>43266</v>
      </c>
      <c r="L405">
        <v>30</v>
      </c>
      <c r="M405">
        <v>1</v>
      </c>
      <c r="N405">
        <v>8</v>
      </c>
      <c r="O405">
        <v>1</v>
      </c>
      <c r="P405" t="s">
        <v>3</v>
      </c>
    </row>
    <row r="406" spans="1:16">
      <c r="A406" t="s">
        <v>998</v>
      </c>
      <c r="B406" t="s">
        <v>945</v>
      </c>
      <c r="C406">
        <v>0</v>
      </c>
      <c r="E406" t="s">
        <v>941</v>
      </c>
      <c r="F406" t="s">
        <v>1000</v>
      </c>
      <c r="G406" t="s">
        <v>945</v>
      </c>
      <c r="H406">
        <v>8.1210000000000004</v>
      </c>
      <c r="J406">
        <v>105445136</v>
      </c>
      <c r="K406" s="2">
        <v>43172</v>
      </c>
      <c r="L406">
        <v>21</v>
      </c>
      <c r="M406">
        <v>1</v>
      </c>
      <c r="N406">
        <v>7</v>
      </c>
      <c r="O406">
        <v>4</v>
      </c>
      <c r="P406" t="s">
        <v>7</v>
      </c>
    </row>
    <row r="407" spans="1:16">
      <c r="A407" t="s">
        <v>998</v>
      </c>
      <c r="B407" t="s">
        <v>1009</v>
      </c>
      <c r="C407">
        <v>0</v>
      </c>
      <c r="E407" t="s">
        <v>942</v>
      </c>
      <c r="F407" t="s">
        <v>1017</v>
      </c>
      <c r="G407" t="s">
        <v>1009</v>
      </c>
      <c r="H407">
        <v>0.12</v>
      </c>
      <c r="J407">
        <v>105432180</v>
      </c>
      <c r="K407" s="2">
        <v>43163</v>
      </c>
      <c r="L407">
        <v>30</v>
      </c>
      <c r="M407">
        <v>1</v>
      </c>
      <c r="N407">
        <v>7</v>
      </c>
      <c r="O407">
        <v>1</v>
      </c>
      <c r="P407" t="s">
        <v>7</v>
      </c>
    </row>
    <row r="408" spans="1:16">
      <c r="A408" t="s">
        <v>998</v>
      </c>
      <c r="B408" t="s">
        <v>942</v>
      </c>
      <c r="C408">
        <v>0.1</v>
      </c>
      <c r="D408" t="s">
        <v>758</v>
      </c>
      <c r="E408" t="s">
        <v>944</v>
      </c>
      <c r="F408" t="s">
        <v>945</v>
      </c>
      <c r="G408" t="s">
        <v>938</v>
      </c>
      <c r="H408">
        <v>0.111</v>
      </c>
      <c r="J408">
        <v>105432181</v>
      </c>
      <c r="K408" s="2">
        <v>43168</v>
      </c>
      <c r="L408">
        <v>30</v>
      </c>
      <c r="M408">
        <v>1</v>
      </c>
      <c r="N408">
        <v>8</v>
      </c>
      <c r="O408">
        <v>1</v>
      </c>
      <c r="P408" t="s">
        <v>7</v>
      </c>
    </row>
    <row r="409" spans="1:16">
      <c r="A409" t="s">
        <v>998</v>
      </c>
      <c r="B409" t="s">
        <v>945</v>
      </c>
      <c r="C409">
        <v>0</v>
      </c>
      <c r="E409" t="s">
        <v>941</v>
      </c>
      <c r="F409" t="s">
        <v>1049</v>
      </c>
      <c r="G409" t="s">
        <v>945</v>
      </c>
      <c r="H409">
        <v>8.1210000000000004</v>
      </c>
      <c r="J409">
        <v>105445138</v>
      </c>
      <c r="K409" s="2">
        <v>43172</v>
      </c>
      <c r="L409">
        <v>30</v>
      </c>
      <c r="M409">
        <v>1</v>
      </c>
      <c r="N409">
        <v>7</v>
      </c>
      <c r="O409">
        <v>1</v>
      </c>
      <c r="P409" t="s">
        <v>7</v>
      </c>
    </row>
    <row r="410" spans="1:16">
      <c r="A410" t="s">
        <v>998</v>
      </c>
      <c r="B410" t="s">
        <v>942</v>
      </c>
      <c r="C410">
        <v>8.2000000000000003E-2</v>
      </c>
      <c r="D410" t="s">
        <v>758</v>
      </c>
      <c r="E410" t="s">
        <v>1074</v>
      </c>
      <c r="G410" t="s">
        <v>1040</v>
      </c>
      <c r="H410">
        <v>8.2000000000000003E-2</v>
      </c>
      <c r="J410">
        <v>107436572</v>
      </c>
      <c r="K410" s="2">
        <v>45166</v>
      </c>
      <c r="L410">
        <v>29</v>
      </c>
      <c r="M410">
        <v>1</v>
      </c>
      <c r="N410">
        <v>0</v>
      </c>
      <c r="O410">
        <v>1</v>
      </c>
      <c r="P410" t="s">
        <v>7</v>
      </c>
    </row>
    <row r="411" spans="1:16">
      <c r="A411" t="s">
        <v>998</v>
      </c>
      <c r="B411" t="s">
        <v>941</v>
      </c>
      <c r="C411">
        <v>0.114</v>
      </c>
      <c r="D411" t="s">
        <v>764</v>
      </c>
      <c r="E411" t="s">
        <v>945</v>
      </c>
      <c r="F411" t="s">
        <v>944</v>
      </c>
      <c r="G411" t="s">
        <v>937</v>
      </c>
      <c r="H411">
        <v>0.114</v>
      </c>
      <c r="J411">
        <v>105472361</v>
      </c>
      <c r="K411" s="2">
        <v>43215</v>
      </c>
      <c r="L411">
        <v>21</v>
      </c>
      <c r="M411">
        <v>1</v>
      </c>
      <c r="N411">
        <v>4</v>
      </c>
      <c r="O411">
        <v>1</v>
      </c>
      <c r="P411" t="s">
        <v>7</v>
      </c>
    </row>
    <row r="412" spans="1:16">
      <c r="A412" t="s">
        <v>998</v>
      </c>
      <c r="B412" t="s">
        <v>942</v>
      </c>
      <c r="C412">
        <v>3.6999999999999998E-2</v>
      </c>
      <c r="D412" t="s">
        <v>756</v>
      </c>
      <c r="E412" t="s">
        <v>1029</v>
      </c>
      <c r="F412" t="s">
        <v>956</v>
      </c>
      <c r="G412" t="s">
        <v>938</v>
      </c>
      <c r="H412">
        <v>1.468</v>
      </c>
      <c r="J412">
        <v>105532234</v>
      </c>
      <c r="K412" s="2">
        <v>43264</v>
      </c>
      <c r="L412">
        <v>21</v>
      </c>
      <c r="M412">
        <v>1</v>
      </c>
      <c r="N412">
        <v>0</v>
      </c>
      <c r="O412">
        <v>1</v>
      </c>
      <c r="P412" t="s">
        <v>3</v>
      </c>
    </row>
    <row r="413" spans="1:16">
      <c r="A413" t="s">
        <v>998</v>
      </c>
      <c r="B413" t="s">
        <v>942</v>
      </c>
      <c r="C413">
        <v>8.9999999999999993E-3</v>
      </c>
      <c r="D413" t="s">
        <v>758</v>
      </c>
      <c r="E413" t="s">
        <v>1016</v>
      </c>
      <c r="F413" t="s">
        <v>1000</v>
      </c>
      <c r="G413" t="s">
        <v>938</v>
      </c>
      <c r="H413">
        <v>0.83</v>
      </c>
      <c r="J413">
        <v>105536803</v>
      </c>
      <c r="K413" s="2">
        <v>43280</v>
      </c>
      <c r="L413">
        <v>21</v>
      </c>
      <c r="M413">
        <v>1</v>
      </c>
      <c r="N413">
        <v>8</v>
      </c>
      <c r="O413">
        <v>4</v>
      </c>
      <c r="P413" t="s">
        <v>7</v>
      </c>
    </row>
    <row r="414" spans="1:16">
      <c r="A414" t="s">
        <v>998</v>
      </c>
      <c r="B414" t="s">
        <v>942</v>
      </c>
      <c r="C414">
        <v>0.1</v>
      </c>
      <c r="D414" t="s">
        <v>758</v>
      </c>
      <c r="E414" t="s">
        <v>945</v>
      </c>
      <c r="F414" t="s">
        <v>954</v>
      </c>
      <c r="G414" t="s">
        <v>939</v>
      </c>
      <c r="H414">
        <v>2.0920000000000001</v>
      </c>
      <c r="J414">
        <v>105505253</v>
      </c>
      <c r="K414" s="2">
        <v>43250</v>
      </c>
      <c r="L414">
        <v>28</v>
      </c>
      <c r="M414">
        <v>1</v>
      </c>
      <c r="N414">
        <v>25</v>
      </c>
      <c r="O414">
        <v>1</v>
      </c>
      <c r="P414" t="s">
        <v>7</v>
      </c>
    </row>
    <row r="415" spans="1:16">
      <c r="A415" t="s">
        <v>998</v>
      </c>
      <c r="B415" t="s">
        <v>1003</v>
      </c>
      <c r="C415">
        <v>0</v>
      </c>
      <c r="E415" t="s">
        <v>942</v>
      </c>
      <c r="F415" t="s">
        <v>1075</v>
      </c>
      <c r="G415" t="s">
        <v>1013</v>
      </c>
      <c r="H415">
        <v>0.64300000000000002</v>
      </c>
      <c r="J415">
        <v>105645889</v>
      </c>
      <c r="K415" s="2">
        <v>43378</v>
      </c>
      <c r="L415">
        <v>21</v>
      </c>
      <c r="M415">
        <v>1</v>
      </c>
      <c r="N415">
        <v>0</v>
      </c>
      <c r="O415">
        <v>1</v>
      </c>
      <c r="P415" t="s">
        <v>7</v>
      </c>
    </row>
    <row r="416" spans="1:16">
      <c r="A416" t="s">
        <v>998</v>
      </c>
      <c r="B416" t="s">
        <v>942</v>
      </c>
      <c r="C416">
        <v>0.1</v>
      </c>
      <c r="D416" t="s">
        <v>758</v>
      </c>
      <c r="E416" t="s">
        <v>944</v>
      </c>
      <c r="F416" t="s">
        <v>945</v>
      </c>
      <c r="G416" t="s">
        <v>938</v>
      </c>
      <c r="H416">
        <v>0.111</v>
      </c>
      <c r="J416">
        <v>105645894</v>
      </c>
      <c r="K416" s="2">
        <v>43385</v>
      </c>
      <c r="L416">
        <v>30</v>
      </c>
      <c r="M416">
        <v>1</v>
      </c>
      <c r="N416">
        <v>8</v>
      </c>
      <c r="O416">
        <v>1</v>
      </c>
      <c r="P416" t="s">
        <v>7</v>
      </c>
    </row>
    <row r="417" spans="1:19">
      <c r="A417" t="s">
        <v>998</v>
      </c>
      <c r="B417" t="s">
        <v>943</v>
      </c>
      <c r="C417">
        <v>0</v>
      </c>
      <c r="E417" t="s">
        <v>1005</v>
      </c>
      <c r="F417" t="s">
        <v>941</v>
      </c>
      <c r="H417">
        <v>999.99900000000002</v>
      </c>
      <c r="J417">
        <v>107366519</v>
      </c>
      <c r="K417" s="2">
        <v>45030</v>
      </c>
      <c r="L417">
        <v>23</v>
      </c>
      <c r="M417">
        <v>2</v>
      </c>
      <c r="N417">
        <v>7</v>
      </c>
      <c r="O417">
        <v>1</v>
      </c>
      <c r="P417" t="s">
        <v>3</v>
      </c>
    </row>
    <row r="418" spans="1:19">
      <c r="A418" t="s">
        <v>998</v>
      </c>
      <c r="B418" t="s">
        <v>942</v>
      </c>
      <c r="C418">
        <v>1E-3</v>
      </c>
      <c r="D418" t="s">
        <v>756</v>
      </c>
      <c r="E418" t="s">
        <v>1029</v>
      </c>
      <c r="F418" t="s">
        <v>1009</v>
      </c>
      <c r="G418" t="s">
        <v>938</v>
      </c>
      <c r="H418">
        <v>1.4319999999999999</v>
      </c>
      <c r="J418">
        <v>105416326</v>
      </c>
      <c r="K418" s="2">
        <v>43158</v>
      </c>
      <c r="L418">
        <v>30</v>
      </c>
      <c r="M418">
        <v>1</v>
      </c>
      <c r="N418">
        <v>8</v>
      </c>
      <c r="O418">
        <v>1</v>
      </c>
      <c r="P418" t="s">
        <v>7</v>
      </c>
    </row>
    <row r="419" spans="1:19">
      <c r="A419" t="s">
        <v>998</v>
      </c>
      <c r="B419" t="s">
        <v>945</v>
      </c>
      <c r="C419">
        <v>0</v>
      </c>
      <c r="E419" t="s">
        <v>940</v>
      </c>
      <c r="F419" t="s">
        <v>1014</v>
      </c>
      <c r="G419" t="s">
        <v>945</v>
      </c>
      <c r="H419">
        <v>7.5890000000000004</v>
      </c>
      <c r="J419">
        <v>105532236</v>
      </c>
      <c r="K419" s="2">
        <v>43265</v>
      </c>
      <c r="L419">
        <v>21</v>
      </c>
      <c r="M419">
        <v>1</v>
      </c>
      <c r="N419">
        <v>0</v>
      </c>
      <c r="O419">
        <v>1</v>
      </c>
      <c r="P419" t="s">
        <v>7</v>
      </c>
    </row>
    <row r="420" spans="1:19">
      <c r="A420" t="s">
        <v>998</v>
      </c>
      <c r="B420" t="s">
        <v>942</v>
      </c>
      <c r="C420">
        <v>0</v>
      </c>
      <c r="D420" t="s">
        <v>756</v>
      </c>
      <c r="E420" t="s">
        <v>1016</v>
      </c>
      <c r="F420" t="s">
        <v>1033</v>
      </c>
      <c r="G420" t="s">
        <v>938</v>
      </c>
      <c r="H420">
        <v>0.83899999999999997</v>
      </c>
      <c r="J420">
        <v>105558073</v>
      </c>
      <c r="K420" s="2">
        <v>43309</v>
      </c>
      <c r="L420">
        <v>17</v>
      </c>
      <c r="M420">
        <v>1</v>
      </c>
      <c r="N420">
        <v>0</v>
      </c>
      <c r="O420">
        <v>1</v>
      </c>
      <c r="P420" t="s">
        <v>7</v>
      </c>
    </row>
    <row r="421" spans="1:19">
      <c r="A421" t="s">
        <v>998</v>
      </c>
      <c r="B421" t="s">
        <v>945</v>
      </c>
      <c r="C421">
        <v>8.0000000000000002E-3</v>
      </c>
      <c r="D421" t="s">
        <v>6</v>
      </c>
      <c r="E421" t="s">
        <v>942</v>
      </c>
      <c r="F421" t="s">
        <v>940</v>
      </c>
      <c r="G421" t="s">
        <v>945</v>
      </c>
      <c r="H421">
        <v>7.742</v>
      </c>
      <c r="J421">
        <v>105558076</v>
      </c>
      <c r="K421" s="2">
        <v>43309</v>
      </c>
      <c r="L421">
        <v>30</v>
      </c>
      <c r="M421">
        <v>1</v>
      </c>
      <c r="N421">
        <v>7</v>
      </c>
      <c r="O421">
        <v>1</v>
      </c>
      <c r="P421" t="s">
        <v>7</v>
      </c>
    </row>
    <row r="422" spans="1:19">
      <c r="A422" t="s">
        <v>998</v>
      </c>
      <c r="B422" t="s">
        <v>942</v>
      </c>
      <c r="C422">
        <v>0</v>
      </c>
      <c r="E422" t="s">
        <v>1076</v>
      </c>
      <c r="F422" t="s">
        <v>1039</v>
      </c>
      <c r="G422" t="s">
        <v>1040</v>
      </c>
      <c r="H422">
        <v>0.311</v>
      </c>
      <c r="J422">
        <v>105671753</v>
      </c>
      <c r="K422" s="2">
        <v>43392</v>
      </c>
      <c r="L422">
        <v>30</v>
      </c>
      <c r="M422">
        <v>1</v>
      </c>
      <c r="N422">
        <v>0</v>
      </c>
      <c r="O422">
        <v>1</v>
      </c>
      <c r="P422" t="s">
        <v>3</v>
      </c>
    </row>
    <row r="423" spans="1:19">
      <c r="A423" t="s">
        <v>998</v>
      </c>
      <c r="B423" t="s">
        <v>942</v>
      </c>
      <c r="C423">
        <v>2.4E-2</v>
      </c>
      <c r="D423" t="s">
        <v>756</v>
      </c>
      <c r="E423" t="s">
        <v>1031</v>
      </c>
      <c r="F423" t="s">
        <v>1009</v>
      </c>
      <c r="G423" t="s">
        <v>938</v>
      </c>
      <c r="H423">
        <v>1.7470000000000001</v>
      </c>
      <c r="J423">
        <v>105671767</v>
      </c>
      <c r="K423" s="2">
        <v>43399</v>
      </c>
      <c r="L423">
        <v>30</v>
      </c>
      <c r="M423">
        <v>2</v>
      </c>
      <c r="N423">
        <v>0</v>
      </c>
      <c r="O423">
        <v>1</v>
      </c>
      <c r="P423" t="s">
        <v>7</v>
      </c>
    </row>
    <row r="424" spans="1:19">
      <c r="A424" t="s">
        <v>998</v>
      </c>
      <c r="B424" t="s">
        <v>944</v>
      </c>
      <c r="C424">
        <v>0</v>
      </c>
      <c r="E424" t="s">
        <v>1077</v>
      </c>
      <c r="F424" t="s">
        <v>1053</v>
      </c>
      <c r="G424" t="s">
        <v>944</v>
      </c>
      <c r="H424">
        <v>999.99900000000002</v>
      </c>
      <c r="J424">
        <v>105486834</v>
      </c>
      <c r="K424" s="2">
        <v>43224</v>
      </c>
      <c r="L424">
        <v>14</v>
      </c>
      <c r="M424">
        <v>1</v>
      </c>
      <c r="N424">
        <v>7</v>
      </c>
      <c r="O424">
        <v>1</v>
      </c>
      <c r="P424" t="s">
        <v>3</v>
      </c>
      <c r="Q424">
        <v>35.178255</v>
      </c>
      <c r="R424">
        <v>-79.428002000000006</v>
      </c>
      <c r="S424" t="s">
        <v>1054</v>
      </c>
    </row>
    <row r="425" spans="1:19">
      <c r="A425" t="s">
        <v>998</v>
      </c>
      <c r="B425" t="s">
        <v>942</v>
      </c>
      <c r="C425">
        <v>0.2</v>
      </c>
      <c r="D425" t="s">
        <v>758</v>
      </c>
      <c r="E425" t="s">
        <v>1016</v>
      </c>
      <c r="F425" t="s">
        <v>1000</v>
      </c>
      <c r="G425" t="s">
        <v>938</v>
      </c>
      <c r="H425">
        <v>0.63900000000000001</v>
      </c>
      <c r="J425">
        <v>105646386</v>
      </c>
      <c r="K425" s="2">
        <v>43378</v>
      </c>
      <c r="L425">
        <v>21</v>
      </c>
      <c r="M425">
        <v>1</v>
      </c>
      <c r="N425">
        <v>7</v>
      </c>
      <c r="O425">
        <v>1</v>
      </c>
      <c r="P425" t="s">
        <v>3</v>
      </c>
    </row>
    <row r="426" spans="1:19">
      <c r="A426" t="s">
        <v>998</v>
      </c>
      <c r="B426" t="s">
        <v>942</v>
      </c>
      <c r="C426">
        <v>0.2</v>
      </c>
      <c r="D426" t="s">
        <v>758</v>
      </c>
      <c r="E426" t="s">
        <v>944</v>
      </c>
      <c r="F426" t="s">
        <v>945</v>
      </c>
      <c r="G426" t="s">
        <v>938</v>
      </c>
      <c r="H426">
        <v>1.0999999999999999E-2</v>
      </c>
      <c r="J426">
        <v>105611397</v>
      </c>
      <c r="K426" s="2">
        <v>43344</v>
      </c>
      <c r="L426">
        <v>30</v>
      </c>
      <c r="M426">
        <v>1</v>
      </c>
      <c r="N426">
        <v>0</v>
      </c>
      <c r="O426">
        <v>2</v>
      </c>
      <c r="P426" t="s">
        <v>3</v>
      </c>
    </row>
    <row r="427" spans="1:19">
      <c r="A427" t="s">
        <v>998</v>
      </c>
      <c r="B427" t="s">
        <v>942</v>
      </c>
      <c r="C427">
        <v>0</v>
      </c>
      <c r="E427" t="s">
        <v>956</v>
      </c>
      <c r="F427" t="s">
        <v>1031</v>
      </c>
      <c r="G427" t="s">
        <v>938</v>
      </c>
      <c r="H427">
        <v>1.5960000000000001</v>
      </c>
      <c r="J427">
        <v>105669430</v>
      </c>
      <c r="K427" s="2">
        <v>43399</v>
      </c>
      <c r="L427">
        <v>21</v>
      </c>
      <c r="M427">
        <v>2</v>
      </c>
      <c r="N427">
        <v>7</v>
      </c>
      <c r="O427">
        <v>1</v>
      </c>
      <c r="P427" t="s">
        <v>7</v>
      </c>
    </row>
    <row r="428" spans="1:19">
      <c r="A428" t="s">
        <v>998</v>
      </c>
      <c r="B428" t="s">
        <v>942</v>
      </c>
      <c r="C428">
        <v>0</v>
      </c>
      <c r="E428" t="s">
        <v>1041</v>
      </c>
      <c r="F428" t="s">
        <v>1029</v>
      </c>
      <c r="G428" t="s">
        <v>938</v>
      </c>
      <c r="H428">
        <v>1.405</v>
      </c>
      <c r="J428">
        <v>105669459</v>
      </c>
      <c r="K428" s="2">
        <v>43391</v>
      </c>
      <c r="L428">
        <v>23</v>
      </c>
      <c r="M428">
        <v>1</v>
      </c>
      <c r="N428">
        <v>7</v>
      </c>
      <c r="O428">
        <v>1</v>
      </c>
      <c r="P428" t="s">
        <v>8</v>
      </c>
    </row>
    <row r="429" spans="1:19">
      <c r="A429" t="s">
        <v>998</v>
      </c>
      <c r="B429" t="s">
        <v>945</v>
      </c>
      <c r="C429">
        <v>0</v>
      </c>
      <c r="E429" t="s">
        <v>941</v>
      </c>
      <c r="F429" t="s">
        <v>942</v>
      </c>
      <c r="G429" t="s">
        <v>945</v>
      </c>
      <c r="H429">
        <v>8.1210000000000004</v>
      </c>
      <c r="J429">
        <v>105682129</v>
      </c>
      <c r="K429" s="2">
        <v>43410</v>
      </c>
      <c r="L429">
        <v>21</v>
      </c>
      <c r="M429">
        <v>2</v>
      </c>
      <c r="N429">
        <v>7</v>
      </c>
      <c r="O429">
        <v>1</v>
      </c>
      <c r="P429" t="s">
        <v>7</v>
      </c>
    </row>
    <row r="430" spans="1:19">
      <c r="A430" t="s">
        <v>998</v>
      </c>
      <c r="B430" t="s">
        <v>942</v>
      </c>
      <c r="C430">
        <v>0</v>
      </c>
      <c r="E430" t="s">
        <v>1002</v>
      </c>
      <c r="F430" t="s">
        <v>1003</v>
      </c>
      <c r="G430" t="s">
        <v>942</v>
      </c>
      <c r="H430">
        <v>999.99900000000002</v>
      </c>
      <c r="J430">
        <v>105806338</v>
      </c>
      <c r="K430" s="2">
        <v>43526</v>
      </c>
      <c r="L430">
        <v>1</v>
      </c>
      <c r="M430">
        <v>2</v>
      </c>
      <c r="N430">
        <v>0</v>
      </c>
      <c r="O430">
        <v>5</v>
      </c>
      <c r="P430" t="s">
        <v>7</v>
      </c>
    </row>
    <row r="431" spans="1:19">
      <c r="A431" t="s">
        <v>998</v>
      </c>
      <c r="B431" t="s">
        <v>942</v>
      </c>
      <c r="C431">
        <v>0.1</v>
      </c>
      <c r="D431" t="s">
        <v>758</v>
      </c>
      <c r="E431" t="s">
        <v>1033</v>
      </c>
      <c r="F431" t="s">
        <v>1078</v>
      </c>
      <c r="G431" t="s">
        <v>938</v>
      </c>
      <c r="H431">
        <v>1.177</v>
      </c>
      <c r="J431">
        <v>105733632</v>
      </c>
      <c r="K431" s="2">
        <v>43442</v>
      </c>
      <c r="L431">
        <v>17</v>
      </c>
      <c r="M431">
        <v>2</v>
      </c>
      <c r="N431">
        <v>0</v>
      </c>
      <c r="O431">
        <v>5</v>
      </c>
      <c r="P431" t="s">
        <v>7</v>
      </c>
    </row>
    <row r="432" spans="1:19">
      <c r="A432" t="s">
        <v>998</v>
      </c>
      <c r="B432" t="s">
        <v>942</v>
      </c>
      <c r="C432">
        <v>0</v>
      </c>
      <c r="E432" t="s">
        <v>1000</v>
      </c>
      <c r="F432" t="s">
        <v>997</v>
      </c>
      <c r="G432" t="s">
        <v>938</v>
      </c>
      <c r="H432">
        <v>0.66500000000000004</v>
      </c>
      <c r="J432">
        <v>105824332</v>
      </c>
      <c r="K432" s="2">
        <v>43545</v>
      </c>
      <c r="L432">
        <v>30</v>
      </c>
      <c r="M432">
        <v>2</v>
      </c>
      <c r="N432">
        <v>7</v>
      </c>
      <c r="O432">
        <v>1</v>
      </c>
      <c r="P432" t="s">
        <v>3</v>
      </c>
    </row>
    <row r="433" spans="1:16">
      <c r="A433" t="s">
        <v>998</v>
      </c>
      <c r="B433" t="s">
        <v>945</v>
      </c>
      <c r="C433">
        <v>2.7E-2</v>
      </c>
      <c r="D433" t="s">
        <v>757</v>
      </c>
      <c r="E433" t="s">
        <v>940</v>
      </c>
      <c r="F433" t="s">
        <v>942</v>
      </c>
      <c r="G433" t="s">
        <v>945</v>
      </c>
      <c r="H433">
        <v>7.6159999999999997</v>
      </c>
      <c r="J433">
        <v>105777175</v>
      </c>
      <c r="K433" s="2">
        <v>43497</v>
      </c>
      <c r="L433">
        <v>21</v>
      </c>
      <c r="M433">
        <v>1</v>
      </c>
      <c r="N433">
        <v>0</v>
      </c>
      <c r="O433">
        <v>2</v>
      </c>
      <c r="P433" t="s">
        <v>7</v>
      </c>
    </row>
    <row r="434" spans="1:16">
      <c r="A434" t="s">
        <v>998</v>
      </c>
      <c r="B434" t="s">
        <v>945</v>
      </c>
      <c r="C434">
        <v>0.01</v>
      </c>
      <c r="D434" t="s">
        <v>6</v>
      </c>
      <c r="E434" t="s">
        <v>941</v>
      </c>
      <c r="F434" t="s">
        <v>1049</v>
      </c>
      <c r="G434" t="s">
        <v>945</v>
      </c>
      <c r="H434">
        <v>8.1110000000000007</v>
      </c>
      <c r="J434">
        <v>105806661</v>
      </c>
      <c r="K434" s="2">
        <v>43529</v>
      </c>
      <c r="L434">
        <v>30</v>
      </c>
      <c r="M434">
        <v>1</v>
      </c>
      <c r="N434">
        <v>0</v>
      </c>
      <c r="O434">
        <v>3</v>
      </c>
      <c r="P434" t="s">
        <v>3</v>
      </c>
    </row>
    <row r="435" spans="1:16">
      <c r="A435" t="s">
        <v>998</v>
      </c>
      <c r="B435" t="s">
        <v>942</v>
      </c>
      <c r="C435">
        <v>0</v>
      </c>
      <c r="E435" t="s">
        <v>1000</v>
      </c>
      <c r="F435" t="s">
        <v>997</v>
      </c>
      <c r="G435" t="s">
        <v>938</v>
      </c>
      <c r="H435">
        <v>0.66500000000000004</v>
      </c>
      <c r="J435">
        <v>107779343</v>
      </c>
      <c r="K435" s="2">
        <v>45483</v>
      </c>
      <c r="L435">
        <v>21</v>
      </c>
      <c r="M435">
        <v>1</v>
      </c>
      <c r="N435">
        <v>7</v>
      </c>
      <c r="O435">
        <v>4</v>
      </c>
      <c r="P435" t="s">
        <v>7</v>
      </c>
    </row>
    <row r="436" spans="1:16">
      <c r="A436" t="s">
        <v>998</v>
      </c>
      <c r="B436" t="s">
        <v>943</v>
      </c>
      <c r="C436">
        <v>0.18</v>
      </c>
      <c r="D436" t="s">
        <v>756</v>
      </c>
      <c r="E436" t="s">
        <v>1005</v>
      </c>
      <c r="F436" t="s">
        <v>1079</v>
      </c>
      <c r="H436">
        <v>999.99900000000002</v>
      </c>
      <c r="J436">
        <v>107719794</v>
      </c>
      <c r="K436" s="2">
        <v>45426</v>
      </c>
      <c r="L436">
        <v>1</v>
      </c>
      <c r="M436">
        <v>2</v>
      </c>
      <c r="N436">
        <v>0</v>
      </c>
      <c r="O436">
        <v>1</v>
      </c>
      <c r="P436" t="s">
        <v>7</v>
      </c>
    </row>
    <row r="437" spans="1:16">
      <c r="A437" t="s">
        <v>998</v>
      </c>
      <c r="B437" t="s">
        <v>942</v>
      </c>
      <c r="C437">
        <v>0</v>
      </c>
      <c r="D437" t="s">
        <v>758</v>
      </c>
      <c r="E437" t="s">
        <v>945</v>
      </c>
      <c r="F437" t="s">
        <v>954</v>
      </c>
      <c r="G437" t="s">
        <v>939</v>
      </c>
      <c r="H437">
        <v>2.1920000000000002</v>
      </c>
      <c r="J437">
        <v>105792454</v>
      </c>
      <c r="K437" s="2">
        <v>43510</v>
      </c>
      <c r="L437">
        <v>21</v>
      </c>
      <c r="M437">
        <v>1</v>
      </c>
      <c r="N437">
        <v>7</v>
      </c>
      <c r="O437">
        <v>1</v>
      </c>
      <c r="P437" t="s">
        <v>7</v>
      </c>
    </row>
    <row r="438" spans="1:16">
      <c r="A438" t="s">
        <v>998</v>
      </c>
      <c r="B438" t="s">
        <v>941</v>
      </c>
      <c r="C438">
        <v>0.2</v>
      </c>
      <c r="D438" t="s">
        <v>758</v>
      </c>
      <c r="E438" t="s">
        <v>943</v>
      </c>
      <c r="F438" t="s">
        <v>1080</v>
      </c>
      <c r="G438" t="s">
        <v>937</v>
      </c>
      <c r="H438">
        <v>0.52700000000000002</v>
      </c>
      <c r="J438">
        <v>105792462</v>
      </c>
      <c r="K438" s="2">
        <v>43516</v>
      </c>
      <c r="L438">
        <v>30</v>
      </c>
      <c r="M438">
        <v>2</v>
      </c>
      <c r="N438">
        <v>8</v>
      </c>
      <c r="O438">
        <v>1</v>
      </c>
      <c r="P438" t="s">
        <v>7</v>
      </c>
    </row>
    <row r="439" spans="1:16">
      <c r="A439" t="s">
        <v>998</v>
      </c>
      <c r="B439" t="s">
        <v>1009</v>
      </c>
      <c r="C439">
        <v>2E-3</v>
      </c>
      <c r="D439" t="s">
        <v>757</v>
      </c>
      <c r="E439" t="s">
        <v>942</v>
      </c>
      <c r="F439" t="s">
        <v>1048</v>
      </c>
      <c r="G439" t="s">
        <v>1009</v>
      </c>
      <c r="H439">
        <v>0.122</v>
      </c>
      <c r="J439">
        <v>105792464</v>
      </c>
      <c r="K439" s="2">
        <v>43519</v>
      </c>
      <c r="L439">
        <v>1</v>
      </c>
      <c r="M439">
        <v>2</v>
      </c>
      <c r="N439">
        <v>7</v>
      </c>
      <c r="O439">
        <v>4</v>
      </c>
      <c r="P439" t="s">
        <v>7</v>
      </c>
    </row>
    <row r="440" spans="1:16">
      <c r="A440" t="s">
        <v>998</v>
      </c>
      <c r="B440" t="s">
        <v>942</v>
      </c>
      <c r="C440">
        <v>1.2E-2</v>
      </c>
      <c r="D440" t="s">
        <v>758</v>
      </c>
      <c r="E440" t="s">
        <v>945</v>
      </c>
      <c r="F440" t="s">
        <v>954</v>
      </c>
      <c r="G440" t="s">
        <v>939</v>
      </c>
      <c r="H440">
        <v>2.1800000000000002</v>
      </c>
      <c r="J440">
        <v>105792459</v>
      </c>
      <c r="K440" s="2">
        <v>43514</v>
      </c>
      <c r="L440">
        <v>21</v>
      </c>
      <c r="M440">
        <v>1</v>
      </c>
      <c r="N440">
        <v>7</v>
      </c>
      <c r="O440">
        <v>1</v>
      </c>
      <c r="P440" t="s">
        <v>7</v>
      </c>
    </row>
    <row r="441" spans="1:16">
      <c r="A441" t="s">
        <v>998</v>
      </c>
      <c r="B441" t="s">
        <v>942</v>
      </c>
      <c r="C441">
        <v>0</v>
      </c>
      <c r="E441" t="s">
        <v>1003</v>
      </c>
      <c r="F441" t="s">
        <v>1032</v>
      </c>
      <c r="G441" t="s">
        <v>1013</v>
      </c>
      <c r="H441">
        <v>0.64300000000000002</v>
      </c>
      <c r="J441">
        <v>105806273</v>
      </c>
      <c r="K441" s="2">
        <v>43535</v>
      </c>
      <c r="L441">
        <v>24</v>
      </c>
      <c r="M441">
        <v>1</v>
      </c>
      <c r="N441">
        <v>8</v>
      </c>
      <c r="O441">
        <v>1</v>
      </c>
      <c r="P441" t="s">
        <v>7</v>
      </c>
    </row>
    <row r="442" spans="1:16">
      <c r="A442" t="s">
        <v>998</v>
      </c>
      <c r="B442" t="s">
        <v>945</v>
      </c>
      <c r="C442">
        <v>0</v>
      </c>
      <c r="E442" t="s">
        <v>942</v>
      </c>
      <c r="F442" t="s">
        <v>940</v>
      </c>
      <c r="G442" t="s">
        <v>945</v>
      </c>
      <c r="H442">
        <v>7.75</v>
      </c>
      <c r="J442">
        <v>105741360</v>
      </c>
      <c r="K442" s="2">
        <v>43456</v>
      </c>
      <c r="L442">
        <v>30</v>
      </c>
      <c r="M442">
        <v>1</v>
      </c>
      <c r="N442">
        <v>7</v>
      </c>
      <c r="O442">
        <v>1</v>
      </c>
      <c r="P442" t="s">
        <v>3</v>
      </c>
    </row>
    <row r="443" spans="1:16">
      <c r="A443" t="s">
        <v>998</v>
      </c>
      <c r="B443" t="s">
        <v>942</v>
      </c>
      <c r="C443">
        <v>0.1</v>
      </c>
      <c r="D443" t="s">
        <v>756</v>
      </c>
      <c r="E443" t="s">
        <v>1000</v>
      </c>
      <c r="F443" t="s">
        <v>1033</v>
      </c>
      <c r="G443" t="s">
        <v>938</v>
      </c>
      <c r="H443">
        <v>0.76500000000000001</v>
      </c>
      <c r="J443">
        <v>105752238</v>
      </c>
      <c r="K443" s="2">
        <v>43478</v>
      </c>
      <c r="L443">
        <v>17</v>
      </c>
      <c r="M443">
        <v>2</v>
      </c>
      <c r="N443">
        <v>0</v>
      </c>
      <c r="O443">
        <v>5</v>
      </c>
      <c r="P443" t="s">
        <v>7</v>
      </c>
    </row>
    <row r="444" spans="1:16">
      <c r="A444" t="s">
        <v>998</v>
      </c>
      <c r="B444" t="s">
        <v>944</v>
      </c>
      <c r="C444">
        <v>0</v>
      </c>
      <c r="E444" t="s">
        <v>942</v>
      </c>
      <c r="F444" t="s">
        <v>940</v>
      </c>
      <c r="G444" t="s">
        <v>937</v>
      </c>
      <c r="H444">
        <v>1.4890000000000001</v>
      </c>
      <c r="J444">
        <v>105682086</v>
      </c>
      <c r="K444" s="2">
        <v>43409</v>
      </c>
      <c r="L444">
        <v>27</v>
      </c>
      <c r="M444">
        <v>2</v>
      </c>
      <c r="N444">
        <v>7</v>
      </c>
      <c r="O444">
        <v>1</v>
      </c>
      <c r="P444" t="s">
        <v>3</v>
      </c>
    </row>
    <row r="445" spans="1:16">
      <c r="A445" t="s">
        <v>998</v>
      </c>
      <c r="B445" t="s">
        <v>1074</v>
      </c>
      <c r="C445">
        <v>0</v>
      </c>
      <c r="E445" t="s">
        <v>942</v>
      </c>
      <c r="F445" t="s">
        <v>1074</v>
      </c>
      <c r="G445" t="s">
        <v>1040</v>
      </c>
      <c r="H445">
        <v>0.16400000000000001</v>
      </c>
      <c r="J445">
        <v>105777172</v>
      </c>
      <c r="K445" s="2">
        <v>43505</v>
      </c>
      <c r="L445">
        <v>2</v>
      </c>
      <c r="M445">
        <v>1</v>
      </c>
      <c r="N445">
        <v>0</v>
      </c>
      <c r="O445">
        <v>5</v>
      </c>
      <c r="P445" t="s">
        <v>7</v>
      </c>
    </row>
    <row r="446" spans="1:16">
      <c r="A446" t="s">
        <v>998</v>
      </c>
      <c r="B446" t="s">
        <v>942</v>
      </c>
      <c r="C446">
        <v>0.1</v>
      </c>
      <c r="E446" t="s">
        <v>952</v>
      </c>
      <c r="F446" t="s">
        <v>954</v>
      </c>
      <c r="G446" t="s">
        <v>939</v>
      </c>
      <c r="H446">
        <v>2.0019999999999998</v>
      </c>
      <c r="I446" t="s">
        <v>61</v>
      </c>
      <c r="J446">
        <v>105950177</v>
      </c>
      <c r="K446" s="2">
        <v>43671</v>
      </c>
      <c r="L446">
        <v>21</v>
      </c>
      <c r="M446">
        <v>1</v>
      </c>
      <c r="N446">
        <v>0</v>
      </c>
      <c r="O446">
        <v>1</v>
      </c>
      <c r="P446" t="s">
        <v>7</v>
      </c>
    </row>
    <row r="447" spans="1:16">
      <c r="A447" t="s">
        <v>998</v>
      </c>
      <c r="B447" t="s">
        <v>942</v>
      </c>
      <c r="C447">
        <v>0.1</v>
      </c>
      <c r="D447" t="s">
        <v>758</v>
      </c>
      <c r="E447" t="s">
        <v>1033</v>
      </c>
      <c r="F447" t="s">
        <v>1016</v>
      </c>
      <c r="G447" t="s">
        <v>938</v>
      </c>
      <c r="H447">
        <v>1.177</v>
      </c>
      <c r="J447">
        <v>105950191</v>
      </c>
      <c r="K447" s="2">
        <v>43671</v>
      </c>
      <c r="L447">
        <v>17</v>
      </c>
      <c r="M447">
        <v>1</v>
      </c>
      <c r="N447">
        <v>0</v>
      </c>
      <c r="O447">
        <v>1</v>
      </c>
      <c r="P447" t="s">
        <v>7</v>
      </c>
    </row>
    <row r="448" spans="1:16">
      <c r="A448" t="s">
        <v>998</v>
      </c>
      <c r="B448" t="s">
        <v>945</v>
      </c>
      <c r="C448">
        <v>0</v>
      </c>
      <c r="D448" t="s">
        <v>758</v>
      </c>
      <c r="E448" t="s">
        <v>941</v>
      </c>
      <c r="F448" t="s">
        <v>962</v>
      </c>
      <c r="G448" t="s">
        <v>945</v>
      </c>
      <c r="H448">
        <v>8.1210000000000004</v>
      </c>
      <c r="J448">
        <v>108392352</v>
      </c>
      <c r="K448" s="2">
        <v>46058</v>
      </c>
      <c r="L448">
        <v>17</v>
      </c>
      <c r="M448">
        <v>1</v>
      </c>
      <c r="N448">
        <v>8</v>
      </c>
      <c r="O448">
        <v>4</v>
      </c>
      <c r="P448" t="s">
        <v>7</v>
      </c>
    </row>
    <row r="449" spans="1:16">
      <c r="A449" t="s">
        <v>998</v>
      </c>
      <c r="B449" t="s">
        <v>942</v>
      </c>
      <c r="C449">
        <v>0</v>
      </c>
      <c r="E449" t="s">
        <v>1000</v>
      </c>
      <c r="F449" t="s">
        <v>1081</v>
      </c>
      <c r="G449" t="s">
        <v>938</v>
      </c>
      <c r="H449">
        <v>0.66500000000000004</v>
      </c>
      <c r="J449">
        <v>105962995</v>
      </c>
      <c r="K449" s="2">
        <v>43682</v>
      </c>
      <c r="L449">
        <v>21</v>
      </c>
      <c r="M449">
        <v>1</v>
      </c>
      <c r="N449">
        <v>7</v>
      </c>
      <c r="O449">
        <v>1</v>
      </c>
      <c r="P449" t="s">
        <v>3</v>
      </c>
    </row>
    <row r="450" spans="1:16">
      <c r="A450" t="s">
        <v>998</v>
      </c>
      <c r="B450" t="s">
        <v>943</v>
      </c>
      <c r="C450">
        <v>0</v>
      </c>
      <c r="E450" t="s">
        <v>1064</v>
      </c>
      <c r="F450" t="s">
        <v>1027</v>
      </c>
      <c r="H450">
        <v>999.99900000000002</v>
      </c>
      <c r="J450">
        <v>105823324</v>
      </c>
      <c r="K450" s="2">
        <v>43547</v>
      </c>
      <c r="L450">
        <v>30</v>
      </c>
      <c r="M450">
        <v>1</v>
      </c>
      <c r="N450">
        <v>8</v>
      </c>
      <c r="O450">
        <v>1</v>
      </c>
      <c r="P450" t="s">
        <v>7</v>
      </c>
    </row>
    <row r="451" spans="1:16">
      <c r="A451" t="s">
        <v>998</v>
      </c>
      <c r="B451" t="s">
        <v>945</v>
      </c>
      <c r="C451">
        <v>0</v>
      </c>
      <c r="E451" t="s">
        <v>942</v>
      </c>
      <c r="F451" t="s">
        <v>941</v>
      </c>
      <c r="G451" t="s">
        <v>945</v>
      </c>
      <c r="H451">
        <v>7.75</v>
      </c>
      <c r="J451">
        <v>105823332</v>
      </c>
      <c r="K451" s="2">
        <v>43545</v>
      </c>
      <c r="L451">
        <v>21</v>
      </c>
      <c r="M451">
        <v>1</v>
      </c>
      <c r="N451">
        <v>7</v>
      </c>
      <c r="O451">
        <v>1</v>
      </c>
      <c r="P451" t="s">
        <v>3</v>
      </c>
    </row>
    <row r="452" spans="1:16">
      <c r="A452" t="s">
        <v>998</v>
      </c>
      <c r="B452" t="s">
        <v>942</v>
      </c>
      <c r="C452">
        <v>7.5999999999999998E-2</v>
      </c>
      <c r="D452" t="s">
        <v>758</v>
      </c>
      <c r="E452" t="s">
        <v>1074</v>
      </c>
      <c r="F452" t="s">
        <v>1003</v>
      </c>
      <c r="G452" t="s">
        <v>1040</v>
      </c>
      <c r="H452">
        <v>8.7999999999999995E-2</v>
      </c>
      <c r="J452">
        <v>105823341</v>
      </c>
      <c r="K452" s="2">
        <v>43542</v>
      </c>
      <c r="L452">
        <v>21</v>
      </c>
      <c r="M452">
        <v>1</v>
      </c>
      <c r="N452">
        <v>0</v>
      </c>
      <c r="O452">
        <v>1</v>
      </c>
      <c r="P452" t="s">
        <v>7</v>
      </c>
    </row>
    <row r="453" spans="1:16">
      <c r="A453" t="s">
        <v>998</v>
      </c>
      <c r="B453" t="s">
        <v>942</v>
      </c>
      <c r="C453">
        <v>0</v>
      </c>
      <c r="E453" t="s">
        <v>1009</v>
      </c>
      <c r="F453" t="s">
        <v>1017</v>
      </c>
      <c r="G453" t="s">
        <v>938</v>
      </c>
      <c r="H453">
        <v>1.843</v>
      </c>
      <c r="J453">
        <v>105823342</v>
      </c>
      <c r="K453" s="2">
        <v>43542</v>
      </c>
      <c r="L453">
        <v>23</v>
      </c>
      <c r="M453">
        <v>1</v>
      </c>
      <c r="N453">
        <v>7</v>
      </c>
      <c r="O453">
        <v>1</v>
      </c>
      <c r="P453" t="s">
        <v>3</v>
      </c>
    </row>
    <row r="454" spans="1:16">
      <c r="A454" t="s">
        <v>998</v>
      </c>
      <c r="B454" t="s">
        <v>942</v>
      </c>
      <c r="C454">
        <v>5.7000000000000002E-2</v>
      </c>
      <c r="D454" t="s">
        <v>756</v>
      </c>
      <c r="E454" t="s">
        <v>945</v>
      </c>
      <c r="F454" t="s">
        <v>944</v>
      </c>
      <c r="G454" t="s">
        <v>938</v>
      </c>
      <c r="H454">
        <v>5.7000000000000002E-2</v>
      </c>
      <c r="J454">
        <v>105720587</v>
      </c>
      <c r="K454" s="2">
        <v>43410</v>
      </c>
      <c r="L454">
        <v>21</v>
      </c>
      <c r="M454">
        <v>1</v>
      </c>
      <c r="N454">
        <v>0</v>
      </c>
      <c r="O454">
        <v>1</v>
      </c>
      <c r="P454" t="s">
        <v>3</v>
      </c>
    </row>
    <row r="455" spans="1:16">
      <c r="A455" t="s">
        <v>998</v>
      </c>
      <c r="B455" t="s">
        <v>942</v>
      </c>
      <c r="C455">
        <v>2.1000000000000001E-2</v>
      </c>
      <c r="D455" t="s">
        <v>756</v>
      </c>
      <c r="E455" t="s">
        <v>944</v>
      </c>
      <c r="F455" t="s">
        <v>997</v>
      </c>
      <c r="G455" t="s">
        <v>938</v>
      </c>
      <c r="H455">
        <v>0.23200000000000001</v>
      </c>
      <c r="J455">
        <v>105741351</v>
      </c>
      <c r="K455" s="2">
        <v>43453</v>
      </c>
      <c r="L455">
        <v>28</v>
      </c>
      <c r="M455">
        <v>1</v>
      </c>
      <c r="N455">
        <v>7</v>
      </c>
      <c r="O455">
        <v>1</v>
      </c>
      <c r="P455" t="s">
        <v>7</v>
      </c>
    </row>
    <row r="456" spans="1:16">
      <c r="A456" t="s">
        <v>998</v>
      </c>
      <c r="B456" t="s">
        <v>942</v>
      </c>
      <c r="C456">
        <v>5.3999999999999999E-2</v>
      </c>
      <c r="D456" t="s">
        <v>758</v>
      </c>
      <c r="E456" t="s">
        <v>1009</v>
      </c>
      <c r="F456" t="s">
        <v>1082</v>
      </c>
      <c r="G456" t="s">
        <v>938</v>
      </c>
      <c r="H456">
        <v>1.7889999999999999</v>
      </c>
      <c r="J456">
        <v>105941656</v>
      </c>
      <c r="K456" s="2">
        <v>43641</v>
      </c>
      <c r="L456">
        <v>21</v>
      </c>
      <c r="M456">
        <v>1</v>
      </c>
      <c r="N456">
        <v>0</v>
      </c>
      <c r="O456">
        <v>1</v>
      </c>
      <c r="P456" t="s">
        <v>3</v>
      </c>
    </row>
    <row r="457" spans="1:16">
      <c r="A457" t="s">
        <v>998</v>
      </c>
      <c r="B457" t="s">
        <v>956</v>
      </c>
      <c r="C457">
        <v>1.9E-2</v>
      </c>
      <c r="D457" t="s">
        <v>757</v>
      </c>
      <c r="E457" t="s">
        <v>942</v>
      </c>
      <c r="F457" t="s">
        <v>1028</v>
      </c>
      <c r="G457" t="s">
        <v>956</v>
      </c>
      <c r="H457">
        <v>9.6820000000000004</v>
      </c>
      <c r="J457">
        <v>105962992</v>
      </c>
      <c r="K457" s="2">
        <v>43681</v>
      </c>
      <c r="L457">
        <v>1</v>
      </c>
      <c r="M457">
        <v>2</v>
      </c>
      <c r="N457">
        <v>20</v>
      </c>
      <c r="O457">
        <v>1</v>
      </c>
      <c r="P457" t="s">
        <v>7</v>
      </c>
    </row>
    <row r="458" spans="1:16">
      <c r="A458" t="s">
        <v>998</v>
      </c>
      <c r="B458" t="s">
        <v>942</v>
      </c>
      <c r="C458">
        <v>3.0000000000000001E-3</v>
      </c>
      <c r="D458" t="s">
        <v>756</v>
      </c>
      <c r="E458" t="s">
        <v>1000</v>
      </c>
      <c r="F458" t="s">
        <v>1016</v>
      </c>
      <c r="G458" t="s">
        <v>938</v>
      </c>
      <c r="H458">
        <v>0.66800000000000004</v>
      </c>
      <c r="J458">
        <v>105792569</v>
      </c>
      <c r="K458" s="2">
        <v>43521</v>
      </c>
      <c r="L458">
        <v>19</v>
      </c>
      <c r="M458">
        <v>1</v>
      </c>
      <c r="N458">
        <v>7</v>
      </c>
      <c r="O458">
        <v>1</v>
      </c>
      <c r="P458" t="s">
        <v>7</v>
      </c>
    </row>
    <row r="459" spans="1:16">
      <c r="A459" t="s">
        <v>998</v>
      </c>
      <c r="B459" t="s">
        <v>1009</v>
      </c>
      <c r="C459">
        <v>0</v>
      </c>
      <c r="E459" t="s">
        <v>942</v>
      </c>
      <c r="F459" t="s">
        <v>956</v>
      </c>
      <c r="G459" t="s">
        <v>1009</v>
      </c>
      <c r="H459">
        <v>0.12</v>
      </c>
      <c r="J459">
        <v>105733619</v>
      </c>
      <c r="K459" s="2">
        <v>43441</v>
      </c>
      <c r="L459">
        <v>30</v>
      </c>
      <c r="M459">
        <v>1</v>
      </c>
      <c r="N459">
        <v>7</v>
      </c>
      <c r="O459">
        <v>1</v>
      </c>
      <c r="P459" t="s">
        <v>7</v>
      </c>
    </row>
    <row r="460" spans="1:16">
      <c r="A460" t="s">
        <v>998</v>
      </c>
      <c r="B460" t="s">
        <v>945</v>
      </c>
      <c r="C460">
        <v>7.0000000000000001E-3</v>
      </c>
      <c r="D460" t="s">
        <v>6</v>
      </c>
      <c r="E460" t="s">
        <v>942</v>
      </c>
      <c r="F460" t="s">
        <v>940</v>
      </c>
      <c r="G460" t="s">
        <v>945</v>
      </c>
      <c r="H460">
        <v>7.7430000000000003</v>
      </c>
      <c r="J460">
        <v>106036367</v>
      </c>
      <c r="K460" s="2">
        <v>43747</v>
      </c>
      <c r="L460">
        <v>30</v>
      </c>
      <c r="M460">
        <v>1</v>
      </c>
      <c r="N460">
        <v>7</v>
      </c>
      <c r="O460">
        <v>1</v>
      </c>
      <c r="P460" t="s">
        <v>7</v>
      </c>
    </row>
    <row r="461" spans="1:16">
      <c r="A461" t="s">
        <v>998</v>
      </c>
      <c r="B461" t="s">
        <v>939</v>
      </c>
      <c r="C461">
        <v>0.1</v>
      </c>
      <c r="D461" t="s">
        <v>758</v>
      </c>
      <c r="E461" t="s">
        <v>945</v>
      </c>
      <c r="F461" t="s">
        <v>952</v>
      </c>
      <c r="G461" t="s">
        <v>939</v>
      </c>
      <c r="H461">
        <v>2.0920000000000001</v>
      </c>
      <c r="J461">
        <v>105749191</v>
      </c>
      <c r="K461" s="2">
        <v>43484</v>
      </c>
      <c r="L461">
        <v>17</v>
      </c>
      <c r="M461">
        <v>1</v>
      </c>
      <c r="N461">
        <v>0</v>
      </c>
      <c r="O461">
        <v>1</v>
      </c>
      <c r="P461" t="s">
        <v>7</v>
      </c>
    </row>
    <row r="462" spans="1:16">
      <c r="A462" t="s">
        <v>998</v>
      </c>
      <c r="B462" t="s">
        <v>1000</v>
      </c>
      <c r="C462">
        <v>0</v>
      </c>
      <c r="E462" t="s">
        <v>942</v>
      </c>
      <c r="F462" t="s">
        <v>1014</v>
      </c>
      <c r="G462" t="s">
        <v>938</v>
      </c>
      <c r="H462">
        <v>0.66500000000000004</v>
      </c>
      <c r="J462">
        <v>106001233</v>
      </c>
      <c r="K462" s="2">
        <v>43712</v>
      </c>
      <c r="L462">
        <v>30</v>
      </c>
      <c r="M462">
        <v>1</v>
      </c>
      <c r="N462">
        <v>7</v>
      </c>
      <c r="O462">
        <v>7</v>
      </c>
      <c r="P462" t="s">
        <v>7</v>
      </c>
    </row>
    <row r="463" spans="1:16">
      <c r="A463" t="s">
        <v>998</v>
      </c>
      <c r="B463" t="s">
        <v>945</v>
      </c>
      <c r="C463">
        <v>0</v>
      </c>
      <c r="E463" t="s">
        <v>939</v>
      </c>
      <c r="F463" t="s">
        <v>979</v>
      </c>
      <c r="G463" t="s">
        <v>945</v>
      </c>
      <c r="H463">
        <v>7.75</v>
      </c>
      <c r="J463">
        <v>106004818</v>
      </c>
      <c r="K463" s="2">
        <v>43727</v>
      </c>
      <c r="L463">
        <v>21</v>
      </c>
      <c r="M463">
        <v>1</v>
      </c>
      <c r="N463">
        <v>0</v>
      </c>
      <c r="O463">
        <v>1</v>
      </c>
      <c r="P463" t="s">
        <v>7</v>
      </c>
    </row>
    <row r="464" spans="1:16">
      <c r="A464" t="s">
        <v>998</v>
      </c>
      <c r="B464" t="s">
        <v>956</v>
      </c>
      <c r="C464">
        <v>0</v>
      </c>
      <c r="D464" t="s">
        <v>6</v>
      </c>
      <c r="E464" t="s">
        <v>942</v>
      </c>
      <c r="F464" t="s">
        <v>942</v>
      </c>
      <c r="G464" t="s">
        <v>956</v>
      </c>
      <c r="H464">
        <v>9.6630000000000003</v>
      </c>
      <c r="J464">
        <v>105720648</v>
      </c>
      <c r="K464" s="2">
        <v>43431</v>
      </c>
      <c r="L464">
        <v>1</v>
      </c>
      <c r="M464">
        <v>1</v>
      </c>
      <c r="N464">
        <v>0</v>
      </c>
      <c r="O464">
        <v>1</v>
      </c>
      <c r="P464" t="s">
        <v>7</v>
      </c>
    </row>
    <row r="465" spans="1:16">
      <c r="A465" t="s">
        <v>998</v>
      </c>
      <c r="B465" t="s">
        <v>1057</v>
      </c>
      <c r="C465">
        <v>0</v>
      </c>
      <c r="E465" t="s">
        <v>942</v>
      </c>
      <c r="F465" t="s">
        <v>1049</v>
      </c>
      <c r="G465" t="s">
        <v>945</v>
      </c>
      <c r="H465">
        <v>7.75</v>
      </c>
      <c r="J465">
        <v>105720653</v>
      </c>
      <c r="K465" s="2">
        <v>43428</v>
      </c>
      <c r="L465">
        <v>21</v>
      </c>
      <c r="M465">
        <v>2</v>
      </c>
      <c r="N465">
        <v>0</v>
      </c>
      <c r="O465">
        <v>1</v>
      </c>
      <c r="P465" t="s">
        <v>7</v>
      </c>
    </row>
    <row r="466" spans="1:16">
      <c r="A466" t="s">
        <v>998</v>
      </c>
      <c r="B466" t="s">
        <v>1083</v>
      </c>
      <c r="C466">
        <v>0.01</v>
      </c>
      <c r="D466" t="s">
        <v>6</v>
      </c>
      <c r="E466" t="s">
        <v>942</v>
      </c>
      <c r="F466" t="s">
        <v>1049</v>
      </c>
      <c r="H466">
        <v>999.99900000000002</v>
      </c>
      <c r="J466">
        <v>106022020</v>
      </c>
      <c r="K466" s="2">
        <v>43721</v>
      </c>
      <c r="L466">
        <v>21</v>
      </c>
      <c r="M466">
        <v>1</v>
      </c>
      <c r="N466">
        <v>7</v>
      </c>
      <c r="O466">
        <v>4</v>
      </c>
      <c r="P466" t="s">
        <v>3</v>
      </c>
    </row>
    <row r="467" spans="1:16">
      <c r="A467" t="s">
        <v>998</v>
      </c>
      <c r="B467" t="s">
        <v>941</v>
      </c>
      <c r="C467">
        <v>0.09</v>
      </c>
      <c r="D467" t="s">
        <v>763</v>
      </c>
      <c r="E467" t="s">
        <v>944</v>
      </c>
      <c r="F467" t="s">
        <v>945</v>
      </c>
      <c r="G467" t="s">
        <v>937</v>
      </c>
      <c r="H467">
        <v>0.63700000000000001</v>
      </c>
      <c r="J467">
        <v>106022033</v>
      </c>
      <c r="K467" s="2">
        <v>43735</v>
      </c>
      <c r="L467">
        <v>21</v>
      </c>
      <c r="M467">
        <v>1</v>
      </c>
      <c r="N467">
        <v>0</v>
      </c>
      <c r="O467">
        <v>1</v>
      </c>
      <c r="P467" t="s">
        <v>7</v>
      </c>
    </row>
    <row r="468" spans="1:16">
      <c r="A468" t="s">
        <v>998</v>
      </c>
      <c r="B468" t="s">
        <v>1084</v>
      </c>
      <c r="C468">
        <v>1.9E-2</v>
      </c>
      <c r="D468" t="s">
        <v>758</v>
      </c>
      <c r="E468" t="s">
        <v>944</v>
      </c>
      <c r="F468" t="s">
        <v>942</v>
      </c>
      <c r="H468">
        <v>999.99900000000002</v>
      </c>
      <c r="J468">
        <v>107356174</v>
      </c>
      <c r="K468" s="2">
        <v>45082</v>
      </c>
      <c r="L468">
        <v>31</v>
      </c>
      <c r="M468">
        <v>1</v>
      </c>
      <c r="N468">
        <v>0</v>
      </c>
      <c r="O468">
        <v>1</v>
      </c>
      <c r="P468" t="s">
        <v>7</v>
      </c>
    </row>
    <row r="469" spans="1:16">
      <c r="A469" t="s">
        <v>998</v>
      </c>
      <c r="B469" t="s">
        <v>942</v>
      </c>
      <c r="C469">
        <v>0</v>
      </c>
      <c r="E469" t="s">
        <v>956</v>
      </c>
      <c r="F469" t="s">
        <v>1009</v>
      </c>
      <c r="G469" t="s">
        <v>938</v>
      </c>
      <c r="H469">
        <v>1.5960000000000001</v>
      </c>
      <c r="J469">
        <v>105682091</v>
      </c>
      <c r="K469" s="2">
        <v>43410</v>
      </c>
      <c r="L469">
        <v>30</v>
      </c>
      <c r="M469">
        <v>2</v>
      </c>
      <c r="N469">
        <v>7</v>
      </c>
      <c r="O469">
        <v>1</v>
      </c>
      <c r="P469" t="s">
        <v>3</v>
      </c>
    </row>
    <row r="470" spans="1:16">
      <c r="A470" t="s">
        <v>998</v>
      </c>
      <c r="B470" t="s">
        <v>1005</v>
      </c>
      <c r="C470">
        <v>0</v>
      </c>
      <c r="E470" t="s">
        <v>943</v>
      </c>
      <c r="F470" t="s">
        <v>1027</v>
      </c>
      <c r="H470">
        <v>999.99900000000002</v>
      </c>
      <c r="J470">
        <v>105894326</v>
      </c>
      <c r="K470" s="2">
        <v>43613</v>
      </c>
      <c r="L470">
        <v>24</v>
      </c>
      <c r="M470">
        <v>1</v>
      </c>
      <c r="N470">
        <v>7</v>
      </c>
      <c r="O470">
        <v>1</v>
      </c>
      <c r="P470" t="s">
        <v>7</v>
      </c>
    </row>
    <row r="471" spans="1:16">
      <c r="A471" t="s">
        <v>998</v>
      </c>
      <c r="B471" t="s">
        <v>942</v>
      </c>
      <c r="C471">
        <v>3.7999999999999999E-2</v>
      </c>
      <c r="D471" t="s">
        <v>6</v>
      </c>
      <c r="E471" t="s">
        <v>940</v>
      </c>
      <c r="F471" t="s">
        <v>997</v>
      </c>
      <c r="G471" t="s">
        <v>938</v>
      </c>
      <c r="H471">
        <v>0.249</v>
      </c>
      <c r="J471">
        <v>105919405</v>
      </c>
      <c r="K471" s="2">
        <v>43622</v>
      </c>
      <c r="L471">
        <v>30</v>
      </c>
      <c r="M471">
        <v>1</v>
      </c>
      <c r="N471">
        <v>0</v>
      </c>
      <c r="O471">
        <v>1</v>
      </c>
      <c r="P471" t="s">
        <v>7</v>
      </c>
    </row>
    <row r="472" spans="1:16">
      <c r="A472" t="s">
        <v>998</v>
      </c>
      <c r="B472" t="s">
        <v>942</v>
      </c>
      <c r="C472">
        <v>0</v>
      </c>
      <c r="E472" t="s">
        <v>1039</v>
      </c>
      <c r="F472" t="s">
        <v>1038</v>
      </c>
      <c r="G472" t="s">
        <v>1040</v>
      </c>
      <c r="H472">
        <v>0.53900000000000003</v>
      </c>
      <c r="J472">
        <v>105849289</v>
      </c>
      <c r="K472" s="2">
        <v>43556</v>
      </c>
      <c r="L472">
        <v>21</v>
      </c>
      <c r="M472">
        <v>1</v>
      </c>
      <c r="N472">
        <v>8</v>
      </c>
      <c r="O472">
        <v>5</v>
      </c>
      <c r="P472" t="s">
        <v>7</v>
      </c>
    </row>
    <row r="473" spans="1:16">
      <c r="A473" t="s">
        <v>998</v>
      </c>
      <c r="B473" t="s">
        <v>942</v>
      </c>
      <c r="C473">
        <v>0</v>
      </c>
      <c r="E473" t="s">
        <v>945</v>
      </c>
      <c r="F473" t="s">
        <v>1085</v>
      </c>
      <c r="G473" t="s">
        <v>939</v>
      </c>
      <c r="H473">
        <v>2.1920000000000002</v>
      </c>
      <c r="J473">
        <v>105861773</v>
      </c>
      <c r="K473" s="2">
        <v>43593</v>
      </c>
      <c r="L473">
        <v>21</v>
      </c>
      <c r="M473">
        <v>1</v>
      </c>
      <c r="N473">
        <v>0</v>
      </c>
      <c r="O473">
        <v>1</v>
      </c>
      <c r="P473" t="s">
        <v>7</v>
      </c>
    </row>
    <row r="474" spans="1:16">
      <c r="A474" t="s">
        <v>998</v>
      </c>
      <c r="B474" t="s">
        <v>939</v>
      </c>
      <c r="C474">
        <v>3.3000000000000002E-2</v>
      </c>
      <c r="D474" t="s">
        <v>756</v>
      </c>
      <c r="E474" t="s">
        <v>945</v>
      </c>
      <c r="F474" t="s">
        <v>937</v>
      </c>
      <c r="G474" t="s">
        <v>939</v>
      </c>
      <c r="H474">
        <v>2.1920000000000002</v>
      </c>
      <c r="J474">
        <v>105933809</v>
      </c>
      <c r="K474" s="2">
        <v>43651</v>
      </c>
      <c r="L474">
        <v>21</v>
      </c>
      <c r="M474">
        <v>1</v>
      </c>
      <c r="N474">
        <v>0</v>
      </c>
      <c r="O474">
        <v>1</v>
      </c>
      <c r="P474" t="s">
        <v>7</v>
      </c>
    </row>
    <row r="475" spans="1:16">
      <c r="A475" t="s">
        <v>998</v>
      </c>
      <c r="B475" t="s">
        <v>945</v>
      </c>
      <c r="C475">
        <v>1.2E-2</v>
      </c>
      <c r="D475" t="s">
        <v>757</v>
      </c>
      <c r="E475" t="s">
        <v>941</v>
      </c>
      <c r="F475" t="s">
        <v>1022</v>
      </c>
      <c r="G475" t="s">
        <v>945</v>
      </c>
      <c r="H475">
        <v>8.1329999999999991</v>
      </c>
      <c r="J475">
        <v>105894351</v>
      </c>
      <c r="K475" s="2">
        <v>43600</v>
      </c>
      <c r="L475">
        <v>21</v>
      </c>
      <c r="M475">
        <v>1</v>
      </c>
      <c r="N475">
        <v>7</v>
      </c>
      <c r="O475">
        <v>1</v>
      </c>
      <c r="P475" t="s">
        <v>3</v>
      </c>
    </row>
    <row r="476" spans="1:16">
      <c r="A476" t="s">
        <v>998</v>
      </c>
      <c r="B476" t="s">
        <v>943</v>
      </c>
      <c r="C476">
        <v>0</v>
      </c>
      <c r="E476" t="s">
        <v>1005</v>
      </c>
      <c r="F476" t="s">
        <v>1027</v>
      </c>
      <c r="H476">
        <v>999.99900000000002</v>
      </c>
      <c r="J476">
        <v>105864810</v>
      </c>
      <c r="K476" s="2">
        <v>43584</v>
      </c>
      <c r="L476">
        <v>23</v>
      </c>
      <c r="M476">
        <v>1</v>
      </c>
      <c r="N476">
        <v>7</v>
      </c>
      <c r="O476">
        <v>1</v>
      </c>
      <c r="P476" t="s">
        <v>7</v>
      </c>
    </row>
    <row r="477" spans="1:16">
      <c r="A477" t="s">
        <v>998</v>
      </c>
      <c r="B477" t="s">
        <v>942</v>
      </c>
      <c r="C477">
        <v>0</v>
      </c>
      <c r="E477" t="s">
        <v>956</v>
      </c>
      <c r="F477" t="s">
        <v>1009</v>
      </c>
      <c r="G477" t="s">
        <v>938</v>
      </c>
      <c r="H477">
        <v>1.5960000000000001</v>
      </c>
      <c r="J477">
        <v>105847993</v>
      </c>
      <c r="K477" s="2">
        <v>43559</v>
      </c>
      <c r="L477">
        <v>21</v>
      </c>
      <c r="M477">
        <v>1</v>
      </c>
      <c r="N477">
        <v>8</v>
      </c>
      <c r="O477">
        <v>1</v>
      </c>
      <c r="P477" t="s">
        <v>7</v>
      </c>
    </row>
    <row r="478" spans="1:16">
      <c r="A478" t="s">
        <v>998</v>
      </c>
      <c r="B478" t="s">
        <v>941</v>
      </c>
      <c r="C478">
        <v>0</v>
      </c>
      <c r="E478" t="s">
        <v>1086</v>
      </c>
      <c r="F478" t="s">
        <v>941</v>
      </c>
      <c r="H478">
        <v>999.99900000000002</v>
      </c>
      <c r="J478">
        <v>105881672</v>
      </c>
      <c r="K478" s="2">
        <v>43589</v>
      </c>
      <c r="L478">
        <v>25</v>
      </c>
      <c r="M478">
        <v>1</v>
      </c>
      <c r="N478">
        <v>10</v>
      </c>
      <c r="O478">
        <v>1</v>
      </c>
      <c r="P478" t="s">
        <v>7</v>
      </c>
    </row>
    <row r="479" spans="1:16">
      <c r="A479" t="s">
        <v>998</v>
      </c>
      <c r="B479" t="s">
        <v>945</v>
      </c>
      <c r="C479">
        <v>0</v>
      </c>
      <c r="E479" t="s">
        <v>941</v>
      </c>
      <c r="F479" t="s">
        <v>1087</v>
      </c>
      <c r="G479" t="s">
        <v>945</v>
      </c>
      <c r="H479">
        <v>8.1210000000000004</v>
      </c>
      <c r="J479">
        <v>105881694</v>
      </c>
      <c r="K479" s="2">
        <v>43586</v>
      </c>
      <c r="L479">
        <v>21</v>
      </c>
      <c r="M479">
        <v>1</v>
      </c>
      <c r="N479">
        <v>7</v>
      </c>
      <c r="O479">
        <v>1</v>
      </c>
      <c r="P479" t="s">
        <v>7</v>
      </c>
    </row>
    <row r="480" spans="1:16">
      <c r="A480" t="s">
        <v>998</v>
      </c>
      <c r="B480" t="s">
        <v>940</v>
      </c>
      <c r="C480">
        <v>5.0000000000000001E-3</v>
      </c>
      <c r="D480" t="s">
        <v>756</v>
      </c>
      <c r="E480" t="s">
        <v>945</v>
      </c>
      <c r="F480" t="s">
        <v>942</v>
      </c>
      <c r="H480">
        <v>999.99900000000002</v>
      </c>
      <c r="J480">
        <v>105881697</v>
      </c>
      <c r="K480" s="2">
        <v>43589</v>
      </c>
      <c r="L480">
        <v>2</v>
      </c>
      <c r="M480">
        <v>2</v>
      </c>
      <c r="N480">
        <v>8</v>
      </c>
      <c r="O480">
        <v>5</v>
      </c>
      <c r="P480" t="s">
        <v>7</v>
      </c>
    </row>
    <row r="481" spans="1:16">
      <c r="A481" t="s">
        <v>998</v>
      </c>
      <c r="B481" t="s">
        <v>942</v>
      </c>
      <c r="C481">
        <v>0.1</v>
      </c>
      <c r="D481" t="s">
        <v>758</v>
      </c>
      <c r="E481" t="s">
        <v>1029</v>
      </c>
      <c r="F481" t="s">
        <v>1041</v>
      </c>
      <c r="G481" t="s">
        <v>938</v>
      </c>
      <c r="H481">
        <v>1.331</v>
      </c>
      <c r="J481">
        <v>105881708</v>
      </c>
      <c r="K481" s="2">
        <v>43585</v>
      </c>
      <c r="L481">
        <v>21</v>
      </c>
      <c r="M481">
        <v>1</v>
      </c>
      <c r="O481">
        <v>1</v>
      </c>
      <c r="P481" t="s">
        <v>7</v>
      </c>
    </row>
    <row r="482" spans="1:16">
      <c r="A482" t="s">
        <v>754</v>
      </c>
      <c r="B482" t="s">
        <v>938</v>
      </c>
      <c r="C482">
        <v>0.3</v>
      </c>
      <c r="D482" t="s">
        <v>756</v>
      </c>
      <c r="E482" t="s">
        <v>945</v>
      </c>
      <c r="F482" t="s">
        <v>950</v>
      </c>
      <c r="G482" t="s">
        <v>938</v>
      </c>
      <c r="H482">
        <v>0.3</v>
      </c>
      <c r="J482">
        <v>105844062</v>
      </c>
      <c r="K482" s="2">
        <v>43572</v>
      </c>
      <c r="L482">
        <v>21</v>
      </c>
      <c r="M482">
        <v>1</v>
      </c>
      <c r="N482">
        <v>0</v>
      </c>
      <c r="O482">
        <v>1</v>
      </c>
      <c r="P482" t="s">
        <v>7</v>
      </c>
    </row>
    <row r="483" spans="1:16">
      <c r="A483" t="s">
        <v>998</v>
      </c>
      <c r="B483" t="s">
        <v>941</v>
      </c>
      <c r="C483">
        <v>0.2</v>
      </c>
      <c r="D483" t="s">
        <v>764</v>
      </c>
      <c r="E483" t="s">
        <v>945</v>
      </c>
      <c r="F483" t="s">
        <v>1049</v>
      </c>
      <c r="G483" t="s">
        <v>937</v>
      </c>
      <c r="H483">
        <v>0.2</v>
      </c>
      <c r="J483">
        <v>105752254</v>
      </c>
      <c r="K483" s="2">
        <v>43469</v>
      </c>
      <c r="L483">
        <v>1</v>
      </c>
      <c r="M483">
        <v>2</v>
      </c>
      <c r="N483">
        <v>0</v>
      </c>
      <c r="O483">
        <v>1</v>
      </c>
      <c r="P483" t="s">
        <v>7</v>
      </c>
    </row>
    <row r="484" spans="1:16">
      <c r="A484" t="s">
        <v>998</v>
      </c>
      <c r="B484" t="s">
        <v>942</v>
      </c>
      <c r="C484">
        <v>0</v>
      </c>
      <c r="E484" t="s">
        <v>1016</v>
      </c>
      <c r="F484" t="s">
        <v>1033</v>
      </c>
      <c r="G484" t="s">
        <v>938</v>
      </c>
      <c r="H484">
        <v>0.83899999999999997</v>
      </c>
      <c r="J484">
        <v>105864809</v>
      </c>
      <c r="K484" s="2">
        <v>43570</v>
      </c>
      <c r="L484">
        <v>30</v>
      </c>
      <c r="M484">
        <v>1</v>
      </c>
      <c r="N484">
        <v>8</v>
      </c>
      <c r="O484">
        <v>1</v>
      </c>
      <c r="P484" t="s">
        <v>3</v>
      </c>
    </row>
    <row r="485" spans="1:16">
      <c r="A485" t="s">
        <v>998</v>
      </c>
      <c r="B485" t="s">
        <v>942</v>
      </c>
      <c r="C485">
        <v>0</v>
      </c>
      <c r="E485" t="s">
        <v>1000</v>
      </c>
      <c r="F485" t="s">
        <v>1016</v>
      </c>
      <c r="G485" t="s">
        <v>938</v>
      </c>
      <c r="H485">
        <v>0.66500000000000004</v>
      </c>
      <c r="J485">
        <v>106000030</v>
      </c>
      <c r="K485" s="2">
        <v>43709</v>
      </c>
      <c r="L485">
        <v>30</v>
      </c>
      <c r="M485">
        <v>1</v>
      </c>
      <c r="N485">
        <v>7</v>
      </c>
      <c r="O485">
        <v>1</v>
      </c>
      <c r="P485" t="s">
        <v>8</v>
      </c>
    </row>
    <row r="486" spans="1:16">
      <c r="A486" t="s">
        <v>998</v>
      </c>
      <c r="B486" t="s">
        <v>945</v>
      </c>
      <c r="C486">
        <v>0</v>
      </c>
      <c r="E486" t="s">
        <v>941</v>
      </c>
      <c r="F486" t="s">
        <v>1022</v>
      </c>
      <c r="G486" t="s">
        <v>945</v>
      </c>
      <c r="H486">
        <v>8.1210000000000004</v>
      </c>
      <c r="J486">
        <v>106001236</v>
      </c>
      <c r="K486" s="2">
        <v>43714</v>
      </c>
      <c r="L486">
        <v>21</v>
      </c>
      <c r="M486">
        <v>1</v>
      </c>
      <c r="N486">
        <v>7</v>
      </c>
      <c r="O486">
        <v>5</v>
      </c>
      <c r="P486" t="s">
        <v>7</v>
      </c>
    </row>
    <row r="487" spans="1:16">
      <c r="A487" t="s">
        <v>998</v>
      </c>
      <c r="B487" t="s">
        <v>942</v>
      </c>
      <c r="C487">
        <v>0.114</v>
      </c>
      <c r="D487" t="s">
        <v>758</v>
      </c>
      <c r="E487" t="s">
        <v>944</v>
      </c>
      <c r="F487" t="s">
        <v>1088</v>
      </c>
      <c r="G487" t="s">
        <v>938</v>
      </c>
      <c r="H487">
        <v>9.7000000000000003E-2</v>
      </c>
      <c r="J487">
        <v>105934950</v>
      </c>
      <c r="K487" s="2">
        <v>43626</v>
      </c>
      <c r="L487">
        <v>30</v>
      </c>
      <c r="M487">
        <v>1</v>
      </c>
      <c r="N487">
        <v>8</v>
      </c>
      <c r="O487">
        <v>1</v>
      </c>
      <c r="P487" t="s">
        <v>7</v>
      </c>
    </row>
    <row r="488" spans="1:16">
      <c r="A488" t="s">
        <v>998</v>
      </c>
      <c r="B488" t="s">
        <v>942</v>
      </c>
      <c r="C488">
        <v>1.2E-2</v>
      </c>
      <c r="D488" t="s">
        <v>756</v>
      </c>
      <c r="E488" t="s">
        <v>1031</v>
      </c>
      <c r="F488" t="s">
        <v>1009</v>
      </c>
      <c r="G488" t="s">
        <v>938</v>
      </c>
      <c r="H488">
        <v>1.7350000000000001</v>
      </c>
      <c r="J488">
        <v>107847003</v>
      </c>
      <c r="K488" s="2">
        <v>45547</v>
      </c>
      <c r="L488">
        <v>24</v>
      </c>
      <c r="M488">
        <v>1</v>
      </c>
      <c r="N488">
        <v>0</v>
      </c>
      <c r="O488">
        <v>1</v>
      </c>
      <c r="P488" t="s">
        <v>7</v>
      </c>
    </row>
    <row r="489" spans="1:16">
      <c r="A489" t="s">
        <v>998</v>
      </c>
      <c r="B489" t="s">
        <v>944</v>
      </c>
      <c r="C489">
        <v>0</v>
      </c>
      <c r="E489" t="s">
        <v>942</v>
      </c>
      <c r="F489" t="s">
        <v>940</v>
      </c>
      <c r="G489" t="s">
        <v>937</v>
      </c>
      <c r="H489">
        <v>1.4890000000000001</v>
      </c>
      <c r="J489">
        <v>105984439</v>
      </c>
      <c r="K489" s="2">
        <v>43699</v>
      </c>
      <c r="L489">
        <v>21</v>
      </c>
      <c r="M489">
        <v>1</v>
      </c>
      <c r="N489">
        <v>7</v>
      </c>
      <c r="O489">
        <v>1</v>
      </c>
      <c r="P489" t="s">
        <v>3</v>
      </c>
    </row>
    <row r="490" spans="1:16">
      <c r="A490" t="s">
        <v>998</v>
      </c>
      <c r="B490" t="s">
        <v>942</v>
      </c>
      <c r="C490">
        <v>0.1</v>
      </c>
      <c r="D490" t="s">
        <v>758</v>
      </c>
      <c r="E490" t="s">
        <v>944</v>
      </c>
      <c r="F490" t="s">
        <v>945</v>
      </c>
      <c r="G490" t="s">
        <v>938</v>
      </c>
      <c r="H490">
        <v>0.111</v>
      </c>
      <c r="J490">
        <v>106000020</v>
      </c>
      <c r="K490" s="2">
        <v>43706</v>
      </c>
      <c r="L490">
        <v>30</v>
      </c>
      <c r="M490">
        <v>1</v>
      </c>
      <c r="N490">
        <v>8</v>
      </c>
      <c r="O490">
        <v>1</v>
      </c>
      <c r="P490" t="s">
        <v>3</v>
      </c>
    </row>
    <row r="491" spans="1:16">
      <c r="A491" t="s">
        <v>998</v>
      </c>
      <c r="B491" t="s">
        <v>942</v>
      </c>
      <c r="C491">
        <v>0</v>
      </c>
      <c r="E491" t="s">
        <v>1041</v>
      </c>
      <c r="F491" t="s">
        <v>1033</v>
      </c>
      <c r="G491" t="s">
        <v>938</v>
      </c>
      <c r="H491">
        <v>1.405</v>
      </c>
      <c r="J491">
        <v>106000047</v>
      </c>
      <c r="K491" s="2">
        <v>43715</v>
      </c>
      <c r="L491">
        <v>30</v>
      </c>
      <c r="M491">
        <v>1</v>
      </c>
      <c r="N491">
        <v>7</v>
      </c>
      <c r="O491">
        <v>4</v>
      </c>
      <c r="P491" t="s">
        <v>3</v>
      </c>
    </row>
    <row r="492" spans="1:16">
      <c r="A492" t="s">
        <v>998</v>
      </c>
      <c r="B492" t="s">
        <v>942</v>
      </c>
      <c r="C492">
        <v>0</v>
      </c>
      <c r="E492" t="s">
        <v>1010</v>
      </c>
      <c r="G492" t="s">
        <v>938</v>
      </c>
      <c r="H492">
        <v>1.893</v>
      </c>
      <c r="J492">
        <v>107999203</v>
      </c>
      <c r="K492" s="2">
        <v>45679</v>
      </c>
      <c r="L492">
        <v>30</v>
      </c>
      <c r="M492">
        <v>4</v>
      </c>
      <c r="N492">
        <v>7</v>
      </c>
      <c r="O492">
        <v>1</v>
      </c>
      <c r="P492" t="s">
        <v>7</v>
      </c>
    </row>
    <row r="493" spans="1:16">
      <c r="A493" t="s">
        <v>998</v>
      </c>
      <c r="B493" t="s">
        <v>945</v>
      </c>
      <c r="C493">
        <v>4.0000000000000001E-3</v>
      </c>
      <c r="D493" t="s">
        <v>762</v>
      </c>
      <c r="E493" t="s">
        <v>942</v>
      </c>
      <c r="F493" t="s">
        <v>940</v>
      </c>
      <c r="G493" t="s">
        <v>945</v>
      </c>
      <c r="H493">
        <v>7.7460000000000004</v>
      </c>
      <c r="J493">
        <v>107816885</v>
      </c>
      <c r="K493" s="2">
        <v>45518</v>
      </c>
      <c r="L493">
        <v>21</v>
      </c>
      <c r="M493">
        <v>1</v>
      </c>
      <c r="N493">
        <v>7</v>
      </c>
      <c r="O493">
        <v>1</v>
      </c>
      <c r="P493" t="s">
        <v>7</v>
      </c>
    </row>
    <row r="494" spans="1:16">
      <c r="A494" t="s">
        <v>998</v>
      </c>
      <c r="B494" t="s">
        <v>945</v>
      </c>
      <c r="C494">
        <v>2.7E-2</v>
      </c>
      <c r="D494" t="s">
        <v>757</v>
      </c>
      <c r="E494" t="s">
        <v>941</v>
      </c>
      <c r="F494" t="s">
        <v>1022</v>
      </c>
      <c r="G494" t="s">
        <v>945</v>
      </c>
      <c r="H494">
        <v>8.1479999999999997</v>
      </c>
      <c r="J494">
        <v>105720586</v>
      </c>
      <c r="K494" s="2">
        <v>43411</v>
      </c>
      <c r="L494">
        <v>28</v>
      </c>
      <c r="M494">
        <v>1</v>
      </c>
      <c r="N494">
        <v>0</v>
      </c>
      <c r="O494">
        <v>5</v>
      </c>
      <c r="P494" t="s">
        <v>7</v>
      </c>
    </row>
    <row r="495" spans="1:16">
      <c r="A495" t="s">
        <v>998</v>
      </c>
      <c r="B495" t="s">
        <v>1089</v>
      </c>
      <c r="C495">
        <v>8.9999999999999993E-3</v>
      </c>
      <c r="D495" t="s">
        <v>757</v>
      </c>
      <c r="E495" t="s">
        <v>942</v>
      </c>
      <c r="F495" t="s">
        <v>1010</v>
      </c>
      <c r="H495">
        <v>999.99900000000002</v>
      </c>
      <c r="J495">
        <v>105864806</v>
      </c>
      <c r="K495" s="2">
        <v>43571</v>
      </c>
      <c r="L495">
        <v>30</v>
      </c>
      <c r="M495">
        <v>1</v>
      </c>
      <c r="N495">
        <v>0</v>
      </c>
      <c r="O495">
        <v>1</v>
      </c>
      <c r="P495" t="s">
        <v>7</v>
      </c>
    </row>
    <row r="496" spans="1:16">
      <c r="A496" t="s">
        <v>998</v>
      </c>
      <c r="B496" t="s">
        <v>942</v>
      </c>
      <c r="C496">
        <v>0</v>
      </c>
      <c r="E496" t="s">
        <v>956</v>
      </c>
      <c r="F496" t="s">
        <v>1031</v>
      </c>
      <c r="G496" t="s">
        <v>938</v>
      </c>
      <c r="H496">
        <v>1.5960000000000001</v>
      </c>
      <c r="J496">
        <v>105881669</v>
      </c>
      <c r="K496" s="2">
        <v>43592</v>
      </c>
      <c r="L496">
        <v>21</v>
      </c>
      <c r="M496">
        <v>1</v>
      </c>
      <c r="N496">
        <v>7</v>
      </c>
      <c r="O496">
        <v>1</v>
      </c>
      <c r="P496" t="s">
        <v>7</v>
      </c>
    </row>
    <row r="497" spans="1:16">
      <c r="A497" t="s">
        <v>998</v>
      </c>
      <c r="B497" t="s">
        <v>1009</v>
      </c>
      <c r="C497">
        <v>8.9999999999999993E-3</v>
      </c>
      <c r="D497" t="s">
        <v>6</v>
      </c>
      <c r="E497" t="s">
        <v>942</v>
      </c>
      <c r="F497" t="s">
        <v>956</v>
      </c>
      <c r="G497" t="s">
        <v>1009</v>
      </c>
      <c r="H497">
        <v>0.111</v>
      </c>
      <c r="J497">
        <v>105881690</v>
      </c>
      <c r="K497" s="2">
        <v>43591</v>
      </c>
      <c r="L497">
        <v>21</v>
      </c>
      <c r="M497">
        <v>1</v>
      </c>
      <c r="O497">
        <v>1</v>
      </c>
      <c r="P497" t="s">
        <v>3</v>
      </c>
    </row>
    <row r="498" spans="1:16">
      <c r="A498" t="s">
        <v>998</v>
      </c>
      <c r="B498" t="s">
        <v>942</v>
      </c>
      <c r="C498">
        <v>2E-3</v>
      </c>
      <c r="D498" t="s">
        <v>758</v>
      </c>
      <c r="E498" t="s">
        <v>956</v>
      </c>
      <c r="F498" t="s">
        <v>1090</v>
      </c>
      <c r="G498" t="s">
        <v>938</v>
      </c>
      <c r="H498">
        <v>1.5940000000000001</v>
      </c>
      <c r="J498">
        <v>105919394</v>
      </c>
      <c r="K498" s="2">
        <v>43628</v>
      </c>
      <c r="L498">
        <v>21</v>
      </c>
      <c r="M498">
        <v>2</v>
      </c>
      <c r="N498">
        <v>8</v>
      </c>
      <c r="O498">
        <v>1</v>
      </c>
      <c r="P498" t="s">
        <v>7</v>
      </c>
    </row>
    <row r="499" spans="1:16">
      <c r="A499" t="s">
        <v>998</v>
      </c>
      <c r="B499" t="s">
        <v>1091</v>
      </c>
      <c r="C499">
        <v>0</v>
      </c>
      <c r="D499" t="s">
        <v>758</v>
      </c>
      <c r="E499" t="s">
        <v>944</v>
      </c>
      <c r="F499" t="s">
        <v>945</v>
      </c>
      <c r="H499">
        <v>999.99900000000002</v>
      </c>
      <c r="J499">
        <v>106064195</v>
      </c>
      <c r="K499" s="2">
        <v>43767</v>
      </c>
      <c r="L499">
        <v>0</v>
      </c>
      <c r="M499">
        <v>1</v>
      </c>
      <c r="N499">
        <v>0</v>
      </c>
      <c r="O499">
        <v>1</v>
      </c>
    </row>
    <row r="500" spans="1:16">
      <c r="A500" t="s">
        <v>998</v>
      </c>
      <c r="B500" t="s">
        <v>942</v>
      </c>
      <c r="C500">
        <v>0</v>
      </c>
      <c r="E500" t="s">
        <v>1009</v>
      </c>
      <c r="F500" t="s">
        <v>1048</v>
      </c>
      <c r="G500" t="s">
        <v>938</v>
      </c>
      <c r="H500">
        <v>1.843</v>
      </c>
      <c r="J500">
        <v>106064223</v>
      </c>
      <c r="K500" s="2">
        <v>43766</v>
      </c>
      <c r="L500">
        <v>23</v>
      </c>
      <c r="M500">
        <v>1</v>
      </c>
      <c r="N500">
        <v>7</v>
      </c>
      <c r="O500">
        <v>1</v>
      </c>
      <c r="P500" t="s">
        <v>7</v>
      </c>
    </row>
    <row r="501" spans="1:16">
      <c r="A501" t="s">
        <v>998</v>
      </c>
      <c r="B501" t="s">
        <v>945</v>
      </c>
      <c r="C501">
        <v>0</v>
      </c>
      <c r="E501" t="s">
        <v>942</v>
      </c>
      <c r="F501" t="s">
        <v>940</v>
      </c>
      <c r="G501" t="s">
        <v>945</v>
      </c>
      <c r="H501">
        <v>7.75</v>
      </c>
      <c r="J501">
        <v>106993946</v>
      </c>
      <c r="K501" s="2">
        <v>44733</v>
      </c>
      <c r="L501">
        <v>21</v>
      </c>
      <c r="M501">
        <v>1</v>
      </c>
      <c r="N501">
        <v>7</v>
      </c>
      <c r="O501">
        <v>2</v>
      </c>
      <c r="P501" t="s">
        <v>8</v>
      </c>
    </row>
    <row r="502" spans="1:16">
      <c r="A502" t="s">
        <v>998</v>
      </c>
      <c r="B502" t="s">
        <v>942</v>
      </c>
      <c r="C502">
        <v>2E-3</v>
      </c>
      <c r="D502" t="s">
        <v>756</v>
      </c>
      <c r="E502" t="s">
        <v>1000</v>
      </c>
      <c r="F502" t="s">
        <v>944</v>
      </c>
      <c r="G502" t="s">
        <v>938</v>
      </c>
      <c r="H502">
        <v>0.66700000000000004</v>
      </c>
      <c r="J502">
        <v>106064301</v>
      </c>
      <c r="K502" s="2">
        <v>43751</v>
      </c>
      <c r="L502">
        <v>21</v>
      </c>
      <c r="M502">
        <v>2</v>
      </c>
      <c r="N502">
        <v>0</v>
      </c>
      <c r="O502">
        <v>1</v>
      </c>
      <c r="P502" t="s">
        <v>7</v>
      </c>
    </row>
    <row r="503" spans="1:16">
      <c r="A503" t="s">
        <v>998</v>
      </c>
      <c r="B503" t="s">
        <v>942</v>
      </c>
      <c r="C503">
        <v>0</v>
      </c>
      <c r="E503" t="s">
        <v>1000</v>
      </c>
      <c r="F503" t="s">
        <v>1016</v>
      </c>
      <c r="G503" t="s">
        <v>938</v>
      </c>
      <c r="H503">
        <v>0.66500000000000004</v>
      </c>
      <c r="J503">
        <v>106064309</v>
      </c>
      <c r="K503" s="2">
        <v>43756</v>
      </c>
      <c r="L503">
        <v>21</v>
      </c>
      <c r="M503">
        <v>1</v>
      </c>
      <c r="N503">
        <v>7</v>
      </c>
      <c r="O503">
        <v>3</v>
      </c>
      <c r="P503" t="s">
        <v>7</v>
      </c>
    </row>
    <row r="504" spans="1:16">
      <c r="A504" t="s">
        <v>998</v>
      </c>
      <c r="B504" t="s">
        <v>943</v>
      </c>
      <c r="C504">
        <v>0</v>
      </c>
      <c r="E504" t="s">
        <v>1005</v>
      </c>
      <c r="F504" t="s">
        <v>946</v>
      </c>
      <c r="H504">
        <v>999.99900000000002</v>
      </c>
      <c r="J504">
        <v>106064818</v>
      </c>
      <c r="K504" s="2">
        <v>43765</v>
      </c>
      <c r="L504">
        <v>30</v>
      </c>
      <c r="M504">
        <v>1</v>
      </c>
      <c r="N504">
        <v>7</v>
      </c>
      <c r="O504">
        <v>2</v>
      </c>
      <c r="P504" t="s">
        <v>3</v>
      </c>
    </row>
    <row r="505" spans="1:16">
      <c r="A505" t="s">
        <v>998</v>
      </c>
      <c r="B505" t="s">
        <v>942</v>
      </c>
      <c r="C505">
        <v>0</v>
      </c>
      <c r="D505" t="s">
        <v>756</v>
      </c>
      <c r="E505" t="s">
        <v>945</v>
      </c>
      <c r="F505" t="s">
        <v>940</v>
      </c>
      <c r="G505" t="s">
        <v>939</v>
      </c>
      <c r="H505">
        <v>2.1920000000000002</v>
      </c>
      <c r="J505">
        <v>105329619</v>
      </c>
      <c r="K505" s="2">
        <v>43078</v>
      </c>
      <c r="L505">
        <v>24</v>
      </c>
      <c r="M505">
        <v>2</v>
      </c>
      <c r="N505">
        <v>4</v>
      </c>
      <c r="O505">
        <v>1</v>
      </c>
      <c r="P505" t="s">
        <v>7</v>
      </c>
    </row>
    <row r="506" spans="1:16">
      <c r="A506" t="s">
        <v>998</v>
      </c>
      <c r="B506" t="s">
        <v>942</v>
      </c>
      <c r="C506">
        <v>0</v>
      </c>
      <c r="E506" t="s">
        <v>944</v>
      </c>
      <c r="F506" t="s">
        <v>940</v>
      </c>
      <c r="G506" t="s">
        <v>938</v>
      </c>
      <c r="H506">
        <v>0.21099999999999999</v>
      </c>
      <c r="J506">
        <v>107555301</v>
      </c>
      <c r="K506" s="2">
        <v>45268</v>
      </c>
      <c r="L506">
        <v>24</v>
      </c>
      <c r="M506">
        <v>1</v>
      </c>
      <c r="N506">
        <v>7</v>
      </c>
      <c r="O506">
        <v>1</v>
      </c>
      <c r="P506" t="s">
        <v>7</v>
      </c>
    </row>
    <row r="507" spans="1:16">
      <c r="A507" t="s">
        <v>998</v>
      </c>
      <c r="B507" t="s">
        <v>942</v>
      </c>
      <c r="C507">
        <v>0</v>
      </c>
      <c r="E507" t="s">
        <v>1010</v>
      </c>
      <c r="F507" t="s">
        <v>1009</v>
      </c>
      <c r="G507" t="s">
        <v>938</v>
      </c>
      <c r="H507">
        <v>1.893</v>
      </c>
      <c r="J507">
        <v>105925807</v>
      </c>
      <c r="K507" s="2">
        <v>43637</v>
      </c>
      <c r="L507">
        <v>27</v>
      </c>
      <c r="M507">
        <v>1</v>
      </c>
      <c r="N507">
        <v>7</v>
      </c>
      <c r="O507">
        <v>1</v>
      </c>
      <c r="P507" t="s">
        <v>8</v>
      </c>
    </row>
    <row r="508" spans="1:16">
      <c r="A508" t="s">
        <v>998</v>
      </c>
      <c r="B508" t="s">
        <v>1092</v>
      </c>
      <c r="C508">
        <v>1.4999999999999999E-2</v>
      </c>
      <c r="D508" t="s">
        <v>757</v>
      </c>
      <c r="E508" t="s">
        <v>940</v>
      </c>
      <c r="F508" t="s">
        <v>942</v>
      </c>
      <c r="H508">
        <v>999.99900000000002</v>
      </c>
      <c r="J508">
        <v>106022000</v>
      </c>
      <c r="K508" s="2">
        <v>43724</v>
      </c>
      <c r="L508">
        <v>30</v>
      </c>
      <c r="M508">
        <v>1</v>
      </c>
      <c r="N508">
        <v>4</v>
      </c>
      <c r="O508">
        <v>1</v>
      </c>
      <c r="P508" t="s">
        <v>7</v>
      </c>
    </row>
    <row r="509" spans="1:16">
      <c r="A509" t="s">
        <v>998</v>
      </c>
      <c r="B509" t="s">
        <v>942</v>
      </c>
      <c r="C509">
        <v>0</v>
      </c>
      <c r="E509" t="s">
        <v>1010</v>
      </c>
      <c r="F509" t="s">
        <v>1060</v>
      </c>
      <c r="G509" t="s">
        <v>938</v>
      </c>
      <c r="H509">
        <v>1.893</v>
      </c>
      <c r="J509">
        <v>105984049</v>
      </c>
      <c r="K509" s="2">
        <v>43695</v>
      </c>
      <c r="L509">
        <v>23</v>
      </c>
      <c r="M509">
        <v>1</v>
      </c>
      <c r="N509">
        <v>7</v>
      </c>
      <c r="O509">
        <v>1</v>
      </c>
      <c r="P509" t="s">
        <v>7</v>
      </c>
    </row>
    <row r="510" spans="1:16">
      <c r="A510" t="s">
        <v>998</v>
      </c>
      <c r="B510" t="s">
        <v>939</v>
      </c>
      <c r="C510">
        <v>4.0000000000000001E-3</v>
      </c>
      <c r="D510" t="s">
        <v>756</v>
      </c>
      <c r="E510" t="s">
        <v>945</v>
      </c>
      <c r="F510" t="s">
        <v>937</v>
      </c>
      <c r="G510" t="s">
        <v>939</v>
      </c>
      <c r="H510">
        <v>2.1920000000000002</v>
      </c>
      <c r="J510">
        <v>105954816</v>
      </c>
      <c r="K510" s="2">
        <v>43682</v>
      </c>
      <c r="L510">
        <v>26</v>
      </c>
      <c r="M510">
        <v>1</v>
      </c>
      <c r="N510">
        <v>12</v>
      </c>
      <c r="O510">
        <v>1</v>
      </c>
      <c r="P510" t="s">
        <v>7</v>
      </c>
    </row>
    <row r="511" spans="1:16">
      <c r="A511" t="s">
        <v>998</v>
      </c>
      <c r="B511" t="s">
        <v>942</v>
      </c>
      <c r="C511">
        <v>0</v>
      </c>
      <c r="E511" t="s">
        <v>1000</v>
      </c>
      <c r="F511" t="s">
        <v>1014</v>
      </c>
      <c r="G511" t="s">
        <v>938</v>
      </c>
      <c r="H511">
        <v>0.66500000000000004</v>
      </c>
      <c r="J511">
        <v>105881663</v>
      </c>
      <c r="K511" s="2">
        <v>43595</v>
      </c>
      <c r="L511">
        <v>27</v>
      </c>
      <c r="M511">
        <v>1</v>
      </c>
      <c r="N511">
        <v>7</v>
      </c>
      <c r="O511">
        <v>5</v>
      </c>
      <c r="P511" t="s">
        <v>7</v>
      </c>
    </row>
    <row r="512" spans="1:16">
      <c r="A512" t="s">
        <v>998</v>
      </c>
      <c r="B512" t="s">
        <v>944</v>
      </c>
      <c r="C512">
        <v>0</v>
      </c>
      <c r="D512" t="s">
        <v>757</v>
      </c>
      <c r="E512" t="s">
        <v>942</v>
      </c>
      <c r="F512" t="s">
        <v>995</v>
      </c>
      <c r="G512" t="s">
        <v>937</v>
      </c>
      <c r="H512">
        <v>1.4890000000000001</v>
      </c>
      <c r="J512">
        <v>107220961</v>
      </c>
      <c r="K512" s="2">
        <v>44848</v>
      </c>
      <c r="L512">
        <v>30</v>
      </c>
      <c r="M512">
        <v>1</v>
      </c>
      <c r="N512">
        <v>8</v>
      </c>
      <c r="O512">
        <v>1</v>
      </c>
      <c r="P512" t="s">
        <v>7</v>
      </c>
    </row>
    <row r="513" spans="1:16">
      <c r="A513" t="s">
        <v>998</v>
      </c>
      <c r="B513" t="s">
        <v>945</v>
      </c>
      <c r="C513">
        <v>0</v>
      </c>
      <c r="E513" t="s">
        <v>942</v>
      </c>
      <c r="F513" t="s">
        <v>1049</v>
      </c>
      <c r="G513" t="s">
        <v>945</v>
      </c>
      <c r="H513">
        <v>7.75</v>
      </c>
      <c r="J513">
        <v>105941856</v>
      </c>
      <c r="K513" s="2">
        <v>43658</v>
      </c>
      <c r="L513">
        <v>21</v>
      </c>
      <c r="M513">
        <v>1</v>
      </c>
      <c r="N513">
        <v>7</v>
      </c>
      <c r="O513">
        <v>3</v>
      </c>
      <c r="P513" t="s">
        <v>7</v>
      </c>
    </row>
    <row r="514" spans="1:16">
      <c r="A514" t="s">
        <v>998</v>
      </c>
      <c r="B514" t="s">
        <v>942</v>
      </c>
      <c r="C514">
        <v>0</v>
      </c>
      <c r="E514" t="s">
        <v>1041</v>
      </c>
      <c r="F514" t="s">
        <v>1029</v>
      </c>
      <c r="G514" t="s">
        <v>938</v>
      </c>
      <c r="H514">
        <v>1.405</v>
      </c>
      <c r="J514">
        <v>105950185</v>
      </c>
      <c r="K514" s="2">
        <v>43668</v>
      </c>
      <c r="L514">
        <v>30</v>
      </c>
      <c r="M514">
        <v>1</v>
      </c>
      <c r="N514">
        <v>7</v>
      </c>
      <c r="O514">
        <v>1</v>
      </c>
      <c r="P514" t="s">
        <v>8</v>
      </c>
    </row>
    <row r="515" spans="1:16">
      <c r="A515" t="s">
        <v>998</v>
      </c>
      <c r="B515" t="s">
        <v>945</v>
      </c>
      <c r="C515">
        <v>8.9999999999999993E-3</v>
      </c>
      <c r="D515" t="s">
        <v>6</v>
      </c>
      <c r="E515" t="s">
        <v>942</v>
      </c>
      <c r="F515" t="s">
        <v>940</v>
      </c>
      <c r="G515" t="s">
        <v>945</v>
      </c>
      <c r="H515">
        <v>7.7409999999999997</v>
      </c>
      <c r="J515">
        <v>106064224</v>
      </c>
      <c r="K515" s="2">
        <v>43767</v>
      </c>
      <c r="L515">
        <v>21</v>
      </c>
      <c r="M515">
        <v>1</v>
      </c>
      <c r="N515">
        <v>7</v>
      </c>
      <c r="O515">
        <v>1</v>
      </c>
      <c r="P515" t="s">
        <v>3</v>
      </c>
    </row>
    <row r="516" spans="1:16">
      <c r="A516" t="s">
        <v>998</v>
      </c>
      <c r="B516" t="s">
        <v>942</v>
      </c>
      <c r="C516">
        <v>0</v>
      </c>
      <c r="E516" t="s">
        <v>945</v>
      </c>
      <c r="F516" t="s">
        <v>1093</v>
      </c>
      <c r="G516" t="s">
        <v>939</v>
      </c>
      <c r="H516">
        <v>2.1920000000000002</v>
      </c>
      <c r="J516">
        <v>106064266</v>
      </c>
      <c r="K516" s="2">
        <v>43763</v>
      </c>
      <c r="L516">
        <v>21</v>
      </c>
      <c r="M516">
        <v>1</v>
      </c>
      <c r="N516">
        <v>7</v>
      </c>
      <c r="O516">
        <v>1</v>
      </c>
      <c r="P516" t="s">
        <v>7</v>
      </c>
    </row>
    <row r="517" spans="1:16">
      <c r="A517" t="s">
        <v>998</v>
      </c>
      <c r="B517" t="s">
        <v>942</v>
      </c>
      <c r="C517">
        <v>0.1</v>
      </c>
      <c r="D517" t="s">
        <v>758</v>
      </c>
      <c r="E517" t="s">
        <v>944</v>
      </c>
      <c r="F517" t="s">
        <v>1094</v>
      </c>
      <c r="G517" t="s">
        <v>938</v>
      </c>
      <c r="H517">
        <v>0.111</v>
      </c>
      <c r="J517">
        <v>105984036</v>
      </c>
      <c r="K517" s="2">
        <v>43700</v>
      </c>
      <c r="L517">
        <v>30</v>
      </c>
      <c r="M517">
        <v>1</v>
      </c>
      <c r="N517">
        <v>8</v>
      </c>
      <c r="O517">
        <v>1</v>
      </c>
      <c r="P517" t="s">
        <v>7</v>
      </c>
    </row>
    <row r="518" spans="1:16">
      <c r="A518" t="s">
        <v>998</v>
      </c>
      <c r="B518" t="s">
        <v>944</v>
      </c>
      <c r="C518">
        <v>0.09</v>
      </c>
      <c r="D518" t="s">
        <v>6</v>
      </c>
      <c r="E518" t="s">
        <v>941</v>
      </c>
      <c r="F518" t="s">
        <v>1006</v>
      </c>
      <c r="G518" t="s">
        <v>944</v>
      </c>
      <c r="H518">
        <v>999.99900000000002</v>
      </c>
      <c r="J518">
        <v>105984038</v>
      </c>
      <c r="K518" s="2">
        <v>43701</v>
      </c>
      <c r="L518">
        <v>2</v>
      </c>
      <c r="M518">
        <v>2</v>
      </c>
      <c r="N518">
        <v>0</v>
      </c>
      <c r="O518">
        <v>5</v>
      </c>
      <c r="P518" t="s">
        <v>3</v>
      </c>
    </row>
    <row r="519" spans="1:16">
      <c r="A519" t="s">
        <v>998</v>
      </c>
      <c r="B519" t="s">
        <v>942</v>
      </c>
      <c r="C519">
        <v>0</v>
      </c>
      <c r="E519" t="s">
        <v>1000</v>
      </c>
      <c r="F519" t="s">
        <v>1016</v>
      </c>
      <c r="G519" t="s">
        <v>938</v>
      </c>
      <c r="H519">
        <v>0.66500000000000004</v>
      </c>
      <c r="J519">
        <v>105984047</v>
      </c>
      <c r="K519" s="2">
        <v>43691</v>
      </c>
      <c r="L519">
        <v>30</v>
      </c>
      <c r="M519">
        <v>1</v>
      </c>
      <c r="N519">
        <v>7</v>
      </c>
      <c r="O519">
        <v>1</v>
      </c>
      <c r="P519" t="s">
        <v>7</v>
      </c>
    </row>
    <row r="520" spans="1:16">
      <c r="A520" t="s">
        <v>998</v>
      </c>
      <c r="B520" t="s">
        <v>942</v>
      </c>
      <c r="C520">
        <v>0</v>
      </c>
      <c r="D520" t="s">
        <v>6</v>
      </c>
      <c r="E520" t="s">
        <v>944</v>
      </c>
      <c r="F520" t="s">
        <v>940</v>
      </c>
      <c r="G520" t="s">
        <v>938</v>
      </c>
      <c r="H520">
        <v>0.21099999999999999</v>
      </c>
      <c r="J520">
        <v>105984052</v>
      </c>
      <c r="K520" s="2">
        <v>43696</v>
      </c>
      <c r="L520">
        <v>30</v>
      </c>
      <c r="M520">
        <v>1</v>
      </c>
      <c r="N520">
        <v>7</v>
      </c>
      <c r="O520">
        <v>1</v>
      </c>
      <c r="P520" t="s">
        <v>3</v>
      </c>
    </row>
    <row r="521" spans="1:16">
      <c r="A521" t="s">
        <v>998</v>
      </c>
      <c r="B521" t="s">
        <v>999</v>
      </c>
      <c r="C521">
        <v>2.8000000000000001E-2</v>
      </c>
      <c r="D521" t="s">
        <v>757</v>
      </c>
      <c r="E521" t="s">
        <v>942</v>
      </c>
      <c r="F521" t="s">
        <v>1095</v>
      </c>
      <c r="H521">
        <v>999.99900000000002</v>
      </c>
      <c r="J521">
        <v>106036364</v>
      </c>
      <c r="K521" s="2">
        <v>43751</v>
      </c>
      <c r="L521">
        <v>26</v>
      </c>
      <c r="M521">
        <v>1</v>
      </c>
      <c r="N521">
        <v>8</v>
      </c>
      <c r="O521">
        <v>1</v>
      </c>
      <c r="P521" t="s">
        <v>7</v>
      </c>
    </row>
    <row r="522" spans="1:16">
      <c r="A522" t="s">
        <v>998</v>
      </c>
      <c r="B522" t="s">
        <v>945</v>
      </c>
      <c r="C522">
        <v>0</v>
      </c>
      <c r="E522" t="s">
        <v>942</v>
      </c>
      <c r="F522" t="s">
        <v>1014</v>
      </c>
      <c r="G522" t="s">
        <v>945</v>
      </c>
      <c r="H522">
        <v>7.75</v>
      </c>
      <c r="J522">
        <v>105864326</v>
      </c>
      <c r="K522" s="2">
        <v>43580</v>
      </c>
      <c r="L522">
        <v>21</v>
      </c>
      <c r="M522">
        <v>1</v>
      </c>
      <c r="N522">
        <v>7</v>
      </c>
      <c r="O522">
        <v>1</v>
      </c>
      <c r="P522" t="s">
        <v>3</v>
      </c>
    </row>
    <row r="523" spans="1:16">
      <c r="A523" t="s">
        <v>998</v>
      </c>
      <c r="B523" t="s">
        <v>942</v>
      </c>
      <c r="C523">
        <v>0</v>
      </c>
      <c r="E523" t="s">
        <v>945</v>
      </c>
      <c r="F523" t="s">
        <v>954</v>
      </c>
      <c r="G523" t="s">
        <v>939</v>
      </c>
      <c r="H523">
        <v>2.1920000000000002</v>
      </c>
      <c r="J523">
        <v>106308161</v>
      </c>
      <c r="K523" s="2">
        <v>44001</v>
      </c>
      <c r="L523">
        <v>21</v>
      </c>
      <c r="M523">
        <v>1</v>
      </c>
      <c r="N523">
        <v>7</v>
      </c>
      <c r="O523">
        <v>2</v>
      </c>
      <c r="P523" t="s">
        <v>7</v>
      </c>
    </row>
    <row r="524" spans="1:16">
      <c r="A524" t="s">
        <v>998</v>
      </c>
      <c r="B524" t="s">
        <v>942</v>
      </c>
      <c r="C524">
        <v>2.3E-2</v>
      </c>
      <c r="D524" t="s">
        <v>758</v>
      </c>
      <c r="E524" t="s">
        <v>1010</v>
      </c>
      <c r="F524" t="s">
        <v>1009</v>
      </c>
      <c r="G524" t="s">
        <v>938</v>
      </c>
      <c r="H524">
        <v>1.87</v>
      </c>
      <c r="J524">
        <v>106211404</v>
      </c>
      <c r="K524" s="2">
        <v>43883</v>
      </c>
      <c r="L524">
        <v>21</v>
      </c>
      <c r="M524">
        <v>1</v>
      </c>
      <c r="N524">
        <v>0</v>
      </c>
      <c r="O524">
        <v>1</v>
      </c>
      <c r="P524" t="s">
        <v>3</v>
      </c>
    </row>
    <row r="525" spans="1:16">
      <c r="A525" t="s">
        <v>998</v>
      </c>
      <c r="B525" t="s">
        <v>939</v>
      </c>
      <c r="C525">
        <v>8.9999999999999993E-3</v>
      </c>
      <c r="D525" t="s">
        <v>758</v>
      </c>
      <c r="E525" t="s">
        <v>954</v>
      </c>
      <c r="F525" t="s">
        <v>948</v>
      </c>
      <c r="G525" t="s">
        <v>939</v>
      </c>
      <c r="H525">
        <v>1.9790000000000001</v>
      </c>
      <c r="J525">
        <v>106112484</v>
      </c>
      <c r="K525" s="2">
        <v>43829</v>
      </c>
      <c r="L525">
        <v>21</v>
      </c>
      <c r="M525">
        <v>1</v>
      </c>
      <c r="N525">
        <v>0</v>
      </c>
      <c r="O525">
        <v>1</v>
      </c>
      <c r="P525" t="s">
        <v>7</v>
      </c>
    </row>
    <row r="526" spans="1:16">
      <c r="A526" t="s">
        <v>754</v>
      </c>
      <c r="B526" t="s">
        <v>939</v>
      </c>
      <c r="C526">
        <v>0.2</v>
      </c>
      <c r="D526" t="s">
        <v>756</v>
      </c>
      <c r="E526" t="s">
        <v>954</v>
      </c>
      <c r="F526" t="s">
        <v>1057</v>
      </c>
      <c r="G526" t="s">
        <v>939</v>
      </c>
      <c r="H526">
        <v>2.1880000000000002</v>
      </c>
      <c r="J526">
        <v>106144525</v>
      </c>
      <c r="K526" s="2">
        <v>43858</v>
      </c>
      <c r="L526">
        <v>31</v>
      </c>
      <c r="M526">
        <v>1</v>
      </c>
      <c r="N526">
        <v>12</v>
      </c>
      <c r="O526">
        <v>1</v>
      </c>
      <c r="P526" t="s">
        <v>7</v>
      </c>
    </row>
    <row r="527" spans="1:16">
      <c r="A527" t="s">
        <v>998</v>
      </c>
      <c r="B527" t="s">
        <v>945</v>
      </c>
      <c r="C527">
        <v>0</v>
      </c>
      <c r="E527" t="s">
        <v>941</v>
      </c>
      <c r="F527" t="s">
        <v>946</v>
      </c>
      <c r="G527" t="s">
        <v>945</v>
      </c>
      <c r="H527">
        <v>8.1210000000000004</v>
      </c>
      <c r="J527">
        <v>106187057</v>
      </c>
      <c r="K527" s="2">
        <v>43857</v>
      </c>
      <c r="L527">
        <v>30</v>
      </c>
      <c r="M527">
        <v>1</v>
      </c>
      <c r="N527">
        <v>7</v>
      </c>
      <c r="O527">
        <v>1</v>
      </c>
      <c r="P527" t="s">
        <v>8</v>
      </c>
    </row>
    <row r="528" spans="1:16">
      <c r="A528" t="s">
        <v>754</v>
      </c>
      <c r="B528" t="s">
        <v>939</v>
      </c>
      <c r="C528">
        <v>4.0000000000000001E-3</v>
      </c>
      <c r="D528" t="s">
        <v>758</v>
      </c>
      <c r="E528" t="s">
        <v>963</v>
      </c>
      <c r="F528" t="s">
        <v>952</v>
      </c>
      <c r="H528">
        <v>999.99900000000002</v>
      </c>
      <c r="J528">
        <v>106136418</v>
      </c>
      <c r="K528" s="2">
        <v>43812</v>
      </c>
      <c r="L528">
        <v>21</v>
      </c>
      <c r="M528">
        <v>2</v>
      </c>
      <c r="N528">
        <v>0</v>
      </c>
      <c r="O528">
        <v>1</v>
      </c>
      <c r="P528" t="s">
        <v>7</v>
      </c>
    </row>
    <row r="529" spans="1:16">
      <c r="A529" t="s">
        <v>998</v>
      </c>
      <c r="B529" t="s">
        <v>942</v>
      </c>
      <c r="C529">
        <v>0</v>
      </c>
      <c r="D529" t="s">
        <v>756</v>
      </c>
      <c r="E529" t="s">
        <v>1009</v>
      </c>
      <c r="F529" t="s">
        <v>1012</v>
      </c>
      <c r="G529" t="s">
        <v>938</v>
      </c>
      <c r="H529">
        <v>1.843</v>
      </c>
      <c r="J529">
        <v>106186243</v>
      </c>
      <c r="K529" s="2">
        <v>43846</v>
      </c>
      <c r="L529">
        <v>30</v>
      </c>
      <c r="M529">
        <v>1</v>
      </c>
      <c r="N529">
        <v>7</v>
      </c>
      <c r="O529">
        <v>2</v>
      </c>
      <c r="P529" t="s">
        <v>7</v>
      </c>
    </row>
    <row r="530" spans="1:16">
      <c r="A530" t="s">
        <v>754</v>
      </c>
      <c r="B530" t="s">
        <v>945</v>
      </c>
      <c r="C530">
        <v>3.0000000000000001E-3</v>
      </c>
      <c r="D530" t="s">
        <v>6</v>
      </c>
      <c r="E530" t="s">
        <v>939</v>
      </c>
      <c r="F530" t="s">
        <v>1001</v>
      </c>
      <c r="G530" t="s">
        <v>945</v>
      </c>
      <c r="H530">
        <v>7.7469999999999999</v>
      </c>
      <c r="J530">
        <v>106235643</v>
      </c>
      <c r="K530" s="2">
        <v>43971</v>
      </c>
      <c r="L530">
        <v>21</v>
      </c>
      <c r="M530">
        <v>2</v>
      </c>
      <c r="N530">
        <v>12</v>
      </c>
      <c r="O530">
        <v>1</v>
      </c>
      <c r="P530" t="s">
        <v>7</v>
      </c>
    </row>
    <row r="531" spans="1:16">
      <c r="A531" t="s">
        <v>998</v>
      </c>
      <c r="B531" t="s">
        <v>942</v>
      </c>
      <c r="C531">
        <v>0.06</v>
      </c>
      <c r="D531" t="s">
        <v>756</v>
      </c>
      <c r="E531" t="s">
        <v>945</v>
      </c>
      <c r="F531" t="s">
        <v>944</v>
      </c>
      <c r="G531" t="s">
        <v>938</v>
      </c>
      <c r="H531">
        <v>0.06</v>
      </c>
      <c r="J531">
        <v>106284002</v>
      </c>
      <c r="K531" s="2">
        <v>43967</v>
      </c>
      <c r="L531">
        <v>25</v>
      </c>
      <c r="M531">
        <v>1</v>
      </c>
      <c r="N531">
        <v>8</v>
      </c>
      <c r="O531">
        <v>1</v>
      </c>
      <c r="P531" t="s">
        <v>8</v>
      </c>
    </row>
    <row r="532" spans="1:16">
      <c r="A532" t="s">
        <v>998</v>
      </c>
      <c r="B532" t="s">
        <v>942</v>
      </c>
      <c r="C532">
        <v>3.7999999999999999E-2</v>
      </c>
      <c r="D532" t="s">
        <v>756</v>
      </c>
      <c r="E532" t="s">
        <v>997</v>
      </c>
      <c r="F532" t="s">
        <v>944</v>
      </c>
      <c r="G532" t="s">
        <v>938</v>
      </c>
      <c r="H532">
        <v>0.378</v>
      </c>
      <c r="J532">
        <v>106095388</v>
      </c>
      <c r="K532" s="2">
        <v>43775</v>
      </c>
      <c r="L532">
        <v>17</v>
      </c>
      <c r="M532">
        <v>1</v>
      </c>
      <c r="N532">
        <v>0</v>
      </c>
      <c r="O532">
        <v>1</v>
      </c>
      <c r="P532" t="s">
        <v>7</v>
      </c>
    </row>
    <row r="533" spans="1:16">
      <c r="A533" t="s">
        <v>998</v>
      </c>
      <c r="B533" t="s">
        <v>942</v>
      </c>
      <c r="C533">
        <v>0.01</v>
      </c>
      <c r="D533" t="s">
        <v>758</v>
      </c>
      <c r="E533" t="s">
        <v>956</v>
      </c>
      <c r="F533" t="s">
        <v>1096</v>
      </c>
      <c r="G533" t="s">
        <v>938</v>
      </c>
      <c r="H533">
        <v>1.5860000000000001</v>
      </c>
      <c r="J533">
        <v>106211357</v>
      </c>
      <c r="K533" s="2">
        <v>43866</v>
      </c>
      <c r="L533">
        <v>21</v>
      </c>
      <c r="M533">
        <v>2</v>
      </c>
      <c r="N533">
        <v>0</v>
      </c>
      <c r="O533">
        <v>1</v>
      </c>
      <c r="P533" t="s">
        <v>7</v>
      </c>
    </row>
    <row r="534" spans="1:16">
      <c r="A534" t="s">
        <v>998</v>
      </c>
      <c r="B534" t="s">
        <v>945</v>
      </c>
      <c r="C534">
        <v>2.3E-2</v>
      </c>
      <c r="D534" t="s">
        <v>757</v>
      </c>
      <c r="E534" t="s">
        <v>941</v>
      </c>
      <c r="F534" t="s">
        <v>947</v>
      </c>
      <c r="G534" t="s">
        <v>945</v>
      </c>
      <c r="H534">
        <v>8.1440000000000001</v>
      </c>
      <c r="J534">
        <v>106095514</v>
      </c>
      <c r="K534" s="2">
        <v>43783</v>
      </c>
      <c r="L534">
        <v>30</v>
      </c>
      <c r="M534">
        <v>1</v>
      </c>
      <c r="N534">
        <v>7</v>
      </c>
      <c r="O534">
        <v>1</v>
      </c>
      <c r="P534" t="s">
        <v>7</v>
      </c>
    </row>
    <row r="535" spans="1:16">
      <c r="A535" t="s">
        <v>998</v>
      </c>
      <c r="B535" t="s">
        <v>1003</v>
      </c>
      <c r="C535">
        <v>0</v>
      </c>
      <c r="E535" t="s">
        <v>942</v>
      </c>
      <c r="F535" t="s">
        <v>1097</v>
      </c>
      <c r="G535" t="s">
        <v>1013</v>
      </c>
      <c r="H535">
        <v>0.64300000000000002</v>
      </c>
      <c r="J535">
        <v>106223035</v>
      </c>
      <c r="K535" s="2">
        <v>43897</v>
      </c>
      <c r="L535">
        <v>30</v>
      </c>
      <c r="M535">
        <v>1</v>
      </c>
      <c r="N535">
        <v>7</v>
      </c>
      <c r="O535">
        <v>1</v>
      </c>
      <c r="P535" t="s">
        <v>7</v>
      </c>
    </row>
    <row r="536" spans="1:16">
      <c r="A536" t="s">
        <v>998</v>
      </c>
      <c r="B536" t="s">
        <v>942</v>
      </c>
      <c r="C536">
        <v>0</v>
      </c>
      <c r="E536" t="s">
        <v>1074</v>
      </c>
      <c r="F536" t="s">
        <v>1076</v>
      </c>
      <c r="G536" t="s">
        <v>1040</v>
      </c>
      <c r="H536">
        <v>0.16400000000000001</v>
      </c>
      <c r="J536">
        <v>106223036</v>
      </c>
      <c r="K536" s="2">
        <v>43902</v>
      </c>
      <c r="L536">
        <v>30</v>
      </c>
      <c r="M536">
        <v>1</v>
      </c>
      <c r="N536">
        <v>7</v>
      </c>
      <c r="O536">
        <v>1</v>
      </c>
      <c r="P536" t="s">
        <v>7</v>
      </c>
    </row>
    <row r="537" spans="1:16">
      <c r="A537" t="s">
        <v>998</v>
      </c>
      <c r="B537" t="s">
        <v>941</v>
      </c>
      <c r="C537">
        <v>0.3</v>
      </c>
      <c r="D537" t="s">
        <v>764</v>
      </c>
      <c r="E537" t="s">
        <v>945</v>
      </c>
      <c r="F537" t="s">
        <v>943</v>
      </c>
      <c r="G537" t="s">
        <v>937</v>
      </c>
      <c r="H537">
        <v>0.3</v>
      </c>
      <c r="J537">
        <v>106223030</v>
      </c>
      <c r="K537" s="2">
        <v>43895</v>
      </c>
      <c r="L537">
        <v>30</v>
      </c>
      <c r="M537">
        <v>1</v>
      </c>
      <c r="N537">
        <v>4</v>
      </c>
      <c r="O537">
        <v>1</v>
      </c>
      <c r="P537" t="s">
        <v>7</v>
      </c>
    </row>
    <row r="538" spans="1:16">
      <c r="A538" t="s">
        <v>998</v>
      </c>
      <c r="B538" t="s">
        <v>945</v>
      </c>
      <c r="C538">
        <v>0</v>
      </c>
      <c r="E538" t="s">
        <v>941</v>
      </c>
      <c r="F538" t="s">
        <v>1022</v>
      </c>
      <c r="G538" t="s">
        <v>945</v>
      </c>
      <c r="H538">
        <v>8.1210000000000004</v>
      </c>
      <c r="J538">
        <v>106159982</v>
      </c>
      <c r="K538" s="2">
        <v>43811</v>
      </c>
      <c r="L538">
        <v>30</v>
      </c>
      <c r="M538">
        <v>1</v>
      </c>
      <c r="N538">
        <v>7</v>
      </c>
      <c r="O538">
        <v>1</v>
      </c>
      <c r="P538" t="s">
        <v>3</v>
      </c>
    </row>
    <row r="539" spans="1:16">
      <c r="A539" t="s">
        <v>998</v>
      </c>
      <c r="B539" t="s">
        <v>942</v>
      </c>
      <c r="C539">
        <v>3.1E-2</v>
      </c>
      <c r="D539" t="s">
        <v>756</v>
      </c>
      <c r="E539" t="s">
        <v>945</v>
      </c>
      <c r="G539" t="s">
        <v>938</v>
      </c>
      <c r="H539">
        <v>3.1E-2</v>
      </c>
      <c r="J539">
        <v>106167499</v>
      </c>
      <c r="K539" s="2">
        <v>43844</v>
      </c>
      <c r="L539">
        <v>21</v>
      </c>
      <c r="M539">
        <v>2</v>
      </c>
      <c r="N539">
        <v>0</v>
      </c>
      <c r="O539">
        <v>1</v>
      </c>
      <c r="P539" t="s">
        <v>3</v>
      </c>
    </row>
    <row r="540" spans="1:16">
      <c r="A540" t="s">
        <v>998</v>
      </c>
      <c r="B540" t="s">
        <v>942</v>
      </c>
      <c r="C540">
        <v>5.0000000000000001E-3</v>
      </c>
      <c r="D540" t="s">
        <v>756</v>
      </c>
      <c r="E540" t="s">
        <v>1031</v>
      </c>
      <c r="F540" t="s">
        <v>1009</v>
      </c>
      <c r="G540" t="s">
        <v>938</v>
      </c>
      <c r="H540">
        <v>1.728</v>
      </c>
      <c r="J540">
        <v>106211351</v>
      </c>
      <c r="K540" s="2">
        <v>43883</v>
      </c>
      <c r="L540">
        <v>30</v>
      </c>
      <c r="M540">
        <v>1</v>
      </c>
      <c r="N540">
        <v>0</v>
      </c>
      <c r="O540">
        <v>1</v>
      </c>
      <c r="P540" t="s">
        <v>7</v>
      </c>
    </row>
    <row r="541" spans="1:16">
      <c r="A541" t="s">
        <v>998</v>
      </c>
      <c r="B541" t="s">
        <v>945</v>
      </c>
      <c r="C541">
        <v>0</v>
      </c>
      <c r="E541" t="s">
        <v>939</v>
      </c>
      <c r="F541" t="s">
        <v>941</v>
      </c>
      <c r="G541" t="s">
        <v>945</v>
      </c>
      <c r="H541">
        <v>7.75</v>
      </c>
      <c r="J541">
        <v>106144631</v>
      </c>
      <c r="K541" s="2">
        <v>43863</v>
      </c>
      <c r="L541">
        <v>30</v>
      </c>
      <c r="M541">
        <v>1</v>
      </c>
      <c r="N541">
        <v>7</v>
      </c>
      <c r="O541">
        <v>1</v>
      </c>
      <c r="P541" t="s">
        <v>3</v>
      </c>
    </row>
    <row r="542" spans="1:16">
      <c r="A542" t="s">
        <v>998</v>
      </c>
      <c r="B542" t="s">
        <v>1009</v>
      </c>
      <c r="C542">
        <v>0</v>
      </c>
      <c r="E542" t="s">
        <v>942</v>
      </c>
      <c r="F542" t="s">
        <v>1017</v>
      </c>
      <c r="G542" t="s">
        <v>1009</v>
      </c>
      <c r="H542">
        <v>0.12</v>
      </c>
      <c r="J542">
        <v>106285437</v>
      </c>
      <c r="K542" s="2">
        <v>43980</v>
      </c>
      <c r="L542">
        <v>30</v>
      </c>
      <c r="M542">
        <v>1</v>
      </c>
      <c r="N542">
        <v>7</v>
      </c>
      <c r="O542">
        <v>1</v>
      </c>
      <c r="P542" t="s">
        <v>3</v>
      </c>
    </row>
    <row r="543" spans="1:16">
      <c r="A543" t="s">
        <v>998</v>
      </c>
      <c r="B543" t="s">
        <v>942</v>
      </c>
      <c r="C543">
        <v>0</v>
      </c>
      <c r="E543" t="s">
        <v>956</v>
      </c>
      <c r="F543" t="s">
        <v>1041</v>
      </c>
      <c r="G543" t="s">
        <v>938</v>
      </c>
      <c r="H543">
        <v>1.5960000000000001</v>
      </c>
      <c r="J543">
        <v>106285439</v>
      </c>
      <c r="K543" s="2">
        <v>43977</v>
      </c>
      <c r="L543">
        <v>23</v>
      </c>
      <c r="M543">
        <v>1</v>
      </c>
      <c r="N543">
        <v>8</v>
      </c>
      <c r="O543">
        <v>1</v>
      </c>
      <c r="P543" t="s">
        <v>3</v>
      </c>
    </row>
    <row r="544" spans="1:16">
      <c r="A544" t="s">
        <v>998</v>
      </c>
      <c r="B544" t="s">
        <v>941</v>
      </c>
      <c r="C544">
        <v>0.1</v>
      </c>
      <c r="D544" t="s">
        <v>758</v>
      </c>
      <c r="E544" t="s">
        <v>944</v>
      </c>
      <c r="F544" t="s">
        <v>943</v>
      </c>
      <c r="G544" t="s">
        <v>937</v>
      </c>
      <c r="H544">
        <v>0.627</v>
      </c>
      <c r="J544">
        <v>106095425</v>
      </c>
      <c r="K544" s="2">
        <v>43784</v>
      </c>
      <c r="L544">
        <v>31</v>
      </c>
      <c r="M544">
        <v>2</v>
      </c>
      <c r="N544">
        <v>0</v>
      </c>
      <c r="O544">
        <v>4</v>
      </c>
    </row>
    <row r="545" spans="1:16">
      <c r="A545" t="s">
        <v>998</v>
      </c>
      <c r="B545" t="s">
        <v>942</v>
      </c>
      <c r="C545">
        <v>0</v>
      </c>
      <c r="E545" t="s">
        <v>1041</v>
      </c>
      <c r="F545" t="s">
        <v>1033</v>
      </c>
      <c r="G545" t="s">
        <v>938</v>
      </c>
      <c r="H545">
        <v>1.405</v>
      </c>
      <c r="J545">
        <v>106307647</v>
      </c>
      <c r="K545" s="2">
        <v>44008</v>
      </c>
      <c r="L545">
        <v>21</v>
      </c>
      <c r="M545">
        <v>1</v>
      </c>
      <c r="N545">
        <v>0</v>
      </c>
      <c r="O545">
        <v>1</v>
      </c>
      <c r="P545" t="s">
        <v>3</v>
      </c>
    </row>
    <row r="546" spans="1:16">
      <c r="A546" t="s">
        <v>998</v>
      </c>
      <c r="B546" t="s">
        <v>1098</v>
      </c>
      <c r="C546">
        <v>4.0000000000000001E-3</v>
      </c>
      <c r="D546" t="s">
        <v>756</v>
      </c>
      <c r="E546" t="s">
        <v>944</v>
      </c>
      <c r="F546" t="s">
        <v>997</v>
      </c>
      <c r="H546">
        <v>999.99900000000002</v>
      </c>
      <c r="J546">
        <v>106125010</v>
      </c>
      <c r="K546" s="2">
        <v>43808</v>
      </c>
      <c r="L546">
        <v>24</v>
      </c>
      <c r="M546">
        <v>1</v>
      </c>
      <c r="N546">
        <v>8</v>
      </c>
      <c r="O546">
        <v>1</v>
      </c>
      <c r="P546" t="s">
        <v>7</v>
      </c>
    </row>
    <row r="547" spans="1:16">
      <c r="A547" t="s">
        <v>998</v>
      </c>
      <c r="B547" t="s">
        <v>942</v>
      </c>
      <c r="C547">
        <v>7.5999999999999998E-2</v>
      </c>
      <c r="D547" t="s">
        <v>756</v>
      </c>
      <c r="E547" t="s">
        <v>945</v>
      </c>
      <c r="F547" t="s">
        <v>944</v>
      </c>
      <c r="G547" t="s">
        <v>938</v>
      </c>
      <c r="H547">
        <v>7.5999999999999998E-2</v>
      </c>
      <c r="J547">
        <v>106125019</v>
      </c>
      <c r="K547" s="2">
        <v>43804</v>
      </c>
      <c r="L547">
        <v>30</v>
      </c>
      <c r="M547">
        <v>1</v>
      </c>
      <c r="N547">
        <v>8</v>
      </c>
      <c r="O547">
        <v>1</v>
      </c>
      <c r="P547" t="s">
        <v>7</v>
      </c>
    </row>
    <row r="548" spans="1:16">
      <c r="A548" t="s">
        <v>998</v>
      </c>
      <c r="B548" t="s">
        <v>942</v>
      </c>
      <c r="C548">
        <v>0</v>
      </c>
      <c r="E548" t="s">
        <v>1010</v>
      </c>
      <c r="F548" t="s">
        <v>1002</v>
      </c>
      <c r="G548" t="s">
        <v>938</v>
      </c>
      <c r="H548">
        <v>1.893</v>
      </c>
      <c r="J548">
        <v>106125025</v>
      </c>
      <c r="K548" s="2">
        <v>43801</v>
      </c>
      <c r="L548">
        <v>21</v>
      </c>
      <c r="M548">
        <v>1</v>
      </c>
      <c r="N548">
        <v>7</v>
      </c>
      <c r="O548">
        <v>2</v>
      </c>
      <c r="P548" t="s">
        <v>7</v>
      </c>
    </row>
    <row r="549" spans="1:16">
      <c r="A549" t="s">
        <v>998</v>
      </c>
      <c r="B549" t="s">
        <v>942</v>
      </c>
      <c r="C549">
        <v>7.9000000000000001E-2</v>
      </c>
      <c r="D549" t="s">
        <v>758</v>
      </c>
      <c r="E549" t="s">
        <v>997</v>
      </c>
      <c r="F549" t="s">
        <v>944</v>
      </c>
      <c r="G549" t="s">
        <v>938</v>
      </c>
      <c r="H549">
        <v>0.26100000000000001</v>
      </c>
      <c r="J549">
        <v>106837459</v>
      </c>
      <c r="K549" s="2">
        <v>44581</v>
      </c>
      <c r="L549">
        <v>28</v>
      </c>
      <c r="M549">
        <v>2</v>
      </c>
      <c r="N549">
        <v>0</v>
      </c>
      <c r="O549">
        <v>1</v>
      </c>
      <c r="P549" t="s">
        <v>7</v>
      </c>
    </row>
    <row r="550" spans="1:16">
      <c r="A550" t="s">
        <v>998</v>
      </c>
      <c r="B550" t="s">
        <v>945</v>
      </c>
      <c r="C550">
        <v>8.9999999999999993E-3</v>
      </c>
      <c r="D550" t="s">
        <v>757</v>
      </c>
      <c r="E550" t="s">
        <v>941</v>
      </c>
      <c r="F550" t="s">
        <v>942</v>
      </c>
      <c r="G550" t="s">
        <v>945</v>
      </c>
      <c r="H550">
        <v>8.1300000000000008</v>
      </c>
      <c r="J550">
        <v>106125012</v>
      </c>
      <c r="K550" s="2">
        <v>43807</v>
      </c>
      <c r="L550">
        <v>17</v>
      </c>
      <c r="M550">
        <v>1</v>
      </c>
      <c r="N550">
        <v>0</v>
      </c>
      <c r="O550">
        <v>5</v>
      </c>
      <c r="P550" t="s">
        <v>7</v>
      </c>
    </row>
    <row r="551" spans="1:16">
      <c r="A551" t="s">
        <v>998</v>
      </c>
      <c r="B551" t="s">
        <v>942</v>
      </c>
      <c r="C551">
        <v>0</v>
      </c>
      <c r="E551" t="s">
        <v>1041</v>
      </c>
      <c r="F551" t="s">
        <v>1029</v>
      </c>
      <c r="G551" t="s">
        <v>938</v>
      </c>
      <c r="H551">
        <v>1.405</v>
      </c>
      <c r="J551">
        <v>106225085</v>
      </c>
      <c r="K551" s="2">
        <v>43944</v>
      </c>
      <c r="L551">
        <v>21</v>
      </c>
      <c r="M551">
        <v>1</v>
      </c>
      <c r="N551">
        <v>7</v>
      </c>
      <c r="O551">
        <v>1</v>
      </c>
      <c r="P551" t="s">
        <v>7</v>
      </c>
    </row>
    <row r="552" spans="1:16">
      <c r="A552" t="s">
        <v>998</v>
      </c>
      <c r="B552" t="s">
        <v>942</v>
      </c>
      <c r="C552">
        <v>0.2</v>
      </c>
      <c r="D552" t="s">
        <v>758</v>
      </c>
      <c r="E552" t="s">
        <v>944</v>
      </c>
      <c r="F552" t="s">
        <v>1057</v>
      </c>
      <c r="G552" t="s">
        <v>938</v>
      </c>
      <c r="H552">
        <v>1.0999999999999999E-2</v>
      </c>
      <c r="J552">
        <v>106296410</v>
      </c>
      <c r="K552" s="2">
        <v>43992</v>
      </c>
      <c r="L552">
        <v>21</v>
      </c>
      <c r="M552">
        <v>1</v>
      </c>
      <c r="N552">
        <v>7</v>
      </c>
      <c r="O552">
        <v>1</v>
      </c>
      <c r="P552" t="s">
        <v>7</v>
      </c>
    </row>
    <row r="553" spans="1:16">
      <c r="A553" t="s">
        <v>998</v>
      </c>
      <c r="B553" t="s">
        <v>956</v>
      </c>
      <c r="C553">
        <v>0</v>
      </c>
      <c r="E553" t="s">
        <v>942</v>
      </c>
      <c r="F553" t="s">
        <v>1028</v>
      </c>
      <c r="G553" t="s">
        <v>956</v>
      </c>
      <c r="H553">
        <v>9.6630000000000003</v>
      </c>
      <c r="J553">
        <v>106296411</v>
      </c>
      <c r="K553" s="2">
        <v>43991</v>
      </c>
      <c r="L553">
        <v>21</v>
      </c>
      <c r="M553">
        <v>1</v>
      </c>
      <c r="N553">
        <v>7</v>
      </c>
      <c r="O553">
        <v>1</v>
      </c>
      <c r="P553" t="s">
        <v>7</v>
      </c>
    </row>
    <row r="554" spans="1:16">
      <c r="A554" t="s">
        <v>998</v>
      </c>
      <c r="B554" t="s">
        <v>942</v>
      </c>
      <c r="C554">
        <v>0</v>
      </c>
      <c r="E554" t="s">
        <v>1003</v>
      </c>
      <c r="F554" t="s">
        <v>1010</v>
      </c>
      <c r="G554" t="s">
        <v>1013</v>
      </c>
      <c r="H554">
        <v>0.64300000000000002</v>
      </c>
      <c r="J554">
        <v>106296413</v>
      </c>
      <c r="K554" s="2">
        <v>43998</v>
      </c>
      <c r="L554">
        <v>2</v>
      </c>
      <c r="M554">
        <v>2</v>
      </c>
      <c r="N554">
        <v>8</v>
      </c>
      <c r="O554">
        <v>1</v>
      </c>
    </row>
    <row r="555" spans="1:16">
      <c r="A555" t="s">
        <v>998</v>
      </c>
      <c r="B555" t="s">
        <v>942</v>
      </c>
      <c r="C555">
        <v>0</v>
      </c>
      <c r="E555" t="s">
        <v>956</v>
      </c>
      <c r="F555" t="s">
        <v>1029</v>
      </c>
      <c r="G555" t="s">
        <v>938</v>
      </c>
      <c r="H555">
        <v>1.5960000000000001</v>
      </c>
      <c r="J555">
        <v>106296414</v>
      </c>
      <c r="K555" s="2">
        <v>44000</v>
      </c>
      <c r="L555">
        <v>28</v>
      </c>
      <c r="M555">
        <v>1</v>
      </c>
      <c r="N555">
        <v>8</v>
      </c>
      <c r="O555">
        <v>1</v>
      </c>
      <c r="P555" t="s">
        <v>8</v>
      </c>
    </row>
    <row r="556" spans="1:16">
      <c r="A556" t="s">
        <v>998</v>
      </c>
      <c r="B556" t="s">
        <v>942</v>
      </c>
      <c r="C556">
        <v>1.4999999999999999E-2</v>
      </c>
      <c r="D556" t="s">
        <v>765</v>
      </c>
      <c r="E556" t="s">
        <v>1012</v>
      </c>
      <c r="F556" t="s">
        <v>1009</v>
      </c>
      <c r="G556" t="s">
        <v>938</v>
      </c>
      <c r="H556">
        <v>1.8779999999999999</v>
      </c>
      <c r="J556">
        <v>107223243</v>
      </c>
      <c r="K556" s="2">
        <v>44951</v>
      </c>
      <c r="L556">
        <v>21</v>
      </c>
      <c r="M556">
        <v>2</v>
      </c>
      <c r="N556">
        <v>0</v>
      </c>
      <c r="O556">
        <v>1</v>
      </c>
      <c r="P556" t="s">
        <v>7</v>
      </c>
    </row>
    <row r="557" spans="1:16">
      <c r="A557" t="s">
        <v>998</v>
      </c>
      <c r="B557" t="s">
        <v>945</v>
      </c>
      <c r="C557">
        <v>8.9999999999999993E-3</v>
      </c>
      <c r="D557" t="s">
        <v>757</v>
      </c>
      <c r="E557" t="s">
        <v>940</v>
      </c>
      <c r="F557" t="s">
        <v>942</v>
      </c>
      <c r="G557" t="s">
        <v>945</v>
      </c>
      <c r="H557">
        <v>7.5979999999999999</v>
      </c>
      <c r="J557">
        <v>106285452</v>
      </c>
      <c r="K557" s="2">
        <v>43978</v>
      </c>
      <c r="L557">
        <v>29</v>
      </c>
      <c r="M557">
        <v>3</v>
      </c>
      <c r="N557">
        <v>7</v>
      </c>
      <c r="O557">
        <v>1</v>
      </c>
      <c r="P557" t="s">
        <v>3</v>
      </c>
    </row>
    <row r="558" spans="1:16">
      <c r="A558" t="s">
        <v>998</v>
      </c>
      <c r="B558" t="s">
        <v>942</v>
      </c>
      <c r="C558">
        <v>5.3999999999999999E-2</v>
      </c>
      <c r="D558" t="s">
        <v>758</v>
      </c>
      <c r="E558" t="s">
        <v>1031</v>
      </c>
      <c r="F558" t="s">
        <v>956</v>
      </c>
      <c r="G558" t="s">
        <v>938</v>
      </c>
      <c r="H558">
        <v>1.669</v>
      </c>
      <c r="J558">
        <v>106271943</v>
      </c>
      <c r="K558" s="2">
        <v>43959</v>
      </c>
      <c r="L558">
        <v>30</v>
      </c>
      <c r="M558">
        <v>2</v>
      </c>
      <c r="N558">
        <v>7</v>
      </c>
      <c r="O558">
        <v>1</v>
      </c>
      <c r="P558" t="s">
        <v>8</v>
      </c>
    </row>
    <row r="559" spans="1:16">
      <c r="A559" t="s">
        <v>998</v>
      </c>
      <c r="B559" t="s">
        <v>956</v>
      </c>
      <c r="C559">
        <v>0</v>
      </c>
      <c r="E559" t="s">
        <v>942</v>
      </c>
      <c r="G559" t="s">
        <v>956</v>
      </c>
      <c r="H559">
        <v>9.6630000000000003</v>
      </c>
      <c r="J559">
        <v>106296404</v>
      </c>
      <c r="K559" s="2">
        <v>43985</v>
      </c>
      <c r="L559">
        <v>21</v>
      </c>
      <c r="M559">
        <v>1</v>
      </c>
      <c r="N559">
        <v>8</v>
      </c>
      <c r="O559">
        <v>1</v>
      </c>
      <c r="P559" t="s">
        <v>7</v>
      </c>
    </row>
    <row r="560" spans="1:16">
      <c r="A560" t="s">
        <v>998</v>
      </c>
      <c r="B560" t="s">
        <v>942</v>
      </c>
      <c r="C560">
        <v>2E-3</v>
      </c>
      <c r="D560" t="s">
        <v>758</v>
      </c>
      <c r="E560" t="s">
        <v>1000</v>
      </c>
      <c r="F560" t="s">
        <v>940</v>
      </c>
      <c r="G560" t="s">
        <v>938</v>
      </c>
      <c r="H560">
        <v>0.66300000000000003</v>
      </c>
      <c r="J560">
        <v>106211370</v>
      </c>
      <c r="K560" s="2">
        <v>43888</v>
      </c>
      <c r="L560">
        <v>28</v>
      </c>
      <c r="M560">
        <v>1</v>
      </c>
      <c r="N560">
        <v>7</v>
      </c>
      <c r="O560">
        <v>4</v>
      </c>
      <c r="P560" t="s">
        <v>7</v>
      </c>
    </row>
    <row r="561" spans="1:16">
      <c r="A561" t="s">
        <v>998</v>
      </c>
      <c r="B561" t="s">
        <v>944</v>
      </c>
      <c r="C561">
        <v>0</v>
      </c>
      <c r="E561" t="s">
        <v>1006</v>
      </c>
      <c r="F561" t="s">
        <v>942</v>
      </c>
      <c r="G561" t="s">
        <v>937</v>
      </c>
      <c r="H561">
        <v>0.91100000000000003</v>
      </c>
      <c r="J561">
        <v>106211378</v>
      </c>
      <c r="K561" s="2">
        <v>43870</v>
      </c>
      <c r="L561">
        <v>30</v>
      </c>
      <c r="M561">
        <v>2</v>
      </c>
      <c r="N561">
        <v>8</v>
      </c>
      <c r="O561">
        <v>4</v>
      </c>
      <c r="P561" t="s">
        <v>7</v>
      </c>
    </row>
    <row r="562" spans="1:16">
      <c r="A562" t="s">
        <v>998</v>
      </c>
      <c r="B562" t="s">
        <v>942</v>
      </c>
      <c r="C562">
        <v>4.0000000000000001E-3</v>
      </c>
      <c r="D562" t="s">
        <v>758</v>
      </c>
      <c r="E562" t="s">
        <v>944</v>
      </c>
      <c r="F562" t="s">
        <v>997</v>
      </c>
      <c r="G562" t="s">
        <v>938</v>
      </c>
      <c r="H562">
        <v>0.20699999999999999</v>
      </c>
      <c r="J562">
        <v>106223033</v>
      </c>
      <c r="K562" s="2">
        <v>43901</v>
      </c>
      <c r="L562">
        <v>28</v>
      </c>
      <c r="M562">
        <v>1</v>
      </c>
      <c r="N562">
        <v>7</v>
      </c>
      <c r="O562">
        <v>1</v>
      </c>
      <c r="P562" t="s">
        <v>7</v>
      </c>
    </row>
    <row r="563" spans="1:16">
      <c r="A563" t="s">
        <v>998</v>
      </c>
      <c r="B563" t="s">
        <v>945</v>
      </c>
      <c r="C563">
        <v>0</v>
      </c>
      <c r="E563" t="s">
        <v>942</v>
      </c>
      <c r="F563" t="s">
        <v>946</v>
      </c>
      <c r="G563" t="s">
        <v>945</v>
      </c>
      <c r="H563">
        <v>7.75</v>
      </c>
      <c r="J563">
        <v>106080404</v>
      </c>
      <c r="K563" s="2">
        <v>43799</v>
      </c>
      <c r="L563">
        <v>28</v>
      </c>
      <c r="M563">
        <v>1</v>
      </c>
      <c r="N563">
        <v>0</v>
      </c>
      <c r="O563">
        <v>1</v>
      </c>
      <c r="P563" t="s">
        <v>7</v>
      </c>
    </row>
    <row r="564" spans="1:16">
      <c r="A564" t="s">
        <v>998</v>
      </c>
      <c r="B564" t="s">
        <v>942</v>
      </c>
      <c r="C564">
        <v>0</v>
      </c>
      <c r="E564" t="s">
        <v>997</v>
      </c>
      <c r="F564" t="s">
        <v>944</v>
      </c>
      <c r="G564" t="s">
        <v>938</v>
      </c>
      <c r="H564">
        <v>0.34</v>
      </c>
      <c r="J564">
        <v>106186204</v>
      </c>
      <c r="K564" s="2">
        <v>43846</v>
      </c>
      <c r="L564">
        <v>30</v>
      </c>
      <c r="M564">
        <v>1</v>
      </c>
      <c r="N564">
        <v>8</v>
      </c>
      <c r="O564">
        <v>1</v>
      </c>
      <c r="P564" t="s">
        <v>8</v>
      </c>
    </row>
    <row r="565" spans="1:16">
      <c r="A565" t="s">
        <v>998</v>
      </c>
      <c r="B565" t="s">
        <v>942</v>
      </c>
      <c r="C565">
        <v>0</v>
      </c>
      <c r="E565" t="s">
        <v>1039</v>
      </c>
      <c r="F565" t="s">
        <v>1038</v>
      </c>
      <c r="G565" t="s">
        <v>1040</v>
      </c>
      <c r="H565">
        <v>0.53900000000000003</v>
      </c>
      <c r="J565">
        <v>106186234</v>
      </c>
      <c r="K565" s="2">
        <v>43851</v>
      </c>
      <c r="L565">
        <v>21</v>
      </c>
      <c r="M565">
        <v>1</v>
      </c>
      <c r="N565">
        <v>7</v>
      </c>
      <c r="O565">
        <v>1</v>
      </c>
      <c r="P565" t="s">
        <v>7</v>
      </c>
    </row>
    <row r="566" spans="1:16">
      <c r="A566" t="s">
        <v>998</v>
      </c>
      <c r="B566" t="s">
        <v>939</v>
      </c>
      <c r="C566">
        <v>0</v>
      </c>
      <c r="E566" t="s">
        <v>952</v>
      </c>
      <c r="F566" t="s">
        <v>950</v>
      </c>
      <c r="G566" t="s">
        <v>939</v>
      </c>
      <c r="H566">
        <v>1.9019999999999999</v>
      </c>
      <c r="J566">
        <v>106123663</v>
      </c>
      <c r="K566" s="2">
        <v>43833</v>
      </c>
      <c r="L566">
        <v>21</v>
      </c>
      <c r="M566">
        <v>2</v>
      </c>
      <c r="N566">
        <v>12</v>
      </c>
      <c r="O566">
        <v>1</v>
      </c>
      <c r="P566" t="s">
        <v>7</v>
      </c>
    </row>
    <row r="567" spans="1:16">
      <c r="A567" t="s">
        <v>998</v>
      </c>
      <c r="B567" t="s">
        <v>941</v>
      </c>
      <c r="C567">
        <v>2.5000000000000001E-2</v>
      </c>
      <c r="D567" t="s">
        <v>763</v>
      </c>
      <c r="E567" t="s">
        <v>943</v>
      </c>
      <c r="F567" t="s">
        <v>1099</v>
      </c>
      <c r="G567" t="s">
        <v>937</v>
      </c>
      <c r="H567">
        <v>0.70199999999999996</v>
      </c>
      <c r="J567">
        <v>106167169</v>
      </c>
      <c r="K567" s="2">
        <v>43837</v>
      </c>
      <c r="L567">
        <v>21</v>
      </c>
      <c r="M567">
        <v>2</v>
      </c>
      <c r="N567">
        <v>10</v>
      </c>
      <c r="O567">
        <v>1</v>
      </c>
      <c r="P567" t="s">
        <v>7</v>
      </c>
    </row>
    <row r="568" spans="1:16">
      <c r="A568" t="s">
        <v>998</v>
      </c>
      <c r="B568" t="s">
        <v>943</v>
      </c>
      <c r="C568">
        <v>6.6000000000000003E-2</v>
      </c>
      <c r="D568" t="s">
        <v>757</v>
      </c>
      <c r="E568" t="s">
        <v>1064</v>
      </c>
      <c r="F568" t="s">
        <v>1100</v>
      </c>
      <c r="H568">
        <v>999.99900000000002</v>
      </c>
      <c r="J568">
        <v>106095392</v>
      </c>
      <c r="K568" s="2">
        <v>43777</v>
      </c>
      <c r="L568">
        <v>2</v>
      </c>
      <c r="M568">
        <v>1</v>
      </c>
      <c r="N568">
        <v>0</v>
      </c>
      <c r="O568">
        <v>5</v>
      </c>
      <c r="P568" t="s">
        <v>8</v>
      </c>
    </row>
    <row r="569" spans="1:16">
      <c r="A569" t="s">
        <v>998</v>
      </c>
      <c r="B569" t="s">
        <v>1101</v>
      </c>
      <c r="C569">
        <v>0</v>
      </c>
      <c r="D569" t="s">
        <v>758</v>
      </c>
      <c r="E569" t="s">
        <v>941</v>
      </c>
      <c r="F569" t="s">
        <v>945</v>
      </c>
      <c r="H569">
        <v>999.99900000000002</v>
      </c>
      <c r="J569">
        <v>106186842</v>
      </c>
      <c r="K569" s="2">
        <v>43860</v>
      </c>
      <c r="L569">
        <v>30</v>
      </c>
      <c r="M569">
        <v>1</v>
      </c>
      <c r="N569">
        <v>0</v>
      </c>
      <c r="O569">
        <v>4</v>
      </c>
      <c r="P569" t="s">
        <v>7</v>
      </c>
    </row>
    <row r="570" spans="1:16">
      <c r="A570" t="s">
        <v>998</v>
      </c>
      <c r="B570" t="s">
        <v>945</v>
      </c>
      <c r="C570">
        <v>8.9999999999999993E-3</v>
      </c>
      <c r="D570" t="s">
        <v>765</v>
      </c>
      <c r="E570" t="s">
        <v>942</v>
      </c>
      <c r="F570" t="s">
        <v>941</v>
      </c>
      <c r="G570" t="s">
        <v>945</v>
      </c>
      <c r="H570">
        <v>7.7590000000000003</v>
      </c>
      <c r="J570">
        <v>107479859</v>
      </c>
      <c r="K570" s="2">
        <v>45206</v>
      </c>
      <c r="L570">
        <v>26</v>
      </c>
      <c r="M570">
        <v>1</v>
      </c>
      <c r="N570">
        <v>7</v>
      </c>
      <c r="O570">
        <v>5</v>
      </c>
      <c r="P570" t="s">
        <v>7</v>
      </c>
    </row>
    <row r="571" spans="1:16">
      <c r="A571" t="s">
        <v>998</v>
      </c>
      <c r="B571" t="s">
        <v>942</v>
      </c>
      <c r="C571">
        <v>2.4E-2</v>
      </c>
      <c r="D571" t="s">
        <v>758</v>
      </c>
      <c r="E571" t="s">
        <v>1033</v>
      </c>
      <c r="F571" t="s">
        <v>1000</v>
      </c>
      <c r="G571" t="s">
        <v>938</v>
      </c>
      <c r="H571">
        <v>1.2529999999999999</v>
      </c>
      <c r="J571">
        <v>106187495</v>
      </c>
      <c r="K571" s="2">
        <v>43846</v>
      </c>
      <c r="L571">
        <v>21</v>
      </c>
      <c r="M571">
        <v>1</v>
      </c>
      <c r="N571">
        <v>0</v>
      </c>
      <c r="O571">
        <v>1</v>
      </c>
      <c r="P571" t="s">
        <v>3</v>
      </c>
    </row>
    <row r="572" spans="1:16">
      <c r="A572" t="s">
        <v>998</v>
      </c>
      <c r="B572" t="s">
        <v>956</v>
      </c>
      <c r="C572">
        <v>0</v>
      </c>
      <c r="E572" t="s">
        <v>942</v>
      </c>
      <c r="F572" t="s">
        <v>1048</v>
      </c>
      <c r="G572" t="s">
        <v>956</v>
      </c>
      <c r="H572">
        <v>9.6630000000000003</v>
      </c>
      <c r="J572">
        <v>106802384</v>
      </c>
      <c r="K572" s="2">
        <v>44515</v>
      </c>
      <c r="L572">
        <v>17</v>
      </c>
      <c r="M572">
        <v>1</v>
      </c>
      <c r="N572">
        <v>0</v>
      </c>
      <c r="O572">
        <v>2</v>
      </c>
      <c r="P572" t="s">
        <v>7</v>
      </c>
    </row>
    <row r="573" spans="1:16">
      <c r="A573" t="s">
        <v>998</v>
      </c>
      <c r="B573" t="s">
        <v>942</v>
      </c>
      <c r="C573">
        <v>1.9E-2</v>
      </c>
      <c r="D573" t="s">
        <v>756</v>
      </c>
      <c r="E573" t="s">
        <v>1009</v>
      </c>
      <c r="F573" t="s">
        <v>1010</v>
      </c>
      <c r="G573" t="s">
        <v>938</v>
      </c>
      <c r="H573">
        <v>1.8620000000000001</v>
      </c>
      <c r="J573">
        <v>106211353</v>
      </c>
      <c r="K573" s="2">
        <v>43880</v>
      </c>
      <c r="L573">
        <v>30</v>
      </c>
      <c r="M573">
        <v>2</v>
      </c>
      <c r="N573">
        <v>4</v>
      </c>
      <c r="O573">
        <v>1</v>
      </c>
      <c r="P573" t="s">
        <v>7</v>
      </c>
    </row>
    <row r="574" spans="1:16">
      <c r="A574" t="s">
        <v>998</v>
      </c>
      <c r="B574" t="s">
        <v>944</v>
      </c>
      <c r="C574">
        <v>0</v>
      </c>
      <c r="E574" t="s">
        <v>1006</v>
      </c>
      <c r="F574" t="s">
        <v>996</v>
      </c>
      <c r="G574" t="s">
        <v>937</v>
      </c>
      <c r="H574">
        <v>0.91100000000000003</v>
      </c>
      <c r="J574">
        <v>106211354</v>
      </c>
      <c r="K574" s="2">
        <v>43880</v>
      </c>
      <c r="L574">
        <v>21</v>
      </c>
      <c r="M574">
        <v>2</v>
      </c>
      <c r="N574">
        <v>0</v>
      </c>
      <c r="O574">
        <v>1</v>
      </c>
      <c r="P574" t="s">
        <v>7</v>
      </c>
    </row>
    <row r="575" spans="1:16">
      <c r="A575" t="s">
        <v>998</v>
      </c>
      <c r="B575" t="s">
        <v>1012</v>
      </c>
      <c r="C575">
        <v>0</v>
      </c>
      <c r="E575" t="s">
        <v>942</v>
      </c>
      <c r="F575" t="s">
        <v>1010</v>
      </c>
      <c r="G575" t="s">
        <v>1013</v>
      </c>
      <c r="H575">
        <v>0.48</v>
      </c>
      <c r="J575">
        <v>108089427</v>
      </c>
      <c r="K575" s="2">
        <v>45771</v>
      </c>
      <c r="L575">
        <v>23</v>
      </c>
      <c r="M575">
        <v>1</v>
      </c>
      <c r="N575">
        <v>7</v>
      </c>
      <c r="O575">
        <v>1</v>
      </c>
      <c r="P575" t="s">
        <v>3</v>
      </c>
    </row>
    <row r="576" spans="1:16">
      <c r="A576" t="s">
        <v>998</v>
      </c>
      <c r="B576" t="s">
        <v>942</v>
      </c>
      <c r="C576">
        <v>4.0000000000000001E-3</v>
      </c>
      <c r="D576" t="s">
        <v>758</v>
      </c>
      <c r="E576" t="s">
        <v>944</v>
      </c>
      <c r="F576" t="s">
        <v>945</v>
      </c>
      <c r="G576" t="s">
        <v>938</v>
      </c>
      <c r="H576">
        <v>0.20699999999999999</v>
      </c>
      <c r="J576">
        <v>106350413</v>
      </c>
      <c r="K576" s="2">
        <v>44069</v>
      </c>
      <c r="L576">
        <v>21</v>
      </c>
      <c r="M576">
        <v>1</v>
      </c>
      <c r="O576">
        <v>1</v>
      </c>
      <c r="P576" t="s">
        <v>7</v>
      </c>
    </row>
    <row r="577" spans="1:16">
      <c r="A577" t="s">
        <v>998</v>
      </c>
      <c r="B577" t="s">
        <v>942</v>
      </c>
      <c r="C577">
        <v>4.0000000000000001E-3</v>
      </c>
      <c r="D577" t="s">
        <v>758</v>
      </c>
      <c r="E577" t="s">
        <v>1102</v>
      </c>
      <c r="F577" t="s">
        <v>945</v>
      </c>
      <c r="H577">
        <v>999.99900000000002</v>
      </c>
      <c r="J577">
        <v>106363268</v>
      </c>
      <c r="K577" s="2">
        <v>44078</v>
      </c>
      <c r="L577">
        <v>21</v>
      </c>
      <c r="M577">
        <v>1</v>
      </c>
      <c r="N577">
        <v>7</v>
      </c>
      <c r="O577">
        <v>5</v>
      </c>
      <c r="P577" t="s">
        <v>7</v>
      </c>
    </row>
    <row r="578" spans="1:16">
      <c r="A578" t="s">
        <v>998</v>
      </c>
      <c r="B578" t="s">
        <v>942</v>
      </c>
      <c r="C578">
        <v>0</v>
      </c>
      <c r="E578" t="s">
        <v>1000</v>
      </c>
      <c r="F578" t="s">
        <v>1016</v>
      </c>
      <c r="G578" t="s">
        <v>938</v>
      </c>
      <c r="H578">
        <v>0.66500000000000004</v>
      </c>
      <c r="J578">
        <v>108465677</v>
      </c>
      <c r="K578" s="2">
        <v>46086</v>
      </c>
      <c r="L578">
        <v>21</v>
      </c>
      <c r="M578">
        <v>1</v>
      </c>
      <c r="N578">
        <v>7</v>
      </c>
      <c r="O578">
        <v>1</v>
      </c>
      <c r="P578" t="s">
        <v>3</v>
      </c>
    </row>
    <row r="579" spans="1:16">
      <c r="A579" t="s">
        <v>998</v>
      </c>
      <c r="B579" t="s">
        <v>939</v>
      </c>
      <c r="C579">
        <v>0</v>
      </c>
      <c r="E579" t="s">
        <v>945</v>
      </c>
      <c r="F579" t="s">
        <v>939</v>
      </c>
      <c r="G579" t="s">
        <v>939</v>
      </c>
      <c r="H579">
        <v>2.1920000000000002</v>
      </c>
      <c r="J579">
        <v>106343026</v>
      </c>
      <c r="K579" s="2">
        <v>44089</v>
      </c>
      <c r="L579">
        <v>21</v>
      </c>
      <c r="M579">
        <v>1</v>
      </c>
      <c r="N579">
        <v>0</v>
      </c>
      <c r="O579">
        <v>1</v>
      </c>
      <c r="P579" t="s">
        <v>7</v>
      </c>
    </row>
    <row r="580" spans="1:16">
      <c r="A580" t="s">
        <v>998</v>
      </c>
      <c r="B580" t="s">
        <v>943</v>
      </c>
      <c r="C580">
        <v>0</v>
      </c>
      <c r="E580" t="s">
        <v>1005</v>
      </c>
      <c r="F580" t="s">
        <v>1006</v>
      </c>
      <c r="H580">
        <v>999.99900000000002</v>
      </c>
      <c r="J580">
        <v>106350426</v>
      </c>
      <c r="K580" s="2">
        <v>44058</v>
      </c>
      <c r="L580">
        <v>30</v>
      </c>
      <c r="M580">
        <v>1</v>
      </c>
      <c r="N580">
        <v>7</v>
      </c>
      <c r="O580">
        <v>1</v>
      </c>
      <c r="P580" t="s">
        <v>7</v>
      </c>
    </row>
    <row r="581" spans="1:16">
      <c r="A581" t="s">
        <v>998</v>
      </c>
      <c r="B581" t="s">
        <v>942</v>
      </c>
      <c r="C581">
        <v>0</v>
      </c>
      <c r="E581" t="s">
        <v>1012</v>
      </c>
      <c r="F581" t="s">
        <v>1010</v>
      </c>
      <c r="G581" t="s">
        <v>938</v>
      </c>
      <c r="H581">
        <v>1.893</v>
      </c>
      <c r="J581">
        <v>106331707</v>
      </c>
      <c r="K581" s="2">
        <v>44029</v>
      </c>
      <c r="L581">
        <v>1</v>
      </c>
      <c r="M581">
        <v>1</v>
      </c>
      <c r="N581">
        <v>7</v>
      </c>
      <c r="O581">
        <v>1</v>
      </c>
      <c r="P581" t="s">
        <v>7</v>
      </c>
    </row>
    <row r="582" spans="1:16">
      <c r="A582" t="s">
        <v>998</v>
      </c>
      <c r="B582" t="s">
        <v>942</v>
      </c>
      <c r="C582">
        <v>0</v>
      </c>
      <c r="E582" t="s">
        <v>1009</v>
      </c>
      <c r="G582" t="s">
        <v>938</v>
      </c>
      <c r="H582">
        <v>1.843</v>
      </c>
      <c r="J582">
        <v>106330280</v>
      </c>
      <c r="K582" s="2">
        <v>44040</v>
      </c>
      <c r="L582">
        <v>30</v>
      </c>
      <c r="M582">
        <v>1</v>
      </c>
      <c r="N582">
        <v>7</v>
      </c>
      <c r="O582">
        <v>1</v>
      </c>
      <c r="P582" t="s">
        <v>7</v>
      </c>
    </row>
    <row r="583" spans="1:16">
      <c r="A583" t="s">
        <v>998</v>
      </c>
      <c r="B583" t="s">
        <v>942</v>
      </c>
      <c r="C583">
        <v>4.0000000000000001E-3</v>
      </c>
      <c r="D583" t="s">
        <v>758</v>
      </c>
      <c r="E583" t="s">
        <v>1041</v>
      </c>
      <c r="F583" t="s">
        <v>1033</v>
      </c>
      <c r="G583" t="s">
        <v>938</v>
      </c>
      <c r="H583">
        <v>1.401</v>
      </c>
      <c r="J583">
        <v>106337857</v>
      </c>
      <c r="K583" s="2">
        <v>44045</v>
      </c>
      <c r="L583">
        <v>21</v>
      </c>
      <c r="M583">
        <v>1</v>
      </c>
      <c r="N583">
        <v>7</v>
      </c>
      <c r="O583">
        <v>4</v>
      </c>
      <c r="P583" t="s">
        <v>3</v>
      </c>
    </row>
    <row r="584" spans="1:16">
      <c r="A584" t="s">
        <v>998</v>
      </c>
      <c r="B584" t="s">
        <v>943</v>
      </c>
      <c r="C584">
        <v>0</v>
      </c>
      <c r="E584" t="s">
        <v>1063</v>
      </c>
      <c r="F584" t="s">
        <v>1064</v>
      </c>
      <c r="H584">
        <v>999.99900000000002</v>
      </c>
      <c r="J584">
        <v>106337864</v>
      </c>
      <c r="K584" s="2">
        <v>44053</v>
      </c>
      <c r="L584">
        <v>24</v>
      </c>
      <c r="M584">
        <v>2</v>
      </c>
      <c r="N584">
        <v>8</v>
      </c>
      <c r="O584">
        <v>1</v>
      </c>
      <c r="P584" t="s">
        <v>7</v>
      </c>
    </row>
    <row r="585" spans="1:16">
      <c r="A585" t="s">
        <v>998</v>
      </c>
      <c r="B585" t="s">
        <v>939</v>
      </c>
      <c r="C585">
        <v>1.9E-2</v>
      </c>
      <c r="D585" t="s">
        <v>756</v>
      </c>
      <c r="E585" t="s">
        <v>945</v>
      </c>
      <c r="F585" t="s">
        <v>937</v>
      </c>
      <c r="G585" t="s">
        <v>939</v>
      </c>
      <c r="H585">
        <v>2.1920000000000002</v>
      </c>
      <c r="J585">
        <v>106355502</v>
      </c>
      <c r="K585" s="2">
        <v>44104</v>
      </c>
      <c r="L585">
        <v>21</v>
      </c>
      <c r="M585">
        <v>1</v>
      </c>
      <c r="N585">
        <v>0</v>
      </c>
      <c r="O585">
        <v>1</v>
      </c>
      <c r="P585" t="s">
        <v>3</v>
      </c>
    </row>
    <row r="586" spans="1:16">
      <c r="A586" t="s">
        <v>998</v>
      </c>
      <c r="B586" t="s">
        <v>943</v>
      </c>
      <c r="C586">
        <v>0</v>
      </c>
      <c r="E586" t="s">
        <v>1005</v>
      </c>
      <c r="F586" t="s">
        <v>1027</v>
      </c>
      <c r="H586">
        <v>999.99900000000002</v>
      </c>
      <c r="J586">
        <v>106830777</v>
      </c>
      <c r="K586" s="2">
        <v>44573</v>
      </c>
      <c r="L586">
        <v>30</v>
      </c>
      <c r="M586">
        <v>1</v>
      </c>
      <c r="N586">
        <v>7</v>
      </c>
      <c r="O586">
        <v>1</v>
      </c>
      <c r="P586" t="s">
        <v>7</v>
      </c>
    </row>
    <row r="587" spans="1:16">
      <c r="A587" t="s">
        <v>998</v>
      </c>
      <c r="B587" t="s">
        <v>1052</v>
      </c>
      <c r="C587">
        <v>1.0999999999999999E-2</v>
      </c>
      <c r="D587" t="s">
        <v>757</v>
      </c>
      <c r="E587" t="s">
        <v>942</v>
      </c>
      <c r="H587">
        <v>999.99900000000002</v>
      </c>
      <c r="J587">
        <v>106372333</v>
      </c>
      <c r="K587" s="2">
        <v>44090</v>
      </c>
      <c r="L587">
        <v>21</v>
      </c>
      <c r="M587">
        <v>1</v>
      </c>
      <c r="N587">
        <v>0</v>
      </c>
      <c r="O587">
        <v>1</v>
      </c>
      <c r="P587" t="s">
        <v>7</v>
      </c>
    </row>
    <row r="588" spans="1:16">
      <c r="A588" t="s">
        <v>998</v>
      </c>
      <c r="B588" t="s">
        <v>942</v>
      </c>
      <c r="C588">
        <v>0</v>
      </c>
      <c r="E588" t="s">
        <v>944</v>
      </c>
      <c r="F588" t="s">
        <v>945</v>
      </c>
      <c r="G588" t="s">
        <v>938</v>
      </c>
      <c r="H588">
        <v>0.21099999999999999</v>
      </c>
      <c r="J588">
        <v>106372334</v>
      </c>
      <c r="K588" s="2">
        <v>44095</v>
      </c>
      <c r="L588">
        <v>30</v>
      </c>
      <c r="M588">
        <v>1</v>
      </c>
      <c r="O588">
        <v>1</v>
      </c>
      <c r="P588" t="s">
        <v>3</v>
      </c>
    </row>
    <row r="589" spans="1:16">
      <c r="A589" t="s">
        <v>998</v>
      </c>
      <c r="B589" t="s">
        <v>1012</v>
      </c>
      <c r="C589">
        <v>0</v>
      </c>
      <c r="E589" t="s">
        <v>942</v>
      </c>
      <c r="F589" t="s">
        <v>1010</v>
      </c>
      <c r="G589" t="s">
        <v>1013</v>
      </c>
      <c r="H589">
        <v>0.48</v>
      </c>
      <c r="J589">
        <v>106350385</v>
      </c>
      <c r="K589" s="2">
        <v>44060</v>
      </c>
      <c r="L589">
        <v>28</v>
      </c>
      <c r="M589">
        <v>1</v>
      </c>
      <c r="O589">
        <v>1</v>
      </c>
      <c r="P589" t="s">
        <v>7</v>
      </c>
    </row>
    <row r="590" spans="1:16">
      <c r="A590" t="s">
        <v>998</v>
      </c>
      <c r="B590" t="s">
        <v>942</v>
      </c>
      <c r="C590">
        <v>0</v>
      </c>
      <c r="E590" t="s">
        <v>1000</v>
      </c>
      <c r="F590" t="s">
        <v>1016</v>
      </c>
      <c r="G590" t="s">
        <v>938</v>
      </c>
      <c r="H590">
        <v>0.66500000000000004</v>
      </c>
      <c r="J590">
        <v>106350389</v>
      </c>
      <c r="K590" s="2">
        <v>44064</v>
      </c>
      <c r="L590">
        <v>30</v>
      </c>
      <c r="M590">
        <v>2</v>
      </c>
      <c r="N590">
        <v>7</v>
      </c>
      <c r="O590">
        <v>1</v>
      </c>
      <c r="P590" t="s">
        <v>8</v>
      </c>
    </row>
    <row r="591" spans="1:16">
      <c r="A591" t="s">
        <v>998</v>
      </c>
      <c r="B591" t="s">
        <v>945</v>
      </c>
      <c r="C591">
        <v>0</v>
      </c>
      <c r="E591" t="s">
        <v>942</v>
      </c>
      <c r="F591" t="s">
        <v>1049</v>
      </c>
      <c r="G591" t="s">
        <v>945</v>
      </c>
      <c r="H591">
        <v>7.75</v>
      </c>
      <c r="J591">
        <v>106363253</v>
      </c>
      <c r="K591" s="2">
        <v>44075</v>
      </c>
      <c r="L591">
        <v>30</v>
      </c>
      <c r="M591">
        <v>1</v>
      </c>
      <c r="N591">
        <v>7</v>
      </c>
      <c r="O591">
        <v>4</v>
      </c>
      <c r="P591" t="s">
        <v>3</v>
      </c>
    </row>
    <row r="592" spans="1:16">
      <c r="A592" t="s">
        <v>998</v>
      </c>
      <c r="B592" t="s">
        <v>942</v>
      </c>
      <c r="C592">
        <v>0</v>
      </c>
      <c r="E592" t="s">
        <v>1044</v>
      </c>
      <c r="F592" t="s">
        <v>997</v>
      </c>
      <c r="G592" t="s">
        <v>942</v>
      </c>
      <c r="H592">
        <v>999.99900000000002</v>
      </c>
      <c r="J592">
        <v>106431907</v>
      </c>
      <c r="K592" s="2">
        <v>44152</v>
      </c>
      <c r="L592">
        <v>30</v>
      </c>
      <c r="M592">
        <v>1</v>
      </c>
      <c r="N592">
        <v>7</v>
      </c>
      <c r="O592">
        <v>1</v>
      </c>
      <c r="P592" t="s">
        <v>7</v>
      </c>
    </row>
    <row r="593" spans="1:16">
      <c r="A593" t="s">
        <v>998</v>
      </c>
      <c r="B593" t="s">
        <v>943</v>
      </c>
      <c r="C593">
        <v>0</v>
      </c>
      <c r="E593" t="s">
        <v>1079</v>
      </c>
      <c r="F593" t="s">
        <v>1005</v>
      </c>
      <c r="H593">
        <v>999.99900000000002</v>
      </c>
      <c r="J593">
        <v>106431933</v>
      </c>
      <c r="K593" s="2">
        <v>44154</v>
      </c>
      <c r="L593">
        <v>19</v>
      </c>
      <c r="M593">
        <v>1</v>
      </c>
      <c r="O593">
        <v>3</v>
      </c>
      <c r="P593" t="s">
        <v>7</v>
      </c>
    </row>
    <row r="594" spans="1:16">
      <c r="A594" t="s">
        <v>998</v>
      </c>
      <c r="B594" t="s">
        <v>942</v>
      </c>
      <c r="C594">
        <v>0</v>
      </c>
      <c r="E594" t="s">
        <v>997</v>
      </c>
      <c r="G594" t="s">
        <v>938</v>
      </c>
      <c r="H594">
        <v>0.34</v>
      </c>
      <c r="J594">
        <v>106416194</v>
      </c>
      <c r="K594" s="2">
        <v>44146</v>
      </c>
      <c r="L594">
        <v>13</v>
      </c>
      <c r="M594">
        <v>2</v>
      </c>
      <c r="O594">
        <v>1</v>
      </c>
      <c r="P594" t="s">
        <v>8</v>
      </c>
    </row>
    <row r="595" spans="1:16">
      <c r="A595" t="s">
        <v>754</v>
      </c>
      <c r="B595" t="s">
        <v>939</v>
      </c>
      <c r="C595">
        <v>0</v>
      </c>
      <c r="E595" t="s">
        <v>952</v>
      </c>
      <c r="F595" t="s">
        <v>950</v>
      </c>
      <c r="G595" t="s">
        <v>939</v>
      </c>
      <c r="H595">
        <v>1.9019999999999999</v>
      </c>
      <c r="J595">
        <v>106428434</v>
      </c>
      <c r="K595" s="2">
        <v>44169</v>
      </c>
      <c r="L595">
        <v>21</v>
      </c>
      <c r="M595">
        <v>1</v>
      </c>
      <c r="N595">
        <v>0</v>
      </c>
      <c r="O595">
        <v>1</v>
      </c>
      <c r="P595" t="s">
        <v>7</v>
      </c>
    </row>
    <row r="596" spans="1:16">
      <c r="A596" t="s">
        <v>998</v>
      </c>
      <c r="B596" t="s">
        <v>942</v>
      </c>
      <c r="C596">
        <v>0</v>
      </c>
      <c r="E596" t="s">
        <v>1014</v>
      </c>
      <c r="F596" t="s">
        <v>1041</v>
      </c>
      <c r="G596" t="s">
        <v>938</v>
      </c>
      <c r="H596">
        <v>0.66500000000000004</v>
      </c>
      <c r="J596">
        <v>106416574</v>
      </c>
      <c r="K596" s="2">
        <v>44148</v>
      </c>
      <c r="L596">
        <v>25</v>
      </c>
      <c r="M596">
        <v>1</v>
      </c>
      <c r="O596">
        <v>1</v>
      </c>
      <c r="P596" t="s">
        <v>7</v>
      </c>
    </row>
    <row r="597" spans="1:16">
      <c r="A597" t="s">
        <v>998</v>
      </c>
      <c r="B597" t="s">
        <v>942</v>
      </c>
      <c r="C597">
        <v>0.1</v>
      </c>
      <c r="D597" t="s">
        <v>756</v>
      </c>
      <c r="E597" t="s">
        <v>1029</v>
      </c>
      <c r="F597" t="s">
        <v>1031</v>
      </c>
      <c r="G597" t="s">
        <v>938</v>
      </c>
      <c r="H597">
        <v>1.5309999999999999</v>
      </c>
      <c r="J597">
        <v>106386253</v>
      </c>
      <c r="K597" s="2">
        <v>44112</v>
      </c>
      <c r="L597">
        <v>21</v>
      </c>
      <c r="M597">
        <v>1</v>
      </c>
      <c r="N597">
        <v>1</v>
      </c>
      <c r="O597">
        <v>1</v>
      </c>
      <c r="P597" t="s">
        <v>3</v>
      </c>
    </row>
    <row r="598" spans="1:16">
      <c r="A598" t="s">
        <v>998</v>
      </c>
      <c r="B598" t="s">
        <v>943</v>
      </c>
      <c r="C598">
        <v>0</v>
      </c>
      <c r="E598" t="s">
        <v>1005</v>
      </c>
      <c r="F598" t="s">
        <v>1027</v>
      </c>
      <c r="H598">
        <v>999.99900000000002</v>
      </c>
      <c r="J598">
        <v>106385300</v>
      </c>
      <c r="K598" s="2">
        <v>44106</v>
      </c>
      <c r="L598">
        <v>30</v>
      </c>
      <c r="M598">
        <v>1</v>
      </c>
      <c r="N598">
        <v>7</v>
      </c>
      <c r="O598">
        <v>1</v>
      </c>
      <c r="P598" t="s">
        <v>7</v>
      </c>
    </row>
    <row r="599" spans="1:16">
      <c r="A599" t="s">
        <v>998</v>
      </c>
      <c r="B599" t="s">
        <v>956</v>
      </c>
      <c r="C599">
        <v>2.8000000000000001E-2</v>
      </c>
      <c r="D599" t="s">
        <v>757</v>
      </c>
      <c r="E599" t="s">
        <v>942</v>
      </c>
      <c r="F599" t="s">
        <v>1028</v>
      </c>
      <c r="G599" t="s">
        <v>956</v>
      </c>
      <c r="H599">
        <v>9.6910000000000007</v>
      </c>
      <c r="J599">
        <v>106480598</v>
      </c>
      <c r="K599" s="2">
        <v>44180</v>
      </c>
      <c r="L599">
        <v>28</v>
      </c>
      <c r="M599">
        <v>1</v>
      </c>
      <c r="O599">
        <v>1</v>
      </c>
      <c r="P599" t="s">
        <v>7</v>
      </c>
    </row>
    <row r="600" spans="1:16">
      <c r="A600" t="s">
        <v>754</v>
      </c>
      <c r="B600" t="s">
        <v>939</v>
      </c>
      <c r="C600">
        <v>0</v>
      </c>
      <c r="E600" t="s">
        <v>954</v>
      </c>
      <c r="F600" t="s">
        <v>945</v>
      </c>
      <c r="G600" t="s">
        <v>939</v>
      </c>
      <c r="H600">
        <v>1.988</v>
      </c>
      <c r="J600">
        <v>106445335</v>
      </c>
      <c r="K600" s="2">
        <v>44183</v>
      </c>
      <c r="L600">
        <v>26</v>
      </c>
      <c r="M600">
        <v>1</v>
      </c>
      <c r="N600">
        <v>8</v>
      </c>
      <c r="O600">
        <v>1</v>
      </c>
      <c r="P600" t="s">
        <v>7</v>
      </c>
    </row>
    <row r="601" spans="1:16">
      <c r="A601" t="s">
        <v>998</v>
      </c>
      <c r="B601" t="s">
        <v>1003</v>
      </c>
      <c r="C601">
        <v>0</v>
      </c>
      <c r="E601" t="s">
        <v>942</v>
      </c>
      <c r="F601" t="s">
        <v>1074</v>
      </c>
      <c r="G601" t="s">
        <v>1013</v>
      </c>
      <c r="H601">
        <v>0.64300000000000002</v>
      </c>
      <c r="J601">
        <v>106471975</v>
      </c>
      <c r="K601" s="2">
        <v>44183</v>
      </c>
      <c r="L601">
        <v>2</v>
      </c>
      <c r="M601">
        <v>1</v>
      </c>
      <c r="N601">
        <v>9</v>
      </c>
      <c r="O601">
        <v>5</v>
      </c>
      <c r="P601" t="s">
        <v>7</v>
      </c>
    </row>
    <row r="602" spans="1:16">
      <c r="A602" t="s">
        <v>998</v>
      </c>
      <c r="B602" t="s">
        <v>942</v>
      </c>
      <c r="C602">
        <v>0</v>
      </c>
      <c r="E602" t="s">
        <v>1000</v>
      </c>
      <c r="F602" t="s">
        <v>997</v>
      </c>
      <c r="G602" t="s">
        <v>938</v>
      </c>
      <c r="H602">
        <v>0.66500000000000004</v>
      </c>
      <c r="J602">
        <v>106456200</v>
      </c>
      <c r="K602" s="2">
        <v>44176</v>
      </c>
      <c r="L602">
        <v>2</v>
      </c>
      <c r="M602">
        <v>1</v>
      </c>
      <c r="N602">
        <v>7</v>
      </c>
      <c r="O602">
        <v>1</v>
      </c>
      <c r="P602" t="s">
        <v>3</v>
      </c>
    </row>
    <row r="603" spans="1:16">
      <c r="A603" t="s">
        <v>998</v>
      </c>
      <c r="B603" t="s">
        <v>1000</v>
      </c>
      <c r="C603">
        <v>0</v>
      </c>
      <c r="E603" t="s">
        <v>942</v>
      </c>
      <c r="F603" t="s">
        <v>1044</v>
      </c>
      <c r="G603" t="s">
        <v>938</v>
      </c>
      <c r="H603">
        <v>0.66500000000000004</v>
      </c>
      <c r="J603">
        <v>106480728</v>
      </c>
      <c r="K603" s="2">
        <v>44183</v>
      </c>
      <c r="L603">
        <v>21</v>
      </c>
      <c r="M603">
        <v>1</v>
      </c>
      <c r="N603">
        <v>7</v>
      </c>
      <c r="O603">
        <v>1</v>
      </c>
      <c r="P603" t="s">
        <v>7</v>
      </c>
    </row>
    <row r="604" spans="1:16">
      <c r="A604" t="s">
        <v>998</v>
      </c>
      <c r="B604" t="s">
        <v>942</v>
      </c>
      <c r="C604">
        <v>1.9E-2</v>
      </c>
      <c r="D604" t="s">
        <v>756</v>
      </c>
      <c r="E604" t="s">
        <v>1074</v>
      </c>
      <c r="F604" t="s">
        <v>1076</v>
      </c>
      <c r="G604" t="s">
        <v>1040</v>
      </c>
      <c r="H604">
        <v>0.183</v>
      </c>
      <c r="J604">
        <v>106456267</v>
      </c>
      <c r="K604" s="2">
        <v>44172</v>
      </c>
      <c r="L604">
        <v>1</v>
      </c>
      <c r="M604">
        <v>2</v>
      </c>
      <c r="N604">
        <v>0</v>
      </c>
      <c r="O604">
        <v>1</v>
      </c>
      <c r="P604" t="s">
        <v>7</v>
      </c>
    </row>
    <row r="605" spans="1:16">
      <c r="A605" t="s">
        <v>998</v>
      </c>
      <c r="B605" t="s">
        <v>942</v>
      </c>
      <c r="C605">
        <v>0.1</v>
      </c>
      <c r="D605" t="s">
        <v>758</v>
      </c>
      <c r="E605" t="s">
        <v>944</v>
      </c>
      <c r="F605" t="s">
        <v>945</v>
      </c>
      <c r="G605" t="s">
        <v>938</v>
      </c>
      <c r="H605">
        <v>0.111</v>
      </c>
      <c r="J605">
        <v>106482329</v>
      </c>
      <c r="K605" s="2">
        <v>44183</v>
      </c>
      <c r="L605">
        <v>30</v>
      </c>
      <c r="M605">
        <v>1</v>
      </c>
      <c r="N605">
        <v>8</v>
      </c>
      <c r="O605">
        <v>1</v>
      </c>
      <c r="P605" t="s">
        <v>7</v>
      </c>
    </row>
    <row r="606" spans="1:16">
      <c r="A606" t="s">
        <v>998</v>
      </c>
      <c r="B606" t="s">
        <v>942</v>
      </c>
      <c r="C606">
        <v>0</v>
      </c>
      <c r="E606" t="s">
        <v>956</v>
      </c>
      <c r="F606" t="s">
        <v>1031</v>
      </c>
      <c r="G606" t="s">
        <v>938</v>
      </c>
      <c r="H606">
        <v>1.5960000000000001</v>
      </c>
      <c r="J606">
        <v>107502022</v>
      </c>
      <c r="K606" s="2">
        <v>45224</v>
      </c>
      <c r="L606">
        <v>17</v>
      </c>
      <c r="M606">
        <v>1</v>
      </c>
      <c r="N606">
        <v>1</v>
      </c>
      <c r="O606">
        <v>1</v>
      </c>
      <c r="P606" t="s">
        <v>7</v>
      </c>
    </row>
    <row r="607" spans="1:16">
      <c r="A607" t="s">
        <v>998</v>
      </c>
      <c r="B607" t="s">
        <v>942</v>
      </c>
      <c r="C607">
        <v>0</v>
      </c>
      <c r="E607" t="s">
        <v>1044</v>
      </c>
      <c r="F607" t="s">
        <v>997</v>
      </c>
      <c r="G607" t="s">
        <v>942</v>
      </c>
      <c r="H607">
        <v>999.99900000000002</v>
      </c>
      <c r="J607">
        <v>106437209</v>
      </c>
      <c r="K607" s="2">
        <v>44177</v>
      </c>
      <c r="L607">
        <v>21</v>
      </c>
      <c r="M607">
        <v>1</v>
      </c>
      <c r="N607">
        <v>7</v>
      </c>
      <c r="O607">
        <v>4</v>
      </c>
      <c r="P607" t="s">
        <v>7</v>
      </c>
    </row>
    <row r="608" spans="1:16">
      <c r="A608" t="s">
        <v>998</v>
      </c>
      <c r="B608" t="s">
        <v>944</v>
      </c>
      <c r="C608">
        <v>0</v>
      </c>
      <c r="E608" t="s">
        <v>995</v>
      </c>
      <c r="F608" t="s">
        <v>996</v>
      </c>
      <c r="G608" t="s">
        <v>937</v>
      </c>
      <c r="H608">
        <v>1.3620000000000001</v>
      </c>
      <c r="J608">
        <v>106529572</v>
      </c>
      <c r="K608" s="2">
        <v>44202</v>
      </c>
      <c r="L608">
        <v>26</v>
      </c>
      <c r="M608">
        <v>1</v>
      </c>
      <c r="N608">
        <v>8</v>
      </c>
      <c r="O608">
        <v>5</v>
      </c>
    </row>
    <row r="609" spans="1:16">
      <c r="A609" t="s">
        <v>998</v>
      </c>
      <c r="B609" t="s">
        <v>1009</v>
      </c>
      <c r="C609">
        <v>1.2E-2</v>
      </c>
      <c r="D609" t="s">
        <v>757</v>
      </c>
      <c r="E609" t="s">
        <v>942</v>
      </c>
      <c r="F609" t="s">
        <v>1103</v>
      </c>
      <c r="G609" t="s">
        <v>1009</v>
      </c>
      <c r="H609">
        <v>0.13200000000000001</v>
      </c>
      <c r="J609">
        <v>106521731</v>
      </c>
      <c r="K609" s="2">
        <v>44229</v>
      </c>
      <c r="L609">
        <v>1</v>
      </c>
      <c r="M609">
        <v>1</v>
      </c>
      <c r="N609">
        <v>12</v>
      </c>
      <c r="O609">
        <v>1</v>
      </c>
      <c r="P609" t="s">
        <v>7</v>
      </c>
    </row>
    <row r="610" spans="1:16">
      <c r="A610" t="s">
        <v>998</v>
      </c>
      <c r="B610" t="s">
        <v>942</v>
      </c>
      <c r="C610">
        <v>0</v>
      </c>
      <c r="E610" t="s">
        <v>1000</v>
      </c>
      <c r="F610" t="s">
        <v>1014</v>
      </c>
      <c r="G610" t="s">
        <v>938</v>
      </c>
      <c r="H610">
        <v>0.66500000000000004</v>
      </c>
      <c r="J610">
        <v>106521746</v>
      </c>
      <c r="K610" s="2">
        <v>44233</v>
      </c>
      <c r="L610">
        <v>30</v>
      </c>
      <c r="M610">
        <v>2</v>
      </c>
      <c r="N610">
        <v>7</v>
      </c>
      <c r="O610">
        <v>5</v>
      </c>
      <c r="P610" t="s">
        <v>7</v>
      </c>
    </row>
    <row r="611" spans="1:16">
      <c r="A611" t="s">
        <v>998</v>
      </c>
      <c r="B611" t="s">
        <v>942</v>
      </c>
      <c r="C611">
        <v>4.9000000000000002E-2</v>
      </c>
      <c r="D611" t="s">
        <v>758</v>
      </c>
      <c r="E611" t="s">
        <v>1009</v>
      </c>
      <c r="F611" t="s">
        <v>1012</v>
      </c>
      <c r="G611" t="s">
        <v>938</v>
      </c>
      <c r="H611">
        <v>1.794</v>
      </c>
      <c r="J611">
        <v>106510050</v>
      </c>
      <c r="K611" s="2">
        <v>44220</v>
      </c>
      <c r="L611">
        <v>1</v>
      </c>
      <c r="M611">
        <v>1</v>
      </c>
      <c r="N611">
        <v>0</v>
      </c>
      <c r="O611">
        <v>4</v>
      </c>
      <c r="P611" t="s">
        <v>7</v>
      </c>
    </row>
    <row r="612" spans="1:16">
      <c r="A612" t="s">
        <v>754</v>
      </c>
      <c r="B612" t="s">
        <v>945</v>
      </c>
      <c r="C612">
        <v>2E-3</v>
      </c>
      <c r="D612" t="s">
        <v>6</v>
      </c>
      <c r="E612" t="s">
        <v>939</v>
      </c>
      <c r="F612" t="s">
        <v>1001</v>
      </c>
      <c r="G612" t="s">
        <v>945</v>
      </c>
      <c r="H612">
        <v>7.7480000000000002</v>
      </c>
      <c r="J612">
        <v>106490019</v>
      </c>
      <c r="K612" s="2">
        <v>44236</v>
      </c>
      <c r="L612">
        <v>21</v>
      </c>
      <c r="M612">
        <v>1</v>
      </c>
      <c r="N612">
        <v>12</v>
      </c>
      <c r="O612">
        <v>1</v>
      </c>
      <c r="P612" t="s">
        <v>3</v>
      </c>
    </row>
    <row r="613" spans="1:16">
      <c r="A613" t="s">
        <v>998</v>
      </c>
      <c r="B613" t="s">
        <v>943</v>
      </c>
      <c r="C613">
        <v>0.22</v>
      </c>
      <c r="D613" t="s">
        <v>756</v>
      </c>
      <c r="E613" t="s">
        <v>1005</v>
      </c>
      <c r="F613" t="s">
        <v>1079</v>
      </c>
      <c r="H613">
        <v>999.99900000000002</v>
      </c>
      <c r="J613">
        <v>106502446</v>
      </c>
      <c r="K613" s="2">
        <v>44196</v>
      </c>
      <c r="L613">
        <v>1</v>
      </c>
      <c r="M613">
        <v>2</v>
      </c>
      <c r="O613">
        <v>5</v>
      </c>
      <c r="P613" t="s">
        <v>7</v>
      </c>
    </row>
    <row r="614" spans="1:16">
      <c r="A614" t="s">
        <v>998</v>
      </c>
      <c r="B614" t="s">
        <v>942</v>
      </c>
      <c r="C614">
        <v>0</v>
      </c>
      <c r="E614" t="s">
        <v>1000</v>
      </c>
      <c r="F614" t="s">
        <v>997</v>
      </c>
      <c r="G614" t="s">
        <v>938</v>
      </c>
      <c r="H614">
        <v>0.66500000000000004</v>
      </c>
      <c r="J614">
        <v>106502453</v>
      </c>
      <c r="K614" s="2">
        <v>44196</v>
      </c>
      <c r="L614">
        <v>30</v>
      </c>
      <c r="M614">
        <v>2</v>
      </c>
      <c r="N614">
        <v>7</v>
      </c>
      <c r="O614">
        <v>1</v>
      </c>
      <c r="P614" t="s">
        <v>7</v>
      </c>
    </row>
    <row r="615" spans="1:16">
      <c r="A615" t="s">
        <v>998</v>
      </c>
      <c r="B615" t="s">
        <v>942</v>
      </c>
      <c r="C615">
        <v>5.1999999999999998E-2</v>
      </c>
      <c r="D615" t="s">
        <v>758</v>
      </c>
      <c r="E615" t="s">
        <v>940</v>
      </c>
      <c r="F615" t="s">
        <v>1057</v>
      </c>
      <c r="G615" t="s">
        <v>938</v>
      </c>
      <c r="H615">
        <v>0.159</v>
      </c>
      <c r="J615">
        <v>106502440</v>
      </c>
      <c r="K615" s="2">
        <v>44195</v>
      </c>
      <c r="L615">
        <v>2</v>
      </c>
      <c r="M615">
        <v>2</v>
      </c>
      <c r="N615">
        <v>0</v>
      </c>
      <c r="O615">
        <v>4</v>
      </c>
      <c r="P615" t="s">
        <v>7</v>
      </c>
    </row>
    <row r="616" spans="1:16">
      <c r="A616" t="s">
        <v>998</v>
      </c>
      <c r="B616" t="s">
        <v>942</v>
      </c>
      <c r="C616">
        <v>1.9E-2</v>
      </c>
      <c r="D616" t="s">
        <v>758</v>
      </c>
      <c r="E616" t="s">
        <v>956</v>
      </c>
      <c r="F616" t="s">
        <v>1029</v>
      </c>
      <c r="G616" t="s">
        <v>938</v>
      </c>
      <c r="H616">
        <v>1.577</v>
      </c>
      <c r="J616">
        <v>106502455</v>
      </c>
      <c r="K616" s="2">
        <v>44201</v>
      </c>
      <c r="L616">
        <v>32</v>
      </c>
      <c r="M616">
        <v>1</v>
      </c>
      <c r="O616">
        <v>1</v>
      </c>
      <c r="P616" t="s">
        <v>7</v>
      </c>
    </row>
    <row r="617" spans="1:16">
      <c r="A617" t="s">
        <v>998</v>
      </c>
      <c r="B617" t="s">
        <v>942</v>
      </c>
      <c r="C617">
        <v>2.8000000000000001E-2</v>
      </c>
      <c r="D617" t="s">
        <v>756</v>
      </c>
      <c r="E617" t="s">
        <v>956</v>
      </c>
      <c r="F617" t="s">
        <v>1031</v>
      </c>
      <c r="G617" t="s">
        <v>938</v>
      </c>
      <c r="H617">
        <v>1.6240000000000001</v>
      </c>
      <c r="J617">
        <v>106521356</v>
      </c>
      <c r="K617" s="2">
        <v>44232</v>
      </c>
      <c r="L617">
        <v>30</v>
      </c>
      <c r="M617">
        <v>2</v>
      </c>
      <c r="O617">
        <v>2</v>
      </c>
      <c r="P617" t="s">
        <v>7</v>
      </c>
    </row>
    <row r="618" spans="1:16">
      <c r="A618" t="s">
        <v>998</v>
      </c>
      <c r="B618" t="s">
        <v>942</v>
      </c>
      <c r="C618">
        <v>0</v>
      </c>
      <c r="E618" t="s">
        <v>945</v>
      </c>
      <c r="F618" t="s">
        <v>963</v>
      </c>
      <c r="G618" t="s">
        <v>939</v>
      </c>
      <c r="H618">
        <v>2.1920000000000002</v>
      </c>
      <c r="J618">
        <v>106530154</v>
      </c>
      <c r="K618" s="2">
        <v>44244</v>
      </c>
      <c r="L618">
        <v>21</v>
      </c>
      <c r="M618">
        <v>1</v>
      </c>
      <c r="O618">
        <v>1</v>
      </c>
      <c r="P618" t="s">
        <v>7</v>
      </c>
    </row>
    <row r="619" spans="1:16">
      <c r="A619" t="s">
        <v>998</v>
      </c>
      <c r="B619" t="s">
        <v>945</v>
      </c>
      <c r="C619">
        <v>0</v>
      </c>
      <c r="E619" t="s">
        <v>942</v>
      </c>
      <c r="F619" t="s">
        <v>1014</v>
      </c>
      <c r="G619" t="s">
        <v>945</v>
      </c>
      <c r="H619">
        <v>7.75</v>
      </c>
      <c r="J619">
        <v>106502178</v>
      </c>
      <c r="K619" s="2">
        <v>44209</v>
      </c>
      <c r="L619">
        <v>21</v>
      </c>
      <c r="M619">
        <v>1</v>
      </c>
      <c r="N619">
        <v>7</v>
      </c>
      <c r="O619">
        <v>1</v>
      </c>
      <c r="P619" t="s">
        <v>7</v>
      </c>
    </row>
    <row r="620" spans="1:16">
      <c r="A620" t="s">
        <v>998</v>
      </c>
      <c r="B620" t="s">
        <v>1039</v>
      </c>
      <c r="C620">
        <v>0</v>
      </c>
      <c r="E620" t="s">
        <v>942</v>
      </c>
      <c r="F620" t="s">
        <v>1104</v>
      </c>
      <c r="G620" t="s">
        <v>1068</v>
      </c>
      <c r="H620">
        <v>0.38800000000000001</v>
      </c>
      <c r="J620">
        <v>106502173</v>
      </c>
      <c r="K620" s="2">
        <v>44200</v>
      </c>
      <c r="L620">
        <v>30</v>
      </c>
      <c r="M620">
        <v>1</v>
      </c>
      <c r="N620">
        <v>9</v>
      </c>
      <c r="O620">
        <v>1</v>
      </c>
      <c r="P620" t="s">
        <v>3</v>
      </c>
    </row>
    <row r="621" spans="1:16">
      <c r="A621" t="s">
        <v>998</v>
      </c>
      <c r="B621" t="s">
        <v>1034</v>
      </c>
      <c r="C621">
        <v>1.4999999999999999E-2</v>
      </c>
      <c r="D621" t="s">
        <v>756</v>
      </c>
      <c r="E621" t="s">
        <v>944</v>
      </c>
      <c r="F621" t="s">
        <v>997</v>
      </c>
      <c r="H621">
        <v>999.99900000000002</v>
      </c>
      <c r="J621">
        <v>106578176</v>
      </c>
      <c r="K621" s="2">
        <v>44280</v>
      </c>
      <c r="L621">
        <v>19</v>
      </c>
      <c r="M621">
        <v>1</v>
      </c>
      <c r="N621">
        <v>4</v>
      </c>
      <c r="O621">
        <v>1</v>
      </c>
      <c r="P621" t="s">
        <v>7</v>
      </c>
    </row>
    <row r="622" spans="1:16">
      <c r="A622" t="s">
        <v>998</v>
      </c>
      <c r="B622" t="s">
        <v>1105</v>
      </c>
      <c r="C622">
        <v>0</v>
      </c>
      <c r="E622" t="s">
        <v>944</v>
      </c>
      <c r="F622" t="s">
        <v>945</v>
      </c>
      <c r="G622" t="s">
        <v>944</v>
      </c>
      <c r="H622">
        <v>999.99900000000002</v>
      </c>
      <c r="J622">
        <v>106556313</v>
      </c>
      <c r="K622" s="2">
        <v>44269</v>
      </c>
      <c r="L622">
        <v>20</v>
      </c>
      <c r="M622">
        <v>1</v>
      </c>
      <c r="O622">
        <v>1</v>
      </c>
    </row>
    <row r="623" spans="1:16">
      <c r="A623" t="s">
        <v>998</v>
      </c>
      <c r="B623" t="s">
        <v>945</v>
      </c>
      <c r="C623">
        <v>0</v>
      </c>
      <c r="E623" t="s">
        <v>942</v>
      </c>
      <c r="F623" t="s">
        <v>1106</v>
      </c>
      <c r="G623" t="s">
        <v>945</v>
      </c>
      <c r="H623">
        <v>7.75</v>
      </c>
      <c r="J623">
        <v>106556302</v>
      </c>
      <c r="K623" s="2">
        <v>44258</v>
      </c>
      <c r="L623">
        <v>30</v>
      </c>
      <c r="M623">
        <v>1</v>
      </c>
      <c r="O623">
        <v>1</v>
      </c>
      <c r="P623" t="s">
        <v>7</v>
      </c>
    </row>
    <row r="624" spans="1:16">
      <c r="A624" t="s">
        <v>998</v>
      </c>
      <c r="B624" t="s">
        <v>942</v>
      </c>
      <c r="C624">
        <v>4.4999999999999998E-2</v>
      </c>
      <c r="D624" t="s">
        <v>756</v>
      </c>
      <c r="E624" t="s">
        <v>945</v>
      </c>
      <c r="F624" t="s">
        <v>940</v>
      </c>
      <c r="G624" t="s">
        <v>938</v>
      </c>
      <c r="H624">
        <v>4.4999999999999998E-2</v>
      </c>
      <c r="J624">
        <v>107985189</v>
      </c>
      <c r="K624" s="2">
        <v>45665</v>
      </c>
      <c r="L624">
        <v>28</v>
      </c>
      <c r="M624">
        <v>1</v>
      </c>
      <c r="N624">
        <v>0</v>
      </c>
      <c r="O624">
        <v>1</v>
      </c>
      <c r="P624" t="s">
        <v>7</v>
      </c>
    </row>
    <row r="625" spans="1:19">
      <c r="A625" t="s">
        <v>998</v>
      </c>
      <c r="B625" t="s">
        <v>943</v>
      </c>
      <c r="C625">
        <v>0.31</v>
      </c>
      <c r="D625" t="s">
        <v>762</v>
      </c>
      <c r="E625" t="s">
        <v>1005</v>
      </c>
      <c r="F625" t="s">
        <v>1079</v>
      </c>
      <c r="H625">
        <v>999.99900000000002</v>
      </c>
      <c r="J625">
        <v>106578185</v>
      </c>
      <c r="K625" s="2">
        <v>44274</v>
      </c>
      <c r="L625">
        <v>21</v>
      </c>
      <c r="M625">
        <v>2</v>
      </c>
      <c r="N625">
        <v>7</v>
      </c>
      <c r="O625">
        <v>1</v>
      </c>
      <c r="P625" t="s">
        <v>7</v>
      </c>
    </row>
    <row r="626" spans="1:19">
      <c r="A626" t="s">
        <v>998</v>
      </c>
      <c r="B626" t="s">
        <v>942</v>
      </c>
      <c r="C626">
        <v>7.0000000000000007E-2</v>
      </c>
      <c r="D626" t="s">
        <v>756</v>
      </c>
      <c r="E626" t="s">
        <v>1031</v>
      </c>
      <c r="F626" t="s">
        <v>1009</v>
      </c>
      <c r="G626" t="s">
        <v>938</v>
      </c>
      <c r="H626">
        <v>1.7929999999999999</v>
      </c>
      <c r="J626">
        <v>106586027</v>
      </c>
      <c r="K626" s="2">
        <v>44287</v>
      </c>
      <c r="L626">
        <v>23</v>
      </c>
      <c r="M626">
        <v>1</v>
      </c>
      <c r="O626">
        <v>1</v>
      </c>
      <c r="P626" t="s">
        <v>3</v>
      </c>
    </row>
    <row r="627" spans="1:19">
      <c r="A627" t="s">
        <v>998</v>
      </c>
      <c r="B627" t="s">
        <v>942</v>
      </c>
      <c r="C627">
        <v>0</v>
      </c>
      <c r="E627" t="s">
        <v>1003</v>
      </c>
      <c r="G627" t="s">
        <v>1013</v>
      </c>
      <c r="H627">
        <v>0.64300000000000002</v>
      </c>
      <c r="J627">
        <v>106586028</v>
      </c>
      <c r="K627" s="2">
        <v>44288</v>
      </c>
      <c r="L627">
        <v>1</v>
      </c>
      <c r="M627">
        <v>1</v>
      </c>
      <c r="O627">
        <v>4</v>
      </c>
    </row>
    <row r="628" spans="1:19">
      <c r="A628" t="s">
        <v>998</v>
      </c>
      <c r="B628" t="s">
        <v>956</v>
      </c>
      <c r="C628">
        <v>8.9999999999999993E-3</v>
      </c>
      <c r="D628" t="s">
        <v>757</v>
      </c>
      <c r="E628" t="s">
        <v>942</v>
      </c>
      <c r="F628" t="s">
        <v>1048</v>
      </c>
      <c r="G628" t="s">
        <v>956</v>
      </c>
      <c r="H628">
        <v>9.6720000000000006</v>
      </c>
      <c r="J628">
        <v>106586147</v>
      </c>
      <c r="K628" s="2">
        <v>44295</v>
      </c>
      <c r="L628">
        <v>21</v>
      </c>
      <c r="M628">
        <v>2</v>
      </c>
      <c r="N628">
        <v>20</v>
      </c>
      <c r="O628">
        <v>1</v>
      </c>
      <c r="P628" t="s">
        <v>7</v>
      </c>
    </row>
    <row r="629" spans="1:19">
      <c r="A629" t="s">
        <v>998</v>
      </c>
      <c r="B629" t="s">
        <v>942</v>
      </c>
      <c r="C629">
        <v>0</v>
      </c>
      <c r="E629" t="s">
        <v>999</v>
      </c>
      <c r="F629" t="s">
        <v>945</v>
      </c>
      <c r="G629" t="s">
        <v>938</v>
      </c>
      <c r="H629">
        <v>0.21099999999999999</v>
      </c>
      <c r="J629">
        <v>106578511</v>
      </c>
      <c r="K629" s="2">
        <v>44277</v>
      </c>
      <c r="L629">
        <v>23</v>
      </c>
      <c r="M629">
        <v>1</v>
      </c>
      <c r="N629">
        <v>4</v>
      </c>
      <c r="O629">
        <v>1</v>
      </c>
      <c r="P629" t="s">
        <v>3</v>
      </c>
    </row>
    <row r="630" spans="1:19">
      <c r="A630" t="s">
        <v>754</v>
      </c>
      <c r="B630" t="s">
        <v>939</v>
      </c>
      <c r="C630">
        <v>0.3</v>
      </c>
      <c r="D630" t="s">
        <v>758</v>
      </c>
      <c r="E630" t="s">
        <v>945</v>
      </c>
      <c r="F630" t="s">
        <v>950</v>
      </c>
      <c r="G630" t="s">
        <v>939</v>
      </c>
      <c r="H630">
        <v>1.8919999999999999</v>
      </c>
      <c r="J630">
        <v>106638733</v>
      </c>
      <c r="K630" s="2">
        <v>44391</v>
      </c>
      <c r="L630">
        <v>21</v>
      </c>
      <c r="M630">
        <v>1</v>
      </c>
      <c r="N630">
        <v>12</v>
      </c>
      <c r="O630">
        <v>1</v>
      </c>
      <c r="P630" t="s">
        <v>3</v>
      </c>
    </row>
    <row r="631" spans="1:19">
      <c r="A631" t="s">
        <v>998</v>
      </c>
      <c r="B631" t="s">
        <v>1107</v>
      </c>
      <c r="C631">
        <v>0</v>
      </c>
      <c r="D631" t="s">
        <v>763</v>
      </c>
      <c r="E631" t="s">
        <v>942</v>
      </c>
      <c r="F631" t="s">
        <v>1000</v>
      </c>
      <c r="H631">
        <v>999.99900000000002</v>
      </c>
      <c r="J631">
        <v>105577941</v>
      </c>
      <c r="K631" s="2">
        <v>43324</v>
      </c>
      <c r="L631">
        <v>31</v>
      </c>
      <c r="M631">
        <v>1</v>
      </c>
      <c r="N631">
        <v>0</v>
      </c>
      <c r="O631">
        <v>1</v>
      </c>
      <c r="P631" t="s">
        <v>7</v>
      </c>
    </row>
    <row r="632" spans="1:19">
      <c r="A632" t="s">
        <v>998</v>
      </c>
      <c r="B632" t="s">
        <v>942</v>
      </c>
      <c r="C632">
        <v>4.5999999999999999E-2</v>
      </c>
      <c r="D632" t="s">
        <v>758</v>
      </c>
      <c r="E632" t="s">
        <v>1009</v>
      </c>
      <c r="F632" t="s">
        <v>1031</v>
      </c>
      <c r="G632" t="s">
        <v>938</v>
      </c>
      <c r="H632">
        <v>1.7969999999999999</v>
      </c>
      <c r="J632">
        <v>106372330</v>
      </c>
      <c r="K632" s="2">
        <v>44092</v>
      </c>
      <c r="L632">
        <v>14</v>
      </c>
      <c r="M632">
        <v>1</v>
      </c>
      <c r="O632">
        <v>1</v>
      </c>
      <c r="P632" t="s">
        <v>8</v>
      </c>
      <c r="Q632">
        <v>35.169079000000004</v>
      </c>
      <c r="R632">
        <v>-79.403542000000002</v>
      </c>
      <c r="S632" t="s">
        <v>786</v>
      </c>
    </row>
    <row r="633" spans="1:19">
      <c r="A633" t="s">
        <v>998</v>
      </c>
      <c r="B633" t="s">
        <v>942</v>
      </c>
      <c r="C633">
        <v>4.9000000000000002E-2</v>
      </c>
      <c r="D633" t="s">
        <v>756</v>
      </c>
      <c r="E633" t="s">
        <v>942</v>
      </c>
      <c r="F633" t="s">
        <v>1074</v>
      </c>
      <c r="G633" t="s">
        <v>942</v>
      </c>
      <c r="H633">
        <v>999.99900000000002</v>
      </c>
      <c r="J633">
        <v>105631297</v>
      </c>
      <c r="K633" s="2">
        <v>43355</v>
      </c>
      <c r="L633">
        <v>23</v>
      </c>
      <c r="M633">
        <v>1</v>
      </c>
      <c r="N633">
        <v>0</v>
      </c>
      <c r="O633">
        <v>1</v>
      </c>
      <c r="P633" t="s">
        <v>7</v>
      </c>
    </row>
    <row r="634" spans="1:19">
      <c r="A634" t="s">
        <v>998</v>
      </c>
      <c r="B634" t="s">
        <v>1009</v>
      </c>
      <c r="C634">
        <v>5.0000000000000001E-3</v>
      </c>
      <c r="D634" t="s">
        <v>6</v>
      </c>
      <c r="E634" t="s">
        <v>942</v>
      </c>
      <c r="F634" t="s">
        <v>956</v>
      </c>
      <c r="G634" t="s">
        <v>1009</v>
      </c>
      <c r="H634">
        <v>0.115</v>
      </c>
      <c r="J634">
        <v>106231667</v>
      </c>
      <c r="K634" s="2">
        <v>43905</v>
      </c>
      <c r="L634">
        <v>2</v>
      </c>
      <c r="M634">
        <v>2</v>
      </c>
      <c r="N634">
        <v>7</v>
      </c>
      <c r="O634">
        <v>5</v>
      </c>
      <c r="P634" t="s">
        <v>7</v>
      </c>
    </row>
    <row r="635" spans="1:19">
      <c r="A635" t="s">
        <v>998</v>
      </c>
      <c r="B635" t="s">
        <v>944</v>
      </c>
      <c r="C635">
        <v>1.4E-2</v>
      </c>
      <c r="D635" t="s">
        <v>757</v>
      </c>
      <c r="E635" t="s">
        <v>942</v>
      </c>
      <c r="F635" t="s">
        <v>943</v>
      </c>
      <c r="G635" t="s">
        <v>937</v>
      </c>
      <c r="H635">
        <v>1.4750000000000001</v>
      </c>
      <c r="J635">
        <v>105233216</v>
      </c>
      <c r="K635" s="2">
        <v>42985</v>
      </c>
      <c r="L635">
        <v>26</v>
      </c>
      <c r="M635">
        <v>1</v>
      </c>
      <c r="N635">
        <v>7</v>
      </c>
      <c r="O635">
        <v>1</v>
      </c>
      <c r="P635" t="s">
        <v>7</v>
      </c>
    </row>
    <row r="636" spans="1:19">
      <c r="A636" t="s">
        <v>998</v>
      </c>
      <c r="B636" t="s">
        <v>945</v>
      </c>
      <c r="C636">
        <v>0</v>
      </c>
      <c r="E636" t="s">
        <v>940</v>
      </c>
      <c r="F636" t="s">
        <v>938</v>
      </c>
      <c r="G636" t="s">
        <v>945</v>
      </c>
      <c r="H636">
        <v>7.5890000000000004</v>
      </c>
      <c r="J636">
        <v>106744898</v>
      </c>
      <c r="K636" s="2">
        <v>44493</v>
      </c>
      <c r="L636">
        <v>24</v>
      </c>
      <c r="M636">
        <v>1</v>
      </c>
      <c r="N636">
        <v>8</v>
      </c>
      <c r="O636">
        <v>2</v>
      </c>
      <c r="P636" t="s">
        <v>7</v>
      </c>
    </row>
    <row r="637" spans="1:19">
      <c r="A637" t="s">
        <v>998</v>
      </c>
      <c r="B637" t="s">
        <v>942</v>
      </c>
      <c r="C637">
        <v>0</v>
      </c>
      <c r="E637" t="s">
        <v>1029</v>
      </c>
      <c r="F637" t="s">
        <v>1033</v>
      </c>
      <c r="G637" t="s">
        <v>938</v>
      </c>
      <c r="H637">
        <v>1.431</v>
      </c>
      <c r="J637">
        <v>107321780</v>
      </c>
      <c r="K637" s="2">
        <v>45048</v>
      </c>
      <c r="L637">
        <v>30</v>
      </c>
      <c r="M637">
        <v>1</v>
      </c>
      <c r="N637">
        <v>8</v>
      </c>
      <c r="O637">
        <v>1</v>
      </c>
      <c r="P637" t="s">
        <v>7</v>
      </c>
    </row>
    <row r="638" spans="1:19">
      <c r="A638" t="s">
        <v>754</v>
      </c>
      <c r="B638" t="s">
        <v>939</v>
      </c>
      <c r="C638">
        <v>2E-3</v>
      </c>
      <c r="D638" t="s">
        <v>758</v>
      </c>
      <c r="E638" t="s">
        <v>945</v>
      </c>
      <c r="F638" t="s">
        <v>950</v>
      </c>
      <c r="G638" t="s">
        <v>939</v>
      </c>
      <c r="H638">
        <v>2.19</v>
      </c>
      <c r="J638">
        <v>106678935</v>
      </c>
      <c r="K638" s="2">
        <v>44432</v>
      </c>
      <c r="L638">
        <v>21</v>
      </c>
      <c r="M638">
        <v>1</v>
      </c>
      <c r="N638">
        <v>12</v>
      </c>
      <c r="O638">
        <v>1</v>
      </c>
      <c r="P638" t="s">
        <v>3</v>
      </c>
    </row>
    <row r="639" spans="1:19">
      <c r="A639" t="s">
        <v>998</v>
      </c>
      <c r="B639" t="s">
        <v>942</v>
      </c>
      <c r="C639">
        <v>3.7999999999999999E-2</v>
      </c>
      <c r="D639" t="s">
        <v>758</v>
      </c>
      <c r="E639" t="s">
        <v>1009</v>
      </c>
      <c r="F639" t="s">
        <v>1031</v>
      </c>
      <c r="G639" t="s">
        <v>938</v>
      </c>
      <c r="H639">
        <v>1.8049999999999999</v>
      </c>
      <c r="J639">
        <v>106944683</v>
      </c>
      <c r="K639" s="2">
        <v>44686</v>
      </c>
      <c r="L639">
        <v>30</v>
      </c>
      <c r="M639">
        <v>1</v>
      </c>
      <c r="N639">
        <v>8</v>
      </c>
      <c r="O639">
        <v>1</v>
      </c>
      <c r="P639" t="s">
        <v>7</v>
      </c>
    </row>
    <row r="640" spans="1:19">
      <c r="A640" t="s">
        <v>998</v>
      </c>
      <c r="B640" t="s">
        <v>943</v>
      </c>
      <c r="C640">
        <v>1.9E-2</v>
      </c>
      <c r="D640" t="s">
        <v>6</v>
      </c>
      <c r="E640" t="s">
        <v>1108</v>
      </c>
      <c r="F640" t="s">
        <v>1109</v>
      </c>
      <c r="H640">
        <v>999.99900000000002</v>
      </c>
      <c r="J640">
        <v>108504711</v>
      </c>
      <c r="K640" s="2">
        <v>46162</v>
      </c>
      <c r="L640">
        <v>17</v>
      </c>
      <c r="M640">
        <v>1</v>
      </c>
      <c r="N640">
        <v>0</v>
      </c>
      <c r="O640">
        <v>5</v>
      </c>
      <c r="P640" t="s">
        <v>7</v>
      </c>
    </row>
    <row r="641" spans="1:16">
      <c r="A641" t="s">
        <v>998</v>
      </c>
      <c r="B641" t="s">
        <v>939</v>
      </c>
      <c r="C641">
        <v>0</v>
      </c>
      <c r="E641" t="s">
        <v>945</v>
      </c>
      <c r="F641" t="s">
        <v>937</v>
      </c>
      <c r="G641" t="s">
        <v>939</v>
      </c>
      <c r="H641">
        <v>2.1920000000000002</v>
      </c>
      <c r="J641">
        <v>106763653</v>
      </c>
      <c r="K641" s="2">
        <v>44504</v>
      </c>
      <c r="L641">
        <v>21</v>
      </c>
      <c r="M641">
        <v>2</v>
      </c>
      <c r="N641">
        <v>7</v>
      </c>
      <c r="O641">
        <v>1</v>
      </c>
      <c r="P641" t="s">
        <v>7</v>
      </c>
    </row>
    <row r="642" spans="1:16">
      <c r="A642" t="s">
        <v>998</v>
      </c>
      <c r="B642" t="s">
        <v>942</v>
      </c>
      <c r="C642">
        <v>0</v>
      </c>
      <c r="E642" t="s">
        <v>1000</v>
      </c>
      <c r="F642" t="s">
        <v>1019</v>
      </c>
      <c r="G642" t="s">
        <v>938</v>
      </c>
      <c r="H642">
        <v>0.66500000000000004</v>
      </c>
      <c r="J642">
        <v>107116744</v>
      </c>
      <c r="K642" s="2">
        <v>44852</v>
      </c>
      <c r="L642">
        <v>30</v>
      </c>
      <c r="M642">
        <v>1</v>
      </c>
      <c r="N642">
        <v>7</v>
      </c>
      <c r="O642">
        <v>1</v>
      </c>
      <c r="P642" t="s">
        <v>7</v>
      </c>
    </row>
    <row r="643" spans="1:16">
      <c r="A643" t="s">
        <v>998</v>
      </c>
      <c r="B643" t="s">
        <v>939</v>
      </c>
      <c r="C643">
        <v>0.25</v>
      </c>
      <c r="D643" t="s">
        <v>758</v>
      </c>
      <c r="E643" t="s">
        <v>937</v>
      </c>
      <c r="F643" t="s">
        <v>945</v>
      </c>
      <c r="G643" t="s">
        <v>939</v>
      </c>
      <c r="H643">
        <v>999.99900000000002</v>
      </c>
      <c r="J643">
        <v>106778678</v>
      </c>
      <c r="K643" s="2">
        <v>44519</v>
      </c>
      <c r="L643">
        <v>28</v>
      </c>
      <c r="M643">
        <v>1</v>
      </c>
      <c r="N643">
        <v>0</v>
      </c>
      <c r="O643">
        <v>4</v>
      </c>
      <c r="P643" t="s">
        <v>7</v>
      </c>
    </row>
    <row r="644" spans="1:16">
      <c r="A644" t="s">
        <v>998</v>
      </c>
      <c r="B644" t="s">
        <v>1003</v>
      </c>
      <c r="C644">
        <v>0</v>
      </c>
      <c r="D644" t="s">
        <v>756</v>
      </c>
      <c r="E644" t="s">
        <v>942</v>
      </c>
      <c r="F644" t="s">
        <v>1110</v>
      </c>
      <c r="G644" t="s">
        <v>1013</v>
      </c>
      <c r="H644">
        <v>0.64300000000000002</v>
      </c>
      <c r="J644">
        <v>108025715</v>
      </c>
      <c r="K644" s="2">
        <v>45707</v>
      </c>
      <c r="L644">
        <v>19</v>
      </c>
      <c r="M644">
        <v>4</v>
      </c>
      <c r="N644">
        <v>0</v>
      </c>
      <c r="O644">
        <v>1</v>
      </c>
      <c r="P644" t="s">
        <v>7</v>
      </c>
    </row>
    <row r="645" spans="1:16">
      <c r="A645" t="s">
        <v>998</v>
      </c>
      <c r="B645" t="s">
        <v>938</v>
      </c>
      <c r="C645">
        <v>2E-3</v>
      </c>
      <c r="D645" t="s">
        <v>758</v>
      </c>
      <c r="E645" t="s">
        <v>945</v>
      </c>
      <c r="F645" t="s">
        <v>950</v>
      </c>
      <c r="G645" t="s">
        <v>938</v>
      </c>
      <c r="H645">
        <v>0</v>
      </c>
      <c r="J645">
        <v>106710804</v>
      </c>
      <c r="K645" s="2">
        <v>44460</v>
      </c>
      <c r="L645">
        <v>21</v>
      </c>
      <c r="M645">
        <v>2</v>
      </c>
      <c r="N645">
        <v>7</v>
      </c>
      <c r="O645">
        <v>1</v>
      </c>
      <c r="P645" t="s">
        <v>7</v>
      </c>
    </row>
    <row r="646" spans="1:16">
      <c r="A646" t="s">
        <v>998</v>
      </c>
      <c r="B646" t="s">
        <v>945</v>
      </c>
      <c r="C646">
        <v>1.2E-2</v>
      </c>
      <c r="D646" t="s">
        <v>6</v>
      </c>
      <c r="E646" t="s">
        <v>941</v>
      </c>
      <c r="F646" t="s">
        <v>1049</v>
      </c>
      <c r="G646" t="s">
        <v>945</v>
      </c>
      <c r="H646">
        <v>8.109</v>
      </c>
      <c r="J646">
        <v>108043216</v>
      </c>
      <c r="K646" s="2">
        <v>45725</v>
      </c>
      <c r="L646">
        <v>28</v>
      </c>
      <c r="M646">
        <v>1</v>
      </c>
      <c r="N646">
        <v>0</v>
      </c>
      <c r="O646">
        <v>4</v>
      </c>
      <c r="P646" t="s">
        <v>7</v>
      </c>
    </row>
    <row r="647" spans="1:16">
      <c r="A647" t="s">
        <v>998</v>
      </c>
      <c r="B647" t="s">
        <v>942</v>
      </c>
      <c r="C647">
        <v>5.7000000000000002E-2</v>
      </c>
      <c r="D647" t="s">
        <v>756</v>
      </c>
      <c r="E647" t="s">
        <v>945</v>
      </c>
      <c r="G647" t="s">
        <v>938</v>
      </c>
      <c r="H647">
        <v>5.7000000000000002E-2</v>
      </c>
      <c r="J647">
        <v>106802363</v>
      </c>
      <c r="K647" s="2">
        <v>44508</v>
      </c>
      <c r="L647">
        <v>30</v>
      </c>
      <c r="M647">
        <v>1</v>
      </c>
      <c r="N647">
        <v>8</v>
      </c>
      <c r="O647">
        <v>1</v>
      </c>
      <c r="P647" t="s">
        <v>7</v>
      </c>
    </row>
    <row r="648" spans="1:16">
      <c r="A648" t="s">
        <v>998</v>
      </c>
      <c r="B648" t="s">
        <v>999</v>
      </c>
      <c r="C648">
        <v>0</v>
      </c>
      <c r="D648" t="s">
        <v>6</v>
      </c>
      <c r="E648" t="s">
        <v>942</v>
      </c>
      <c r="G648" t="s">
        <v>938</v>
      </c>
      <c r="H648">
        <v>0.21099999999999999</v>
      </c>
      <c r="J648">
        <v>106802406</v>
      </c>
      <c r="K648" s="2">
        <v>44523</v>
      </c>
      <c r="L648">
        <v>21</v>
      </c>
      <c r="M648">
        <v>1</v>
      </c>
      <c r="N648">
        <v>0</v>
      </c>
      <c r="O648">
        <v>1</v>
      </c>
      <c r="P648" t="s">
        <v>7</v>
      </c>
    </row>
    <row r="649" spans="1:16">
      <c r="A649" t="s">
        <v>998</v>
      </c>
      <c r="B649" t="s">
        <v>942</v>
      </c>
      <c r="C649">
        <v>0</v>
      </c>
      <c r="E649" t="s">
        <v>1000</v>
      </c>
      <c r="F649" t="s">
        <v>1033</v>
      </c>
      <c r="G649" t="s">
        <v>938</v>
      </c>
      <c r="H649">
        <v>0.66500000000000004</v>
      </c>
      <c r="J649">
        <v>106802231</v>
      </c>
      <c r="K649" s="2">
        <v>44451</v>
      </c>
      <c r="L649">
        <v>21</v>
      </c>
      <c r="M649">
        <v>1</v>
      </c>
      <c r="N649">
        <v>7</v>
      </c>
      <c r="O649">
        <v>1</v>
      </c>
      <c r="P649" t="s">
        <v>7</v>
      </c>
    </row>
    <row r="650" spans="1:16">
      <c r="A650" t="s">
        <v>998</v>
      </c>
      <c r="B650" t="s">
        <v>942</v>
      </c>
      <c r="C650">
        <v>7.5999999999999998E-2</v>
      </c>
      <c r="D650" t="s">
        <v>756</v>
      </c>
      <c r="E650" t="s">
        <v>1000</v>
      </c>
      <c r="F650" t="s">
        <v>1016</v>
      </c>
      <c r="G650" t="s">
        <v>938</v>
      </c>
      <c r="H650">
        <v>0.74099999999999999</v>
      </c>
      <c r="J650">
        <v>106802280</v>
      </c>
      <c r="K650" s="2">
        <v>44478</v>
      </c>
      <c r="L650">
        <v>28</v>
      </c>
      <c r="M650">
        <v>1</v>
      </c>
      <c r="N650">
        <v>0</v>
      </c>
      <c r="O650">
        <v>1</v>
      </c>
      <c r="P650" t="s">
        <v>7</v>
      </c>
    </row>
    <row r="651" spans="1:16">
      <c r="A651" t="s">
        <v>998</v>
      </c>
      <c r="B651" t="s">
        <v>942</v>
      </c>
      <c r="C651">
        <v>0</v>
      </c>
      <c r="E651" t="s">
        <v>999</v>
      </c>
      <c r="F651" t="s">
        <v>945</v>
      </c>
      <c r="G651" t="s">
        <v>938</v>
      </c>
      <c r="H651">
        <v>0.21099999999999999</v>
      </c>
      <c r="J651">
        <v>106802282</v>
      </c>
      <c r="K651" s="2">
        <v>44479</v>
      </c>
      <c r="L651">
        <v>30</v>
      </c>
      <c r="M651">
        <v>1</v>
      </c>
      <c r="N651">
        <v>0</v>
      </c>
      <c r="O651">
        <v>1</v>
      </c>
      <c r="P651" t="s">
        <v>7</v>
      </c>
    </row>
    <row r="652" spans="1:16">
      <c r="A652" t="s">
        <v>998</v>
      </c>
      <c r="B652" t="s">
        <v>942</v>
      </c>
      <c r="C652">
        <v>0</v>
      </c>
      <c r="D652" t="s">
        <v>758</v>
      </c>
      <c r="E652" t="s">
        <v>944</v>
      </c>
      <c r="F652" t="s">
        <v>945</v>
      </c>
      <c r="G652" t="s">
        <v>938</v>
      </c>
      <c r="H652">
        <v>0.21099999999999999</v>
      </c>
      <c r="J652">
        <v>106802462</v>
      </c>
      <c r="K652" s="2">
        <v>44544</v>
      </c>
      <c r="L652">
        <v>23</v>
      </c>
      <c r="M652">
        <v>1</v>
      </c>
      <c r="N652">
        <v>4</v>
      </c>
      <c r="O652">
        <v>1</v>
      </c>
      <c r="P652" t="s">
        <v>7</v>
      </c>
    </row>
    <row r="653" spans="1:16">
      <c r="A653" t="s">
        <v>998</v>
      </c>
      <c r="B653" t="s">
        <v>942</v>
      </c>
      <c r="C653">
        <v>3.7999999999999999E-2</v>
      </c>
      <c r="D653" t="s">
        <v>758</v>
      </c>
      <c r="E653" t="s">
        <v>1009</v>
      </c>
      <c r="F653" t="s">
        <v>956</v>
      </c>
      <c r="G653" t="s">
        <v>938</v>
      </c>
      <c r="H653">
        <v>1.8049999999999999</v>
      </c>
      <c r="J653">
        <v>106802346</v>
      </c>
      <c r="K653" s="2">
        <v>44503</v>
      </c>
      <c r="L653">
        <v>21</v>
      </c>
      <c r="M653">
        <v>1</v>
      </c>
      <c r="N653">
        <v>0</v>
      </c>
      <c r="O653">
        <v>1</v>
      </c>
      <c r="P653" t="s">
        <v>7</v>
      </c>
    </row>
    <row r="654" spans="1:16">
      <c r="A654" t="s">
        <v>998</v>
      </c>
      <c r="B654" t="s">
        <v>942</v>
      </c>
      <c r="C654">
        <v>0.45</v>
      </c>
      <c r="D654" t="s">
        <v>758</v>
      </c>
      <c r="E654" t="s">
        <v>944</v>
      </c>
      <c r="F654" t="s">
        <v>945</v>
      </c>
      <c r="G654" t="s">
        <v>939</v>
      </c>
      <c r="H654">
        <v>1.9530000000000001</v>
      </c>
      <c r="J654">
        <v>106802351</v>
      </c>
      <c r="K654" s="2">
        <v>44504</v>
      </c>
      <c r="L654">
        <v>24</v>
      </c>
      <c r="M654">
        <v>2</v>
      </c>
      <c r="N654">
        <v>8</v>
      </c>
      <c r="O654">
        <v>1</v>
      </c>
      <c r="P654" t="s">
        <v>7</v>
      </c>
    </row>
    <row r="655" spans="1:16">
      <c r="A655" t="s">
        <v>998</v>
      </c>
      <c r="B655" t="s">
        <v>942</v>
      </c>
      <c r="C655">
        <v>0</v>
      </c>
      <c r="E655" t="s">
        <v>1029</v>
      </c>
      <c r="F655" t="s">
        <v>1041</v>
      </c>
      <c r="G655" t="s">
        <v>938</v>
      </c>
      <c r="H655">
        <v>1.431</v>
      </c>
      <c r="J655">
        <v>106802412</v>
      </c>
      <c r="K655" s="2">
        <v>44524</v>
      </c>
      <c r="L655">
        <v>17</v>
      </c>
      <c r="M655">
        <v>1</v>
      </c>
      <c r="N655">
        <v>0</v>
      </c>
      <c r="O655">
        <v>4</v>
      </c>
      <c r="P655" t="s">
        <v>7</v>
      </c>
    </row>
    <row r="656" spans="1:16">
      <c r="A656" t="s">
        <v>998</v>
      </c>
      <c r="B656" t="s">
        <v>1057</v>
      </c>
      <c r="C656">
        <v>0</v>
      </c>
      <c r="D656" t="s">
        <v>757</v>
      </c>
      <c r="E656" t="s">
        <v>942</v>
      </c>
      <c r="F656" t="s">
        <v>941</v>
      </c>
      <c r="G656" t="s">
        <v>945</v>
      </c>
      <c r="H656">
        <v>7.75</v>
      </c>
      <c r="J656">
        <v>106802459</v>
      </c>
      <c r="K656" s="2">
        <v>44540</v>
      </c>
      <c r="L656">
        <v>28</v>
      </c>
      <c r="M656">
        <v>1</v>
      </c>
      <c r="N656">
        <v>7</v>
      </c>
      <c r="O656">
        <v>5</v>
      </c>
      <c r="P656" t="s">
        <v>7</v>
      </c>
    </row>
    <row r="657" spans="1:16">
      <c r="A657" t="s">
        <v>998</v>
      </c>
      <c r="B657" t="s">
        <v>945</v>
      </c>
      <c r="C657">
        <v>0</v>
      </c>
      <c r="E657" t="s">
        <v>941</v>
      </c>
      <c r="F657" t="s">
        <v>1111</v>
      </c>
      <c r="G657" t="s">
        <v>945</v>
      </c>
      <c r="H657">
        <v>8.1210000000000004</v>
      </c>
      <c r="J657">
        <v>106801984</v>
      </c>
      <c r="K657" s="2">
        <v>44323</v>
      </c>
      <c r="L657">
        <v>21</v>
      </c>
      <c r="M657">
        <v>2</v>
      </c>
      <c r="N657">
        <v>7</v>
      </c>
      <c r="O657">
        <v>1</v>
      </c>
      <c r="P657" t="s">
        <v>3</v>
      </c>
    </row>
    <row r="658" spans="1:16">
      <c r="A658" t="s">
        <v>998</v>
      </c>
      <c r="B658" t="s">
        <v>942</v>
      </c>
      <c r="C658">
        <v>0</v>
      </c>
      <c r="D658" t="s">
        <v>6</v>
      </c>
      <c r="E658" t="s">
        <v>944</v>
      </c>
      <c r="F658" t="s">
        <v>945</v>
      </c>
      <c r="G658" t="s">
        <v>938</v>
      </c>
      <c r="H658">
        <v>0.21099999999999999</v>
      </c>
      <c r="J658">
        <v>106802009</v>
      </c>
      <c r="K658" s="2">
        <v>44334</v>
      </c>
      <c r="L658">
        <v>23</v>
      </c>
      <c r="M658">
        <v>1</v>
      </c>
      <c r="N658">
        <v>7</v>
      </c>
      <c r="O658">
        <v>1</v>
      </c>
      <c r="P658" t="s">
        <v>7</v>
      </c>
    </row>
    <row r="659" spans="1:16">
      <c r="A659" t="s">
        <v>998</v>
      </c>
      <c r="B659" t="s">
        <v>942</v>
      </c>
      <c r="C659">
        <v>0</v>
      </c>
      <c r="E659" t="s">
        <v>1039</v>
      </c>
      <c r="F659" t="s">
        <v>1038</v>
      </c>
      <c r="G659" t="s">
        <v>1040</v>
      </c>
      <c r="H659">
        <v>0.53900000000000003</v>
      </c>
      <c r="J659">
        <v>106847025</v>
      </c>
      <c r="K659" s="2">
        <v>44592</v>
      </c>
      <c r="L659">
        <v>21</v>
      </c>
      <c r="M659">
        <v>1</v>
      </c>
      <c r="N659">
        <v>8</v>
      </c>
      <c r="O659">
        <v>1</v>
      </c>
      <c r="P659" t="s">
        <v>7</v>
      </c>
    </row>
    <row r="660" spans="1:16">
      <c r="A660" t="s">
        <v>998</v>
      </c>
      <c r="B660" t="s">
        <v>942</v>
      </c>
      <c r="C660">
        <v>0</v>
      </c>
      <c r="E660" t="s">
        <v>956</v>
      </c>
      <c r="F660" t="s">
        <v>1009</v>
      </c>
      <c r="G660" t="s">
        <v>938</v>
      </c>
      <c r="H660">
        <v>1.5960000000000001</v>
      </c>
      <c r="J660">
        <v>106802179</v>
      </c>
      <c r="K660" s="2">
        <v>44413</v>
      </c>
      <c r="L660">
        <v>21</v>
      </c>
      <c r="M660">
        <v>1</v>
      </c>
      <c r="N660">
        <v>2</v>
      </c>
      <c r="O660">
        <v>1</v>
      </c>
      <c r="P660" t="s">
        <v>7</v>
      </c>
    </row>
    <row r="661" spans="1:16">
      <c r="A661" t="s">
        <v>998</v>
      </c>
      <c r="B661" t="s">
        <v>942</v>
      </c>
      <c r="C661">
        <v>0</v>
      </c>
      <c r="E661" t="s">
        <v>1029</v>
      </c>
      <c r="F661" t="s">
        <v>956</v>
      </c>
      <c r="G661" t="s">
        <v>938</v>
      </c>
      <c r="H661">
        <v>1.431</v>
      </c>
      <c r="J661">
        <v>106802234</v>
      </c>
      <c r="K661" s="2">
        <v>44453</v>
      </c>
      <c r="L661">
        <v>21</v>
      </c>
      <c r="M661">
        <v>1</v>
      </c>
      <c r="N661">
        <v>8</v>
      </c>
      <c r="O661">
        <v>1</v>
      </c>
      <c r="P661" t="s">
        <v>7</v>
      </c>
    </row>
    <row r="662" spans="1:16">
      <c r="A662" t="s">
        <v>998</v>
      </c>
      <c r="B662" t="s">
        <v>941</v>
      </c>
      <c r="C662">
        <v>0.48499999999999999</v>
      </c>
      <c r="D662" t="s">
        <v>758</v>
      </c>
      <c r="E662" t="s">
        <v>943</v>
      </c>
      <c r="F662" t="s">
        <v>945</v>
      </c>
      <c r="G662" t="s">
        <v>937</v>
      </c>
      <c r="H662">
        <v>0.24199999999999999</v>
      </c>
      <c r="J662">
        <v>106802248</v>
      </c>
      <c r="K662" s="2">
        <v>44461</v>
      </c>
      <c r="L662">
        <v>21</v>
      </c>
      <c r="M662">
        <v>2</v>
      </c>
      <c r="N662">
        <v>0</v>
      </c>
      <c r="O662">
        <v>1</v>
      </c>
      <c r="P662" t="s">
        <v>7</v>
      </c>
    </row>
    <row r="663" spans="1:16">
      <c r="A663" t="s">
        <v>998</v>
      </c>
      <c r="B663" t="s">
        <v>942</v>
      </c>
      <c r="C663">
        <v>0</v>
      </c>
      <c r="E663" t="s">
        <v>945</v>
      </c>
      <c r="F663" t="s">
        <v>963</v>
      </c>
      <c r="G663" t="s">
        <v>939</v>
      </c>
      <c r="H663">
        <v>2.1920000000000002</v>
      </c>
      <c r="J663">
        <v>106802263</v>
      </c>
      <c r="K663" s="2">
        <v>44468</v>
      </c>
      <c r="L663">
        <v>21</v>
      </c>
      <c r="M663">
        <v>1</v>
      </c>
      <c r="N663">
        <v>7</v>
      </c>
      <c r="O663">
        <v>1</v>
      </c>
      <c r="P663" t="s">
        <v>7</v>
      </c>
    </row>
    <row r="664" spans="1:16">
      <c r="A664" t="s">
        <v>998</v>
      </c>
      <c r="B664" t="s">
        <v>942</v>
      </c>
      <c r="C664">
        <v>0.3</v>
      </c>
      <c r="D664" t="s">
        <v>756</v>
      </c>
      <c r="E664" t="s">
        <v>997</v>
      </c>
      <c r="F664" t="s">
        <v>1000</v>
      </c>
      <c r="G664" t="s">
        <v>938</v>
      </c>
      <c r="H664">
        <v>0.64</v>
      </c>
      <c r="J664">
        <v>106802281</v>
      </c>
      <c r="K664" s="2">
        <v>44478</v>
      </c>
      <c r="L664">
        <v>21</v>
      </c>
      <c r="M664">
        <v>1</v>
      </c>
      <c r="N664">
        <v>0</v>
      </c>
      <c r="O664">
        <v>1</v>
      </c>
      <c r="P664" t="s">
        <v>7</v>
      </c>
    </row>
    <row r="665" spans="1:16">
      <c r="A665" t="s">
        <v>998</v>
      </c>
      <c r="B665" t="s">
        <v>942</v>
      </c>
      <c r="C665">
        <v>0</v>
      </c>
      <c r="E665" t="s">
        <v>1000</v>
      </c>
      <c r="F665" t="s">
        <v>1016</v>
      </c>
      <c r="G665" t="s">
        <v>938</v>
      </c>
      <c r="H665">
        <v>0.66500000000000004</v>
      </c>
      <c r="J665">
        <v>106802304</v>
      </c>
      <c r="K665" s="2">
        <v>44490</v>
      </c>
      <c r="L665">
        <v>30</v>
      </c>
      <c r="M665">
        <v>1</v>
      </c>
      <c r="N665">
        <v>7</v>
      </c>
      <c r="O665">
        <v>1</v>
      </c>
      <c r="P665" t="s">
        <v>7</v>
      </c>
    </row>
    <row r="666" spans="1:16">
      <c r="A666" t="s">
        <v>998</v>
      </c>
      <c r="B666" t="s">
        <v>942</v>
      </c>
      <c r="C666">
        <v>0</v>
      </c>
      <c r="E666" t="s">
        <v>956</v>
      </c>
      <c r="F666" t="s">
        <v>1031</v>
      </c>
      <c r="G666" t="s">
        <v>938</v>
      </c>
      <c r="H666">
        <v>1.5960000000000001</v>
      </c>
      <c r="J666">
        <v>106802326</v>
      </c>
      <c r="K666" s="2">
        <v>44496</v>
      </c>
      <c r="L666">
        <v>30</v>
      </c>
      <c r="M666">
        <v>1</v>
      </c>
      <c r="N666">
        <v>7</v>
      </c>
      <c r="O666">
        <v>1</v>
      </c>
      <c r="P666" t="s">
        <v>7</v>
      </c>
    </row>
    <row r="667" spans="1:16">
      <c r="A667" t="s">
        <v>998</v>
      </c>
      <c r="B667" t="s">
        <v>999</v>
      </c>
      <c r="C667">
        <v>2E-3</v>
      </c>
      <c r="D667" t="s">
        <v>757</v>
      </c>
      <c r="E667" t="s">
        <v>942</v>
      </c>
      <c r="F667" t="s">
        <v>945</v>
      </c>
      <c r="H667">
        <v>999.99900000000002</v>
      </c>
      <c r="J667">
        <v>106802330</v>
      </c>
      <c r="K667" s="2">
        <v>44497</v>
      </c>
      <c r="L667">
        <v>19</v>
      </c>
      <c r="M667">
        <v>1</v>
      </c>
      <c r="N667">
        <v>8</v>
      </c>
      <c r="O667">
        <v>1</v>
      </c>
      <c r="P667" t="s">
        <v>8</v>
      </c>
    </row>
    <row r="668" spans="1:16">
      <c r="A668" t="s">
        <v>998</v>
      </c>
      <c r="B668" t="s">
        <v>942</v>
      </c>
      <c r="C668">
        <v>0</v>
      </c>
      <c r="E668" t="s">
        <v>1009</v>
      </c>
      <c r="F668" t="s">
        <v>1031</v>
      </c>
      <c r="G668" t="s">
        <v>938</v>
      </c>
      <c r="H668">
        <v>1.843</v>
      </c>
      <c r="J668">
        <v>106832361</v>
      </c>
      <c r="K668" s="2">
        <v>44576</v>
      </c>
      <c r="L668">
        <v>30</v>
      </c>
      <c r="M668">
        <v>1</v>
      </c>
      <c r="N668">
        <v>7</v>
      </c>
      <c r="O668">
        <v>1</v>
      </c>
      <c r="P668" t="s">
        <v>7</v>
      </c>
    </row>
    <row r="669" spans="1:16">
      <c r="A669" t="s">
        <v>998</v>
      </c>
      <c r="B669" t="s">
        <v>1000</v>
      </c>
      <c r="C669">
        <v>0</v>
      </c>
      <c r="E669" t="s">
        <v>942</v>
      </c>
      <c r="F669" t="s">
        <v>1112</v>
      </c>
      <c r="G669" t="s">
        <v>938</v>
      </c>
      <c r="H669">
        <v>0.66500000000000004</v>
      </c>
      <c r="J669">
        <v>106802345</v>
      </c>
      <c r="K669" s="2">
        <v>44502</v>
      </c>
      <c r="L669">
        <v>23</v>
      </c>
      <c r="M669">
        <v>1</v>
      </c>
      <c r="N669">
        <v>7</v>
      </c>
      <c r="O669">
        <v>5</v>
      </c>
      <c r="P669" t="s">
        <v>3</v>
      </c>
    </row>
    <row r="670" spans="1:16">
      <c r="A670" t="s">
        <v>998</v>
      </c>
      <c r="B670" t="s">
        <v>942</v>
      </c>
      <c r="C670">
        <v>0.32</v>
      </c>
      <c r="D670" t="s">
        <v>758</v>
      </c>
      <c r="E670" t="s">
        <v>1000</v>
      </c>
      <c r="F670" t="s">
        <v>997</v>
      </c>
      <c r="G670" t="s">
        <v>938</v>
      </c>
      <c r="H670">
        <v>0.34499999999999997</v>
      </c>
      <c r="J670">
        <v>106802186</v>
      </c>
      <c r="K670" s="2">
        <v>44418</v>
      </c>
      <c r="L670">
        <v>28</v>
      </c>
      <c r="M670">
        <v>1</v>
      </c>
      <c r="N670">
        <v>7</v>
      </c>
      <c r="O670">
        <v>1</v>
      </c>
      <c r="P670" t="s">
        <v>7</v>
      </c>
    </row>
    <row r="671" spans="1:16">
      <c r="A671" t="s">
        <v>998</v>
      </c>
      <c r="B671" t="s">
        <v>942</v>
      </c>
      <c r="C671">
        <v>8.5000000000000006E-2</v>
      </c>
      <c r="D671" t="s">
        <v>758</v>
      </c>
      <c r="E671" t="s">
        <v>1029</v>
      </c>
      <c r="F671" t="s">
        <v>1041</v>
      </c>
      <c r="G671" t="s">
        <v>938</v>
      </c>
      <c r="H671">
        <v>1.3460000000000001</v>
      </c>
      <c r="J671">
        <v>106802074</v>
      </c>
      <c r="K671" s="2">
        <v>44364</v>
      </c>
      <c r="L671">
        <v>28</v>
      </c>
      <c r="M671">
        <v>1</v>
      </c>
      <c r="N671">
        <v>0</v>
      </c>
      <c r="O671">
        <v>1</v>
      </c>
      <c r="P671" t="s">
        <v>7</v>
      </c>
    </row>
    <row r="672" spans="1:16">
      <c r="A672" t="s">
        <v>998</v>
      </c>
      <c r="B672" t="s">
        <v>943</v>
      </c>
      <c r="C672">
        <v>0</v>
      </c>
      <c r="E672" t="s">
        <v>1005</v>
      </c>
      <c r="F672" t="s">
        <v>941</v>
      </c>
      <c r="H672">
        <v>999.99900000000002</v>
      </c>
      <c r="J672">
        <v>106832235</v>
      </c>
      <c r="K672" s="2">
        <v>44575</v>
      </c>
      <c r="L672">
        <v>30</v>
      </c>
      <c r="M672">
        <v>1</v>
      </c>
      <c r="N672">
        <v>7</v>
      </c>
      <c r="O672">
        <v>1</v>
      </c>
      <c r="P672" t="s">
        <v>3</v>
      </c>
    </row>
    <row r="673" spans="1:19">
      <c r="A673" t="s">
        <v>998</v>
      </c>
      <c r="B673" t="s">
        <v>943</v>
      </c>
      <c r="C673">
        <v>0</v>
      </c>
      <c r="E673" t="s">
        <v>1063</v>
      </c>
      <c r="F673" t="s">
        <v>1027</v>
      </c>
      <c r="H673">
        <v>999.99900000000002</v>
      </c>
      <c r="J673">
        <v>106802147</v>
      </c>
      <c r="K673" s="2">
        <v>44395</v>
      </c>
      <c r="L673">
        <v>24</v>
      </c>
      <c r="M673">
        <v>1</v>
      </c>
      <c r="N673">
        <v>8</v>
      </c>
      <c r="O673">
        <v>1</v>
      </c>
      <c r="P673" t="s">
        <v>7</v>
      </c>
    </row>
    <row r="674" spans="1:19">
      <c r="A674" t="s">
        <v>998</v>
      </c>
      <c r="B674" t="s">
        <v>942</v>
      </c>
      <c r="C674">
        <v>2E-3</v>
      </c>
      <c r="D674" t="s">
        <v>756</v>
      </c>
      <c r="E674" t="s">
        <v>1000</v>
      </c>
      <c r="F674" t="s">
        <v>1016</v>
      </c>
      <c r="G674" t="s">
        <v>938</v>
      </c>
      <c r="H674">
        <v>0.66700000000000004</v>
      </c>
      <c r="J674">
        <v>106802149</v>
      </c>
      <c r="K674" s="2">
        <v>44396</v>
      </c>
      <c r="L674">
        <v>30</v>
      </c>
      <c r="M674">
        <v>1</v>
      </c>
      <c r="N674">
        <v>0</v>
      </c>
      <c r="O674">
        <v>4</v>
      </c>
      <c r="P674" t="s">
        <v>7</v>
      </c>
    </row>
    <row r="675" spans="1:19">
      <c r="A675" t="s">
        <v>998</v>
      </c>
      <c r="B675" t="s">
        <v>1113</v>
      </c>
      <c r="C675">
        <v>8.9999999999999993E-3</v>
      </c>
      <c r="D675" t="s">
        <v>6</v>
      </c>
      <c r="E675" t="s">
        <v>942</v>
      </c>
      <c r="F675" t="s">
        <v>1009</v>
      </c>
      <c r="H675">
        <v>999.99900000000002</v>
      </c>
      <c r="J675">
        <v>106802254</v>
      </c>
      <c r="K675" s="2">
        <v>44463</v>
      </c>
      <c r="L675">
        <v>31</v>
      </c>
      <c r="M675">
        <v>1</v>
      </c>
      <c r="N675">
        <v>0</v>
      </c>
      <c r="O675">
        <v>1</v>
      </c>
      <c r="P675" t="s">
        <v>7</v>
      </c>
    </row>
    <row r="676" spans="1:19">
      <c r="A676" t="s">
        <v>998</v>
      </c>
      <c r="B676" t="s">
        <v>942</v>
      </c>
      <c r="C676">
        <v>0</v>
      </c>
      <c r="E676" t="s">
        <v>1003</v>
      </c>
      <c r="F676" t="s">
        <v>1010</v>
      </c>
      <c r="G676" t="s">
        <v>1013</v>
      </c>
      <c r="H676">
        <v>0.64300000000000002</v>
      </c>
      <c r="J676">
        <v>106802276</v>
      </c>
      <c r="K676" s="2">
        <v>44477</v>
      </c>
      <c r="L676">
        <v>18</v>
      </c>
      <c r="M676">
        <v>2</v>
      </c>
      <c r="N676">
        <v>9</v>
      </c>
      <c r="O676">
        <v>1</v>
      </c>
      <c r="P676" t="s">
        <v>7</v>
      </c>
    </row>
    <row r="677" spans="1:19">
      <c r="A677" t="s">
        <v>754</v>
      </c>
      <c r="B677" t="s">
        <v>939</v>
      </c>
      <c r="C677">
        <v>0.1</v>
      </c>
      <c r="D677" t="s">
        <v>758</v>
      </c>
      <c r="E677" t="s">
        <v>945</v>
      </c>
      <c r="F677" t="s">
        <v>952</v>
      </c>
      <c r="G677" t="s">
        <v>939</v>
      </c>
      <c r="H677">
        <v>2.0920000000000001</v>
      </c>
      <c r="J677">
        <v>108524655</v>
      </c>
      <c r="K677" s="2">
        <v>46181</v>
      </c>
      <c r="L677">
        <v>18</v>
      </c>
      <c r="M677">
        <v>1</v>
      </c>
      <c r="N677">
        <v>0</v>
      </c>
      <c r="O677">
        <v>1</v>
      </c>
      <c r="P677" t="s">
        <v>7</v>
      </c>
      <c r="Q677">
        <v>35.177050000000001</v>
      </c>
      <c r="R677">
        <v>-79.435509999999994</v>
      </c>
      <c r="S677" t="s">
        <v>755</v>
      </c>
    </row>
    <row r="678" spans="1:19">
      <c r="A678" t="s">
        <v>998</v>
      </c>
      <c r="B678" t="s">
        <v>942</v>
      </c>
      <c r="C678">
        <v>0.03</v>
      </c>
      <c r="D678" t="s">
        <v>756</v>
      </c>
      <c r="E678" t="s">
        <v>1016</v>
      </c>
      <c r="F678" t="s">
        <v>1033</v>
      </c>
      <c r="G678" t="s">
        <v>938</v>
      </c>
      <c r="H678">
        <v>0.86899999999999999</v>
      </c>
      <c r="J678">
        <v>106802183</v>
      </c>
      <c r="K678" s="2">
        <v>44414</v>
      </c>
      <c r="L678">
        <v>1</v>
      </c>
      <c r="M678">
        <v>1</v>
      </c>
      <c r="N678">
        <v>0</v>
      </c>
      <c r="O678">
        <v>5</v>
      </c>
      <c r="P678" t="s">
        <v>8</v>
      </c>
    </row>
    <row r="679" spans="1:19">
      <c r="A679" t="s">
        <v>998</v>
      </c>
      <c r="B679" t="s">
        <v>1009</v>
      </c>
      <c r="C679">
        <v>0</v>
      </c>
      <c r="D679" t="s">
        <v>763</v>
      </c>
      <c r="E679" t="s">
        <v>942</v>
      </c>
      <c r="F679" t="s">
        <v>1012</v>
      </c>
      <c r="G679" t="s">
        <v>1009</v>
      </c>
      <c r="H679">
        <v>0.12</v>
      </c>
      <c r="J679">
        <v>106802237</v>
      </c>
      <c r="K679" s="2">
        <v>44454</v>
      </c>
      <c r="L679">
        <v>21</v>
      </c>
      <c r="M679">
        <v>1</v>
      </c>
      <c r="N679">
        <v>8</v>
      </c>
      <c r="O679">
        <v>1</v>
      </c>
      <c r="P679" t="s">
        <v>7</v>
      </c>
    </row>
    <row r="680" spans="1:19">
      <c r="A680" t="s">
        <v>998</v>
      </c>
      <c r="B680" t="s">
        <v>942</v>
      </c>
      <c r="C680">
        <v>0</v>
      </c>
      <c r="E680" t="s">
        <v>1000</v>
      </c>
      <c r="F680" t="s">
        <v>1041</v>
      </c>
      <c r="G680" t="s">
        <v>938</v>
      </c>
      <c r="H680">
        <v>0.66500000000000004</v>
      </c>
      <c r="J680">
        <v>106802290</v>
      </c>
      <c r="K680" s="2">
        <v>44483</v>
      </c>
      <c r="L680">
        <v>30</v>
      </c>
      <c r="M680">
        <v>1</v>
      </c>
      <c r="N680">
        <v>7</v>
      </c>
      <c r="O680">
        <v>1</v>
      </c>
      <c r="P680" t="s">
        <v>3</v>
      </c>
    </row>
    <row r="681" spans="1:19">
      <c r="A681" t="s">
        <v>998</v>
      </c>
      <c r="B681" t="s">
        <v>945</v>
      </c>
      <c r="C681">
        <v>0</v>
      </c>
      <c r="D681" t="s">
        <v>6</v>
      </c>
      <c r="E681" t="s">
        <v>942</v>
      </c>
      <c r="F681" t="s">
        <v>940</v>
      </c>
      <c r="G681" t="s">
        <v>945</v>
      </c>
      <c r="H681">
        <v>7.75</v>
      </c>
      <c r="J681">
        <v>106802303</v>
      </c>
      <c r="K681" s="2">
        <v>44489</v>
      </c>
      <c r="L681">
        <v>28</v>
      </c>
      <c r="M681">
        <v>1</v>
      </c>
      <c r="N681">
        <v>7</v>
      </c>
      <c r="O681">
        <v>5</v>
      </c>
      <c r="P681" t="s">
        <v>8</v>
      </c>
    </row>
    <row r="682" spans="1:19">
      <c r="A682" t="s">
        <v>998</v>
      </c>
      <c r="B682" t="s">
        <v>1057</v>
      </c>
      <c r="C682">
        <v>0</v>
      </c>
      <c r="D682" t="s">
        <v>758</v>
      </c>
      <c r="E682" t="s">
        <v>941</v>
      </c>
      <c r="F682" t="s">
        <v>942</v>
      </c>
      <c r="G682" t="s">
        <v>945</v>
      </c>
      <c r="H682">
        <v>8.1210000000000004</v>
      </c>
      <c r="J682">
        <v>106801983</v>
      </c>
      <c r="K682" s="2">
        <v>44322</v>
      </c>
      <c r="L682">
        <v>19</v>
      </c>
      <c r="M682">
        <v>1</v>
      </c>
      <c r="N682">
        <v>7</v>
      </c>
      <c r="O682">
        <v>1</v>
      </c>
      <c r="P682" t="s">
        <v>7</v>
      </c>
    </row>
    <row r="683" spans="1:19">
      <c r="A683" t="s">
        <v>998</v>
      </c>
      <c r="B683" t="s">
        <v>1057</v>
      </c>
      <c r="C683">
        <v>6.0000000000000001E-3</v>
      </c>
      <c r="D683" t="s">
        <v>757</v>
      </c>
      <c r="E683" t="s">
        <v>942</v>
      </c>
      <c r="F683" t="s">
        <v>940</v>
      </c>
      <c r="G683" t="s">
        <v>945</v>
      </c>
      <c r="H683">
        <v>7.7560000000000002</v>
      </c>
      <c r="J683">
        <v>106802032</v>
      </c>
      <c r="K683" s="2">
        <v>44348</v>
      </c>
      <c r="L683">
        <v>21</v>
      </c>
      <c r="M683">
        <v>1</v>
      </c>
      <c r="N683">
        <v>7</v>
      </c>
      <c r="O683">
        <v>1</v>
      </c>
      <c r="P683" t="s">
        <v>7</v>
      </c>
    </row>
    <row r="684" spans="1:19">
      <c r="A684" t="s">
        <v>998</v>
      </c>
      <c r="B684" t="s">
        <v>942</v>
      </c>
      <c r="C684">
        <v>1E-3</v>
      </c>
      <c r="D684" t="s">
        <v>756</v>
      </c>
      <c r="E684" t="s">
        <v>956</v>
      </c>
      <c r="F684" t="s">
        <v>1114</v>
      </c>
      <c r="G684" t="s">
        <v>938</v>
      </c>
      <c r="H684">
        <v>1.597</v>
      </c>
      <c r="J684">
        <v>106846544</v>
      </c>
      <c r="K684" s="2">
        <v>44590</v>
      </c>
      <c r="L684">
        <v>21</v>
      </c>
      <c r="M684">
        <v>1</v>
      </c>
      <c r="N684">
        <v>7</v>
      </c>
      <c r="O684">
        <v>4</v>
      </c>
      <c r="P684" t="s">
        <v>7</v>
      </c>
    </row>
    <row r="685" spans="1:19">
      <c r="A685" t="s">
        <v>998</v>
      </c>
      <c r="B685" t="s">
        <v>942</v>
      </c>
      <c r="C685">
        <v>7.5999999999999998E-2</v>
      </c>
      <c r="D685" t="s">
        <v>758</v>
      </c>
      <c r="E685" t="s">
        <v>944</v>
      </c>
      <c r="F685" t="s">
        <v>945</v>
      </c>
      <c r="G685" t="s">
        <v>938</v>
      </c>
      <c r="H685">
        <v>0.13500000000000001</v>
      </c>
      <c r="J685">
        <v>106802440</v>
      </c>
      <c r="K685" s="2">
        <v>44537</v>
      </c>
      <c r="L685">
        <v>30</v>
      </c>
      <c r="M685">
        <v>1</v>
      </c>
      <c r="N685">
        <v>0</v>
      </c>
      <c r="O685">
        <v>1</v>
      </c>
      <c r="P685" t="s">
        <v>7</v>
      </c>
    </row>
    <row r="686" spans="1:19">
      <c r="A686" t="s">
        <v>998</v>
      </c>
      <c r="B686" t="s">
        <v>945</v>
      </c>
      <c r="C686">
        <v>1.4E-2</v>
      </c>
      <c r="D686" t="s">
        <v>757</v>
      </c>
      <c r="E686" t="s">
        <v>942</v>
      </c>
      <c r="F686" t="s">
        <v>1049</v>
      </c>
      <c r="G686" t="s">
        <v>945</v>
      </c>
      <c r="H686">
        <v>7.7640000000000002</v>
      </c>
      <c r="J686">
        <v>106802436</v>
      </c>
      <c r="K686" s="2">
        <v>44538</v>
      </c>
      <c r="L686">
        <v>21</v>
      </c>
      <c r="M686">
        <v>1</v>
      </c>
      <c r="N686">
        <v>0</v>
      </c>
      <c r="O686">
        <v>1</v>
      </c>
      <c r="P686" t="s">
        <v>7</v>
      </c>
    </row>
    <row r="687" spans="1:19">
      <c r="A687" t="s">
        <v>998</v>
      </c>
      <c r="B687" t="s">
        <v>943</v>
      </c>
      <c r="C687">
        <v>0</v>
      </c>
      <c r="E687" t="s">
        <v>1005</v>
      </c>
      <c r="H687">
        <v>999.99900000000002</v>
      </c>
      <c r="J687">
        <v>106802146</v>
      </c>
      <c r="K687" s="2">
        <v>44395</v>
      </c>
      <c r="L687">
        <v>1</v>
      </c>
      <c r="M687">
        <v>1</v>
      </c>
      <c r="N687">
        <v>7</v>
      </c>
      <c r="O687">
        <v>1</v>
      </c>
      <c r="P687" t="s">
        <v>7</v>
      </c>
    </row>
    <row r="688" spans="1:19">
      <c r="A688" t="s">
        <v>998</v>
      </c>
      <c r="B688" t="s">
        <v>942</v>
      </c>
      <c r="C688">
        <v>0</v>
      </c>
      <c r="E688" t="s">
        <v>1003</v>
      </c>
      <c r="F688" t="s">
        <v>1002</v>
      </c>
      <c r="G688" t="s">
        <v>1013</v>
      </c>
      <c r="H688">
        <v>0.64300000000000002</v>
      </c>
      <c r="J688">
        <v>106802171</v>
      </c>
      <c r="K688" s="2">
        <v>44409</v>
      </c>
      <c r="L688">
        <v>2</v>
      </c>
      <c r="M688">
        <v>1</v>
      </c>
      <c r="N688">
        <v>9</v>
      </c>
      <c r="O688">
        <v>4</v>
      </c>
    </row>
    <row r="689" spans="1:16">
      <c r="A689" t="s">
        <v>998</v>
      </c>
      <c r="B689" t="s">
        <v>942</v>
      </c>
      <c r="C689">
        <v>8.9999999999999993E-3</v>
      </c>
      <c r="D689" t="s">
        <v>758</v>
      </c>
      <c r="E689" t="s">
        <v>1041</v>
      </c>
      <c r="F689" t="s">
        <v>1033</v>
      </c>
      <c r="G689" t="s">
        <v>938</v>
      </c>
      <c r="H689">
        <v>1.3959999999999999</v>
      </c>
      <c r="J689">
        <v>106802187</v>
      </c>
      <c r="K689" s="2">
        <v>44418</v>
      </c>
      <c r="L689">
        <v>1</v>
      </c>
      <c r="M689">
        <v>3</v>
      </c>
      <c r="N689">
        <v>0</v>
      </c>
      <c r="O689">
        <v>1</v>
      </c>
      <c r="P689" t="s">
        <v>7</v>
      </c>
    </row>
    <row r="690" spans="1:16">
      <c r="A690" t="s">
        <v>998</v>
      </c>
      <c r="B690" t="s">
        <v>942</v>
      </c>
      <c r="C690">
        <v>0</v>
      </c>
      <c r="E690" t="s">
        <v>1115</v>
      </c>
      <c r="F690" t="s">
        <v>1010</v>
      </c>
      <c r="H690">
        <v>999.99900000000002</v>
      </c>
      <c r="J690">
        <v>106802271</v>
      </c>
      <c r="K690" s="2">
        <v>44470</v>
      </c>
      <c r="L690">
        <v>30</v>
      </c>
      <c r="M690">
        <v>1</v>
      </c>
      <c r="N690">
        <v>7</v>
      </c>
      <c r="O690">
        <v>4</v>
      </c>
      <c r="P690" t="s">
        <v>7</v>
      </c>
    </row>
    <row r="691" spans="1:16">
      <c r="A691" t="s">
        <v>998</v>
      </c>
      <c r="B691" t="s">
        <v>942</v>
      </c>
      <c r="C691">
        <v>0</v>
      </c>
      <c r="E691" t="s">
        <v>956</v>
      </c>
      <c r="F691" t="s">
        <v>1041</v>
      </c>
      <c r="G691" t="s">
        <v>938</v>
      </c>
      <c r="H691">
        <v>1.5960000000000001</v>
      </c>
      <c r="J691">
        <v>106802327</v>
      </c>
      <c r="K691" s="2">
        <v>44496</v>
      </c>
      <c r="L691">
        <v>21</v>
      </c>
      <c r="M691">
        <v>1</v>
      </c>
      <c r="N691">
        <v>2</v>
      </c>
      <c r="O691">
        <v>1</v>
      </c>
      <c r="P691" t="s">
        <v>7</v>
      </c>
    </row>
    <row r="692" spans="1:16">
      <c r="A692" t="s">
        <v>998</v>
      </c>
      <c r="B692" t="s">
        <v>942</v>
      </c>
      <c r="C692">
        <v>0</v>
      </c>
      <c r="D692" t="s">
        <v>756</v>
      </c>
      <c r="E692" t="s">
        <v>1000</v>
      </c>
      <c r="F692" t="s">
        <v>1014</v>
      </c>
      <c r="G692" t="s">
        <v>938</v>
      </c>
      <c r="H692">
        <v>0.66500000000000004</v>
      </c>
      <c r="J692">
        <v>106802337</v>
      </c>
      <c r="K692" s="2">
        <v>44500</v>
      </c>
      <c r="L692">
        <v>21</v>
      </c>
      <c r="M692">
        <v>1</v>
      </c>
      <c r="N692">
        <v>7</v>
      </c>
      <c r="O692">
        <v>1</v>
      </c>
      <c r="P692" t="s">
        <v>7</v>
      </c>
    </row>
    <row r="693" spans="1:16">
      <c r="A693" t="s">
        <v>998</v>
      </c>
      <c r="B693" t="s">
        <v>945</v>
      </c>
      <c r="C693">
        <v>0</v>
      </c>
      <c r="E693" t="s">
        <v>942</v>
      </c>
      <c r="G693" t="s">
        <v>945</v>
      </c>
      <c r="H693">
        <v>7.75</v>
      </c>
      <c r="J693">
        <v>106802411</v>
      </c>
      <c r="K693" s="2">
        <v>44525</v>
      </c>
      <c r="L693">
        <v>21</v>
      </c>
      <c r="M693">
        <v>1</v>
      </c>
      <c r="N693">
        <v>0</v>
      </c>
      <c r="O693">
        <v>4</v>
      </c>
      <c r="P693" t="s">
        <v>7</v>
      </c>
    </row>
    <row r="694" spans="1:16">
      <c r="A694" t="s">
        <v>998</v>
      </c>
      <c r="B694" t="s">
        <v>942</v>
      </c>
      <c r="C694">
        <v>1.9E-2</v>
      </c>
      <c r="D694" t="s">
        <v>762</v>
      </c>
      <c r="E694" t="s">
        <v>1031</v>
      </c>
      <c r="F694" t="s">
        <v>1009</v>
      </c>
      <c r="G694" t="s">
        <v>938</v>
      </c>
      <c r="H694">
        <v>1.742</v>
      </c>
      <c r="J694">
        <v>106802460</v>
      </c>
      <c r="K694" s="2">
        <v>44543</v>
      </c>
      <c r="L694">
        <v>30</v>
      </c>
      <c r="M694">
        <v>1</v>
      </c>
      <c r="N694">
        <v>0</v>
      </c>
      <c r="O694">
        <v>2</v>
      </c>
      <c r="P694" t="s">
        <v>7</v>
      </c>
    </row>
    <row r="695" spans="1:16">
      <c r="A695" t="s">
        <v>998</v>
      </c>
      <c r="B695" t="s">
        <v>942</v>
      </c>
      <c r="C695">
        <v>0.25</v>
      </c>
      <c r="D695" t="s">
        <v>758</v>
      </c>
      <c r="E695" t="s">
        <v>944</v>
      </c>
      <c r="F695" t="s">
        <v>945</v>
      </c>
      <c r="G695" t="s">
        <v>939</v>
      </c>
      <c r="H695">
        <v>2.153</v>
      </c>
      <c r="J695">
        <v>106802099</v>
      </c>
      <c r="K695" s="2">
        <v>44377</v>
      </c>
      <c r="L695">
        <v>22</v>
      </c>
      <c r="M695">
        <v>1</v>
      </c>
      <c r="N695">
        <v>0</v>
      </c>
      <c r="O695">
        <v>1</v>
      </c>
      <c r="P695" t="s">
        <v>7</v>
      </c>
    </row>
    <row r="696" spans="1:16">
      <c r="A696" t="s">
        <v>998</v>
      </c>
      <c r="B696" t="s">
        <v>942</v>
      </c>
      <c r="C696">
        <v>0</v>
      </c>
      <c r="E696" t="s">
        <v>956</v>
      </c>
      <c r="F696" t="s">
        <v>1009</v>
      </c>
      <c r="G696" t="s">
        <v>938</v>
      </c>
      <c r="H696">
        <v>1.5960000000000001</v>
      </c>
      <c r="J696">
        <v>106802035</v>
      </c>
      <c r="K696" s="2">
        <v>44349</v>
      </c>
      <c r="L696">
        <v>21</v>
      </c>
      <c r="M696">
        <v>2</v>
      </c>
      <c r="N696">
        <v>2</v>
      </c>
      <c r="O696">
        <v>1</v>
      </c>
      <c r="P696" t="s">
        <v>7</v>
      </c>
    </row>
    <row r="697" spans="1:16">
      <c r="A697" t="s">
        <v>998</v>
      </c>
      <c r="B697" t="s">
        <v>945</v>
      </c>
      <c r="C697">
        <v>0</v>
      </c>
      <c r="E697" t="s">
        <v>942</v>
      </c>
      <c r="F697" t="s">
        <v>1027</v>
      </c>
      <c r="G697" t="s">
        <v>945</v>
      </c>
      <c r="H697">
        <v>7.75</v>
      </c>
      <c r="J697">
        <v>106802152</v>
      </c>
      <c r="K697" s="2">
        <v>44399</v>
      </c>
      <c r="L697">
        <v>21</v>
      </c>
      <c r="M697">
        <v>1</v>
      </c>
      <c r="N697">
        <v>7</v>
      </c>
      <c r="O697">
        <v>1</v>
      </c>
      <c r="P697" t="s">
        <v>7</v>
      </c>
    </row>
    <row r="698" spans="1:16">
      <c r="A698" t="s">
        <v>998</v>
      </c>
      <c r="B698" t="s">
        <v>1057</v>
      </c>
      <c r="C698">
        <v>0</v>
      </c>
      <c r="D698" t="s">
        <v>765</v>
      </c>
      <c r="E698" t="s">
        <v>942</v>
      </c>
      <c r="F698" t="s">
        <v>941</v>
      </c>
      <c r="G698" t="s">
        <v>945</v>
      </c>
      <c r="H698">
        <v>7.75</v>
      </c>
      <c r="J698">
        <v>106801970</v>
      </c>
      <c r="K698" s="2">
        <v>44316</v>
      </c>
      <c r="L698">
        <v>21</v>
      </c>
      <c r="M698">
        <v>1</v>
      </c>
      <c r="N698">
        <v>7</v>
      </c>
      <c r="O698">
        <v>1</v>
      </c>
      <c r="P698" t="s">
        <v>7</v>
      </c>
    </row>
    <row r="699" spans="1:16">
      <c r="A699" t="s">
        <v>998</v>
      </c>
      <c r="B699" t="s">
        <v>942</v>
      </c>
      <c r="C699">
        <v>0.1</v>
      </c>
      <c r="D699" t="s">
        <v>758</v>
      </c>
      <c r="E699" t="s">
        <v>944</v>
      </c>
      <c r="F699" t="s">
        <v>945</v>
      </c>
      <c r="G699" t="s">
        <v>938</v>
      </c>
      <c r="H699">
        <v>0.111</v>
      </c>
      <c r="J699">
        <v>106802294</v>
      </c>
      <c r="K699" s="2">
        <v>44484</v>
      </c>
      <c r="L699">
        <v>23</v>
      </c>
      <c r="M699">
        <v>1</v>
      </c>
      <c r="N699">
        <v>8</v>
      </c>
      <c r="O699">
        <v>1</v>
      </c>
      <c r="P699" t="s">
        <v>7</v>
      </c>
    </row>
    <row r="700" spans="1:16">
      <c r="A700" t="s">
        <v>998</v>
      </c>
      <c r="B700" t="s">
        <v>942</v>
      </c>
      <c r="C700">
        <v>0.01</v>
      </c>
      <c r="D700" t="s">
        <v>758</v>
      </c>
      <c r="E700" t="s">
        <v>944</v>
      </c>
      <c r="F700" t="s">
        <v>945</v>
      </c>
      <c r="G700" t="s">
        <v>938</v>
      </c>
      <c r="H700">
        <v>0.20100000000000001</v>
      </c>
      <c r="J700">
        <v>106802024</v>
      </c>
      <c r="K700" s="2">
        <v>44342</v>
      </c>
      <c r="L700">
        <v>21</v>
      </c>
      <c r="M700">
        <v>1</v>
      </c>
      <c r="N700">
        <v>0</v>
      </c>
      <c r="O700">
        <v>1</v>
      </c>
      <c r="P700" t="s">
        <v>7</v>
      </c>
    </row>
    <row r="701" spans="1:16">
      <c r="A701" t="s">
        <v>998</v>
      </c>
      <c r="B701" t="s">
        <v>942</v>
      </c>
      <c r="C701">
        <v>5.7000000000000002E-2</v>
      </c>
      <c r="D701" t="s">
        <v>758</v>
      </c>
      <c r="E701" t="s">
        <v>997</v>
      </c>
      <c r="F701" t="s">
        <v>944</v>
      </c>
      <c r="G701" t="s">
        <v>938</v>
      </c>
      <c r="H701">
        <v>0.28299999999999997</v>
      </c>
      <c r="J701">
        <v>106810307</v>
      </c>
      <c r="K701" s="2">
        <v>44550</v>
      </c>
      <c r="L701">
        <v>28</v>
      </c>
      <c r="M701">
        <v>1</v>
      </c>
      <c r="N701">
        <v>0</v>
      </c>
      <c r="O701">
        <v>4</v>
      </c>
      <c r="P701" t="s">
        <v>7</v>
      </c>
    </row>
    <row r="702" spans="1:16">
      <c r="A702" t="s">
        <v>998</v>
      </c>
      <c r="B702" t="s">
        <v>942</v>
      </c>
      <c r="C702">
        <v>0.28199999999999997</v>
      </c>
      <c r="D702" t="s">
        <v>756</v>
      </c>
      <c r="E702" t="s">
        <v>1057</v>
      </c>
      <c r="F702" t="s">
        <v>997</v>
      </c>
      <c r="G702" t="s">
        <v>938</v>
      </c>
      <c r="H702">
        <v>0.28199999999999997</v>
      </c>
      <c r="J702">
        <v>106802398</v>
      </c>
      <c r="K702" s="2">
        <v>44520</v>
      </c>
      <c r="L702">
        <v>17</v>
      </c>
      <c r="M702">
        <v>1</v>
      </c>
      <c r="N702">
        <v>0</v>
      </c>
      <c r="O702">
        <v>5</v>
      </c>
      <c r="P702" t="s">
        <v>7</v>
      </c>
    </row>
    <row r="703" spans="1:16">
      <c r="A703" t="s">
        <v>998</v>
      </c>
      <c r="B703" t="s">
        <v>942</v>
      </c>
      <c r="C703">
        <v>3.7999999999999999E-2</v>
      </c>
      <c r="D703" t="s">
        <v>758</v>
      </c>
      <c r="E703" t="s">
        <v>1041</v>
      </c>
      <c r="F703" t="s">
        <v>1033</v>
      </c>
      <c r="G703" t="s">
        <v>938</v>
      </c>
      <c r="H703">
        <v>1.367</v>
      </c>
      <c r="J703">
        <v>106802433</v>
      </c>
      <c r="K703" s="2">
        <v>44534</v>
      </c>
      <c r="L703">
        <v>21</v>
      </c>
      <c r="M703">
        <v>1</v>
      </c>
      <c r="N703">
        <v>12</v>
      </c>
      <c r="O703">
        <v>1</v>
      </c>
      <c r="P703" t="s">
        <v>7</v>
      </c>
    </row>
    <row r="704" spans="1:16">
      <c r="A704" t="s">
        <v>998</v>
      </c>
      <c r="B704" t="s">
        <v>942</v>
      </c>
      <c r="C704">
        <v>0</v>
      </c>
      <c r="E704" t="s">
        <v>1000</v>
      </c>
      <c r="F704" t="s">
        <v>997</v>
      </c>
      <c r="G704" t="s">
        <v>938</v>
      </c>
      <c r="H704">
        <v>0.66500000000000004</v>
      </c>
      <c r="J704">
        <v>106802225</v>
      </c>
      <c r="K704" s="2">
        <v>44443</v>
      </c>
      <c r="L704">
        <v>30</v>
      </c>
      <c r="M704">
        <v>1</v>
      </c>
      <c r="N704">
        <v>7</v>
      </c>
      <c r="O704">
        <v>5</v>
      </c>
      <c r="P704" t="s">
        <v>3</v>
      </c>
    </row>
    <row r="705" spans="1:16">
      <c r="A705" t="s">
        <v>998</v>
      </c>
      <c r="B705" t="s">
        <v>956</v>
      </c>
      <c r="C705">
        <v>0</v>
      </c>
      <c r="E705" t="s">
        <v>942</v>
      </c>
      <c r="F705" t="s">
        <v>1029</v>
      </c>
      <c r="G705" t="s">
        <v>956</v>
      </c>
      <c r="H705">
        <v>9.6630000000000003</v>
      </c>
      <c r="J705">
        <v>106802229</v>
      </c>
      <c r="K705" s="2">
        <v>44447</v>
      </c>
      <c r="L705">
        <v>21</v>
      </c>
      <c r="M705">
        <v>1</v>
      </c>
      <c r="N705">
        <v>15</v>
      </c>
      <c r="O705">
        <v>1</v>
      </c>
      <c r="P705" t="s">
        <v>7</v>
      </c>
    </row>
    <row r="706" spans="1:16">
      <c r="A706" t="s">
        <v>998</v>
      </c>
      <c r="B706" t="s">
        <v>945</v>
      </c>
      <c r="C706">
        <v>0</v>
      </c>
      <c r="E706" t="s">
        <v>942</v>
      </c>
      <c r="F706" t="s">
        <v>941</v>
      </c>
      <c r="G706" t="s">
        <v>945</v>
      </c>
      <c r="H706">
        <v>7.75</v>
      </c>
      <c r="J706">
        <v>106802204</v>
      </c>
      <c r="K706" s="2">
        <v>44430</v>
      </c>
      <c r="L706">
        <v>21</v>
      </c>
      <c r="M706">
        <v>1</v>
      </c>
      <c r="N706">
        <v>7</v>
      </c>
      <c r="O706">
        <v>1</v>
      </c>
      <c r="P706" t="s">
        <v>7</v>
      </c>
    </row>
    <row r="707" spans="1:16">
      <c r="A707" t="s">
        <v>998</v>
      </c>
      <c r="B707" t="s">
        <v>942</v>
      </c>
      <c r="C707">
        <v>0.1</v>
      </c>
      <c r="E707" t="s">
        <v>1009</v>
      </c>
      <c r="F707" t="s">
        <v>1002</v>
      </c>
      <c r="G707" t="s">
        <v>938</v>
      </c>
      <c r="H707">
        <v>1.843</v>
      </c>
      <c r="I707" t="s">
        <v>61</v>
      </c>
      <c r="J707">
        <v>106802210</v>
      </c>
      <c r="K707" s="2">
        <v>44435</v>
      </c>
      <c r="L707">
        <v>21</v>
      </c>
      <c r="M707">
        <v>1</v>
      </c>
      <c r="N707">
        <v>7</v>
      </c>
      <c r="O707">
        <v>1</v>
      </c>
      <c r="P707" t="s">
        <v>7</v>
      </c>
    </row>
    <row r="708" spans="1:16">
      <c r="A708" t="s">
        <v>998</v>
      </c>
      <c r="B708" t="s">
        <v>942</v>
      </c>
      <c r="C708">
        <v>0</v>
      </c>
      <c r="E708" t="s">
        <v>944</v>
      </c>
      <c r="F708" t="s">
        <v>945</v>
      </c>
      <c r="G708" t="s">
        <v>938</v>
      </c>
      <c r="H708">
        <v>0.21099999999999999</v>
      </c>
      <c r="J708">
        <v>106802287</v>
      </c>
      <c r="K708" s="2">
        <v>44481</v>
      </c>
      <c r="L708">
        <v>24</v>
      </c>
      <c r="M708">
        <v>1</v>
      </c>
      <c r="N708">
        <v>7</v>
      </c>
      <c r="O708">
        <v>1</v>
      </c>
      <c r="P708" t="s">
        <v>3</v>
      </c>
    </row>
    <row r="709" spans="1:16">
      <c r="A709" t="s">
        <v>998</v>
      </c>
      <c r="B709" t="s">
        <v>944</v>
      </c>
      <c r="C709">
        <v>5.7000000000000002E-2</v>
      </c>
      <c r="D709" t="s">
        <v>6</v>
      </c>
      <c r="E709" t="s">
        <v>1006</v>
      </c>
      <c r="F709" t="s">
        <v>996</v>
      </c>
      <c r="G709" t="s">
        <v>937</v>
      </c>
      <c r="H709">
        <v>0.96799999999999997</v>
      </c>
      <c r="J709">
        <v>106802305</v>
      </c>
      <c r="K709" s="2">
        <v>44490</v>
      </c>
      <c r="L709">
        <v>21</v>
      </c>
      <c r="M709">
        <v>1</v>
      </c>
      <c r="N709">
        <v>0</v>
      </c>
      <c r="O709">
        <v>1</v>
      </c>
      <c r="P709" t="s">
        <v>3</v>
      </c>
    </row>
    <row r="710" spans="1:16">
      <c r="A710" t="s">
        <v>998</v>
      </c>
      <c r="B710" t="s">
        <v>941</v>
      </c>
      <c r="C710">
        <v>1.9E-2</v>
      </c>
      <c r="D710" t="s">
        <v>757</v>
      </c>
      <c r="E710" t="s">
        <v>945</v>
      </c>
      <c r="F710" t="s">
        <v>943</v>
      </c>
      <c r="G710" t="s">
        <v>937</v>
      </c>
      <c r="H710">
        <v>1.9E-2</v>
      </c>
      <c r="J710">
        <v>106802233</v>
      </c>
      <c r="K710" s="2">
        <v>44452</v>
      </c>
      <c r="L710">
        <v>21</v>
      </c>
      <c r="M710">
        <v>1</v>
      </c>
      <c r="N710">
        <v>0</v>
      </c>
      <c r="O710">
        <v>1</v>
      </c>
      <c r="P710" t="s">
        <v>7</v>
      </c>
    </row>
    <row r="711" spans="1:16">
      <c r="A711" t="s">
        <v>998</v>
      </c>
      <c r="B711" t="s">
        <v>941</v>
      </c>
      <c r="C711">
        <v>0</v>
      </c>
      <c r="E711" t="s">
        <v>944</v>
      </c>
      <c r="F711" t="s">
        <v>943</v>
      </c>
      <c r="G711" t="s">
        <v>937</v>
      </c>
      <c r="H711">
        <v>0.72699999999999998</v>
      </c>
      <c r="J711">
        <v>106845781</v>
      </c>
      <c r="K711" s="2">
        <v>44590</v>
      </c>
      <c r="L711">
        <v>19</v>
      </c>
      <c r="M711">
        <v>4</v>
      </c>
      <c r="N711">
        <v>10</v>
      </c>
      <c r="O711">
        <v>1</v>
      </c>
      <c r="P711" t="s">
        <v>7</v>
      </c>
    </row>
    <row r="712" spans="1:16">
      <c r="A712" t="s">
        <v>998</v>
      </c>
      <c r="B712" t="s">
        <v>942</v>
      </c>
      <c r="C712">
        <v>0</v>
      </c>
      <c r="E712" t="s">
        <v>1003</v>
      </c>
      <c r="F712" t="s">
        <v>1010</v>
      </c>
      <c r="G712" t="s">
        <v>1013</v>
      </c>
      <c r="H712">
        <v>0.64300000000000002</v>
      </c>
      <c r="J712">
        <v>106802289</v>
      </c>
      <c r="K712" s="2">
        <v>44481</v>
      </c>
      <c r="L712">
        <v>19</v>
      </c>
      <c r="M712">
        <v>1</v>
      </c>
      <c r="N712">
        <v>9</v>
      </c>
      <c r="O712">
        <v>4</v>
      </c>
    </row>
    <row r="713" spans="1:16">
      <c r="A713" t="s">
        <v>998</v>
      </c>
      <c r="B713" t="s">
        <v>942</v>
      </c>
      <c r="C713">
        <v>5.7000000000000002E-2</v>
      </c>
      <c r="D713" t="s">
        <v>758</v>
      </c>
      <c r="E713" t="s">
        <v>1012</v>
      </c>
      <c r="F713" t="s">
        <v>1009</v>
      </c>
      <c r="G713" t="s">
        <v>938</v>
      </c>
      <c r="H713">
        <v>1.8360000000000001</v>
      </c>
      <c r="J713">
        <v>106802066</v>
      </c>
      <c r="K713" s="2">
        <v>44362</v>
      </c>
      <c r="L713">
        <v>21</v>
      </c>
      <c r="M713">
        <v>1</v>
      </c>
      <c r="N713">
        <v>0</v>
      </c>
      <c r="O713">
        <v>1</v>
      </c>
      <c r="P713" t="s">
        <v>3</v>
      </c>
    </row>
    <row r="714" spans="1:16">
      <c r="A714" t="s">
        <v>998</v>
      </c>
      <c r="B714" t="s">
        <v>1009</v>
      </c>
      <c r="C714">
        <v>2.3E-2</v>
      </c>
      <c r="D714" t="s">
        <v>764</v>
      </c>
      <c r="E714" t="s">
        <v>942</v>
      </c>
      <c r="F714" t="s">
        <v>1060</v>
      </c>
      <c r="G714" t="s">
        <v>1009</v>
      </c>
      <c r="H714">
        <v>0.14299999999999999</v>
      </c>
      <c r="J714">
        <v>106802414</v>
      </c>
      <c r="K714" s="2">
        <v>44526</v>
      </c>
      <c r="L714">
        <v>21</v>
      </c>
      <c r="M714">
        <v>1</v>
      </c>
      <c r="N714">
        <v>0</v>
      </c>
      <c r="O714">
        <v>1</v>
      </c>
      <c r="P714" t="s">
        <v>3</v>
      </c>
    </row>
    <row r="715" spans="1:16">
      <c r="A715" t="s">
        <v>998</v>
      </c>
      <c r="B715" t="s">
        <v>1116</v>
      </c>
      <c r="C715">
        <v>0</v>
      </c>
      <c r="D715" t="s">
        <v>6</v>
      </c>
      <c r="E715" t="s">
        <v>942</v>
      </c>
      <c r="F715" t="s">
        <v>1010</v>
      </c>
      <c r="H715">
        <v>999.99900000000002</v>
      </c>
      <c r="J715">
        <v>106812614</v>
      </c>
      <c r="K715" s="2">
        <v>44553</v>
      </c>
      <c r="L715">
        <v>21</v>
      </c>
      <c r="M715">
        <v>1</v>
      </c>
      <c r="N715">
        <v>0</v>
      </c>
      <c r="O715">
        <v>1</v>
      </c>
      <c r="P715" t="s">
        <v>7</v>
      </c>
    </row>
    <row r="716" spans="1:16">
      <c r="A716" t="s">
        <v>998</v>
      </c>
      <c r="B716" t="s">
        <v>942</v>
      </c>
      <c r="C716">
        <v>4.0000000000000001E-3</v>
      </c>
      <c r="D716" t="s">
        <v>758</v>
      </c>
      <c r="E716" t="s">
        <v>945</v>
      </c>
      <c r="F716" t="s">
        <v>963</v>
      </c>
      <c r="G716" t="s">
        <v>939</v>
      </c>
      <c r="H716">
        <v>2.1880000000000002</v>
      </c>
      <c r="J716">
        <v>106843451</v>
      </c>
      <c r="K716" s="2">
        <v>44587</v>
      </c>
      <c r="L716">
        <v>28</v>
      </c>
      <c r="M716">
        <v>1</v>
      </c>
      <c r="N716">
        <v>0</v>
      </c>
      <c r="O716">
        <v>1</v>
      </c>
      <c r="P716" t="s">
        <v>7</v>
      </c>
    </row>
    <row r="717" spans="1:16">
      <c r="A717" t="s">
        <v>998</v>
      </c>
      <c r="B717" t="s">
        <v>941</v>
      </c>
      <c r="C717">
        <v>0.25</v>
      </c>
      <c r="D717" t="s">
        <v>756</v>
      </c>
      <c r="E717" t="s">
        <v>1057</v>
      </c>
      <c r="F717" t="s">
        <v>1117</v>
      </c>
      <c r="G717" t="s">
        <v>937</v>
      </c>
      <c r="H717">
        <v>0.25</v>
      </c>
      <c r="J717">
        <v>106863687</v>
      </c>
      <c r="K717" s="2">
        <v>44606</v>
      </c>
      <c r="L717">
        <v>21</v>
      </c>
      <c r="M717">
        <v>1</v>
      </c>
      <c r="N717">
        <v>0</v>
      </c>
      <c r="O717">
        <v>1</v>
      </c>
      <c r="P717" t="s">
        <v>3</v>
      </c>
    </row>
    <row r="718" spans="1:16">
      <c r="A718" t="s">
        <v>998</v>
      </c>
      <c r="B718" t="s">
        <v>945</v>
      </c>
      <c r="C718">
        <v>6.0000000000000001E-3</v>
      </c>
      <c r="D718" t="s">
        <v>757</v>
      </c>
      <c r="E718" t="s">
        <v>942</v>
      </c>
      <c r="F718" t="s">
        <v>941</v>
      </c>
      <c r="G718" t="s">
        <v>945</v>
      </c>
      <c r="H718">
        <v>7.7560000000000002</v>
      </c>
      <c r="J718">
        <v>106891013</v>
      </c>
      <c r="K718" s="2">
        <v>44636</v>
      </c>
      <c r="L718">
        <v>24</v>
      </c>
      <c r="M718">
        <v>1</v>
      </c>
      <c r="N718">
        <v>0</v>
      </c>
      <c r="O718">
        <v>1</v>
      </c>
      <c r="P718" t="s">
        <v>8</v>
      </c>
    </row>
    <row r="719" spans="1:16">
      <c r="A719" t="s">
        <v>998</v>
      </c>
      <c r="B719" t="s">
        <v>942</v>
      </c>
      <c r="C719">
        <v>2.4E-2</v>
      </c>
      <c r="D719" t="s">
        <v>758</v>
      </c>
      <c r="E719" t="s">
        <v>1009</v>
      </c>
      <c r="F719" t="s">
        <v>1031</v>
      </c>
      <c r="G719" t="s">
        <v>938</v>
      </c>
      <c r="H719">
        <v>1.819</v>
      </c>
      <c r="J719">
        <v>106891012</v>
      </c>
      <c r="K719" s="2">
        <v>44636</v>
      </c>
      <c r="L719">
        <v>30</v>
      </c>
      <c r="M719">
        <v>1</v>
      </c>
      <c r="N719">
        <v>25</v>
      </c>
      <c r="O719">
        <v>1</v>
      </c>
      <c r="P719" t="s">
        <v>3</v>
      </c>
    </row>
    <row r="720" spans="1:16">
      <c r="A720" t="s">
        <v>754</v>
      </c>
      <c r="B720" t="s">
        <v>945</v>
      </c>
      <c r="C720">
        <v>2E-3</v>
      </c>
      <c r="D720" t="s">
        <v>757</v>
      </c>
      <c r="E720" t="s">
        <v>939</v>
      </c>
      <c r="F720" t="s">
        <v>937</v>
      </c>
      <c r="G720" t="s">
        <v>945</v>
      </c>
      <c r="H720">
        <v>7.7519999999999998</v>
      </c>
      <c r="J720">
        <v>106907942</v>
      </c>
      <c r="K720" s="2">
        <v>44651</v>
      </c>
      <c r="L720">
        <v>21</v>
      </c>
      <c r="M720">
        <v>2</v>
      </c>
      <c r="N720">
        <v>12</v>
      </c>
      <c r="O720">
        <v>1</v>
      </c>
      <c r="P720" t="s">
        <v>7</v>
      </c>
    </row>
    <row r="721" spans="1:19">
      <c r="A721" t="s">
        <v>998</v>
      </c>
      <c r="B721" t="s">
        <v>942</v>
      </c>
      <c r="C721">
        <v>0</v>
      </c>
      <c r="D721" t="s">
        <v>758</v>
      </c>
      <c r="E721" t="s">
        <v>945</v>
      </c>
      <c r="F721" t="s">
        <v>963</v>
      </c>
      <c r="G721" t="s">
        <v>939</v>
      </c>
      <c r="H721">
        <v>2.1920000000000002</v>
      </c>
      <c r="J721">
        <v>106840907</v>
      </c>
      <c r="K721" s="2">
        <v>44585</v>
      </c>
      <c r="L721">
        <v>21</v>
      </c>
      <c r="M721">
        <v>1</v>
      </c>
      <c r="N721">
        <v>7</v>
      </c>
      <c r="O721">
        <v>1</v>
      </c>
      <c r="P721" t="s">
        <v>7</v>
      </c>
    </row>
    <row r="722" spans="1:19">
      <c r="A722" t="s">
        <v>998</v>
      </c>
      <c r="B722" t="s">
        <v>942</v>
      </c>
      <c r="C722">
        <v>0</v>
      </c>
      <c r="E722" t="s">
        <v>1029</v>
      </c>
      <c r="F722" t="s">
        <v>1041</v>
      </c>
      <c r="G722" t="s">
        <v>938</v>
      </c>
      <c r="H722">
        <v>1.431</v>
      </c>
      <c r="J722">
        <v>106891071</v>
      </c>
      <c r="K722" s="2">
        <v>44636</v>
      </c>
      <c r="L722">
        <v>26</v>
      </c>
      <c r="M722">
        <v>2</v>
      </c>
      <c r="N722">
        <v>8</v>
      </c>
      <c r="O722">
        <v>1</v>
      </c>
      <c r="P722" t="s">
        <v>8</v>
      </c>
    </row>
    <row r="723" spans="1:19">
      <c r="A723" t="s">
        <v>998</v>
      </c>
      <c r="B723" t="s">
        <v>942</v>
      </c>
      <c r="C723">
        <v>0</v>
      </c>
      <c r="E723" t="s">
        <v>956</v>
      </c>
      <c r="F723" t="s">
        <v>1031</v>
      </c>
      <c r="G723" t="s">
        <v>938</v>
      </c>
      <c r="H723">
        <v>1.5960000000000001</v>
      </c>
      <c r="J723">
        <v>106838564</v>
      </c>
      <c r="K723" s="2">
        <v>44582</v>
      </c>
      <c r="L723">
        <v>2</v>
      </c>
      <c r="M723">
        <v>4</v>
      </c>
      <c r="N723">
        <v>7</v>
      </c>
      <c r="O723">
        <v>4</v>
      </c>
      <c r="P723" t="s">
        <v>7</v>
      </c>
    </row>
    <row r="724" spans="1:19">
      <c r="A724" t="s">
        <v>998</v>
      </c>
      <c r="B724" t="s">
        <v>942</v>
      </c>
      <c r="C724">
        <v>0</v>
      </c>
      <c r="E724" t="s">
        <v>944</v>
      </c>
      <c r="F724" t="s">
        <v>1118</v>
      </c>
      <c r="G724" t="s">
        <v>938</v>
      </c>
      <c r="H724">
        <v>0.21099999999999999</v>
      </c>
      <c r="J724">
        <v>106915544</v>
      </c>
      <c r="K724" s="2">
        <v>44660</v>
      </c>
      <c r="L724">
        <v>28</v>
      </c>
      <c r="M724">
        <v>1</v>
      </c>
      <c r="N724">
        <v>7</v>
      </c>
      <c r="O724">
        <v>1</v>
      </c>
      <c r="P724" t="s">
        <v>7</v>
      </c>
    </row>
    <row r="725" spans="1:19">
      <c r="A725" t="s">
        <v>998</v>
      </c>
      <c r="B725" t="s">
        <v>942</v>
      </c>
      <c r="C725">
        <v>0</v>
      </c>
      <c r="E725" t="s">
        <v>956</v>
      </c>
      <c r="F725" t="s">
        <v>1031</v>
      </c>
      <c r="G725" t="s">
        <v>938</v>
      </c>
      <c r="H725">
        <v>1.5960000000000001</v>
      </c>
      <c r="J725">
        <v>106887096</v>
      </c>
      <c r="K725" s="2">
        <v>44632</v>
      </c>
      <c r="L725">
        <v>23</v>
      </c>
      <c r="M725">
        <v>1</v>
      </c>
      <c r="N725">
        <v>2</v>
      </c>
      <c r="O725">
        <v>1</v>
      </c>
      <c r="P725" t="s">
        <v>7</v>
      </c>
    </row>
    <row r="726" spans="1:19">
      <c r="A726" t="s">
        <v>998</v>
      </c>
      <c r="B726" t="s">
        <v>943</v>
      </c>
      <c r="C726">
        <v>0</v>
      </c>
      <c r="E726" t="s">
        <v>1005</v>
      </c>
      <c r="F726" t="s">
        <v>1027</v>
      </c>
      <c r="H726">
        <v>999.99900000000002</v>
      </c>
      <c r="J726">
        <v>106911212</v>
      </c>
      <c r="K726" s="2">
        <v>44656</v>
      </c>
      <c r="L726">
        <v>30</v>
      </c>
      <c r="M726">
        <v>1</v>
      </c>
      <c r="N726">
        <v>7</v>
      </c>
      <c r="O726">
        <v>1</v>
      </c>
      <c r="P726" t="s">
        <v>7</v>
      </c>
      <c r="Q726">
        <v>35.197246999999997</v>
      </c>
      <c r="R726">
        <v>-79.426888000000005</v>
      </c>
      <c r="S726" t="s">
        <v>760</v>
      </c>
    </row>
    <row r="727" spans="1:19">
      <c r="A727" t="s">
        <v>998</v>
      </c>
      <c r="B727" t="s">
        <v>1003</v>
      </c>
      <c r="C727">
        <v>0</v>
      </c>
      <c r="E727" t="s">
        <v>942</v>
      </c>
      <c r="F727" t="s">
        <v>1074</v>
      </c>
      <c r="G727" t="s">
        <v>1013</v>
      </c>
      <c r="H727">
        <v>0.64300000000000002</v>
      </c>
      <c r="J727">
        <v>106922214</v>
      </c>
      <c r="K727" s="2">
        <v>44665</v>
      </c>
      <c r="L727">
        <v>2</v>
      </c>
      <c r="M727">
        <v>1</v>
      </c>
      <c r="N727">
        <v>9</v>
      </c>
      <c r="O727">
        <v>4</v>
      </c>
    </row>
    <row r="728" spans="1:19">
      <c r="A728" t="s">
        <v>998</v>
      </c>
      <c r="B728" t="s">
        <v>942</v>
      </c>
      <c r="C728">
        <v>8.9999999999999993E-3</v>
      </c>
      <c r="D728" t="s">
        <v>756</v>
      </c>
      <c r="E728" t="s">
        <v>945</v>
      </c>
      <c r="F728" t="s">
        <v>944</v>
      </c>
      <c r="G728" t="s">
        <v>938</v>
      </c>
      <c r="H728">
        <v>8.9999999999999993E-3</v>
      </c>
      <c r="J728">
        <v>106910437</v>
      </c>
      <c r="K728" s="2">
        <v>44656</v>
      </c>
      <c r="L728">
        <v>21</v>
      </c>
      <c r="M728">
        <v>1</v>
      </c>
      <c r="N728">
        <v>0</v>
      </c>
      <c r="O728">
        <v>1</v>
      </c>
      <c r="P728" t="s">
        <v>7</v>
      </c>
    </row>
    <row r="729" spans="1:19">
      <c r="A729" t="s">
        <v>998</v>
      </c>
      <c r="B729" t="s">
        <v>945</v>
      </c>
      <c r="C729">
        <v>8.9999999999999993E-3</v>
      </c>
      <c r="D729" t="s">
        <v>6</v>
      </c>
      <c r="E729" t="s">
        <v>942</v>
      </c>
      <c r="F729" t="s">
        <v>1014</v>
      </c>
      <c r="G729" t="s">
        <v>945</v>
      </c>
      <c r="H729">
        <v>7.7409999999999997</v>
      </c>
      <c r="J729">
        <v>106909386</v>
      </c>
      <c r="K729" s="2">
        <v>44652</v>
      </c>
      <c r="L729">
        <v>28</v>
      </c>
      <c r="M729">
        <v>1</v>
      </c>
      <c r="N729">
        <v>0</v>
      </c>
      <c r="O729">
        <v>1</v>
      </c>
      <c r="P729" t="s">
        <v>3</v>
      </c>
    </row>
    <row r="730" spans="1:19">
      <c r="A730" t="s">
        <v>998</v>
      </c>
      <c r="B730" t="s">
        <v>1119</v>
      </c>
      <c r="C730">
        <v>0</v>
      </c>
      <c r="E730" t="s">
        <v>942</v>
      </c>
      <c r="F730" t="s">
        <v>1017</v>
      </c>
      <c r="H730">
        <v>999.99900000000002</v>
      </c>
      <c r="J730">
        <v>106898333</v>
      </c>
      <c r="K730" s="2">
        <v>44642</v>
      </c>
      <c r="L730">
        <v>29</v>
      </c>
      <c r="M730">
        <v>1</v>
      </c>
      <c r="N730">
        <v>7</v>
      </c>
      <c r="O730">
        <v>1</v>
      </c>
      <c r="P730" t="s">
        <v>7</v>
      </c>
    </row>
    <row r="731" spans="1:19">
      <c r="A731" t="s">
        <v>998</v>
      </c>
      <c r="B731" t="s">
        <v>942</v>
      </c>
      <c r="C731">
        <v>1.9E-2</v>
      </c>
      <c r="D731" t="s">
        <v>758</v>
      </c>
      <c r="E731" t="s">
        <v>945</v>
      </c>
      <c r="F731" t="s">
        <v>963</v>
      </c>
      <c r="G731" t="s">
        <v>939</v>
      </c>
      <c r="H731">
        <v>2.173</v>
      </c>
      <c r="J731">
        <v>108426283</v>
      </c>
      <c r="K731" s="2">
        <v>46091</v>
      </c>
      <c r="L731">
        <v>21</v>
      </c>
      <c r="M731">
        <v>1</v>
      </c>
      <c r="N731">
        <v>0</v>
      </c>
      <c r="O731">
        <v>1</v>
      </c>
      <c r="P731" t="s">
        <v>7</v>
      </c>
    </row>
    <row r="732" spans="1:19">
      <c r="A732" t="s">
        <v>754</v>
      </c>
      <c r="B732" t="s">
        <v>939</v>
      </c>
      <c r="C732">
        <v>0</v>
      </c>
      <c r="E732" t="s">
        <v>954</v>
      </c>
      <c r="F732" t="s">
        <v>945</v>
      </c>
      <c r="G732" t="s">
        <v>939</v>
      </c>
      <c r="H732">
        <v>1.988</v>
      </c>
      <c r="J732">
        <v>106912986</v>
      </c>
      <c r="K732" s="2">
        <v>44653</v>
      </c>
      <c r="L732">
        <v>21</v>
      </c>
      <c r="M732">
        <v>1</v>
      </c>
      <c r="N732">
        <v>0</v>
      </c>
      <c r="O732">
        <v>1</v>
      </c>
      <c r="P732" t="s">
        <v>7</v>
      </c>
    </row>
    <row r="733" spans="1:19">
      <c r="A733" t="s">
        <v>998</v>
      </c>
      <c r="B733" t="s">
        <v>943</v>
      </c>
      <c r="C733">
        <v>0.09</v>
      </c>
      <c r="D733" t="s">
        <v>758</v>
      </c>
      <c r="E733" t="s">
        <v>1079</v>
      </c>
      <c r="F733" t="s">
        <v>1005</v>
      </c>
      <c r="H733">
        <v>999.99900000000002</v>
      </c>
      <c r="J733">
        <v>106912565</v>
      </c>
      <c r="K733" s="2">
        <v>44657</v>
      </c>
      <c r="L733">
        <v>21</v>
      </c>
      <c r="M733">
        <v>1</v>
      </c>
      <c r="N733">
        <v>0</v>
      </c>
      <c r="O733">
        <v>1</v>
      </c>
      <c r="P733" t="s">
        <v>7</v>
      </c>
    </row>
    <row r="734" spans="1:19">
      <c r="A734" t="s">
        <v>998</v>
      </c>
      <c r="B734" t="s">
        <v>942</v>
      </c>
      <c r="C734">
        <v>0.151</v>
      </c>
      <c r="D734" t="s">
        <v>758</v>
      </c>
      <c r="E734" t="s">
        <v>1000</v>
      </c>
      <c r="F734" t="s">
        <v>997</v>
      </c>
      <c r="G734" t="s">
        <v>938</v>
      </c>
      <c r="H734">
        <v>0.51400000000000001</v>
      </c>
      <c r="J734">
        <v>106871183</v>
      </c>
      <c r="K734" s="2">
        <v>44615</v>
      </c>
      <c r="L734">
        <v>17</v>
      </c>
      <c r="M734">
        <v>1</v>
      </c>
      <c r="N734">
        <v>0</v>
      </c>
      <c r="O734">
        <v>5</v>
      </c>
      <c r="P734" t="s">
        <v>7</v>
      </c>
    </row>
    <row r="735" spans="1:19">
      <c r="A735" t="s">
        <v>754</v>
      </c>
      <c r="B735" t="s">
        <v>945</v>
      </c>
      <c r="C735">
        <v>2E-3</v>
      </c>
      <c r="D735" t="s">
        <v>6</v>
      </c>
      <c r="E735" t="s">
        <v>939</v>
      </c>
      <c r="F735" t="s">
        <v>1001</v>
      </c>
      <c r="G735" t="s">
        <v>945</v>
      </c>
      <c r="H735">
        <v>7.7480000000000002</v>
      </c>
      <c r="J735">
        <v>106874645</v>
      </c>
      <c r="K735" s="2">
        <v>44619</v>
      </c>
      <c r="L735">
        <v>21</v>
      </c>
      <c r="M735">
        <v>2</v>
      </c>
      <c r="N735">
        <v>12</v>
      </c>
      <c r="O735">
        <v>1</v>
      </c>
      <c r="P735" t="s">
        <v>7</v>
      </c>
    </row>
    <row r="736" spans="1:19">
      <c r="A736" t="s">
        <v>998</v>
      </c>
      <c r="B736" t="s">
        <v>941</v>
      </c>
      <c r="C736">
        <v>1.4E-2</v>
      </c>
      <c r="D736" t="s">
        <v>758</v>
      </c>
      <c r="E736" t="s">
        <v>944</v>
      </c>
      <c r="F736" t="s">
        <v>945</v>
      </c>
      <c r="G736" t="s">
        <v>937</v>
      </c>
      <c r="H736">
        <v>0.71299999999999997</v>
      </c>
      <c r="J736">
        <v>106842220</v>
      </c>
      <c r="K736" s="2">
        <v>44586</v>
      </c>
      <c r="L736">
        <v>24</v>
      </c>
      <c r="M736">
        <v>1</v>
      </c>
      <c r="N736">
        <v>0</v>
      </c>
      <c r="O736">
        <v>1</v>
      </c>
      <c r="P736" t="s">
        <v>7</v>
      </c>
    </row>
    <row r="737" spans="1:16">
      <c r="A737" t="s">
        <v>998</v>
      </c>
      <c r="B737" t="s">
        <v>1120</v>
      </c>
      <c r="C737">
        <v>0</v>
      </c>
      <c r="D737" t="s">
        <v>6</v>
      </c>
      <c r="E737" t="s">
        <v>942</v>
      </c>
      <c r="F737" t="s">
        <v>1000</v>
      </c>
      <c r="G737" t="s">
        <v>942</v>
      </c>
      <c r="H737">
        <v>999.99900000000002</v>
      </c>
      <c r="J737">
        <v>106873684</v>
      </c>
      <c r="K737" s="2">
        <v>44619</v>
      </c>
      <c r="L737">
        <v>19</v>
      </c>
      <c r="M737">
        <v>2</v>
      </c>
      <c r="N737">
        <v>0</v>
      </c>
      <c r="O737">
        <v>1</v>
      </c>
      <c r="P737" t="s">
        <v>7</v>
      </c>
    </row>
    <row r="738" spans="1:16">
      <c r="A738" t="s">
        <v>998</v>
      </c>
      <c r="B738" t="s">
        <v>942</v>
      </c>
      <c r="C738">
        <v>0</v>
      </c>
      <c r="E738" t="s">
        <v>945</v>
      </c>
      <c r="F738" t="s">
        <v>1121</v>
      </c>
      <c r="G738" t="s">
        <v>939</v>
      </c>
      <c r="H738">
        <v>2.1920000000000002</v>
      </c>
      <c r="J738">
        <v>106874915</v>
      </c>
      <c r="K738" s="2">
        <v>44620</v>
      </c>
      <c r="L738">
        <v>21</v>
      </c>
      <c r="M738">
        <v>1</v>
      </c>
      <c r="N738">
        <v>7</v>
      </c>
      <c r="O738">
        <v>1</v>
      </c>
      <c r="P738" t="s">
        <v>7</v>
      </c>
    </row>
    <row r="739" spans="1:16">
      <c r="A739" t="s">
        <v>998</v>
      </c>
      <c r="B739" t="s">
        <v>942</v>
      </c>
      <c r="C739">
        <v>0</v>
      </c>
      <c r="E739" t="s">
        <v>1000</v>
      </c>
      <c r="F739" t="s">
        <v>1014</v>
      </c>
      <c r="G739" t="s">
        <v>938</v>
      </c>
      <c r="H739">
        <v>0.66500000000000004</v>
      </c>
      <c r="J739">
        <v>106868723</v>
      </c>
      <c r="K739" s="2">
        <v>44613</v>
      </c>
      <c r="L739">
        <v>30</v>
      </c>
      <c r="M739">
        <v>1</v>
      </c>
      <c r="N739">
        <v>7</v>
      </c>
      <c r="O739">
        <v>1</v>
      </c>
      <c r="P739" t="s">
        <v>7</v>
      </c>
    </row>
    <row r="740" spans="1:16">
      <c r="A740" t="s">
        <v>998</v>
      </c>
      <c r="B740" t="s">
        <v>942</v>
      </c>
      <c r="C740">
        <v>0</v>
      </c>
      <c r="E740" t="s">
        <v>1009</v>
      </c>
      <c r="F740" t="s">
        <v>1010</v>
      </c>
      <c r="G740" t="s">
        <v>938</v>
      </c>
      <c r="H740">
        <v>1.843</v>
      </c>
      <c r="J740">
        <v>106805830</v>
      </c>
      <c r="K740" s="2">
        <v>44547</v>
      </c>
      <c r="L740">
        <v>21</v>
      </c>
      <c r="M740">
        <v>1</v>
      </c>
      <c r="N740">
        <v>7</v>
      </c>
      <c r="O740">
        <v>2</v>
      </c>
      <c r="P740" t="s">
        <v>7</v>
      </c>
    </row>
    <row r="741" spans="1:16">
      <c r="A741" t="s">
        <v>998</v>
      </c>
      <c r="B741" t="s">
        <v>945</v>
      </c>
      <c r="C741">
        <v>0</v>
      </c>
      <c r="E741" t="s">
        <v>942</v>
      </c>
      <c r="F741" t="s">
        <v>941</v>
      </c>
      <c r="G741" t="s">
        <v>945</v>
      </c>
      <c r="H741">
        <v>7.75</v>
      </c>
      <c r="J741">
        <v>107719789</v>
      </c>
      <c r="K741" s="2">
        <v>45427</v>
      </c>
      <c r="L741">
        <v>26</v>
      </c>
      <c r="M741">
        <v>2</v>
      </c>
      <c r="N741">
        <v>7</v>
      </c>
      <c r="O741">
        <v>1</v>
      </c>
      <c r="P741" t="s">
        <v>7</v>
      </c>
    </row>
    <row r="742" spans="1:16">
      <c r="A742" t="s">
        <v>998</v>
      </c>
      <c r="B742" t="s">
        <v>942</v>
      </c>
      <c r="C742">
        <v>2E-3</v>
      </c>
      <c r="D742" t="s">
        <v>756</v>
      </c>
      <c r="E742" t="s">
        <v>1000</v>
      </c>
      <c r="F742" t="s">
        <v>1016</v>
      </c>
      <c r="G742" t="s">
        <v>938</v>
      </c>
      <c r="H742">
        <v>0.66700000000000004</v>
      </c>
      <c r="J742">
        <v>106806043</v>
      </c>
      <c r="K742" s="2">
        <v>44547</v>
      </c>
      <c r="L742">
        <v>21</v>
      </c>
      <c r="M742">
        <v>1</v>
      </c>
      <c r="N742">
        <v>7</v>
      </c>
      <c r="O742">
        <v>4</v>
      </c>
      <c r="P742" t="s">
        <v>3</v>
      </c>
    </row>
    <row r="743" spans="1:16">
      <c r="A743" t="s">
        <v>998</v>
      </c>
      <c r="B743" t="s">
        <v>942</v>
      </c>
      <c r="C743">
        <v>0.7</v>
      </c>
      <c r="D743" t="s">
        <v>756</v>
      </c>
      <c r="E743" t="s">
        <v>1016</v>
      </c>
      <c r="F743" t="s">
        <v>1041</v>
      </c>
      <c r="G743" t="s">
        <v>938</v>
      </c>
      <c r="H743">
        <v>1.5389999999999999</v>
      </c>
      <c r="J743">
        <v>107288100</v>
      </c>
      <c r="K743" s="2">
        <v>45015</v>
      </c>
      <c r="L743">
        <v>17</v>
      </c>
      <c r="M743">
        <v>1</v>
      </c>
      <c r="N743">
        <v>0</v>
      </c>
      <c r="O743">
        <v>1</v>
      </c>
      <c r="P743" t="s">
        <v>7</v>
      </c>
    </row>
    <row r="744" spans="1:16">
      <c r="A744" t="s">
        <v>998</v>
      </c>
      <c r="B744" t="s">
        <v>1057</v>
      </c>
      <c r="C744">
        <v>0</v>
      </c>
      <c r="E744" t="s">
        <v>942</v>
      </c>
      <c r="F744" t="s">
        <v>1049</v>
      </c>
      <c r="G744" t="s">
        <v>945</v>
      </c>
      <c r="H744">
        <v>7.75</v>
      </c>
      <c r="J744">
        <v>106811655</v>
      </c>
      <c r="K744" s="2">
        <v>44552</v>
      </c>
      <c r="L744">
        <v>21</v>
      </c>
      <c r="M744">
        <v>1</v>
      </c>
      <c r="N744">
        <v>7</v>
      </c>
      <c r="O744">
        <v>4</v>
      </c>
      <c r="P744" t="s">
        <v>7</v>
      </c>
    </row>
    <row r="745" spans="1:16">
      <c r="A745" t="s">
        <v>998</v>
      </c>
      <c r="B745" t="s">
        <v>942</v>
      </c>
      <c r="C745">
        <v>8.9999999999999993E-3</v>
      </c>
      <c r="D745" t="s">
        <v>758</v>
      </c>
      <c r="E745" t="s">
        <v>940</v>
      </c>
      <c r="F745" t="s">
        <v>945</v>
      </c>
      <c r="G745" t="s">
        <v>938</v>
      </c>
      <c r="H745">
        <v>0.20200000000000001</v>
      </c>
      <c r="J745">
        <v>106812334</v>
      </c>
      <c r="K745" s="2">
        <v>44553</v>
      </c>
      <c r="L745">
        <v>24</v>
      </c>
      <c r="M745">
        <v>1</v>
      </c>
      <c r="N745">
        <v>0</v>
      </c>
      <c r="O745">
        <v>1</v>
      </c>
      <c r="P745" t="s">
        <v>7</v>
      </c>
    </row>
    <row r="746" spans="1:16">
      <c r="A746" t="s">
        <v>998</v>
      </c>
      <c r="B746" t="s">
        <v>945</v>
      </c>
      <c r="C746">
        <v>0</v>
      </c>
      <c r="E746" t="s">
        <v>939</v>
      </c>
      <c r="F746" t="s">
        <v>940</v>
      </c>
      <c r="G746" t="s">
        <v>945</v>
      </c>
      <c r="H746">
        <v>7.75</v>
      </c>
      <c r="J746">
        <v>106851959</v>
      </c>
      <c r="K746" s="2">
        <v>44595</v>
      </c>
      <c r="L746">
        <v>25</v>
      </c>
      <c r="M746">
        <v>1</v>
      </c>
      <c r="N746">
        <v>7</v>
      </c>
      <c r="O746">
        <v>1</v>
      </c>
      <c r="P746" t="s">
        <v>7</v>
      </c>
    </row>
    <row r="747" spans="1:16">
      <c r="A747" t="s">
        <v>998</v>
      </c>
      <c r="B747" t="s">
        <v>945</v>
      </c>
      <c r="C747">
        <v>0</v>
      </c>
      <c r="E747" t="s">
        <v>940</v>
      </c>
      <c r="F747" t="s">
        <v>942</v>
      </c>
      <c r="G747" t="s">
        <v>945</v>
      </c>
      <c r="H747">
        <v>7.5890000000000004</v>
      </c>
      <c r="J747">
        <v>106805656</v>
      </c>
      <c r="K747" s="2">
        <v>44546</v>
      </c>
      <c r="L747">
        <v>21</v>
      </c>
      <c r="M747">
        <v>1</v>
      </c>
      <c r="N747">
        <v>8</v>
      </c>
      <c r="O747">
        <v>1</v>
      </c>
      <c r="P747" t="s">
        <v>7</v>
      </c>
    </row>
    <row r="748" spans="1:16">
      <c r="A748" t="s">
        <v>998</v>
      </c>
      <c r="B748" t="s">
        <v>944</v>
      </c>
      <c r="C748">
        <v>0</v>
      </c>
      <c r="E748" t="s">
        <v>1122</v>
      </c>
      <c r="F748" t="s">
        <v>945</v>
      </c>
      <c r="H748">
        <v>999.99900000000002</v>
      </c>
      <c r="J748">
        <v>107000890</v>
      </c>
      <c r="K748" s="2">
        <v>44740</v>
      </c>
      <c r="L748">
        <v>30</v>
      </c>
      <c r="M748">
        <v>1</v>
      </c>
      <c r="N748">
        <v>7</v>
      </c>
      <c r="O748">
        <v>1</v>
      </c>
      <c r="P748" t="s">
        <v>3</v>
      </c>
    </row>
    <row r="749" spans="1:16">
      <c r="A749" t="s">
        <v>998</v>
      </c>
      <c r="B749" t="s">
        <v>942</v>
      </c>
      <c r="C749">
        <v>0.09</v>
      </c>
      <c r="D749" t="s">
        <v>758</v>
      </c>
      <c r="E749" t="s">
        <v>944</v>
      </c>
      <c r="F749" t="s">
        <v>945</v>
      </c>
      <c r="G749" t="s">
        <v>938</v>
      </c>
      <c r="H749">
        <v>0.121</v>
      </c>
      <c r="J749">
        <v>106850905</v>
      </c>
      <c r="K749" s="2">
        <v>44595</v>
      </c>
      <c r="L749">
        <v>30</v>
      </c>
      <c r="M749">
        <v>1</v>
      </c>
      <c r="N749">
        <v>8</v>
      </c>
      <c r="O749">
        <v>1</v>
      </c>
      <c r="P749" t="s">
        <v>7</v>
      </c>
    </row>
    <row r="750" spans="1:16">
      <c r="A750" t="s">
        <v>998</v>
      </c>
      <c r="B750" t="s">
        <v>941</v>
      </c>
      <c r="C750">
        <v>0.01</v>
      </c>
      <c r="D750" t="s">
        <v>763</v>
      </c>
      <c r="E750" t="s">
        <v>943</v>
      </c>
      <c r="F750" t="s">
        <v>945</v>
      </c>
      <c r="G750" t="s">
        <v>937</v>
      </c>
      <c r="H750">
        <v>0.71699999999999997</v>
      </c>
      <c r="J750">
        <v>106825139</v>
      </c>
      <c r="K750" s="2">
        <v>44567</v>
      </c>
      <c r="L750">
        <v>30</v>
      </c>
      <c r="M750">
        <v>1</v>
      </c>
      <c r="N750">
        <v>8</v>
      </c>
      <c r="O750">
        <v>1</v>
      </c>
      <c r="P750" t="s">
        <v>7</v>
      </c>
    </row>
    <row r="751" spans="1:16">
      <c r="A751" t="s">
        <v>998</v>
      </c>
      <c r="B751" t="s">
        <v>941</v>
      </c>
      <c r="C751">
        <v>2.9000000000000001E-2</v>
      </c>
      <c r="D751" t="s">
        <v>6</v>
      </c>
      <c r="E751" t="s">
        <v>1035</v>
      </c>
      <c r="F751" t="s">
        <v>944</v>
      </c>
      <c r="G751" t="s">
        <v>941</v>
      </c>
      <c r="H751">
        <v>999.99900000000002</v>
      </c>
      <c r="J751">
        <v>106849372</v>
      </c>
      <c r="K751" s="2">
        <v>44594</v>
      </c>
      <c r="L751">
        <v>28</v>
      </c>
      <c r="M751">
        <v>1</v>
      </c>
      <c r="N751">
        <v>0</v>
      </c>
      <c r="O751">
        <v>1</v>
      </c>
      <c r="P751" t="s">
        <v>7</v>
      </c>
    </row>
    <row r="752" spans="1:16">
      <c r="A752" t="s">
        <v>998</v>
      </c>
      <c r="B752" t="s">
        <v>938</v>
      </c>
      <c r="C752">
        <v>0</v>
      </c>
      <c r="E752" t="s">
        <v>952</v>
      </c>
      <c r="F752" t="s">
        <v>945</v>
      </c>
      <c r="G752" t="s">
        <v>938</v>
      </c>
      <c r="H752">
        <v>999.99900000000002</v>
      </c>
      <c r="J752">
        <v>106889359</v>
      </c>
      <c r="K752" s="2">
        <v>44621</v>
      </c>
      <c r="L752">
        <v>21</v>
      </c>
      <c r="M752">
        <v>1</v>
      </c>
      <c r="N752">
        <v>8</v>
      </c>
      <c r="O752">
        <v>1</v>
      </c>
      <c r="P752" t="s">
        <v>7</v>
      </c>
    </row>
    <row r="753" spans="1:16">
      <c r="A753" t="s">
        <v>998</v>
      </c>
      <c r="B753" t="s">
        <v>1029</v>
      </c>
      <c r="C753">
        <v>3.0000000000000001E-3</v>
      </c>
      <c r="D753" t="s">
        <v>757</v>
      </c>
      <c r="E753" t="s">
        <v>942</v>
      </c>
      <c r="F753" t="s">
        <v>1030</v>
      </c>
      <c r="H753">
        <v>999.99900000000002</v>
      </c>
      <c r="J753">
        <v>106892028</v>
      </c>
      <c r="K753" s="2">
        <v>44633</v>
      </c>
      <c r="L753">
        <v>20</v>
      </c>
      <c r="M753">
        <v>10</v>
      </c>
      <c r="N753">
        <v>0</v>
      </c>
      <c r="O753">
        <v>8</v>
      </c>
    </row>
    <row r="754" spans="1:16">
      <c r="A754" t="s">
        <v>998</v>
      </c>
      <c r="B754" t="s">
        <v>1000</v>
      </c>
      <c r="C754">
        <v>0</v>
      </c>
      <c r="E754" t="s">
        <v>942</v>
      </c>
      <c r="F754" t="s">
        <v>1014</v>
      </c>
      <c r="G754" t="s">
        <v>938</v>
      </c>
      <c r="H754">
        <v>0.66500000000000004</v>
      </c>
      <c r="J754">
        <v>106883178</v>
      </c>
      <c r="K754" s="2">
        <v>44628</v>
      </c>
      <c r="L754">
        <v>28</v>
      </c>
      <c r="M754">
        <v>2</v>
      </c>
      <c r="N754">
        <v>7</v>
      </c>
      <c r="O754">
        <v>2</v>
      </c>
      <c r="P754" t="s">
        <v>7</v>
      </c>
    </row>
    <row r="755" spans="1:16">
      <c r="A755" t="s">
        <v>998</v>
      </c>
      <c r="B755" t="s">
        <v>942</v>
      </c>
      <c r="C755">
        <v>3.0000000000000001E-3</v>
      </c>
      <c r="D755" t="s">
        <v>758</v>
      </c>
      <c r="E755" t="s">
        <v>1031</v>
      </c>
      <c r="F755" t="s">
        <v>1029</v>
      </c>
      <c r="G755" t="s">
        <v>938</v>
      </c>
      <c r="H755">
        <v>1.72</v>
      </c>
      <c r="J755">
        <v>107394861</v>
      </c>
      <c r="K755" s="2">
        <v>45120</v>
      </c>
      <c r="L755">
        <v>28</v>
      </c>
      <c r="M755">
        <v>1</v>
      </c>
      <c r="N755">
        <v>2</v>
      </c>
      <c r="O755">
        <v>1</v>
      </c>
      <c r="P755" t="s">
        <v>7</v>
      </c>
    </row>
    <row r="756" spans="1:16">
      <c r="A756" t="s">
        <v>998</v>
      </c>
      <c r="B756" t="s">
        <v>945</v>
      </c>
      <c r="C756">
        <v>0</v>
      </c>
      <c r="E756" t="s">
        <v>942</v>
      </c>
      <c r="F756" t="s">
        <v>940</v>
      </c>
      <c r="G756" t="s">
        <v>945</v>
      </c>
      <c r="H756">
        <v>7.75</v>
      </c>
      <c r="J756">
        <v>106931954</v>
      </c>
      <c r="K756" s="2">
        <v>44676</v>
      </c>
      <c r="L756">
        <v>30</v>
      </c>
      <c r="M756">
        <v>1</v>
      </c>
      <c r="N756">
        <v>7</v>
      </c>
      <c r="O756">
        <v>1</v>
      </c>
      <c r="P756" t="s">
        <v>7</v>
      </c>
    </row>
    <row r="757" spans="1:16">
      <c r="A757" t="s">
        <v>998</v>
      </c>
      <c r="B757" t="s">
        <v>1123</v>
      </c>
      <c r="C757">
        <v>0.01</v>
      </c>
      <c r="D757" t="s">
        <v>758</v>
      </c>
      <c r="E757" t="s">
        <v>944</v>
      </c>
      <c r="F757" t="s">
        <v>945</v>
      </c>
      <c r="H757">
        <v>999.99900000000002</v>
      </c>
      <c r="J757">
        <v>107288114</v>
      </c>
      <c r="K757" s="2">
        <v>45014</v>
      </c>
      <c r="L757">
        <v>23</v>
      </c>
      <c r="M757">
        <v>1</v>
      </c>
      <c r="N757">
        <v>8</v>
      </c>
      <c r="O757">
        <v>1</v>
      </c>
      <c r="P757" t="s">
        <v>7</v>
      </c>
    </row>
    <row r="758" spans="1:16">
      <c r="A758" t="s">
        <v>998</v>
      </c>
      <c r="B758" t="s">
        <v>942</v>
      </c>
      <c r="C758">
        <v>0</v>
      </c>
      <c r="E758" t="s">
        <v>944</v>
      </c>
      <c r="F758" t="s">
        <v>945</v>
      </c>
      <c r="G758" t="s">
        <v>938</v>
      </c>
      <c r="H758">
        <v>0.21099999999999999</v>
      </c>
      <c r="J758">
        <v>106907157</v>
      </c>
      <c r="K758" s="2">
        <v>44652</v>
      </c>
      <c r="L758">
        <v>30</v>
      </c>
      <c r="M758">
        <v>1</v>
      </c>
      <c r="N758">
        <v>7</v>
      </c>
      <c r="O758">
        <v>1</v>
      </c>
      <c r="P758" t="s">
        <v>7</v>
      </c>
    </row>
    <row r="759" spans="1:16">
      <c r="A759" t="s">
        <v>998</v>
      </c>
      <c r="B759" t="s">
        <v>942</v>
      </c>
      <c r="C759">
        <v>3.7999999999999999E-2</v>
      </c>
      <c r="D759" t="s">
        <v>765</v>
      </c>
      <c r="E759" t="s">
        <v>1000</v>
      </c>
      <c r="F759" t="s">
        <v>997</v>
      </c>
      <c r="G759" t="s">
        <v>938</v>
      </c>
      <c r="H759">
        <v>0.627</v>
      </c>
      <c r="J759">
        <v>107819536</v>
      </c>
      <c r="K759" s="2">
        <v>45519</v>
      </c>
      <c r="L759">
        <v>28</v>
      </c>
      <c r="M759">
        <v>1</v>
      </c>
      <c r="N759">
        <v>0</v>
      </c>
      <c r="O759">
        <v>1</v>
      </c>
      <c r="P759" t="s">
        <v>7</v>
      </c>
    </row>
    <row r="760" spans="1:16">
      <c r="A760" t="s">
        <v>998</v>
      </c>
      <c r="B760" t="s">
        <v>945</v>
      </c>
      <c r="C760">
        <v>0</v>
      </c>
      <c r="E760" t="s">
        <v>942</v>
      </c>
      <c r="F760" t="s">
        <v>1049</v>
      </c>
      <c r="G760" t="s">
        <v>945</v>
      </c>
      <c r="H760">
        <v>7.75</v>
      </c>
      <c r="J760">
        <v>106906416</v>
      </c>
      <c r="K760" s="2">
        <v>44650</v>
      </c>
      <c r="L760">
        <v>21</v>
      </c>
      <c r="M760">
        <v>1</v>
      </c>
      <c r="N760">
        <v>7</v>
      </c>
      <c r="O760">
        <v>1</v>
      </c>
      <c r="P760" t="s">
        <v>7</v>
      </c>
    </row>
    <row r="761" spans="1:16">
      <c r="A761" t="s">
        <v>998</v>
      </c>
      <c r="B761" t="s">
        <v>942</v>
      </c>
      <c r="C761">
        <v>0.224</v>
      </c>
      <c r="D761" t="s">
        <v>758</v>
      </c>
      <c r="E761" t="s">
        <v>944</v>
      </c>
      <c r="F761" t="s">
        <v>945</v>
      </c>
      <c r="G761" t="s">
        <v>939</v>
      </c>
      <c r="H761">
        <v>2.1789999999999998</v>
      </c>
      <c r="J761">
        <v>106937847</v>
      </c>
      <c r="K761" s="2">
        <v>44680</v>
      </c>
      <c r="L761">
        <v>21</v>
      </c>
      <c r="M761">
        <v>1</v>
      </c>
      <c r="N761">
        <v>0</v>
      </c>
      <c r="O761">
        <v>1</v>
      </c>
      <c r="P761" t="s">
        <v>7</v>
      </c>
    </row>
    <row r="762" spans="1:16">
      <c r="A762" t="s">
        <v>998</v>
      </c>
      <c r="B762" t="s">
        <v>942</v>
      </c>
      <c r="C762">
        <v>4.7E-2</v>
      </c>
      <c r="D762" t="s">
        <v>756</v>
      </c>
      <c r="E762" t="s">
        <v>1041</v>
      </c>
      <c r="F762" t="s">
        <v>1033</v>
      </c>
      <c r="G762" t="s">
        <v>938</v>
      </c>
      <c r="H762">
        <v>1.452</v>
      </c>
      <c r="J762">
        <v>107502104</v>
      </c>
      <c r="K762" s="2">
        <v>45224</v>
      </c>
      <c r="L762">
        <v>28</v>
      </c>
      <c r="M762">
        <v>1</v>
      </c>
      <c r="N762">
        <v>0</v>
      </c>
      <c r="O762">
        <v>3</v>
      </c>
      <c r="P762" t="s">
        <v>7</v>
      </c>
    </row>
    <row r="763" spans="1:16">
      <c r="A763" t="s">
        <v>998</v>
      </c>
      <c r="B763" t="s">
        <v>943</v>
      </c>
      <c r="C763">
        <v>4.1000000000000002E-2</v>
      </c>
      <c r="D763" t="s">
        <v>6</v>
      </c>
      <c r="E763" t="s">
        <v>1124</v>
      </c>
      <c r="F763" t="s">
        <v>1027</v>
      </c>
      <c r="H763">
        <v>999.99900000000002</v>
      </c>
      <c r="J763">
        <v>105240099</v>
      </c>
      <c r="K763" s="2">
        <v>43001</v>
      </c>
      <c r="L763">
        <v>1</v>
      </c>
      <c r="M763">
        <v>1</v>
      </c>
      <c r="N763">
        <v>0</v>
      </c>
      <c r="O763">
        <v>1</v>
      </c>
      <c r="P763" t="s">
        <v>3</v>
      </c>
    </row>
    <row r="764" spans="1:16">
      <c r="A764" t="s">
        <v>998</v>
      </c>
      <c r="B764" t="s">
        <v>941</v>
      </c>
      <c r="C764">
        <v>0</v>
      </c>
      <c r="E764" t="s">
        <v>1025</v>
      </c>
      <c r="F764" t="s">
        <v>944</v>
      </c>
      <c r="G764" t="s">
        <v>941</v>
      </c>
      <c r="H764">
        <v>999.99900000000002</v>
      </c>
      <c r="J764">
        <v>106961664</v>
      </c>
      <c r="K764" s="2">
        <v>44701</v>
      </c>
      <c r="L764">
        <v>30</v>
      </c>
      <c r="M764">
        <v>1</v>
      </c>
      <c r="N764">
        <v>9</v>
      </c>
      <c r="O764">
        <v>1</v>
      </c>
      <c r="P764" t="s">
        <v>3</v>
      </c>
    </row>
    <row r="765" spans="1:16">
      <c r="A765" t="s">
        <v>998</v>
      </c>
      <c r="B765" t="s">
        <v>942</v>
      </c>
      <c r="C765">
        <v>2.3E-2</v>
      </c>
      <c r="D765" t="s">
        <v>756</v>
      </c>
      <c r="E765" t="s">
        <v>1000</v>
      </c>
      <c r="F765" t="s">
        <v>1125</v>
      </c>
      <c r="G765" t="s">
        <v>938</v>
      </c>
      <c r="H765">
        <v>0.68799999999999994</v>
      </c>
      <c r="J765">
        <v>107203019</v>
      </c>
      <c r="K765" s="2">
        <v>44929</v>
      </c>
      <c r="L765">
        <v>28</v>
      </c>
      <c r="M765">
        <v>2</v>
      </c>
      <c r="N765">
        <v>0</v>
      </c>
      <c r="O765">
        <v>4</v>
      </c>
      <c r="P765" t="s">
        <v>7</v>
      </c>
    </row>
    <row r="766" spans="1:16">
      <c r="A766" t="s">
        <v>998</v>
      </c>
      <c r="B766" t="s">
        <v>942</v>
      </c>
      <c r="C766">
        <v>2E-3</v>
      </c>
      <c r="D766" t="s">
        <v>756</v>
      </c>
      <c r="E766" t="s">
        <v>1033</v>
      </c>
      <c r="F766" t="s">
        <v>1041</v>
      </c>
      <c r="G766" t="s">
        <v>938</v>
      </c>
      <c r="H766">
        <v>1.2789999999999999</v>
      </c>
      <c r="J766">
        <v>107204125</v>
      </c>
      <c r="K766" s="2">
        <v>44932</v>
      </c>
      <c r="L766">
        <v>21</v>
      </c>
      <c r="M766">
        <v>1</v>
      </c>
      <c r="N766">
        <v>0</v>
      </c>
      <c r="O766">
        <v>1</v>
      </c>
      <c r="P766" t="s">
        <v>7</v>
      </c>
    </row>
    <row r="767" spans="1:16">
      <c r="A767" t="s">
        <v>998</v>
      </c>
      <c r="B767" t="s">
        <v>945</v>
      </c>
      <c r="C767">
        <v>0</v>
      </c>
      <c r="E767" t="s">
        <v>942</v>
      </c>
      <c r="F767" t="s">
        <v>940</v>
      </c>
      <c r="G767" t="s">
        <v>945</v>
      </c>
      <c r="H767">
        <v>7.75</v>
      </c>
      <c r="J767">
        <v>106968039</v>
      </c>
      <c r="K767" s="2">
        <v>44705</v>
      </c>
      <c r="L767">
        <v>21</v>
      </c>
      <c r="M767">
        <v>1</v>
      </c>
      <c r="N767">
        <v>7</v>
      </c>
      <c r="O767">
        <v>1</v>
      </c>
      <c r="P767" t="s">
        <v>7</v>
      </c>
    </row>
    <row r="768" spans="1:16">
      <c r="A768" t="s">
        <v>998</v>
      </c>
      <c r="B768" t="s">
        <v>942</v>
      </c>
      <c r="C768">
        <v>6.6000000000000003E-2</v>
      </c>
      <c r="D768" t="s">
        <v>756</v>
      </c>
      <c r="E768" t="s">
        <v>945</v>
      </c>
      <c r="F768" t="s">
        <v>940</v>
      </c>
      <c r="G768" t="s">
        <v>938</v>
      </c>
      <c r="H768">
        <v>6.6000000000000003E-2</v>
      </c>
      <c r="J768">
        <v>106961672</v>
      </c>
      <c r="K768" s="2">
        <v>44701</v>
      </c>
      <c r="L768">
        <v>28</v>
      </c>
      <c r="M768">
        <v>1</v>
      </c>
      <c r="N768">
        <v>0</v>
      </c>
      <c r="O768">
        <v>1</v>
      </c>
      <c r="P768" t="s">
        <v>7</v>
      </c>
    </row>
    <row r="769" spans="1:16">
      <c r="A769" t="s">
        <v>998</v>
      </c>
      <c r="B769" t="s">
        <v>942</v>
      </c>
      <c r="C769">
        <v>0</v>
      </c>
      <c r="D769" t="s">
        <v>764</v>
      </c>
      <c r="E769" t="s">
        <v>1012</v>
      </c>
      <c r="F769" t="s">
        <v>1010</v>
      </c>
      <c r="G769" t="s">
        <v>938</v>
      </c>
      <c r="H769">
        <v>1.893</v>
      </c>
      <c r="J769">
        <v>107017648</v>
      </c>
      <c r="K769" s="2">
        <v>44759</v>
      </c>
      <c r="L769">
        <v>2</v>
      </c>
      <c r="M769">
        <v>1</v>
      </c>
      <c r="N769">
        <v>7</v>
      </c>
      <c r="O769">
        <v>1</v>
      </c>
      <c r="P769" t="s">
        <v>8</v>
      </c>
    </row>
    <row r="770" spans="1:16">
      <c r="A770" t="s">
        <v>998</v>
      </c>
      <c r="B770" t="s">
        <v>942</v>
      </c>
      <c r="C770">
        <v>2.8000000000000001E-2</v>
      </c>
      <c r="D770" t="s">
        <v>758</v>
      </c>
      <c r="E770" t="s">
        <v>1012</v>
      </c>
      <c r="F770" t="s">
        <v>1009</v>
      </c>
      <c r="G770" t="s">
        <v>938</v>
      </c>
      <c r="H770">
        <v>1.865</v>
      </c>
      <c r="J770">
        <v>108339173</v>
      </c>
      <c r="K770" s="2">
        <v>46007</v>
      </c>
      <c r="L770">
        <v>21</v>
      </c>
      <c r="M770">
        <v>1</v>
      </c>
      <c r="N770">
        <v>0</v>
      </c>
      <c r="O770">
        <v>1</v>
      </c>
      <c r="P770" t="s">
        <v>7</v>
      </c>
    </row>
    <row r="771" spans="1:16">
      <c r="A771" t="s">
        <v>998</v>
      </c>
      <c r="B771" t="s">
        <v>942</v>
      </c>
      <c r="C771">
        <v>0.01</v>
      </c>
      <c r="D771" t="s">
        <v>756</v>
      </c>
      <c r="E771" t="s">
        <v>944</v>
      </c>
      <c r="F771" t="s">
        <v>945</v>
      </c>
      <c r="G771" t="s">
        <v>938</v>
      </c>
      <c r="H771">
        <v>0.221</v>
      </c>
      <c r="J771">
        <v>107004020</v>
      </c>
      <c r="K771" s="2">
        <v>44742</v>
      </c>
      <c r="L771">
        <v>21</v>
      </c>
      <c r="M771">
        <v>1</v>
      </c>
      <c r="N771">
        <v>0</v>
      </c>
      <c r="O771">
        <v>1</v>
      </c>
      <c r="P771" t="s">
        <v>7</v>
      </c>
    </row>
    <row r="772" spans="1:16">
      <c r="A772" t="s">
        <v>998</v>
      </c>
      <c r="B772" t="s">
        <v>945</v>
      </c>
      <c r="C772">
        <v>8.9999999999999993E-3</v>
      </c>
      <c r="D772" t="s">
        <v>757</v>
      </c>
      <c r="E772" t="s">
        <v>940</v>
      </c>
      <c r="F772" t="s">
        <v>942</v>
      </c>
      <c r="G772" t="s">
        <v>945</v>
      </c>
      <c r="H772">
        <v>7.5979999999999999</v>
      </c>
      <c r="J772">
        <v>106969127</v>
      </c>
      <c r="K772" s="2">
        <v>44708</v>
      </c>
      <c r="L772">
        <v>21</v>
      </c>
      <c r="M772">
        <v>2</v>
      </c>
      <c r="N772">
        <v>0</v>
      </c>
      <c r="O772">
        <v>1</v>
      </c>
      <c r="P772" t="s">
        <v>7</v>
      </c>
    </row>
    <row r="773" spans="1:16">
      <c r="A773" t="s">
        <v>998</v>
      </c>
      <c r="B773" t="s">
        <v>941</v>
      </c>
      <c r="C773">
        <v>0.54</v>
      </c>
      <c r="D773" t="s">
        <v>758</v>
      </c>
      <c r="E773" t="s">
        <v>944</v>
      </c>
      <c r="F773" t="s">
        <v>945</v>
      </c>
      <c r="G773" t="s">
        <v>937</v>
      </c>
      <c r="H773">
        <v>0.187</v>
      </c>
      <c r="J773">
        <v>106975815</v>
      </c>
      <c r="K773" s="2">
        <v>44713</v>
      </c>
      <c r="L773">
        <v>21</v>
      </c>
      <c r="M773">
        <v>1</v>
      </c>
      <c r="N773">
        <v>0</v>
      </c>
      <c r="O773">
        <v>1</v>
      </c>
      <c r="P773" t="s">
        <v>7</v>
      </c>
    </row>
    <row r="774" spans="1:16">
      <c r="A774" t="s">
        <v>998</v>
      </c>
      <c r="B774" t="s">
        <v>1126</v>
      </c>
      <c r="C774">
        <v>2.3E-2</v>
      </c>
      <c r="D774" t="s">
        <v>764</v>
      </c>
      <c r="E774" t="s">
        <v>942</v>
      </c>
      <c r="F774" t="s">
        <v>1048</v>
      </c>
      <c r="H774">
        <v>999.99900000000002</v>
      </c>
      <c r="J774">
        <v>107004126</v>
      </c>
      <c r="K774" s="2">
        <v>44743</v>
      </c>
      <c r="L774">
        <v>31</v>
      </c>
      <c r="M774">
        <v>2</v>
      </c>
      <c r="N774">
        <v>0</v>
      </c>
      <c r="O774">
        <v>1</v>
      </c>
      <c r="P774" t="s">
        <v>7</v>
      </c>
    </row>
    <row r="775" spans="1:16">
      <c r="A775" t="s">
        <v>998</v>
      </c>
      <c r="B775" t="s">
        <v>942</v>
      </c>
      <c r="C775">
        <v>1.9E-2</v>
      </c>
      <c r="D775" t="s">
        <v>758</v>
      </c>
      <c r="E775" t="s">
        <v>1009</v>
      </c>
      <c r="F775" t="s">
        <v>1031</v>
      </c>
      <c r="G775" t="s">
        <v>938</v>
      </c>
      <c r="H775">
        <v>1.8240000000000001</v>
      </c>
      <c r="J775">
        <v>106980804</v>
      </c>
      <c r="K775" s="2">
        <v>44719</v>
      </c>
      <c r="L775">
        <v>30</v>
      </c>
      <c r="M775">
        <v>1</v>
      </c>
      <c r="N775">
        <v>8</v>
      </c>
      <c r="O775">
        <v>1</v>
      </c>
      <c r="P775" t="s">
        <v>7</v>
      </c>
    </row>
    <row r="776" spans="1:16">
      <c r="A776" t="s">
        <v>998</v>
      </c>
      <c r="B776" t="s">
        <v>942</v>
      </c>
      <c r="C776">
        <v>0</v>
      </c>
      <c r="E776" t="s">
        <v>956</v>
      </c>
      <c r="F776" t="s">
        <v>1031</v>
      </c>
      <c r="G776" t="s">
        <v>938</v>
      </c>
      <c r="H776">
        <v>1.5960000000000001</v>
      </c>
      <c r="J776">
        <v>107011023</v>
      </c>
      <c r="K776" s="2">
        <v>44752</v>
      </c>
      <c r="L776">
        <v>21</v>
      </c>
      <c r="M776">
        <v>2</v>
      </c>
      <c r="N776">
        <v>7</v>
      </c>
      <c r="O776">
        <v>1</v>
      </c>
      <c r="P776" t="s">
        <v>7</v>
      </c>
    </row>
    <row r="777" spans="1:16">
      <c r="A777" t="s">
        <v>998</v>
      </c>
      <c r="B777" t="s">
        <v>942</v>
      </c>
      <c r="C777">
        <v>0</v>
      </c>
      <c r="E777" t="s">
        <v>999</v>
      </c>
      <c r="F777" t="s">
        <v>945</v>
      </c>
      <c r="G777" t="s">
        <v>938</v>
      </c>
      <c r="H777">
        <v>0.21099999999999999</v>
      </c>
      <c r="J777">
        <v>106969091</v>
      </c>
      <c r="K777" s="2">
        <v>44707</v>
      </c>
      <c r="L777">
        <v>30</v>
      </c>
      <c r="M777">
        <v>1</v>
      </c>
      <c r="N777">
        <v>8</v>
      </c>
      <c r="O777">
        <v>1</v>
      </c>
      <c r="P777" t="s">
        <v>7</v>
      </c>
    </row>
    <row r="778" spans="1:16">
      <c r="A778" t="s">
        <v>998</v>
      </c>
      <c r="B778" t="s">
        <v>1127</v>
      </c>
      <c r="C778">
        <v>4.0000000000000001E-3</v>
      </c>
      <c r="D778" t="s">
        <v>6</v>
      </c>
      <c r="E778" t="s">
        <v>942</v>
      </c>
      <c r="H778">
        <v>999.99900000000002</v>
      </c>
      <c r="J778">
        <v>108586879</v>
      </c>
      <c r="K778" s="2">
        <v>46245</v>
      </c>
      <c r="L778">
        <v>20</v>
      </c>
      <c r="M778">
        <v>1</v>
      </c>
      <c r="N778">
        <v>0</v>
      </c>
      <c r="O778">
        <v>1</v>
      </c>
    </row>
    <row r="779" spans="1:16">
      <c r="A779" t="s">
        <v>998</v>
      </c>
      <c r="B779" t="s">
        <v>1128</v>
      </c>
      <c r="C779">
        <v>0</v>
      </c>
      <c r="E779" t="s">
        <v>939</v>
      </c>
      <c r="F779" t="s">
        <v>945</v>
      </c>
      <c r="G779" t="s">
        <v>1128</v>
      </c>
      <c r="H779">
        <v>999.99900000000002</v>
      </c>
      <c r="J779">
        <v>106976431</v>
      </c>
      <c r="K779" s="2">
        <v>44714</v>
      </c>
      <c r="L779">
        <v>21</v>
      </c>
      <c r="M779">
        <v>1</v>
      </c>
      <c r="N779">
        <v>0</v>
      </c>
      <c r="O779">
        <v>1</v>
      </c>
      <c r="P779" t="s">
        <v>3</v>
      </c>
    </row>
    <row r="780" spans="1:16">
      <c r="A780" t="s">
        <v>998</v>
      </c>
      <c r="B780" t="s">
        <v>943</v>
      </c>
      <c r="C780">
        <v>0.16</v>
      </c>
      <c r="D780" t="s">
        <v>764</v>
      </c>
      <c r="E780" t="s">
        <v>944</v>
      </c>
      <c r="F780" t="s">
        <v>1005</v>
      </c>
      <c r="H780">
        <v>999.99900000000002</v>
      </c>
      <c r="J780">
        <v>107009267</v>
      </c>
      <c r="K780" s="2">
        <v>44749</v>
      </c>
      <c r="L780">
        <v>18</v>
      </c>
      <c r="M780">
        <v>1</v>
      </c>
      <c r="N780">
        <v>0</v>
      </c>
      <c r="O780">
        <v>5</v>
      </c>
      <c r="P780" t="s">
        <v>3</v>
      </c>
    </row>
    <row r="781" spans="1:16">
      <c r="A781" t="s">
        <v>998</v>
      </c>
      <c r="B781" t="s">
        <v>945</v>
      </c>
      <c r="C781">
        <v>0</v>
      </c>
      <c r="E781" t="s">
        <v>942</v>
      </c>
      <c r="F781" t="s">
        <v>1014</v>
      </c>
      <c r="G781" t="s">
        <v>945</v>
      </c>
      <c r="H781">
        <v>7.75</v>
      </c>
      <c r="J781">
        <v>107011467</v>
      </c>
      <c r="K781" s="2">
        <v>44752</v>
      </c>
      <c r="L781">
        <v>21</v>
      </c>
      <c r="M781">
        <v>2</v>
      </c>
      <c r="N781">
        <v>7</v>
      </c>
      <c r="O781">
        <v>1</v>
      </c>
      <c r="P781" t="s">
        <v>7</v>
      </c>
    </row>
    <row r="782" spans="1:16">
      <c r="A782" t="s">
        <v>998</v>
      </c>
      <c r="B782" t="s">
        <v>942</v>
      </c>
      <c r="C782">
        <v>0.1</v>
      </c>
      <c r="D782" t="s">
        <v>756</v>
      </c>
      <c r="E782" t="s">
        <v>1049</v>
      </c>
      <c r="F782" t="s">
        <v>945</v>
      </c>
      <c r="G782" t="s">
        <v>942</v>
      </c>
      <c r="H782">
        <v>999.99900000000002</v>
      </c>
      <c r="J782">
        <v>107020381</v>
      </c>
      <c r="K782" s="2">
        <v>44761</v>
      </c>
      <c r="L782">
        <v>21</v>
      </c>
      <c r="M782">
        <v>1</v>
      </c>
      <c r="N782">
        <v>7</v>
      </c>
      <c r="O782">
        <v>1</v>
      </c>
      <c r="P782" t="s">
        <v>7</v>
      </c>
    </row>
    <row r="783" spans="1:16">
      <c r="A783" t="s">
        <v>998</v>
      </c>
      <c r="B783" t="s">
        <v>945</v>
      </c>
      <c r="C783">
        <v>8.0000000000000002E-3</v>
      </c>
      <c r="D783" t="s">
        <v>765</v>
      </c>
      <c r="E783" t="s">
        <v>941</v>
      </c>
      <c r="F783" t="s">
        <v>983</v>
      </c>
      <c r="G783" t="s">
        <v>945</v>
      </c>
      <c r="H783">
        <v>8.1289999999999996</v>
      </c>
      <c r="J783">
        <v>108380334</v>
      </c>
      <c r="K783" s="2">
        <v>46045</v>
      </c>
      <c r="L783">
        <v>21</v>
      </c>
      <c r="M783">
        <v>2</v>
      </c>
      <c r="N783">
        <v>7</v>
      </c>
      <c r="O783">
        <v>1</v>
      </c>
      <c r="P783" t="s">
        <v>7</v>
      </c>
    </row>
    <row r="784" spans="1:16">
      <c r="A784" t="s">
        <v>998</v>
      </c>
      <c r="B784" t="s">
        <v>942</v>
      </c>
      <c r="C784">
        <v>0</v>
      </c>
      <c r="D784" t="s">
        <v>764</v>
      </c>
      <c r="E784" t="s">
        <v>1009</v>
      </c>
      <c r="G784" t="s">
        <v>938</v>
      </c>
      <c r="H784">
        <v>1.843</v>
      </c>
      <c r="J784">
        <v>106945966</v>
      </c>
      <c r="K784" s="2">
        <v>44688</v>
      </c>
      <c r="L784">
        <v>30</v>
      </c>
      <c r="M784">
        <v>2</v>
      </c>
      <c r="N784">
        <v>7</v>
      </c>
      <c r="O784">
        <v>4</v>
      </c>
      <c r="P784" t="s">
        <v>3</v>
      </c>
    </row>
    <row r="785" spans="1:16">
      <c r="A785" t="s">
        <v>998</v>
      </c>
      <c r="B785" t="s">
        <v>952</v>
      </c>
      <c r="C785">
        <v>2E-3</v>
      </c>
      <c r="D785" t="s">
        <v>757</v>
      </c>
      <c r="E785" t="s">
        <v>942</v>
      </c>
      <c r="F785" t="s">
        <v>945</v>
      </c>
      <c r="H785">
        <v>999.99900000000002</v>
      </c>
      <c r="J785">
        <v>106978877</v>
      </c>
      <c r="K785" s="2">
        <v>44718</v>
      </c>
      <c r="L785">
        <v>27</v>
      </c>
      <c r="M785">
        <v>1</v>
      </c>
      <c r="N785">
        <v>8</v>
      </c>
      <c r="O785">
        <v>1</v>
      </c>
      <c r="P785" t="s">
        <v>7</v>
      </c>
    </row>
    <row r="786" spans="1:16">
      <c r="A786" t="s">
        <v>998</v>
      </c>
      <c r="B786" t="s">
        <v>943</v>
      </c>
      <c r="C786">
        <v>0</v>
      </c>
      <c r="E786" t="s">
        <v>1027</v>
      </c>
      <c r="F786" t="s">
        <v>1124</v>
      </c>
      <c r="G786" t="s">
        <v>946</v>
      </c>
      <c r="H786">
        <v>1.75</v>
      </c>
      <c r="J786">
        <v>105792455</v>
      </c>
      <c r="K786" s="2">
        <v>43513</v>
      </c>
      <c r="L786">
        <v>21</v>
      </c>
      <c r="M786">
        <v>2</v>
      </c>
      <c r="N786">
        <v>7</v>
      </c>
      <c r="O786">
        <v>1</v>
      </c>
      <c r="P786" t="s">
        <v>7</v>
      </c>
    </row>
    <row r="787" spans="1:16">
      <c r="A787" t="s">
        <v>998</v>
      </c>
      <c r="B787" t="s">
        <v>1109</v>
      </c>
      <c r="C787">
        <v>1.9E-2</v>
      </c>
      <c r="D787" t="s">
        <v>757</v>
      </c>
      <c r="E787" t="s">
        <v>943</v>
      </c>
      <c r="F787" t="s">
        <v>1129</v>
      </c>
      <c r="G787" t="s">
        <v>1130</v>
      </c>
      <c r="H787">
        <v>7.492</v>
      </c>
      <c r="J787">
        <v>105107761</v>
      </c>
      <c r="K787" s="2">
        <v>42856</v>
      </c>
      <c r="L787">
        <v>21</v>
      </c>
      <c r="M787">
        <v>1</v>
      </c>
      <c r="O787">
        <v>1</v>
      </c>
      <c r="P787" t="s">
        <v>3</v>
      </c>
    </row>
    <row r="788" spans="1:16">
      <c r="A788" t="s">
        <v>998</v>
      </c>
      <c r="B788" t="s">
        <v>1109</v>
      </c>
      <c r="C788">
        <v>0</v>
      </c>
      <c r="E788" t="s">
        <v>943</v>
      </c>
      <c r="F788" t="s">
        <v>1129</v>
      </c>
      <c r="G788" t="s">
        <v>1130</v>
      </c>
      <c r="H788">
        <v>7.5110000000000001</v>
      </c>
      <c r="J788">
        <v>105984045</v>
      </c>
      <c r="K788" s="2">
        <v>43698</v>
      </c>
      <c r="L788">
        <v>30</v>
      </c>
      <c r="M788">
        <v>1</v>
      </c>
      <c r="N788">
        <v>8</v>
      </c>
      <c r="O788">
        <v>1</v>
      </c>
      <c r="P788" t="s">
        <v>7</v>
      </c>
    </row>
    <row r="789" spans="1:16">
      <c r="A789" t="s">
        <v>998</v>
      </c>
      <c r="B789" t="s">
        <v>942</v>
      </c>
      <c r="C789">
        <v>8.9999999999999993E-3</v>
      </c>
      <c r="D789" t="s">
        <v>756</v>
      </c>
      <c r="E789" t="s">
        <v>1031</v>
      </c>
      <c r="F789" t="s">
        <v>1009</v>
      </c>
      <c r="G789" t="s">
        <v>938</v>
      </c>
      <c r="H789">
        <v>1.732</v>
      </c>
      <c r="J789">
        <v>106972617</v>
      </c>
      <c r="K789" s="2">
        <v>44712</v>
      </c>
      <c r="L789">
        <v>21</v>
      </c>
      <c r="M789">
        <v>1</v>
      </c>
      <c r="N789">
        <v>0</v>
      </c>
      <c r="O789">
        <v>1</v>
      </c>
      <c r="P789" t="s">
        <v>3</v>
      </c>
    </row>
    <row r="790" spans="1:16">
      <c r="A790" t="s">
        <v>998</v>
      </c>
      <c r="B790" t="s">
        <v>942</v>
      </c>
      <c r="C790">
        <v>0</v>
      </c>
      <c r="E790" t="s">
        <v>956</v>
      </c>
      <c r="F790" t="s">
        <v>1029</v>
      </c>
      <c r="G790" t="s">
        <v>938</v>
      </c>
      <c r="H790">
        <v>1.5960000000000001</v>
      </c>
      <c r="J790">
        <v>107101829</v>
      </c>
      <c r="K790" s="2">
        <v>44839</v>
      </c>
      <c r="L790">
        <v>5</v>
      </c>
      <c r="M790">
        <v>1</v>
      </c>
      <c r="N790">
        <v>8</v>
      </c>
      <c r="O790">
        <v>2</v>
      </c>
      <c r="P790" t="s">
        <v>8</v>
      </c>
    </row>
    <row r="791" spans="1:16">
      <c r="A791" t="s">
        <v>998</v>
      </c>
      <c r="B791" t="s">
        <v>1109</v>
      </c>
      <c r="C791">
        <v>0</v>
      </c>
      <c r="E791" t="s">
        <v>943</v>
      </c>
      <c r="F791" t="s">
        <v>1129</v>
      </c>
      <c r="G791" t="s">
        <v>1130</v>
      </c>
      <c r="H791">
        <v>7.5110000000000001</v>
      </c>
      <c r="J791">
        <v>105445139</v>
      </c>
      <c r="K791" s="2">
        <v>43172</v>
      </c>
      <c r="L791">
        <v>21</v>
      </c>
      <c r="M791">
        <v>1</v>
      </c>
      <c r="N791">
        <v>0</v>
      </c>
      <c r="O791">
        <v>1</v>
      </c>
      <c r="P791" t="s">
        <v>7</v>
      </c>
    </row>
    <row r="792" spans="1:16">
      <c r="A792" t="s">
        <v>998</v>
      </c>
      <c r="B792" t="s">
        <v>943</v>
      </c>
      <c r="C792">
        <v>0</v>
      </c>
      <c r="E792" t="s">
        <v>1109</v>
      </c>
      <c r="F792" t="s">
        <v>1129</v>
      </c>
      <c r="G792" t="s">
        <v>1130</v>
      </c>
      <c r="H792">
        <v>7.5110000000000001</v>
      </c>
      <c r="J792">
        <v>106422415</v>
      </c>
      <c r="K792" s="2">
        <v>44139</v>
      </c>
      <c r="L792">
        <v>21</v>
      </c>
      <c r="M792">
        <v>1</v>
      </c>
      <c r="O792">
        <v>1</v>
      </c>
      <c r="P792" t="s">
        <v>7</v>
      </c>
    </row>
    <row r="793" spans="1:16">
      <c r="A793" t="s">
        <v>998</v>
      </c>
      <c r="B793" t="s">
        <v>1010</v>
      </c>
      <c r="C793">
        <v>0</v>
      </c>
      <c r="E793" t="s">
        <v>942</v>
      </c>
      <c r="F793" t="s">
        <v>1009</v>
      </c>
      <c r="G793" t="s">
        <v>1013</v>
      </c>
      <c r="H793">
        <v>0.48</v>
      </c>
      <c r="I793" t="s">
        <v>61</v>
      </c>
      <c r="J793">
        <v>106997557</v>
      </c>
      <c r="K793" s="2">
        <v>44737</v>
      </c>
      <c r="L793">
        <v>23</v>
      </c>
      <c r="M793">
        <v>1</v>
      </c>
      <c r="N793">
        <v>7</v>
      </c>
      <c r="O793">
        <v>2</v>
      </c>
      <c r="P793" t="s">
        <v>7</v>
      </c>
    </row>
    <row r="794" spans="1:16">
      <c r="A794" t="s">
        <v>754</v>
      </c>
      <c r="B794" t="s">
        <v>939</v>
      </c>
      <c r="C794">
        <v>2E-3</v>
      </c>
      <c r="D794" t="s">
        <v>758</v>
      </c>
      <c r="E794" t="s">
        <v>945</v>
      </c>
      <c r="F794" t="s">
        <v>950</v>
      </c>
      <c r="G794" t="s">
        <v>939</v>
      </c>
      <c r="H794">
        <v>2.19</v>
      </c>
      <c r="J794">
        <v>106997868</v>
      </c>
      <c r="K794" s="2">
        <v>44736</v>
      </c>
      <c r="L794">
        <v>21</v>
      </c>
      <c r="M794">
        <v>1</v>
      </c>
      <c r="N794">
        <v>12</v>
      </c>
      <c r="O794">
        <v>1</v>
      </c>
      <c r="P794" t="s">
        <v>7</v>
      </c>
    </row>
    <row r="795" spans="1:16">
      <c r="A795" t="s">
        <v>998</v>
      </c>
      <c r="B795" t="s">
        <v>1027</v>
      </c>
      <c r="C795">
        <v>0</v>
      </c>
      <c r="E795" t="s">
        <v>943</v>
      </c>
      <c r="F795" t="s">
        <v>1131</v>
      </c>
      <c r="G795" t="s">
        <v>946</v>
      </c>
      <c r="H795">
        <v>1.75</v>
      </c>
      <c r="J795">
        <v>105233236</v>
      </c>
      <c r="K795" s="2">
        <v>42979</v>
      </c>
      <c r="L795">
        <v>30</v>
      </c>
      <c r="M795">
        <v>1</v>
      </c>
      <c r="N795">
        <v>7</v>
      </c>
      <c r="O795">
        <v>4</v>
      </c>
      <c r="P795" t="s">
        <v>7</v>
      </c>
    </row>
    <row r="796" spans="1:16">
      <c r="A796" t="s">
        <v>998</v>
      </c>
      <c r="B796" t="s">
        <v>1057</v>
      </c>
      <c r="C796">
        <v>4.0000000000000001E-3</v>
      </c>
      <c r="D796" t="s">
        <v>762</v>
      </c>
      <c r="E796" t="s">
        <v>941</v>
      </c>
      <c r="F796" t="s">
        <v>1049</v>
      </c>
      <c r="G796" t="s">
        <v>945</v>
      </c>
      <c r="H796">
        <v>8.1170000000000009</v>
      </c>
      <c r="J796">
        <v>106984104</v>
      </c>
      <c r="K796" s="2">
        <v>44724</v>
      </c>
      <c r="L796">
        <v>17</v>
      </c>
      <c r="M796">
        <v>1</v>
      </c>
      <c r="N796">
        <v>0</v>
      </c>
      <c r="O796">
        <v>5</v>
      </c>
      <c r="P796" t="s">
        <v>7</v>
      </c>
    </row>
    <row r="797" spans="1:16">
      <c r="A797" t="s">
        <v>998</v>
      </c>
      <c r="B797" t="s">
        <v>1109</v>
      </c>
      <c r="C797">
        <v>0</v>
      </c>
      <c r="E797" t="s">
        <v>943</v>
      </c>
      <c r="F797" t="s">
        <v>1132</v>
      </c>
      <c r="G797" t="s">
        <v>1130</v>
      </c>
      <c r="H797">
        <v>7.5110000000000001</v>
      </c>
      <c r="J797">
        <v>106802403</v>
      </c>
      <c r="K797" s="2">
        <v>44523</v>
      </c>
      <c r="L797">
        <v>24</v>
      </c>
      <c r="M797">
        <v>1</v>
      </c>
      <c r="N797">
        <v>0</v>
      </c>
      <c r="O797">
        <v>1</v>
      </c>
      <c r="P797" t="s">
        <v>7</v>
      </c>
    </row>
    <row r="798" spans="1:16">
      <c r="A798" t="s">
        <v>998</v>
      </c>
      <c r="B798" t="s">
        <v>944</v>
      </c>
      <c r="C798">
        <v>6.4000000000000001E-2</v>
      </c>
      <c r="D798" t="s">
        <v>6</v>
      </c>
      <c r="E798" t="s">
        <v>995</v>
      </c>
      <c r="F798" t="s">
        <v>942</v>
      </c>
      <c r="G798" t="s">
        <v>937</v>
      </c>
      <c r="H798">
        <v>1.4259999999999999</v>
      </c>
      <c r="J798">
        <v>107049763</v>
      </c>
      <c r="K798" s="2">
        <v>44791</v>
      </c>
      <c r="L798">
        <v>24</v>
      </c>
      <c r="M798">
        <v>1</v>
      </c>
      <c r="N798">
        <v>0</v>
      </c>
      <c r="O798">
        <v>1</v>
      </c>
      <c r="P798" t="s">
        <v>7</v>
      </c>
    </row>
    <row r="799" spans="1:16">
      <c r="A799" t="s">
        <v>998</v>
      </c>
      <c r="B799" t="s">
        <v>942</v>
      </c>
      <c r="C799">
        <v>0</v>
      </c>
      <c r="E799" t="s">
        <v>1000</v>
      </c>
      <c r="F799" t="s">
        <v>1112</v>
      </c>
      <c r="G799" t="s">
        <v>938</v>
      </c>
      <c r="H799">
        <v>0.66500000000000004</v>
      </c>
      <c r="J799">
        <v>107050946</v>
      </c>
      <c r="K799" s="2">
        <v>44791</v>
      </c>
      <c r="L799">
        <v>28</v>
      </c>
      <c r="M799">
        <v>1</v>
      </c>
      <c r="N799">
        <v>0</v>
      </c>
      <c r="O799">
        <v>1</v>
      </c>
      <c r="P799" t="s">
        <v>7</v>
      </c>
    </row>
    <row r="800" spans="1:16">
      <c r="A800" t="s">
        <v>998</v>
      </c>
      <c r="B800" t="s">
        <v>946</v>
      </c>
      <c r="C800">
        <v>0</v>
      </c>
      <c r="E800" t="s">
        <v>943</v>
      </c>
      <c r="F800" t="s">
        <v>1133</v>
      </c>
      <c r="G800" t="s">
        <v>946</v>
      </c>
      <c r="H800">
        <v>1.75</v>
      </c>
      <c r="J800">
        <v>105463984</v>
      </c>
      <c r="K800" s="2">
        <v>43202</v>
      </c>
      <c r="L800">
        <v>26</v>
      </c>
      <c r="M800">
        <v>1</v>
      </c>
      <c r="N800">
        <v>7</v>
      </c>
      <c r="O800">
        <v>1</v>
      </c>
      <c r="P800" t="s">
        <v>7</v>
      </c>
    </row>
    <row r="801" spans="1:16">
      <c r="A801" t="s">
        <v>754</v>
      </c>
      <c r="B801" t="s">
        <v>942</v>
      </c>
      <c r="C801">
        <v>0.1</v>
      </c>
      <c r="D801" t="s">
        <v>756</v>
      </c>
      <c r="E801" t="s">
        <v>957</v>
      </c>
      <c r="F801" t="s">
        <v>1057</v>
      </c>
      <c r="G801" t="s">
        <v>939</v>
      </c>
      <c r="H801">
        <v>1.8120000000000001</v>
      </c>
      <c r="J801">
        <v>107028457</v>
      </c>
      <c r="K801" s="2">
        <v>44760</v>
      </c>
      <c r="L801">
        <v>21</v>
      </c>
      <c r="M801">
        <v>1</v>
      </c>
      <c r="N801">
        <v>0</v>
      </c>
      <c r="O801">
        <v>5</v>
      </c>
      <c r="P801" t="s">
        <v>7</v>
      </c>
    </row>
    <row r="802" spans="1:16">
      <c r="A802" t="s">
        <v>998</v>
      </c>
      <c r="B802" t="s">
        <v>946</v>
      </c>
      <c r="C802">
        <v>0</v>
      </c>
      <c r="E802" t="s">
        <v>943</v>
      </c>
      <c r="F802" t="s">
        <v>1131</v>
      </c>
      <c r="G802" t="s">
        <v>946</v>
      </c>
      <c r="H802">
        <v>1.75</v>
      </c>
      <c r="J802">
        <v>106802260</v>
      </c>
      <c r="K802" s="2">
        <v>44467</v>
      </c>
      <c r="L802">
        <v>28</v>
      </c>
      <c r="M802">
        <v>1</v>
      </c>
      <c r="N802">
        <v>7</v>
      </c>
      <c r="O802">
        <v>1</v>
      </c>
      <c r="P802" t="s">
        <v>7</v>
      </c>
    </row>
    <row r="803" spans="1:16">
      <c r="A803" t="s">
        <v>998</v>
      </c>
      <c r="B803" t="s">
        <v>1109</v>
      </c>
      <c r="C803">
        <v>0</v>
      </c>
      <c r="E803" t="s">
        <v>943</v>
      </c>
      <c r="F803" t="s">
        <v>1100</v>
      </c>
      <c r="G803" t="s">
        <v>1130</v>
      </c>
      <c r="H803">
        <v>7.5110000000000001</v>
      </c>
      <c r="J803">
        <v>105792453</v>
      </c>
      <c r="K803" s="2">
        <v>43507</v>
      </c>
      <c r="L803">
        <v>19</v>
      </c>
      <c r="M803">
        <v>2</v>
      </c>
      <c r="N803">
        <v>8</v>
      </c>
      <c r="O803">
        <v>1</v>
      </c>
      <c r="P803" t="s">
        <v>7</v>
      </c>
    </row>
    <row r="804" spans="1:16">
      <c r="A804" t="s">
        <v>998</v>
      </c>
      <c r="B804" t="s">
        <v>942</v>
      </c>
      <c r="C804">
        <v>0</v>
      </c>
      <c r="E804" t="s">
        <v>1039</v>
      </c>
      <c r="F804" t="s">
        <v>1038</v>
      </c>
      <c r="G804" t="s">
        <v>1040</v>
      </c>
      <c r="H804">
        <v>0.53900000000000003</v>
      </c>
      <c r="J804">
        <v>107072038</v>
      </c>
      <c r="K804" s="2">
        <v>44811</v>
      </c>
      <c r="L804">
        <v>21</v>
      </c>
      <c r="M804">
        <v>1</v>
      </c>
      <c r="N804">
        <v>0</v>
      </c>
      <c r="O804">
        <v>1</v>
      </c>
      <c r="P804" t="s">
        <v>7</v>
      </c>
    </row>
    <row r="805" spans="1:16">
      <c r="A805" t="s">
        <v>998</v>
      </c>
      <c r="B805" t="s">
        <v>942</v>
      </c>
      <c r="C805">
        <v>5.0999999999999997E-2</v>
      </c>
      <c r="D805" t="s">
        <v>762</v>
      </c>
      <c r="E805" t="s">
        <v>1009</v>
      </c>
      <c r="F805" t="s">
        <v>1010</v>
      </c>
      <c r="G805" t="s">
        <v>1013</v>
      </c>
      <c r="H805">
        <v>0.48099999999999998</v>
      </c>
      <c r="J805">
        <v>107045221</v>
      </c>
      <c r="K805" s="2">
        <v>44785</v>
      </c>
      <c r="L805">
        <v>21</v>
      </c>
      <c r="M805">
        <v>1</v>
      </c>
      <c r="N805">
        <v>0</v>
      </c>
      <c r="O805">
        <v>1</v>
      </c>
      <c r="P805" t="s">
        <v>7</v>
      </c>
    </row>
    <row r="806" spans="1:16">
      <c r="A806" t="s">
        <v>998</v>
      </c>
      <c r="B806" t="s">
        <v>942</v>
      </c>
      <c r="C806">
        <v>0</v>
      </c>
      <c r="E806" t="s">
        <v>1134</v>
      </c>
      <c r="F806" t="s">
        <v>1041</v>
      </c>
      <c r="H806">
        <v>999.99900000000002</v>
      </c>
      <c r="J806">
        <v>107046533</v>
      </c>
      <c r="K806" s="2">
        <v>44787</v>
      </c>
      <c r="L806">
        <v>30</v>
      </c>
      <c r="M806">
        <v>1</v>
      </c>
      <c r="N806">
        <v>8</v>
      </c>
      <c r="O806">
        <v>5</v>
      </c>
      <c r="P806" t="s">
        <v>8</v>
      </c>
    </row>
    <row r="807" spans="1:16">
      <c r="A807" t="s">
        <v>998</v>
      </c>
      <c r="B807" t="s">
        <v>956</v>
      </c>
      <c r="C807">
        <v>1.9E-2</v>
      </c>
      <c r="D807" t="s">
        <v>757</v>
      </c>
      <c r="E807" t="s">
        <v>942</v>
      </c>
      <c r="F807" t="s">
        <v>1048</v>
      </c>
      <c r="G807" t="s">
        <v>956</v>
      </c>
      <c r="H807">
        <v>9.6820000000000004</v>
      </c>
      <c r="J807">
        <v>107053944</v>
      </c>
      <c r="K807" s="2">
        <v>44793</v>
      </c>
      <c r="L807">
        <v>1</v>
      </c>
      <c r="M807">
        <v>1</v>
      </c>
      <c r="N807">
        <v>19</v>
      </c>
      <c r="O807">
        <v>4</v>
      </c>
      <c r="P807" t="s">
        <v>7</v>
      </c>
    </row>
    <row r="808" spans="1:16">
      <c r="A808" t="s">
        <v>998</v>
      </c>
      <c r="B808" t="s">
        <v>942</v>
      </c>
      <c r="C808">
        <v>0</v>
      </c>
      <c r="E808" t="s">
        <v>1009</v>
      </c>
      <c r="F808" t="s">
        <v>1012</v>
      </c>
      <c r="G808" t="s">
        <v>938</v>
      </c>
      <c r="H808">
        <v>1.843</v>
      </c>
      <c r="J808">
        <v>107046295</v>
      </c>
      <c r="K808" s="2">
        <v>44788</v>
      </c>
      <c r="L808">
        <v>30</v>
      </c>
      <c r="M808">
        <v>2</v>
      </c>
      <c r="N808">
        <v>0</v>
      </c>
      <c r="O808">
        <v>1</v>
      </c>
      <c r="P808" t="s">
        <v>7</v>
      </c>
    </row>
    <row r="809" spans="1:16">
      <c r="A809" t="s">
        <v>998</v>
      </c>
      <c r="B809" t="s">
        <v>942</v>
      </c>
      <c r="C809">
        <v>0</v>
      </c>
      <c r="E809" t="s">
        <v>1076</v>
      </c>
      <c r="F809" t="s">
        <v>1039</v>
      </c>
      <c r="G809" t="s">
        <v>1040</v>
      </c>
      <c r="H809">
        <v>0.311</v>
      </c>
      <c r="J809">
        <v>106976592</v>
      </c>
      <c r="K809" s="2">
        <v>44714</v>
      </c>
      <c r="L809">
        <v>24</v>
      </c>
      <c r="M809">
        <v>1</v>
      </c>
      <c r="N809">
        <v>0</v>
      </c>
      <c r="O809">
        <v>1</v>
      </c>
      <c r="P809" t="s">
        <v>7</v>
      </c>
    </row>
    <row r="810" spans="1:16">
      <c r="A810" t="s">
        <v>998</v>
      </c>
      <c r="B810" t="s">
        <v>942</v>
      </c>
      <c r="C810">
        <v>1.7000000000000001E-2</v>
      </c>
      <c r="D810" t="s">
        <v>756</v>
      </c>
      <c r="E810" t="s">
        <v>1009</v>
      </c>
      <c r="F810" t="s">
        <v>1010</v>
      </c>
      <c r="G810" t="s">
        <v>938</v>
      </c>
      <c r="H810">
        <v>1.86</v>
      </c>
      <c r="J810">
        <v>107047308</v>
      </c>
      <c r="K810" s="2">
        <v>44789</v>
      </c>
      <c r="L810">
        <v>21</v>
      </c>
      <c r="M810">
        <v>2</v>
      </c>
      <c r="N810">
        <v>0</v>
      </c>
      <c r="O810">
        <v>1</v>
      </c>
      <c r="P810" t="s">
        <v>7</v>
      </c>
    </row>
    <row r="811" spans="1:16">
      <c r="A811" t="s">
        <v>998</v>
      </c>
      <c r="B811" t="s">
        <v>942</v>
      </c>
      <c r="C811">
        <v>0</v>
      </c>
      <c r="E811" t="s">
        <v>1000</v>
      </c>
      <c r="F811" t="s">
        <v>1112</v>
      </c>
      <c r="G811" t="s">
        <v>938</v>
      </c>
      <c r="H811">
        <v>0.66500000000000004</v>
      </c>
      <c r="J811">
        <v>107047314</v>
      </c>
      <c r="K811" s="2">
        <v>44789</v>
      </c>
      <c r="L811">
        <v>30</v>
      </c>
      <c r="M811">
        <v>2</v>
      </c>
      <c r="N811">
        <v>7</v>
      </c>
      <c r="O811">
        <v>1</v>
      </c>
      <c r="P811" t="s">
        <v>7</v>
      </c>
    </row>
    <row r="812" spans="1:16">
      <c r="A812" t="s">
        <v>998</v>
      </c>
      <c r="B812" t="s">
        <v>942</v>
      </c>
      <c r="C812">
        <v>0.2</v>
      </c>
      <c r="D812" t="s">
        <v>758</v>
      </c>
      <c r="E812" t="s">
        <v>1033</v>
      </c>
      <c r="F812" t="s">
        <v>1000</v>
      </c>
      <c r="G812" t="s">
        <v>938</v>
      </c>
      <c r="H812">
        <v>1.077</v>
      </c>
      <c r="J812">
        <v>107063379</v>
      </c>
      <c r="K812" s="2">
        <v>44803</v>
      </c>
      <c r="L812">
        <v>17</v>
      </c>
      <c r="M812">
        <v>1</v>
      </c>
      <c r="N812">
        <v>0</v>
      </c>
      <c r="O812">
        <v>1</v>
      </c>
      <c r="P812" t="s">
        <v>7</v>
      </c>
    </row>
    <row r="813" spans="1:16">
      <c r="A813" t="s">
        <v>998</v>
      </c>
      <c r="B813" t="s">
        <v>942</v>
      </c>
      <c r="C813">
        <v>0</v>
      </c>
      <c r="E813" t="s">
        <v>945</v>
      </c>
      <c r="F813" t="s">
        <v>954</v>
      </c>
      <c r="G813" t="s">
        <v>939</v>
      </c>
      <c r="H813">
        <v>2.1920000000000002</v>
      </c>
      <c r="J813">
        <v>107072037</v>
      </c>
      <c r="K813" s="2">
        <v>44811</v>
      </c>
      <c r="L813">
        <v>21</v>
      </c>
      <c r="M813">
        <v>1</v>
      </c>
      <c r="N813">
        <v>0</v>
      </c>
      <c r="O813">
        <v>1</v>
      </c>
      <c r="P813" t="s">
        <v>7</v>
      </c>
    </row>
    <row r="814" spans="1:16">
      <c r="A814" t="s">
        <v>998</v>
      </c>
      <c r="B814" t="s">
        <v>1057</v>
      </c>
      <c r="C814">
        <v>0</v>
      </c>
      <c r="E814" t="s">
        <v>941</v>
      </c>
      <c r="F814" t="s">
        <v>962</v>
      </c>
      <c r="G814" t="s">
        <v>945</v>
      </c>
      <c r="H814">
        <v>8.1210000000000004</v>
      </c>
      <c r="J814">
        <v>107061166</v>
      </c>
      <c r="K814" s="2">
        <v>44802</v>
      </c>
      <c r="L814">
        <v>28</v>
      </c>
      <c r="M814">
        <v>1</v>
      </c>
      <c r="N814">
        <v>7</v>
      </c>
      <c r="O814">
        <v>1</v>
      </c>
      <c r="P814" t="s">
        <v>7</v>
      </c>
    </row>
    <row r="815" spans="1:16">
      <c r="A815" t="s">
        <v>998</v>
      </c>
      <c r="B815" t="s">
        <v>943</v>
      </c>
      <c r="C815">
        <v>3.7999999999999999E-2</v>
      </c>
      <c r="D815" t="s">
        <v>757</v>
      </c>
      <c r="E815" t="s">
        <v>1079</v>
      </c>
      <c r="F815" t="s">
        <v>1027</v>
      </c>
      <c r="H815">
        <v>999.99900000000002</v>
      </c>
      <c r="J815">
        <v>107063516</v>
      </c>
      <c r="K815" s="2">
        <v>44804</v>
      </c>
      <c r="L815">
        <v>1</v>
      </c>
      <c r="M815">
        <v>1</v>
      </c>
      <c r="N815">
        <v>0</v>
      </c>
      <c r="O815">
        <v>5</v>
      </c>
      <c r="P815" t="s">
        <v>3</v>
      </c>
    </row>
    <row r="816" spans="1:16">
      <c r="A816" t="s">
        <v>998</v>
      </c>
      <c r="B816" t="s">
        <v>1010</v>
      </c>
      <c r="C816">
        <v>0</v>
      </c>
      <c r="E816" t="s">
        <v>942</v>
      </c>
      <c r="F816" t="s">
        <v>1060</v>
      </c>
      <c r="G816" t="s">
        <v>1010</v>
      </c>
      <c r="H816">
        <v>999.99900000000002</v>
      </c>
      <c r="J816">
        <v>107058045</v>
      </c>
      <c r="K816" s="2">
        <v>44800</v>
      </c>
      <c r="L816">
        <v>21</v>
      </c>
      <c r="M816">
        <v>1</v>
      </c>
      <c r="N816">
        <v>7</v>
      </c>
      <c r="O816">
        <v>4</v>
      </c>
      <c r="P816" t="s">
        <v>7</v>
      </c>
    </row>
    <row r="817" spans="1:16">
      <c r="A817" t="s">
        <v>998</v>
      </c>
      <c r="B817" t="s">
        <v>942</v>
      </c>
      <c r="C817">
        <v>2.1999999999999999E-2</v>
      </c>
      <c r="D817" t="s">
        <v>765</v>
      </c>
      <c r="E817" t="s">
        <v>1041</v>
      </c>
      <c r="F817" t="s">
        <v>1033</v>
      </c>
      <c r="G817" t="s">
        <v>938</v>
      </c>
      <c r="H817">
        <v>1.383</v>
      </c>
      <c r="J817">
        <v>108566575</v>
      </c>
      <c r="K817" s="2">
        <v>46225</v>
      </c>
      <c r="L817">
        <v>28</v>
      </c>
      <c r="M817">
        <v>1</v>
      </c>
      <c r="N817">
        <v>0</v>
      </c>
      <c r="O817">
        <v>1</v>
      </c>
      <c r="P817" t="s">
        <v>7</v>
      </c>
    </row>
    <row r="818" spans="1:16">
      <c r="A818" t="s">
        <v>998</v>
      </c>
      <c r="B818" t="s">
        <v>942</v>
      </c>
      <c r="C818">
        <v>0</v>
      </c>
      <c r="E818" t="s">
        <v>1039</v>
      </c>
      <c r="F818" t="s">
        <v>1038</v>
      </c>
      <c r="G818" t="s">
        <v>1040</v>
      </c>
      <c r="H818">
        <v>0.53900000000000003</v>
      </c>
      <c r="J818">
        <v>108249653</v>
      </c>
      <c r="K818" s="2">
        <v>45932</v>
      </c>
      <c r="L818">
        <v>21</v>
      </c>
      <c r="M818">
        <v>1</v>
      </c>
      <c r="N818">
        <v>8</v>
      </c>
      <c r="O818">
        <v>1</v>
      </c>
      <c r="P818" t="s">
        <v>7</v>
      </c>
    </row>
    <row r="819" spans="1:16">
      <c r="A819" t="s">
        <v>998</v>
      </c>
      <c r="B819" t="s">
        <v>942</v>
      </c>
      <c r="C819">
        <v>0</v>
      </c>
      <c r="D819" t="s">
        <v>756</v>
      </c>
      <c r="E819" t="s">
        <v>1000</v>
      </c>
      <c r="G819" t="s">
        <v>938</v>
      </c>
      <c r="H819">
        <v>0.66500000000000004</v>
      </c>
      <c r="J819">
        <v>107049772</v>
      </c>
      <c r="K819" s="2">
        <v>44791</v>
      </c>
      <c r="L819">
        <v>28</v>
      </c>
      <c r="M819">
        <v>1</v>
      </c>
      <c r="N819">
        <v>7</v>
      </c>
      <c r="O819">
        <v>1</v>
      </c>
      <c r="P819" t="s">
        <v>7</v>
      </c>
    </row>
    <row r="820" spans="1:16">
      <c r="A820" t="s">
        <v>998</v>
      </c>
      <c r="B820" t="s">
        <v>942</v>
      </c>
      <c r="C820">
        <v>3.7999999999999999E-2</v>
      </c>
      <c r="D820" t="s">
        <v>756</v>
      </c>
      <c r="E820" t="s">
        <v>945</v>
      </c>
      <c r="F820" t="s">
        <v>944</v>
      </c>
      <c r="G820" t="s">
        <v>938</v>
      </c>
      <c r="H820">
        <v>3.7999999999999999E-2</v>
      </c>
      <c r="J820">
        <v>107067250</v>
      </c>
      <c r="K820" s="2">
        <v>44806</v>
      </c>
      <c r="L820">
        <v>21</v>
      </c>
      <c r="M820">
        <v>1</v>
      </c>
      <c r="N820">
        <v>0</v>
      </c>
      <c r="O820">
        <v>1</v>
      </c>
      <c r="P820" t="s">
        <v>7</v>
      </c>
    </row>
    <row r="821" spans="1:16">
      <c r="A821" t="s">
        <v>998</v>
      </c>
      <c r="B821" t="s">
        <v>942</v>
      </c>
      <c r="C821">
        <v>0</v>
      </c>
      <c r="E821" t="s">
        <v>1009</v>
      </c>
      <c r="F821" t="s">
        <v>1031</v>
      </c>
      <c r="G821" t="s">
        <v>938</v>
      </c>
      <c r="H821">
        <v>1.843</v>
      </c>
      <c r="J821">
        <v>107121939</v>
      </c>
      <c r="K821" s="2">
        <v>44859</v>
      </c>
      <c r="L821">
        <v>23</v>
      </c>
      <c r="M821">
        <v>1</v>
      </c>
      <c r="N821">
        <v>7</v>
      </c>
      <c r="O821">
        <v>1</v>
      </c>
      <c r="P821" t="s">
        <v>7</v>
      </c>
    </row>
    <row r="822" spans="1:16">
      <c r="A822" t="s">
        <v>998</v>
      </c>
      <c r="B822" t="s">
        <v>939</v>
      </c>
      <c r="C822">
        <v>5.0000000000000001E-3</v>
      </c>
      <c r="D822" t="s">
        <v>758</v>
      </c>
      <c r="E822" t="s">
        <v>945</v>
      </c>
      <c r="F822" t="s">
        <v>954</v>
      </c>
      <c r="G822" t="s">
        <v>939</v>
      </c>
      <c r="H822">
        <v>2.1869999999999998</v>
      </c>
      <c r="J822">
        <v>107134309</v>
      </c>
      <c r="K822" s="2">
        <v>44867</v>
      </c>
      <c r="L822">
        <v>21</v>
      </c>
      <c r="M822">
        <v>1</v>
      </c>
      <c r="N822">
        <v>7</v>
      </c>
      <c r="O822">
        <v>1</v>
      </c>
      <c r="P822" t="s">
        <v>3</v>
      </c>
    </row>
    <row r="823" spans="1:16">
      <c r="A823" t="s">
        <v>998</v>
      </c>
      <c r="B823" t="s">
        <v>942</v>
      </c>
      <c r="C823">
        <v>0.95</v>
      </c>
      <c r="D823" t="s">
        <v>758</v>
      </c>
      <c r="E823" t="s">
        <v>945</v>
      </c>
      <c r="F823" t="s">
        <v>945</v>
      </c>
      <c r="G823" t="s">
        <v>939</v>
      </c>
      <c r="H823">
        <v>1.242</v>
      </c>
      <c r="J823">
        <v>107084782</v>
      </c>
      <c r="K823" s="2">
        <v>44824</v>
      </c>
      <c r="L823">
        <v>28</v>
      </c>
      <c r="M823">
        <v>1</v>
      </c>
      <c r="N823">
        <v>0</v>
      </c>
      <c r="O823">
        <v>1</v>
      </c>
      <c r="P823" t="s">
        <v>7</v>
      </c>
    </row>
    <row r="824" spans="1:16">
      <c r="A824" t="s">
        <v>754</v>
      </c>
      <c r="B824" t="s">
        <v>939</v>
      </c>
      <c r="C824">
        <v>0</v>
      </c>
      <c r="E824" t="s">
        <v>980</v>
      </c>
      <c r="F824" t="s">
        <v>945</v>
      </c>
      <c r="G824" t="s">
        <v>939</v>
      </c>
      <c r="H824">
        <v>1.9019999999999999</v>
      </c>
      <c r="J824">
        <v>107025244</v>
      </c>
      <c r="K824" s="2">
        <v>44764</v>
      </c>
      <c r="L824">
        <v>22</v>
      </c>
      <c r="M824">
        <v>1</v>
      </c>
      <c r="N824">
        <v>8</v>
      </c>
      <c r="O824">
        <v>1</v>
      </c>
      <c r="P824" t="s">
        <v>3</v>
      </c>
    </row>
    <row r="825" spans="1:16">
      <c r="A825" t="s">
        <v>998</v>
      </c>
      <c r="B825" t="s">
        <v>942</v>
      </c>
      <c r="C825">
        <v>0</v>
      </c>
      <c r="E825" t="s">
        <v>940</v>
      </c>
      <c r="F825" t="s">
        <v>1000</v>
      </c>
      <c r="G825" t="s">
        <v>938</v>
      </c>
      <c r="H825">
        <v>0.21099999999999999</v>
      </c>
      <c r="J825">
        <v>107051745</v>
      </c>
      <c r="K825" s="2">
        <v>44793</v>
      </c>
      <c r="L825">
        <v>23</v>
      </c>
      <c r="M825">
        <v>1</v>
      </c>
      <c r="N825">
        <v>7</v>
      </c>
      <c r="O825">
        <v>1</v>
      </c>
      <c r="P825" t="s">
        <v>3</v>
      </c>
    </row>
    <row r="826" spans="1:16">
      <c r="A826" t="s">
        <v>998</v>
      </c>
      <c r="B826" t="s">
        <v>942</v>
      </c>
      <c r="C826">
        <v>8.5000000000000006E-2</v>
      </c>
      <c r="D826" t="s">
        <v>758</v>
      </c>
      <c r="E826" t="s">
        <v>944</v>
      </c>
      <c r="F826" t="s">
        <v>945</v>
      </c>
      <c r="G826" t="s">
        <v>938</v>
      </c>
      <c r="H826">
        <v>0.126</v>
      </c>
      <c r="J826">
        <v>107108479</v>
      </c>
      <c r="K826" s="2">
        <v>44846</v>
      </c>
      <c r="L826">
        <v>21</v>
      </c>
      <c r="M826">
        <v>1</v>
      </c>
      <c r="N826">
        <v>0</v>
      </c>
      <c r="O826">
        <v>1</v>
      </c>
      <c r="P826" t="s">
        <v>7</v>
      </c>
    </row>
    <row r="827" spans="1:16">
      <c r="A827" t="s">
        <v>998</v>
      </c>
      <c r="B827" t="s">
        <v>945</v>
      </c>
      <c r="C827">
        <v>5.0000000000000001E-3</v>
      </c>
      <c r="D827" t="s">
        <v>758</v>
      </c>
      <c r="E827" t="s">
        <v>941</v>
      </c>
      <c r="F827" t="s">
        <v>962</v>
      </c>
      <c r="G827" t="s">
        <v>945</v>
      </c>
      <c r="H827">
        <v>8.1259999999999994</v>
      </c>
      <c r="J827">
        <v>107080890</v>
      </c>
      <c r="K827" s="2">
        <v>44820</v>
      </c>
      <c r="L827">
        <v>21</v>
      </c>
      <c r="M827">
        <v>1</v>
      </c>
      <c r="N827">
        <v>0</v>
      </c>
      <c r="O827">
        <v>1</v>
      </c>
      <c r="P827" t="s">
        <v>7</v>
      </c>
    </row>
    <row r="828" spans="1:16">
      <c r="A828" t="s">
        <v>998</v>
      </c>
      <c r="B828" t="s">
        <v>942</v>
      </c>
      <c r="C828">
        <v>2.5000000000000001E-2</v>
      </c>
      <c r="D828" t="s">
        <v>756</v>
      </c>
      <c r="E828" t="s">
        <v>1029</v>
      </c>
      <c r="F828" t="s">
        <v>1031</v>
      </c>
      <c r="G828" t="s">
        <v>938</v>
      </c>
      <c r="H828">
        <v>1.456</v>
      </c>
      <c r="J828">
        <v>107109749</v>
      </c>
      <c r="K828" s="2">
        <v>44847</v>
      </c>
      <c r="L828">
        <v>21</v>
      </c>
      <c r="M828">
        <v>1</v>
      </c>
      <c r="N828">
        <v>1</v>
      </c>
      <c r="O828">
        <v>1</v>
      </c>
      <c r="P828" t="s">
        <v>7</v>
      </c>
    </row>
    <row r="829" spans="1:16">
      <c r="A829" t="s">
        <v>998</v>
      </c>
      <c r="B829" t="s">
        <v>942</v>
      </c>
      <c r="C829">
        <v>0</v>
      </c>
      <c r="E829" t="s">
        <v>1031</v>
      </c>
      <c r="F829" t="s">
        <v>1009</v>
      </c>
      <c r="G829" t="s">
        <v>938</v>
      </c>
      <c r="H829">
        <v>1.7230000000000001</v>
      </c>
      <c r="J829">
        <v>107094839</v>
      </c>
      <c r="K829" s="2">
        <v>44833</v>
      </c>
      <c r="L829">
        <v>28</v>
      </c>
      <c r="M829">
        <v>1</v>
      </c>
      <c r="N829">
        <v>0</v>
      </c>
      <c r="O829">
        <v>1</v>
      </c>
      <c r="P829" t="s">
        <v>7</v>
      </c>
    </row>
    <row r="830" spans="1:16">
      <c r="A830" t="s">
        <v>998</v>
      </c>
      <c r="B830" t="s">
        <v>942</v>
      </c>
      <c r="C830">
        <v>0</v>
      </c>
      <c r="E830" t="s">
        <v>1014</v>
      </c>
      <c r="F830" t="s">
        <v>1000</v>
      </c>
      <c r="G830" t="s">
        <v>938</v>
      </c>
      <c r="H830">
        <v>0.66500000000000004</v>
      </c>
      <c r="J830">
        <v>107201538</v>
      </c>
      <c r="K830" s="2">
        <v>44910</v>
      </c>
      <c r="L830">
        <v>17</v>
      </c>
      <c r="M830">
        <v>2</v>
      </c>
      <c r="N830">
        <v>7</v>
      </c>
      <c r="O830">
        <v>1</v>
      </c>
      <c r="P830" t="s">
        <v>7</v>
      </c>
    </row>
    <row r="831" spans="1:16">
      <c r="A831" t="s">
        <v>998</v>
      </c>
      <c r="B831" t="s">
        <v>944</v>
      </c>
      <c r="C831">
        <v>0.37</v>
      </c>
      <c r="D831" t="s">
        <v>764</v>
      </c>
      <c r="E831" t="s">
        <v>942</v>
      </c>
      <c r="F831" t="s">
        <v>1006</v>
      </c>
      <c r="G831" t="s">
        <v>937</v>
      </c>
      <c r="H831">
        <v>1.119</v>
      </c>
      <c r="J831">
        <v>107149980</v>
      </c>
      <c r="K831" s="2">
        <v>44861</v>
      </c>
      <c r="L831">
        <v>2</v>
      </c>
      <c r="M831">
        <v>1</v>
      </c>
      <c r="N831">
        <v>0</v>
      </c>
      <c r="O831">
        <v>1</v>
      </c>
      <c r="P831" t="s">
        <v>7</v>
      </c>
    </row>
    <row r="832" spans="1:16">
      <c r="A832" t="s">
        <v>998</v>
      </c>
      <c r="B832" t="s">
        <v>942</v>
      </c>
      <c r="C832">
        <v>5.7000000000000002E-2</v>
      </c>
      <c r="D832" t="s">
        <v>758</v>
      </c>
      <c r="E832" t="s">
        <v>956</v>
      </c>
      <c r="F832" t="s">
        <v>1029</v>
      </c>
      <c r="G832" t="s">
        <v>938</v>
      </c>
      <c r="H832">
        <v>1.5389999999999999</v>
      </c>
      <c r="J832">
        <v>107150016</v>
      </c>
      <c r="K832" s="2">
        <v>44873</v>
      </c>
      <c r="L832">
        <v>17</v>
      </c>
      <c r="M832">
        <v>1</v>
      </c>
      <c r="N832">
        <v>0</v>
      </c>
      <c r="O832">
        <v>1</v>
      </c>
      <c r="P832" t="s">
        <v>7</v>
      </c>
    </row>
    <row r="833" spans="1:16">
      <c r="A833" t="s">
        <v>998</v>
      </c>
      <c r="B833" t="s">
        <v>942</v>
      </c>
      <c r="C833">
        <v>4.8000000000000001E-2</v>
      </c>
      <c r="D833" t="s">
        <v>756</v>
      </c>
      <c r="E833" t="s">
        <v>944</v>
      </c>
      <c r="F833" t="s">
        <v>997</v>
      </c>
      <c r="G833" t="s">
        <v>938</v>
      </c>
      <c r="H833">
        <v>0.25900000000000001</v>
      </c>
      <c r="J833">
        <v>107150024</v>
      </c>
      <c r="K833" s="2">
        <v>44878</v>
      </c>
      <c r="L833">
        <v>28</v>
      </c>
      <c r="M833">
        <v>1</v>
      </c>
      <c r="N833">
        <v>0</v>
      </c>
      <c r="O833">
        <v>1</v>
      </c>
      <c r="P833" t="s">
        <v>7</v>
      </c>
    </row>
    <row r="834" spans="1:16">
      <c r="A834" t="s">
        <v>998</v>
      </c>
      <c r="B834" t="s">
        <v>945</v>
      </c>
      <c r="C834">
        <v>1.7000000000000001E-2</v>
      </c>
      <c r="D834" t="s">
        <v>765</v>
      </c>
      <c r="E834" t="s">
        <v>942</v>
      </c>
      <c r="F834" t="s">
        <v>1049</v>
      </c>
      <c r="G834" t="s">
        <v>945</v>
      </c>
      <c r="H834">
        <v>7.7670000000000003</v>
      </c>
      <c r="J834">
        <v>108541324</v>
      </c>
      <c r="K834" s="2">
        <v>46199</v>
      </c>
      <c r="L834">
        <v>22</v>
      </c>
      <c r="M834">
        <v>1</v>
      </c>
      <c r="N834">
        <v>0</v>
      </c>
      <c r="O834">
        <v>1</v>
      </c>
      <c r="P834" t="s">
        <v>7</v>
      </c>
    </row>
    <row r="835" spans="1:16">
      <c r="A835" t="s">
        <v>998</v>
      </c>
      <c r="B835" t="s">
        <v>942</v>
      </c>
      <c r="C835">
        <v>0</v>
      </c>
      <c r="E835" t="s">
        <v>999</v>
      </c>
      <c r="F835" t="s">
        <v>945</v>
      </c>
      <c r="G835" t="s">
        <v>938</v>
      </c>
      <c r="H835">
        <v>0.21099999999999999</v>
      </c>
      <c r="J835">
        <v>107208073</v>
      </c>
      <c r="K835" s="2">
        <v>44919</v>
      </c>
      <c r="L835">
        <v>24</v>
      </c>
      <c r="M835">
        <v>1</v>
      </c>
      <c r="N835">
        <v>8</v>
      </c>
      <c r="O835">
        <v>1</v>
      </c>
      <c r="P835" t="s">
        <v>7</v>
      </c>
    </row>
    <row r="836" spans="1:16">
      <c r="A836" t="s">
        <v>998</v>
      </c>
      <c r="B836" t="s">
        <v>942</v>
      </c>
      <c r="C836">
        <v>0</v>
      </c>
      <c r="E836" t="s">
        <v>944</v>
      </c>
      <c r="G836" t="s">
        <v>938</v>
      </c>
      <c r="H836">
        <v>0.21099999999999999</v>
      </c>
      <c r="J836">
        <v>107203016</v>
      </c>
      <c r="K836" s="2">
        <v>44931</v>
      </c>
      <c r="L836">
        <v>30</v>
      </c>
      <c r="M836">
        <v>1</v>
      </c>
      <c r="N836">
        <v>7</v>
      </c>
      <c r="O836">
        <v>4</v>
      </c>
      <c r="P836" t="s">
        <v>3</v>
      </c>
    </row>
    <row r="837" spans="1:16">
      <c r="A837" t="s">
        <v>998</v>
      </c>
      <c r="B837" t="s">
        <v>942</v>
      </c>
      <c r="C837">
        <v>0.14000000000000001</v>
      </c>
      <c r="D837" t="s">
        <v>758</v>
      </c>
      <c r="E837" t="s">
        <v>944</v>
      </c>
      <c r="F837" t="s">
        <v>945</v>
      </c>
      <c r="G837" t="s">
        <v>938</v>
      </c>
      <c r="H837">
        <v>7.0999999999999994E-2</v>
      </c>
      <c r="J837">
        <v>107149989</v>
      </c>
      <c r="K837" s="2">
        <v>44862</v>
      </c>
      <c r="L837">
        <v>21</v>
      </c>
      <c r="M837">
        <v>1</v>
      </c>
      <c r="N837">
        <v>7</v>
      </c>
      <c r="O837">
        <v>1</v>
      </c>
      <c r="P837" t="s">
        <v>7</v>
      </c>
    </row>
    <row r="838" spans="1:16">
      <c r="A838" t="s">
        <v>998</v>
      </c>
      <c r="B838" t="s">
        <v>1092</v>
      </c>
      <c r="C838">
        <v>0</v>
      </c>
      <c r="D838" t="s">
        <v>6</v>
      </c>
      <c r="E838" t="s">
        <v>942</v>
      </c>
      <c r="H838">
        <v>999.99900000000002</v>
      </c>
      <c r="J838">
        <v>107155615</v>
      </c>
      <c r="K838" s="2">
        <v>44886</v>
      </c>
      <c r="L838">
        <v>20</v>
      </c>
      <c r="M838">
        <v>1</v>
      </c>
      <c r="N838">
        <v>0</v>
      </c>
      <c r="O838">
        <v>1</v>
      </c>
      <c r="P838" t="s">
        <v>7</v>
      </c>
    </row>
    <row r="839" spans="1:16">
      <c r="A839" t="s">
        <v>998</v>
      </c>
      <c r="B839" t="s">
        <v>945</v>
      </c>
      <c r="C839">
        <v>0</v>
      </c>
      <c r="E839" t="s">
        <v>941</v>
      </c>
      <c r="F839" t="s">
        <v>1022</v>
      </c>
      <c r="G839" t="s">
        <v>945</v>
      </c>
      <c r="H839">
        <v>8.1210000000000004</v>
      </c>
      <c r="J839">
        <v>107149987</v>
      </c>
      <c r="K839" s="2">
        <v>44863</v>
      </c>
      <c r="L839">
        <v>24</v>
      </c>
      <c r="M839">
        <v>1</v>
      </c>
      <c r="N839">
        <v>7</v>
      </c>
      <c r="O839">
        <v>2</v>
      </c>
      <c r="P839" t="s">
        <v>3</v>
      </c>
    </row>
    <row r="840" spans="1:16">
      <c r="A840" t="s">
        <v>998</v>
      </c>
      <c r="B840" t="s">
        <v>942</v>
      </c>
      <c r="C840">
        <v>0</v>
      </c>
      <c r="E840" t="s">
        <v>1009</v>
      </c>
      <c r="F840" t="s">
        <v>1010</v>
      </c>
      <c r="G840" t="s">
        <v>938</v>
      </c>
      <c r="H840">
        <v>1.843</v>
      </c>
      <c r="J840">
        <v>107150023</v>
      </c>
      <c r="K840" s="2">
        <v>44877</v>
      </c>
      <c r="L840">
        <v>30</v>
      </c>
      <c r="M840">
        <v>1</v>
      </c>
      <c r="N840">
        <v>7</v>
      </c>
      <c r="O840">
        <v>1</v>
      </c>
      <c r="P840" t="s">
        <v>7</v>
      </c>
    </row>
    <row r="841" spans="1:16">
      <c r="A841" t="s">
        <v>998</v>
      </c>
      <c r="B841" t="s">
        <v>942</v>
      </c>
      <c r="C841">
        <v>0.18</v>
      </c>
      <c r="D841" t="s">
        <v>758</v>
      </c>
      <c r="E841" t="s">
        <v>944</v>
      </c>
      <c r="F841" t="s">
        <v>945</v>
      </c>
      <c r="G841" t="s">
        <v>938</v>
      </c>
      <c r="H841">
        <v>3.1E-2</v>
      </c>
      <c r="J841">
        <v>107151491</v>
      </c>
      <c r="K841" s="2">
        <v>44883</v>
      </c>
      <c r="L841">
        <v>28</v>
      </c>
      <c r="M841">
        <v>1</v>
      </c>
      <c r="N841">
        <v>0</v>
      </c>
      <c r="O841">
        <v>2</v>
      </c>
      <c r="P841" t="s">
        <v>7</v>
      </c>
    </row>
    <row r="842" spans="1:16">
      <c r="A842" t="s">
        <v>998</v>
      </c>
      <c r="B842" t="s">
        <v>942</v>
      </c>
      <c r="C842">
        <v>0.22</v>
      </c>
      <c r="D842" t="s">
        <v>758</v>
      </c>
      <c r="E842" t="s">
        <v>944</v>
      </c>
      <c r="F842" t="s">
        <v>945</v>
      </c>
      <c r="G842" t="s">
        <v>939</v>
      </c>
      <c r="H842">
        <v>2.1829999999999998</v>
      </c>
      <c r="J842">
        <v>107207040</v>
      </c>
      <c r="K842" s="2">
        <v>44935</v>
      </c>
      <c r="L842">
        <v>24</v>
      </c>
      <c r="M842">
        <v>1</v>
      </c>
      <c r="N842">
        <v>0</v>
      </c>
      <c r="O842">
        <v>1</v>
      </c>
      <c r="P842" t="s">
        <v>3</v>
      </c>
    </row>
    <row r="843" spans="1:16">
      <c r="A843" t="s">
        <v>998</v>
      </c>
      <c r="B843" t="s">
        <v>945</v>
      </c>
      <c r="C843">
        <v>0</v>
      </c>
      <c r="E843" t="s">
        <v>941</v>
      </c>
      <c r="G843" t="s">
        <v>945</v>
      </c>
      <c r="H843">
        <v>8.1210000000000004</v>
      </c>
      <c r="J843">
        <v>107149988</v>
      </c>
      <c r="K843" s="2">
        <v>44862</v>
      </c>
      <c r="L843">
        <v>21</v>
      </c>
      <c r="M843">
        <v>1</v>
      </c>
      <c r="N843">
        <v>7</v>
      </c>
      <c r="O843">
        <v>1</v>
      </c>
      <c r="P843" t="s">
        <v>7</v>
      </c>
    </row>
    <row r="844" spans="1:16">
      <c r="A844" t="s">
        <v>998</v>
      </c>
      <c r="B844" t="s">
        <v>945</v>
      </c>
      <c r="C844">
        <v>0</v>
      </c>
      <c r="E844" t="s">
        <v>941</v>
      </c>
      <c r="F844" t="s">
        <v>1049</v>
      </c>
      <c r="G844" t="s">
        <v>945</v>
      </c>
      <c r="H844">
        <v>8.1210000000000004</v>
      </c>
      <c r="J844">
        <v>107149990</v>
      </c>
      <c r="K844" s="2">
        <v>44864</v>
      </c>
      <c r="L844">
        <v>21</v>
      </c>
      <c r="M844">
        <v>1</v>
      </c>
      <c r="N844">
        <v>7</v>
      </c>
      <c r="O844">
        <v>5</v>
      </c>
      <c r="P844" t="s">
        <v>3</v>
      </c>
    </row>
    <row r="845" spans="1:16">
      <c r="A845" t="s">
        <v>998</v>
      </c>
      <c r="B845" t="s">
        <v>956</v>
      </c>
      <c r="C845">
        <v>1.9E-2</v>
      </c>
      <c r="D845" t="s">
        <v>757</v>
      </c>
      <c r="E845" t="s">
        <v>942</v>
      </c>
      <c r="F845" t="s">
        <v>1048</v>
      </c>
      <c r="G845" t="s">
        <v>956</v>
      </c>
      <c r="H845">
        <v>9.6820000000000004</v>
      </c>
      <c r="J845">
        <v>107150001</v>
      </c>
      <c r="K845" s="2">
        <v>44868</v>
      </c>
      <c r="L845">
        <v>17</v>
      </c>
      <c r="M845">
        <v>1</v>
      </c>
      <c r="N845">
        <v>0</v>
      </c>
      <c r="O845">
        <v>5</v>
      </c>
      <c r="P845" t="s">
        <v>7</v>
      </c>
    </row>
    <row r="846" spans="1:16">
      <c r="A846" t="s">
        <v>998</v>
      </c>
      <c r="B846" t="s">
        <v>1135</v>
      </c>
      <c r="C846">
        <v>8.9999999999999993E-3</v>
      </c>
      <c r="D846" t="s">
        <v>757</v>
      </c>
      <c r="E846" t="s">
        <v>942</v>
      </c>
      <c r="F846" t="s">
        <v>1033</v>
      </c>
      <c r="H846">
        <v>999.99900000000002</v>
      </c>
      <c r="J846">
        <v>107150004</v>
      </c>
      <c r="K846" s="2">
        <v>44869</v>
      </c>
      <c r="L846">
        <v>20</v>
      </c>
      <c r="M846">
        <v>1</v>
      </c>
      <c r="N846">
        <v>0</v>
      </c>
      <c r="O846">
        <v>3</v>
      </c>
      <c r="P846" t="s">
        <v>7</v>
      </c>
    </row>
    <row r="847" spans="1:16">
      <c r="A847" t="s">
        <v>998</v>
      </c>
      <c r="B847" t="s">
        <v>1003</v>
      </c>
      <c r="C847">
        <v>0</v>
      </c>
      <c r="E847" t="s">
        <v>942</v>
      </c>
      <c r="G847" t="s">
        <v>1013</v>
      </c>
      <c r="H847">
        <v>0.64300000000000002</v>
      </c>
      <c r="J847">
        <v>107173187</v>
      </c>
      <c r="K847" s="2">
        <v>44390</v>
      </c>
      <c r="L847">
        <v>2</v>
      </c>
      <c r="M847">
        <v>1</v>
      </c>
      <c r="N847">
        <v>0</v>
      </c>
      <c r="O847">
        <v>5</v>
      </c>
      <c r="P847" t="s">
        <v>7</v>
      </c>
    </row>
    <row r="848" spans="1:16">
      <c r="A848" t="s">
        <v>998</v>
      </c>
      <c r="B848" t="s">
        <v>942</v>
      </c>
      <c r="C848">
        <v>4.7E-2</v>
      </c>
      <c r="D848" t="s">
        <v>758</v>
      </c>
      <c r="E848" t="s">
        <v>1000</v>
      </c>
      <c r="F848" t="s">
        <v>1033</v>
      </c>
      <c r="G848" t="s">
        <v>938</v>
      </c>
      <c r="H848">
        <v>0.61799999999999999</v>
      </c>
      <c r="J848">
        <v>107173234</v>
      </c>
      <c r="K848" s="2">
        <v>44895</v>
      </c>
      <c r="L848">
        <v>17</v>
      </c>
      <c r="M848">
        <v>1</v>
      </c>
      <c r="N848">
        <v>0</v>
      </c>
      <c r="O848">
        <v>5</v>
      </c>
      <c r="P848" t="s">
        <v>3</v>
      </c>
    </row>
    <row r="849" spans="1:16">
      <c r="A849" t="s">
        <v>998</v>
      </c>
      <c r="B849" t="s">
        <v>945</v>
      </c>
      <c r="C849">
        <v>0</v>
      </c>
      <c r="E849" t="s">
        <v>942</v>
      </c>
      <c r="F849" t="s">
        <v>941</v>
      </c>
      <c r="G849" t="s">
        <v>945</v>
      </c>
      <c r="H849">
        <v>7.75</v>
      </c>
      <c r="J849">
        <v>107173243</v>
      </c>
      <c r="K849" s="2">
        <v>44899</v>
      </c>
      <c r="L849">
        <v>24</v>
      </c>
      <c r="M849">
        <v>1</v>
      </c>
      <c r="N849">
        <v>7</v>
      </c>
      <c r="O849">
        <v>1</v>
      </c>
      <c r="P849" t="s">
        <v>7</v>
      </c>
    </row>
    <row r="850" spans="1:16">
      <c r="A850" t="s">
        <v>998</v>
      </c>
      <c r="B850" t="s">
        <v>945</v>
      </c>
      <c r="C850">
        <v>0</v>
      </c>
      <c r="E850" t="s">
        <v>942</v>
      </c>
      <c r="G850" t="s">
        <v>945</v>
      </c>
      <c r="H850">
        <v>7.75</v>
      </c>
      <c r="J850">
        <v>107173244</v>
      </c>
      <c r="K850" s="2">
        <v>44898</v>
      </c>
      <c r="L850">
        <v>30</v>
      </c>
      <c r="M850">
        <v>1</v>
      </c>
      <c r="N850">
        <v>7</v>
      </c>
      <c r="O850">
        <v>5</v>
      </c>
      <c r="P850" t="s">
        <v>3</v>
      </c>
    </row>
    <row r="851" spans="1:16">
      <c r="A851" t="s">
        <v>998</v>
      </c>
      <c r="B851" t="s">
        <v>942</v>
      </c>
      <c r="C851">
        <v>1.9E-2</v>
      </c>
      <c r="D851" t="s">
        <v>756</v>
      </c>
      <c r="E851" t="s">
        <v>1033</v>
      </c>
      <c r="F851" t="s">
        <v>1041</v>
      </c>
      <c r="G851" t="s">
        <v>938</v>
      </c>
      <c r="H851">
        <v>1.296</v>
      </c>
      <c r="J851">
        <v>107173196</v>
      </c>
      <c r="K851" s="2">
        <v>44376</v>
      </c>
      <c r="L851">
        <v>21</v>
      </c>
      <c r="M851">
        <v>1</v>
      </c>
      <c r="N851">
        <v>0</v>
      </c>
      <c r="O851">
        <v>1</v>
      </c>
      <c r="P851" t="s">
        <v>7</v>
      </c>
    </row>
    <row r="852" spans="1:16">
      <c r="A852" t="s">
        <v>998</v>
      </c>
      <c r="B852" t="s">
        <v>1009</v>
      </c>
      <c r="C852">
        <v>0</v>
      </c>
      <c r="E852" t="s">
        <v>942</v>
      </c>
      <c r="F852" t="s">
        <v>956</v>
      </c>
      <c r="G852" t="s">
        <v>1009</v>
      </c>
      <c r="H852">
        <v>0.12</v>
      </c>
      <c r="J852">
        <v>107173208</v>
      </c>
      <c r="K852" s="2">
        <v>44476</v>
      </c>
      <c r="L852">
        <v>23</v>
      </c>
      <c r="M852">
        <v>2</v>
      </c>
      <c r="N852">
        <v>7</v>
      </c>
      <c r="O852">
        <v>1</v>
      </c>
      <c r="P852" t="s">
        <v>7</v>
      </c>
    </row>
    <row r="853" spans="1:16">
      <c r="A853" t="s">
        <v>998</v>
      </c>
      <c r="B853" t="s">
        <v>945</v>
      </c>
      <c r="C853">
        <v>0</v>
      </c>
      <c r="E853" t="s">
        <v>942</v>
      </c>
      <c r="F853" t="s">
        <v>940</v>
      </c>
      <c r="G853" t="s">
        <v>945</v>
      </c>
      <c r="H853">
        <v>7.75</v>
      </c>
      <c r="J853">
        <v>107173202</v>
      </c>
      <c r="K853" s="2">
        <v>44749</v>
      </c>
      <c r="L853">
        <v>21</v>
      </c>
      <c r="M853">
        <v>1</v>
      </c>
      <c r="N853">
        <v>7</v>
      </c>
      <c r="O853">
        <v>1</v>
      </c>
      <c r="P853" t="s">
        <v>7</v>
      </c>
    </row>
    <row r="854" spans="1:16">
      <c r="A854" t="s">
        <v>998</v>
      </c>
      <c r="B854" t="s">
        <v>942</v>
      </c>
      <c r="C854">
        <v>0</v>
      </c>
      <c r="E854" t="s">
        <v>1000</v>
      </c>
      <c r="G854" t="s">
        <v>938</v>
      </c>
      <c r="H854">
        <v>0.66500000000000004</v>
      </c>
      <c r="J854">
        <v>107173227</v>
      </c>
      <c r="K854" s="2">
        <v>44891</v>
      </c>
      <c r="L854">
        <v>30</v>
      </c>
      <c r="M854">
        <v>1</v>
      </c>
      <c r="N854">
        <v>7</v>
      </c>
      <c r="O854">
        <v>1</v>
      </c>
      <c r="P854" t="s">
        <v>7</v>
      </c>
    </row>
    <row r="855" spans="1:16">
      <c r="A855" t="s">
        <v>998</v>
      </c>
      <c r="B855" t="s">
        <v>942</v>
      </c>
      <c r="C855">
        <v>0.5</v>
      </c>
      <c r="D855" t="s">
        <v>756</v>
      </c>
      <c r="E855" t="s">
        <v>945</v>
      </c>
      <c r="F855" t="s">
        <v>1136</v>
      </c>
      <c r="G855" t="s">
        <v>938</v>
      </c>
      <c r="H855">
        <v>0.5</v>
      </c>
      <c r="J855">
        <v>107173238</v>
      </c>
      <c r="K855" s="2">
        <v>44897</v>
      </c>
      <c r="L855">
        <v>17</v>
      </c>
      <c r="M855">
        <v>1</v>
      </c>
      <c r="N855">
        <v>0</v>
      </c>
      <c r="O855">
        <v>1</v>
      </c>
      <c r="P855" t="s">
        <v>7</v>
      </c>
    </row>
    <row r="856" spans="1:16">
      <c r="A856" t="s">
        <v>998</v>
      </c>
      <c r="B856" t="s">
        <v>1137</v>
      </c>
      <c r="C856">
        <v>8.9999999999999993E-3</v>
      </c>
      <c r="D856" t="s">
        <v>6</v>
      </c>
      <c r="E856" t="s">
        <v>942</v>
      </c>
      <c r="F856" t="s">
        <v>1017</v>
      </c>
      <c r="H856">
        <v>999.99900000000002</v>
      </c>
      <c r="J856">
        <v>107173185</v>
      </c>
      <c r="K856" s="2">
        <v>44890</v>
      </c>
      <c r="L856">
        <v>31</v>
      </c>
      <c r="M856">
        <v>1</v>
      </c>
      <c r="N856">
        <v>0</v>
      </c>
      <c r="O856">
        <v>1</v>
      </c>
      <c r="P856" t="s">
        <v>7</v>
      </c>
    </row>
    <row r="857" spans="1:16">
      <c r="A857" t="s">
        <v>998</v>
      </c>
      <c r="B857" t="s">
        <v>942</v>
      </c>
      <c r="C857">
        <v>0.2</v>
      </c>
      <c r="D857" t="s">
        <v>758</v>
      </c>
      <c r="E857" t="s">
        <v>1033</v>
      </c>
      <c r="F857" t="s">
        <v>1000</v>
      </c>
      <c r="G857" t="s">
        <v>938</v>
      </c>
      <c r="H857">
        <v>1.077</v>
      </c>
      <c r="J857">
        <v>107173186</v>
      </c>
      <c r="K857" s="2">
        <v>44763</v>
      </c>
      <c r="L857">
        <v>21</v>
      </c>
      <c r="M857">
        <v>1</v>
      </c>
      <c r="N857">
        <v>12</v>
      </c>
      <c r="O857">
        <v>1</v>
      </c>
      <c r="P857" t="s">
        <v>3</v>
      </c>
    </row>
    <row r="858" spans="1:16">
      <c r="A858" t="s">
        <v>998</v>
      </c>
      <c r="B858" t="s">
        <v>942</v>
      </c>
      <c r="C858">
        <v>0</v>
      </c>
      <c r="D858" t="s">
        <v>6</v>
      </c>
      <c r="E858" t="s">
        <v>1044</v>
      </c>
      <c r="G858" t="s">
        <v>942</v>
      </c>
      <c r="H858">
        <v>999.99900000000002</v>
      </c>
      <c r="J858">
        <v>107288111</v>
      </c>
      <c r="K858" s="2">
        <v>45016</v>
      </c>
      <c r="L858">
        <v>30</v>
      </c>
      <c r="M858">
        <v>1</v>
      </c>
      <c r="N858">
        <v>7</v>
      </c>
      <c r="O858">
        <v>1</v>
      </c>
      <c r="P858" t="s">
        <v>7</v>
      </c>
    </row>
    <row r="859" spans="1:16">
      <c r="A859" t="s">
        <v>998</v>
      </c>
      <c r="B859" t="s">
        <v>945</v>
      </c>
      <c r="C859">
        <v>2E-3</v>
      </c>
      <c r="D859" t="s">
        <v>757</v>
      </c>
      <c r="E859" t="s">
        <v>941</v>
      </c>
      <c r="F859" t="s">
        <v>962</v>
      </c>
      <c r="G859" t="s">
        <v>945</v>
      </c>
      <c r="H859">
        <v>8.1229999999999993</v>
      </c>
      <c r="J859">
        <v>107247149</v>
      </c>
      <c r="K859" s="2">
        <v>44973</v>
      </c>
      <c r="L859">
        <v>21</v>
      </c>
      <c r="M859">
        <v>1</v>
      </c>
      <c r="N859">
        <v>7</v>
      </c>
      <c r="O859">
        <v>1</v>
      </c>
      <c r="P859" t="s">
        <v>3</v>
      </c>
    </row>
    <row r="860" spans="1:16">
      <c r="A860" t="s">
        <v>998</v>
      </c>
      <c r="B860" t="s">
        <v>1089</v>
      </c>
      <c r="C860">
        <v>2.8000000000000001E-2</v>
      </c>
      <c r="D860" t="s">
        <v>757</v>
      </c>
      <c r="E860" t="s">
        <v>942</v>
      </c>
      <c r="F860" t="s">
        <v>1048</v>
      </c>
      <c r="H860">
        <v>999.99900000000002</v>
      </c>
      <c r="J860">
        <v>107267751</v>
      </c>
      <c r="K860" s="2">
        <v>44994</v>
      </c>
      <c r="L860">
        <v>20</v>
      </c>
      <c r="M860">
        <v>1</v>
      </c>
      <c r="N860">
        <v>0</v>
      </c>
      <c r="O860">
        <v>1</v>
      </c>
      <c r="P860" t="s">
        <v>7</v>
      </c>
    </row>
    <row r="861" spans="1:16">
      <c r="A861" t="s">
        <v>998</v>
      </c>
      <c r="B861" t="s">
        <v>942</v>
      </c>
      <c r="C861">
        <v>8.9999999999999993E-3</v>
      </c>
      <c r="D861" t="s">
        <v>756</v>
      </c>
      <c r="E861" t="s">
        <v>1057</v>
      </c>
      <c r="F861" t="s">
        <v>944</v>
      </c>
      <c r="G861" t="s">
        <v>938</v>
      </c>
      <c r="H861">
        <v>8.9999999999999993E-3</v>
      </c>
      <c r="J861">
        <v>107205129</v>
      </c>
      <c r="K861" s="2">
        <v>44933</v>
      </c>
      <c r="L861">
        <v>21</v>
      </c>
      <c r="M861">
        <v>1</v>
      </c>
      <c r="N861">
        <v>0</v>
      </c>
      <c r="O861">
        <v>1</v>
      </c>
      <c r="P861" t="s">
        <v>7</v>
      </c>
    </row>
    <row r="862" spans="1:16">
      <c r="A862" t="s">
        <v>998</v>
      </c>
      <c r="B862" t="s">
        <v>943</v>
      </c>
      <c r="C862">
        <v>0.61</v>
      </c>
      <c r="D862" t="s">
        <v>758</v>
      </c>
      <c r="E862" t="s">
        <v>1005</v>
      </c>
      <c r="F862" t="s">
        <v>944</v>
      </c>
      <c r="H862">
        <v>999.99900000000002</v>
      </c>
      <c r="J862">
        <v>107205109</v>
      </c>
      <c r="K862" s="2">
        <v>44760</v>
      </c>
      <c r="L862">
        <v>30</v>
      </c>
      <c r="M862">
        <v>1</v>
      </c>
      <c r="N862">
        <v>7</v>
      </c>
      <c r="O862">
        <v>1</v>
      </c>
      <c r="P862" t="s">
        <v>3</v>
      </c>
    </row>
    <row r="863" spans="1:16">
      <c r="A863" t="s">
        <v>998</v>
      </c>
      <c r="B863" t="s">
        <v>943</v>
      </c>
      <c r="C863">
        <v>0</v>
      </c>
      <c r="E863" t="s">
        <v>1027</v>
      </c>
      <c r="F863" t="s">
        <v>943</v>
      </c>
      <c r="G863" t="s">
        <v>946</v>
      </c>
      <c r="H863">
        <v>1.75</v>
      </c>
      <c r="J863">
        <v>107308067</v>
      </c>
      <c r="K863" s="2">
        <v>45035</v>
      </c>
      <c r="L863">
        <v>31</v>
      </c>
      <c r="M863">
        <v>1</v>
      </c>
      <c r="N863">
        <v>7</v>
      </c>
      <c r="O863">
        <v>1</v>
      </c>
      <c r="P863" t="s">
        <v>7</v>
      </c>
    </row>
    <row r="864" spans="1:16">
      <c r="A864" t="s">
        <v>998</v>
      </c>
      <c r="B864" t="s">
        <v>944</v>
      </c>
      <c r="C864">
        <v>0.11</v>
      </c>
      <c r="D864" t="s">
        <v>6</v>
      </c>
      <c r="E864" t="s">
        <v>1138</v>
      </c>
      <c r="F864" t="s">
        <v>942</v>
      </c>
      <c r="H864">
        <v>999.99900000000002</v>
      </c>
      <c r="J864">
        <v>107822418</v>
      </c>
      <c r="K864" s="2">
        <v>45523</v>
      </c>
      <c r="L864">
        <v>21</v>
      </c>
      <c r="M864">
        <v>1</v>
      </c>
      <c r="N864">
        <v>12</v>
      </c>
      <c r="O864">
        <v>1</v>
      </c>
      <c r="P864" t="s">
        <v>7</v>
      </c>
    </row>
    <row r="865" spans="1:16">
      <c r="A865" t="s">
        <v>998</v>
      </c>
      <c r="B865" t="s">
        <v>942</v>
      </c>
      <c r="C865">
        <v>9.8000000000000004E-2</v>
      </c>
      <c r="D865" t="s">
        <v>756</v>
      </c>
      <c r="E865" t="s">
        <v>1029</v>
      </c>
      <c r="F865" t="s">
        <v>1041</v>
      </c>
      <c r="G865" t="s">
        <v>938</v>
      </c>
      <c r="H865">
        <v>1.5289999999999999</v>
      </c>
      <c r="J865">
        <v>107303579</v>
      </c>
      <c r="K865" s="2">
        <v>45032</v>
      </c>
      <c r="L865">
        <v>21</v>
      </c>
      <c r="M865">
        <v>1</v>
      </c>
      <c r="N865">
        <v>1</v>
      </c>
      <c r="O865">
        <v>4</v>
      </c>
      <c r="P865" t="s">
        <v>7</v>
      </c>
    </row>
    <row r="866" spans="1:16">
      <c r="A866" t="s">
        <v>998</v>
      </c>
      <c r="B866" t="s">
        <v>942</v>
      </c>
      <c r="C866">
        <v>0</v>
      </c>
      <c r="D866" t="s">
        <v>757</v>
      </c>
      <c r="E866" t="s">
        <v>1031</v>
      </c>
      <c r="F866" t="s">
        <v>1009</v>
      </c>
      <c r="G866" t="s">
        <v>938</v>
      </c>
      <c r="H866">
        <v>1.7230000000000001</v>
      </c>
      <c r="J866">
        <v>107324068</v>
      </c>
      <c r="K866" s="2">
        <v>45050</v>
      </c>
      <c r="L866">
        <v>30</v>
      </c>
      <c r="M866">
        <v>1</v>
      </c>
      <c r="N866">
        <v>8</v>
      </c>
      <c r="O866">
        <v>1</v>
      </c>
      <c r="P866" t="s">
        <v>7</v>
      </c>
    </row>
    <row r="867" spans="1:16">
      <c r="A867" t="s">
        <v>998</v>
      </c>
      <c r="B867" t="s">
        <v>942</v>
      </c>
      <c r="C867">
        <v>3.4000000000000002E-2</v>
      </c>
      <c r="D867" t="s">
        <v>756</v>
      </c>
      <c r="E867" t="s">
        <v>945</v>
      </c>
      <c r="F867" t="s">
        <v>940</v>
      </c>
      <c r="G867" t="s">
        <v>938</v>
      </c>
      <c r="H867">
        <v>3.4000000000000002E-2</v>
      </c>
      <c r="J867">
        <v>107316179</v>
      </c>
      <c r="K867" s="2">
        <v>45027</v>
      </c>
      <c r="L867">
        <v>28</v>
      </c>
      <c r="M867">
        <v>1</v>
      </c>
      <c r="N867">
        <v>0</v>
      </c>
      <c r="O867">
        <v>1</v>
      </c>
      <c r="P867" t="s">
        <v>8</v>
      </c>
    </row>
    <row r="868" spans="1:16">
      <c r="A868" t="s">
        <v>998</v>
      </c>
      <c r="B868" t="s">
        <v>942</v>
      </c>
      <c r="C868">
        <v>5.7000000000000002E-2</v>
      </c>
      <c r="D868" t="s">
        <v>765</v>
      </c>
      <c r="E868" t="s">
        <v>1033</v>
      </c>
      <c r="F868" t="s">
        <v>1016</v>
      </c>
      <c r="G868" t="s">
        <v>938</v>
      </c>
      <c r="H868">
        <v>1.22</v>
      </c>
      <c r="J868">
        <v>107333434</v>
      </c>
      <c r="K868" s="2">
        <v>45058</v>
      </c>
      <c r="L868">
        <v>28</v>
      </c>
      <c r="M868">
        <v>1</v>
      </c>
      <c r="N868">
        <v>0</v>
      </c>
      <c r="O868">
        <v>1</v>
      </c>
      <c r="P868" t="s">
        <v>7</v>
      </c>
    </row>
    <row r="869" spans="1:16">
      <c r="A869" t="s">
        <v>998</v>
      </c>
      <c r="B869" t="s">
        <v>942</v>
      </c>
      <c r="C869">
        <v>8.9999999999999993E-3</v>
      </c>
      <c r="D869" t="s">
        <v>756</v>
      </c>
      <c r="E869" t="s">
        <v>963</v>
      </c>
      <c r="F869" t="s">
        <v>945</v>
      </c>
      <c r="H869">
        <v>999.99900000000002</v>
      </c>
      <c r="J869">
        <v>108566465</v>
      </c>
      <c r="K869" s="2">
        <v>46225</v>
      </c>
      <c r="L869">
        <v>28</v>
      </c>
      <c r="M869">
        <v>1</v>
      </c>
      <c r="N869">
        <v>0</v>
      </c>
      <c r="O869">
        <v>1</v>
      </c>
      <c r="P869" t="s">
        <v>7</v>
      </c>
    </row>
    <row r="870" spans="1:16">
      <c r="A870" t="s">
        <v>998</v>
      </c>
      <c r="B870" t="s">
        <v>945</v>
      </c>
      <c r="C870">
        <v>1.4E-2</v>
      </c>
      <c r="D870" t="s">
        <v>757</v>
      </c>
      <c r="E870" t="s">
        <v>941</v>
      </c>
      <c r="F870" t="s">
        <v>962</v>
      </c>
      <c r="G870" t="s">
        <v>945</v>
      </c>
      <c r="H870">
        <v>8.1349999999999998</v>
      </c>
      <c r="J870">
        <v>107345539</v>
      </c>
      <c r="K870" s="2">
        <v>45072</v>
      </c>
      <c r="L870">
        <v>21</v>
      </c>
      <c r="M870">
        <v>1</v>
      </c>
      <c r="N870">
        <v>0</v>
      </c>
      <c r="O870">
        <v>1</v>
      </c>
      <c r="P870" t="s">
        <v>7</v>
      </c>
    </row>
    <row r="871" spans="1:16">
      <c r="A871" t="s">
        <v>998</v>
      </c>
      <c r="B871" t="s">
        <v>942</v>
      </c>
      <c r="C871">
        <v>0</v>
      </c>
      <c r="E871" t="s">
        <v>945</v>
      </c>
      <c r="F871" t="s">
        <v>940</v>
      </c>
      <c r="G871" t="s">
        <v>939</v>
      </c>
      <c r="H871">
        <v>2.1920000000000002</v>
      </c>
      <c r="J871">
        <v>107281990</v>
      </c>
      <c r="K871" s="2">
        <v>45010</v>
      </c>
      <c r="L871">
        <v>21</v>
      </c>
      <c r="M871">
        <v>2</v>
      </c>
      <c r="N871">
        <v>7</v>
      </c>
      <c r="O871">
        <v>1</v>
      </c>
      <c r="P871" t="s">
        <v>3</v>
      </c>
    </row>
    <row r="872" spans="1:16">
      <c r="A872" t="s">
        <v>998</v>
      </c>
      <c r="B872" t="s">
        <v>999</v>
      </c>
      <c r="C872">
        <v>2.1999999999999999E-2</v>
      </c>
      <c r="D872" t="s">
        <v>757</v>
      </c>
      <c r="E872" t="s">
        <v>942</v>
      </c>
      <c r="H872">
        <v>999.99900000000002</v>
      </c>
      <c r="J872">
        <v>107317615</v>
      </c>
      <c r="K872" s="2">
        <v>45045</v>
      </c>
      <c r="L872">
        <v>25</v>
      </c>
      <c r="M872">
        <v>1</v>
      </c>
      <c r="N872">
        <v>0</v>
      </c>
      <c r="O872">
        <v>1</v>
      </c>
      <c r="P872" t="s">
        <v>7</v>
      </c>
    </row>
    <row r="873" spans="1:16">
      <c r="A873" t="s">
        <v>998</v>
      </c>
      <c r="B873" t="s">
        <v>1127</v>
      </c>
      <c r="C873">
        <v>2.7E-2</v>
      </c>
      <c r="D873" t="s">
        <v>6</v>
      </c>
      <c r="E873" t="s">
        <v>942</v>
      </c>
      <c r="F873" t="s">
        <v>1012</v>
      </c>
      <c r="H873">
        <v>999.99900000000002</v>
      </c>
      <c r="J873">
        <v>107330022</v>
      </c>
      <c r="K873" s="2">
        <v>45056</v>
      </c>
      <c r="L873">
        <v>31</v>
      </c>
      <c r="M873">
        <v>1</v>
      </c>
      <c r="N873">
        <v>0</v>
      </c>
      <c r="O873">
        <v>1</v>
      </c>
      <c r="P873" t="s">
        <v>7</v>
      </c>
    </row>
    <row r="874" spans="1:16">
      <c r="A874" t="s">
        <v>998</v>
      </c>
      <c r="B874" t="s">
        <v>942</v>
      </c>
      <c r="C874">
        <v>0</v>
      </c>
      <c r="E874" t="s">
        <v>1000</v>
      </c>
      <c r="F874" t="s">
        <v>944</v>
      </c>
      <c r="G874" t="s">
        <v>938</v>
      </c>
      <c r="H874">
        <v>0.66500000000000004</v>
      </c>
      <c r="J874">
        <v>107254035</v>
      </c>
      <c r="K874" s="2">
        <v>44982</v>
      </c>
      <c r="L874">
        <v>28</v>
      </c>
      <c r="M874">
        <v>1</v>
      </c>
      <c r="N874">
        <v>0</v>
      </c>
      <c r="O874">
        <v>1</v>
      </c>
      <c r="P874" t="s">
        <v>7</v>
      </c>
    </row>
    <row r="875" spans="1:16">
      <c r="A875" t="s">
        <v>998</v>
      </c>
      <c r="B875" t="s">
        <v>942</v>
      </c>
      <c r="C875">
        <v>0</v>
      </c>
      <c r="E875" t="s">
        <v>1039</v>
      </c>
      <c r="F875" t="s">
        <v>1139</v>
      </c>
      <c r="G875" t="s">
        <v>1040</v>
      </c>
      <c r="H875">
        <v>0.53900000000000003</v>
      </c>
      <c r="J875">
        <v>107290280</v>
      </c>
      <c r="K875" s="2">
        <v>45019</v>
      </c>
      <c r="L875">
        <v>21</v>
      </c>
      <c r="M875">
        <v>1</v>
      </c>
      <c r="N875">
        <v>0</v>
      </c>
      <c r="O875">
        <v>1</v>
      </c>
      <c r="P875" t="s">
        <v>7</v>
      </c>
    </row>
    <row r="876" spans="1:16">
      <c r="A876" t="s">
        <v>998</v>
      </c>
      <c r="B876" t="s">
        <v>1021</v>
      </c>
      <c r="C876">
        <v>0.01</v>
      </c>
      <c r="D876" t="s">
        <v>757</v>
      </c>
      <c r="E876" t="s">
        <v>942</v>
      </c>
      <c r="H876">
        <v>999.99900000000002</v>
      </c>
      <c r="J876">
        <v>107288112</v>
      </c>
      <c r="K876" s="2">
        <v>45016</v>
      </c>
      <c r="L876">
        <v>14</v>
      </c>
      <c r="M876">
        <v>1</v>
      </c>
      <c r="N876">
        <v>4</v>
      </c>
      <c r="O876">
        <v>1</v>
      </c>
      <c r="P876" t="s">
        <v>3</v>
      </c>
    </row>
    <row r="877" spans="1:16">
      <c r="A877" t="s">
        <v>998</v>
      </c>
      <c r="B877" t="s">
        <v>942</v>
      </c>
      <c r="C877">
        <v>0</v>
      </c>
      <c r="E877" t="s">
        <v>940</v>
      </c>
      <c r="F877" t="s">
        <v>1000</v>
      </c>
      <c r="G877" t="s">
        <v>938</v>
      </c>
      <c r="H877">
        <v>0.21099999999999999</v>
      </c>
      <c r="J877">
        <v>107272557</v>
      </c>
      <c r="K877" s="2">
        <v>44999</v>
      </c>
      <c r="L877">
        <v>30</v>
      </c>
      <c r="M877">
        <v>1</v>
      </c>
      <c r="N877">
        <v>7</v>
      </c>
      <c r="O877">
        <v>1</v>
      </c>
      <c r="P877" t="s">
        <v>3</v>
      </c>
    </row>
    <row r="878" spans="1:16">
      <c r="A878" t="s">
        <v>998</v>
      </c>
      <c r="B878" t="s">
        <v>944</v>
      </c>
      <c r="C878">
        <v>1.9E-2</v>
      </c>
      <c r="D878" t="s">
        <v>757</v>
      </c>
      <c r="E878" t="s">
        <v>1006</v>
      </c>
      <c r="F878" t="s">
        <v>943</v>
      </c>
      <c r="G878" t="s">
        <v>937</v>
      </c>
      <c r="H878">
        <v>0.89200000000000002</v>
      </c>
      <c r="J878">
        <v>107314311</v>
      </c>
      <c r="K878" s="2">
        <v>45042</v>
      </c>
      <c r="L878">
        <v>21</v>
      </c>
      <c r="M878">
        <v>2</v>
      </c>
      <c r="N878">
        <v>0</v>
      </c>
      <c r="O878">
        <v>1</v>
      </c>
      <c r="P878" t="s">
        <v>3</v>
      </c>
    </row>
    <row r="879" spans="1:16">
      <c r="A879" t="s">
        <v>998</v>
      </c>
      <c r="B879" t="s">
        <v>945</v>
      </c>
      <c r="C879">
        <v>1.9E-2</v>
      </c>
      <c r="D879" t="s">
        <v>6</v>
      </c>
      <c r="E879" t="s">
        <v>939</v>
      </c>
      <c r="F879" t="s">
        <v>1140</v>
      </c>
      <c r="G879" t="s">
        <v>945</v>
      </c>
      <c r="H879">
        <v>7.7309999999999999</v>
      </c>
      <c r="J879">
        <v>107238351</v>
      </c>
      <c r="K879" s="2">
        <v>44961</v>
      </c>
      <c r="L879">
        <v>28</v>
      </c>
      <c r="M879">
        <v>1</v>
      </c>
      <c r="N879">
        <v>7</v>
      </c>
      <c r="O879">
        <v>1</v>
      </c>
      <c r="P879" t="s">
        <v>7</v>
      </c>
    </row>
    <row r="880" spans="1:16">
      <c r="A880" t="s">
        <v>998</v>
      </c>
      <c r="B880" t="s">
        <v>999</v>
      </c>
      <c r="C880">
        <v>8.9999999999999993E-3</v>
      </c>
      <c r="D880" t="s">
        <v>757</v>
      </c>
      <c r="E880" t="s">
        <v>942</v>
      </c>
      <c r="H880">
        <v>999.99900000000002</v>
      </c>
      <c r="J880">
        <v>107240299</v>
      </c>
      <c r="K880" s="2">
        <v>44968</v>
      </c>
      <c r="L880">
        <v>28</v>
      </c>
      <c r="M880">
        <v>1</v>
      </c>
      <c r="N880">
        <v>8</v>
      </c>
      <c r="O880">
        <v>1</v>
      </c>
      <c r="P880" t="s">
        <v>7</v>
      </c>
    </row>
    <row r="881" spans="1:16">
      <c r="A881" t="s">
        <v>998</v>
      </c>
      <c r="B881" t="s">
        <v>1006</v>
      </c>
      <c r="C881">
        <v>1.9E-2</v>
      </c>
      <c r="D881" t="s">
        <v>756</v>
      </c>
      <c r="E881" t="s">
        <v>944</v>
      </c>
      <c r="F881" t="s">
        <v>1141</v>
      </c>
      <c r="H881">
        <v>999.99900000000002</v>
      </c>
      <c r="J881">
        <v>108474754</v>
      </c>
      <c r="K881" s="2">
        <v>46134</v>
      </c>
      <c r="L881">
        <v>19</v>
      </c>
      <c r="M881">
        <v>1</v>
      </c>
      <c r="N881">
        <v>0</v>
      </c>
      <c r="O881">
        <v>1</v>
      </c>
      <c r="P881" t="s">
        <v>7</v>
      </c>
    </row>
    <row r="882" spans="1:16">
      <c r="A882" t="s">
        <v>998</v>
      </c>
      <c r="B882" t="s">
        <v>945</v>
      </c>
      <c r="C882">
        <v>1.9E-2</v>
      </c>
      <c r="D882" t="s">
        <v>765</v>
      </c>
      <c r="E882" t="s">
        <v>942</v>
      </c>
      <c r="G882" t="s">
        <v>945</v>
      </c>
      <c r="H882">
        <v>7.7690000000000001</v>
      </c>
      <c r="J882">
        <v>107260671</v>
      </c>
      <c r="K882" s="2">
        <v>44989</v>
      </c>
      <c r="L882">
        <v>21</v>
      </c>
      <c r="M882">
        <v>1</v>
      </c>
      <c r="N882">
        <v>7</v>
      </c>
      <c r="O882">
        <v>2</v>
      </c>
      <c r="P882" t="s">
        <v>7</v>
      </c>
    </row>
    <row r="883" spans="1:16">
      <c r="A883" t="s">
        <v>998</v>
      </c>
      <c r="B883" t="s">
        <v>942</v>
      </c>
      <c r="C883">
        <v>7.4999999999999997E-2</v>
      </c>
      <c r="D883" t="s">
        <v>756</v>
      </c>
      <c r="E883" t="s">
        <v>1009</v>
      </c>
      <c r="F883" t="s">
        <v>1012</v>
      </c>
      <c r="G883" t="s">
        <v>1013</v>
      </c>
      <c r="H883">
        <v>0.505</v>
      </c>
      <c r="J883">
        <v>107233455</v>
      </c>
      <c r="K883" s="2">
        <v>44961</v>
      </c>
      <c r="L883">
        <v>21</v>
      </c>
      <c r="M883">
        <v>1</v>
      </c>
      <c r="N883">
        <v>7</v>
      </c>
      <c r="O883">
        <v>1</v>
      </c>
      <c r="P883" t="s">
        <v>7</v>
      </c>
    </row>
    <row r="884" spans="1:16">
      <c r="A884" t="s">
        <v>998</v>
      </c>
      <c r="B884" t="s">
        <v>945</v>
      </c>
      <c r="C884">
        <v>2.5000000000000001E-2</v>
      </c>
      <c r="D884" t="s">
        <v>765</v>
      </c>
      <c r="E884" t="s">
        <v>942</v>
      </c>
      <c r="F884" t="s">
        <v>1049</v>
      </c>
      <c r="G884" t="s">
        <v>945</v>
      </c>
      <c r="H884">
        <v>7.7750000000000004</v>
      </c>
      <c r="J884">
        <v>107276706</v>
      </c>
      <c r="K884" s="2">
        <v>45005</v>
      </c>
      <c r="L884">
        <v>21</v>
      </c>
      <c r="M884">
        <v>1</v>
      </c>
      <c r="N884">
        <v>7</v>
      </c>
      <c r="O884">
        <v>1</v>
      </c>
      <c r="P884" t="s">
        <v>7</v>
      </c>
    </row>
    <row r="885" spans="1:16">
      <c r="A885" t="s">
        <v>998</v>
      </c>
      <c r="B885" t="s">
        <v>942</v>
      </c>
      <c r="C885">
        <v>1.9E-2</v>
      </c>
      <c r="D885" t="s">
        <v>765</v>
      </c>
      <c r="E885" t="s">
        <v>956</v>
      </c>
      <c r="F885" t="s">
        <v>1029</v>
      </c>
      <c r="G885" t="s">
        <v>938</v>
      </c>
      <c r="H885">
        <v>1.577</v>
      </c>
      <c r="J885">
        <v>107251476</v>
      </c>
      <c r="K885" s="2">
        <v>44979</v>
      </c>
      <c r="L885">
        <v>30</v>
      </c>
      <c r="M885">
        <v>1</v>
      </c>
      <c r="N885">
        <v>8</v>
      </c>
      <c r="O885">
        <v>1</v>
      </c>
      <c r="P885" t="s">
        <v>7</v>
      </c>
    </row>
    <row r="886" spans="1:16">
      <c r="A886" t="s">
        <v>998</v>
      </c>
      <c r="B886" t="s">
        <v>942</v>
      </c>
      <c r="C886">
        <v>3.7999999999999999E-2</v>
      </c>
      <c r="D886" t="s">
        <v>758</v>
      </c>
      <c r="E886" t="s">
        <v>997</v>
      </c>
      <c r="F886" t="s">
        <v>944</v>
      </c>
      <c r="G886" t="s">
        <v>938</v>
      </c>
      <c r="H886">
        <v>0.30199999999999999</v>
      </c>
      <c r="J886">
        <v>107249218</v>
      </c>
      <c r="K886" s="2">
        <v>44977</v>
      </c>
      <c r="L886">
        <v>21</v>
      </c>
      <c r="M886">
        <v>1</v>
      </c>
      <c r="N886">
        <v>7</v>
      </c>
      <c r="O886">
        <v>1</v>
      </c>
      <c r="P886" t="s">
        <v>7</v>
      </c>
    </row>
    <row r="887" spans="1:16">
      <c r="A887" t="s">
        <v>998</v>
      </c>
      <c r="B887" t="s">
        <v>943</v>
      </c>
      <c r="C887">
        <v>0</v>
      </c>
      <c r="E887" t="s">
        <v>1109</v>
      </c>
      <c r="F887" t="s">
        <v>1142</v>
      </c>
      <c r="G887" t="s">
        <v>1130</v>
      </c>
      <c r="H887">
        <v>7.5110000000000001</v>
      </c>
      <c r="J887">
        <v>107250315</v>
      </c>
      <c r="K887" s="2">
        <v>44978</v>
      </c>
      <c r="L887">
        <v>21</v>
      </c>
      <c r="M887">
        <v>1</v>
      </c>
      <c r="N887">
        <v>8</v>
      </c>
      <c r="O887">
        <v>1</v>
      </c>
      <c r="P887" t="s">
        <v>7</v>
      </c>
    </row>
    <row r="888" spans="1:16">
      <c r="A888" t="s">
        <v>998</v>
      </c>
      <c r="B888" t="s">
        <v>942</v>
      </c>
      <c r="C888">
        <v>0</v>
      </c>
      <c r="E888" t="s">
        <v>945</v>
      </c>
      <c r="G888" t="s">
        <v>939</v>
      </c>
      <c r="H888">
        <v>2.1920000000000002</v>
      </c>
      <c r="J888">
        <v>107218368</v>
      </c>
      <c r="K888" s="2">
        <v>44945</v>
      </c>
      <c r="L888">
        <v>28</v>
      </c>
      <c r="M888">
        <v>1</v>
      </c>
      <c r="N888">
        <v>0</v>
      </c>
      <c r="O888">
        <v>4</v>
      </c>
      <c r="P888" t="s">
        <v>7</v>
      </c>
    </row>
    <row r="889" spans="1:16">
      <c r="A889" t="s">
        <v>998</v>
      </c>
      <c r="B889" t="s">
        <v>942</v>
      </c>
      <c r="C889">
        <v>8.9999999999999993E-3</v>
      </c>
      <c r="D889" t="s">
        <v>757</v>
      </c>
      <c r="E889" t="s">
        <v>1009</v>
      </c>
      <c r="F889" t="s">
        <v>1048</v>
      </c>
      <c r="G889" t="s">
        <v>938</v>
      </c>
      <c r="H889">
        <v>1.8340000000000001</v>
      </c>
      <c r="J889">
        <v>108170642</v>
      </c>
      <c r="K889" s="2">
        <v>45852</v>
      </c>
      <c r="L889">
        <v>30</v>
      </c>
      <c r="M889">
        <v>1</v>
      </c>
      <c r="N889">
        <v>0</v>
      </c>
      <c r="O889">
        <v>1</v>
      </c>
      <c r="P889" t="s">
        <v>7</v>
      </c>
    </row>
    <row r="890" spans="1:16">
      <c r="A890" t="s">
        <v>998</v>
      </c>
      <c r="B890" t="s">
        <v>942</v>
      </c>
      <c r="C890">
        <v>8.5000000000000006E-2</v>
      </c>
      <c r="D890" t="s">
        <v>758</v>
      </c>
      <c r="E890" t="s">
        <v>1016</v>
      </c>
      <c r="F890" t="s">
        <v>1000</v>
      </c>
      <c r="G890" t="s">
        <v>938</v>
      </c>
      <c r="H890">
        <v>0.754</v>
      </c>
      <c r="J890">
        <v>107252249</v>
      </c>
      <c r="K890" s="2">
        <v>44979</v>
      </c>
      <c r="L890">
        <v>30</v>
      </c>
      <c r="M890">
        <v>1</v>
      </c>
      <c r="N890">
        <v>7</v>
      </c>
      <c r="O890">
        <v>1</v>
      </c>
      <c r="P890" t="s">
        <v>3</v>
      </c>
    </row>
    <row r="891" spans="1:16">
      <c r="A891" t="s">
        <v>998</v>
      </c>
      <c r="B891" t="s">
        <v>942</v>
      </c>
      <c r="C891">
        <v>0.1</v>
      </c>
      <c r="D891" t="s">
        <v>758</v>
      </c>
      <c r="E891" t="s">
        <v>944</v>
      </c>
      <c r="F891" t="s">
        <v>945</v>
      </c>
      <c r="G891" t="s">
        <v>938</v>
      </c>
      <c r="H891">
        <v>0.111</v>
      </c>
      <c r="J891">
        <v>107251468</v>
      </c>
      <c r="K891" s="2">
        <v>44979</v>
      </c>
      <c r="L891">
        <v>30</v>
      </c>
      <c r="M891">
        <v>1</v>
      </c>
      <c r="N891">
        <v>8</v>
      </c>
      <c r="O891">
        <v>1</v>
      </c>
      <c r="P891" t="s">
        <v>3</v>
      </c>
    </row>
    <row r="892" spans="1:16">
      <c r="A892" t="s">
        <v>998</v>
      </c>
      <c r="B892" t="s">
        <v>942</v>
      </c>
      <c r="C892">
        <v>8.0000000000000002E-3</v>
      </c>
      <c r="D892" t="s">
        <v>758</v>
      </c>
      <c r="E892" t="s">
        <v>997</v>
      </c>
      <c r="F892" t="s">
        <v>944</v>
      </c>
      <c r="G892" t="s">
        <v>938</v>
      </c>
      <c r="H892">
        <v>0.33200000000000002</v>
      </c>
      <c r="J892">
        <v>107209484</v>
      </c>
      <c r="K892" s="2">
        <v>44582</v>
      </c>
      <c r="L892">
        <v>30</v>
      </c>
      <c r="M892">
        <v>5</v>
      </c>
      <c r="N892">
        <v>8</v>
      </c>
      <c r="O892">
        <v>5</v>
      </c>
      <c r="P892" t="s">
        <v>7</v>
      </c>
    </row>
    <row r="893" spans="1:16">
      <c r="A893" t="s">
        <v>998</v>
      </c>
      <c r="B893" t="s">
        <v>1057</v>
      </c>
      <c r="C893">
        <v>0</v>
      </c>
      <c r="E893" t="s">
        <v>942</v>
      </c>
      <c r="F893" t="s">
        <v>941</v>
      </c>
      <c r="G893" t="s">
        <v>945</v>
      </c>
      <c r="H893">
        <v>7.75</v>
      </c>
      <c r="J893">
        <v>107224539</v>
      </c>
      <c r="K893" s="2">
        <v>44952</v>
      </c>
      <c r="L893">
        <v>21</v>
      </c>
      <c r="M893">
        <v>1</v>
      </c>
      <c r="N893">
        <v>7</v>
      </c>
      <c r="O893">
        <v>1</v>
      </c>
      <c r="P893" t="s">
        <v>3</v>
      </c>
    </row>
    <row r="894" spans="1:16">
      <c r="A894" t="s">
        <v>998</v>
      </c>
      <c r="B894" t="s">
        <v>945</v>
      </c>
      <c r="C894">
        <v>0</v>
      </c>
      <c r="E894" t="s">
        <v>942</v>
      </c>
      <c r="F894" t="s">
        <v>1049</v>
      </c>
      <c r="G894" t="s">
        <v>945</v>
      </c>
      <c r="H894">
        <v>7.75</v>
      </c>
      <c r="J894">
        <v>107479287</v>
      </c>
      <c r="K894" s="2">
        <v>45206</v>
      </c>
      <c r="L894">
        <v>21</v>
      </c>
      <c r="M894">
        <v>2</v>
      </c>
      <c r="N894">
        <v>7</v>
      </c>
      <c r="O894">
        <v>1</v>
      </c>
      <c r="P894" t="s">
        <v>7</v>
      </c>
    </row>
    <row r="895" spans="1:16">
      <c r="A895" t="s">
        <v>998</v>
      </c>
      <c r="B895" t="s">
        <v>942</v>
      </c>
      <c r="C895">
        <v>8.7999999999999995E-2</v>
      </c>
      <c r="D895" t="s">
        <v>762</v>
      </c>
      <c r="E895" t="s">
        <v>1033</v>
      </c>
      <c r="F895" t="s">
        <v>1029</v>
      </c>
      <c r="G895" t="s">
        <v>938</v>
      </c>
      <c r="H895">
        <v>1.365</v>
      </c>
      <c r="J895">
        <v>108194580</v>
      </c>
      <c r="K895" s="2">
        <v>45876</v>
      </c>
      <c r="L895">
        <v>21</v>
      </c>
      <c r="M895">
        <v>2</v>
      </c>
      <c r="N895">
        <v>7</v>
      </c>
      <c r="O895">
        <v>1</v>
      </c>
      <c r="P895" t="s">
        <v>7</v>
      </c>
    </row>
    <row r="896" spans="1:16">
      <c r="A896" t="s">
        <v>998</v>
      </c>
      <c r="B896" t="s">
        <v>942</v>
      </c>
      <c r="C896">
        <v>0</v>
      </c>
      <c r="E896" t="s">
        <v>1039</v>
      </c>
      <c r="G896" t="s">
        <v>1040</v>
      </c>
      <c r="H896">
        <v>0.53900000000000003</v>
      </c>
      <c r="J896">
        <v>107230485</v>
      </c>
      <c r="K896" s="2">
        <v>44957</v>
      </c>
      <c r="L896">
        <v>21</v>
      </c>
      <c r="M896">
        <v>1</v>
      </c>
      <c r="N896">
        <v>9</v>
      </c>
      <c r="O896">
        <v>1</v>
      </c>
      <c r="P896" t="s">
        <v>7</v>
      </c>
    </row>
    <row r="897" spans="1:19">
      <c r="A897" t="s">
        <v>998</v>
      </c>
      <c r="B897" t="s">
        <v>942</v>
      </c>
      <c r="C897">
        <v>3.0000000000000001E-3</v>
      </c>
      <c r="D897" t="s">
        <v>756</v>
      </c>
      <c r="E897" t="s">
        <v>1057</v>
      </c>
      <c r="F897" t="s">
        <v>954</v>
      </c>
      <c r="G897" t="s">
        <v>938</v>
      </c>
      <c r="H897">
        <v>3.0000000000000001E-3</v>
      </c>
      <c r="J897">
        <v>107230268</v>
      </c>
      <c r="K897" s="2">
        <v>44957</v>
      </c>
      <c r="L897">
        <v>21</v>
      </c>
      <c r="M897">
        <v>1</v>
      </c>
      <c r="N897">
        <v>7</v>
      </c>
      <c r="O897">
        <v>1</v>
      </c>
      <c r="P897" t="s">
        <v>7</v>
      </c>
    </row>
    <row r="898" spans="1:19">
      <c r="A898" t="s">
        <v>998</v>
      </c>
      <c r="B898" t="s">
        <v>944</v>
      </c>
      <c r="C898">
        <v>0</v>
      </c>
      <c r="E898" t="s">
        <v>1070</v>
      </c>
      <c r="F898" t="s">
        <v>942</v>
      </c>
      <c r="G898" t="s">
        <v>944</v>
      </c>
      <c r="H898">
        <v>999.99900000000002</v>
      </c>
      <c r="J898">
        <v>107353411</v>
      </c>
      <c r="K898" s="2">
        <v>45079</v>
      </c>
      <c r="L898">
        <v>24</v>
      </c>
      <c r="M898">
        <v>1</v>
      </c>
      <c r="N898">
        <v>8</v>
      </c>
      <c r="O898">
        <v>1</v>
      </c>
      <c r="P898" t="s">
        <v>7</v>
      </c>
    </row>
    <row r="899" spans="1:19">
      <c r="A899" t="s">
        <v>998</v>
      </c>
      <c r="B899" t="s">
        <v>945</v>
      </c>
      <c r="C899">
        <v>0</v>
      </c>
      <c r="E899" t="s">
        <v>942</v>
      </c>
      <c r="F899" t="s">
        <v>941</v>
      </c>
      <c r="G899" t="s">
        <v>945</v>
      </c>
      <c r="H899">
        <v>7.75</v>
      </c>
      <c r="J899">
        <v>107365183</v>
      </c>
      <c r="K899" s="2">
        <v>45074</v>
      </c>
      <c r="L899">
        <v>30</v>
      </c>
      <c r="M899">
        <v>2</v>
      </c>
      <c r="N899">
        <v>7</v>
      </c>
      <c r="O899">
        <v>1</v>
      </c>
      <c r="P899" t="s">
        <v>8</v>
      </c>
    </row>
    <row r="900" spans="1:19">
      <c r="A900" t="s">
        <v>998</v>
      </c>
      <c r="B900" t="s">
        <v>942</v>
      </c>
      <c r="C900">
        <v>4.5999999999999999E-2</v>
      </c>
      <c r="D900" t="s">
        <v>762</v>
      </c>
      <c r="E900" t="s">
        <v>1038</v>
      </c>
      <c r="F900" t="s">
        <v>1039</v>
      </c>
      <c r="G900" t="s">
        <v>1040</v>
      </c>
      <c r="H900">
        <v>0.53</v>
      </c>
      <c r="J900">
        <v>108042998</v>
      </c>
      <c r="K900" s="2">
        <v>45726</v>
      </c>
      <c r="L900">
        <v>21</v>
      </c>
      <c r="M900">
        <v>1</v>
      </c>
      <c r="N900">
        <v>7</v>
      </c>
      <c r="O900">
        <v>1</v>
      </c>
      <c r="P900" t="s">
        <v>7</v>
      </c>
    </row>
    <row r="901" spans="1:19">
      <c r="A901" t="s">
        <v>998</v>
      </c>
      <c r="B901" t="s">
        <v>942</v>
      </c>
      <c r="C901">
        <v>0</v>
      </c>
      <c r="E901" t="s">
        <v>1044</v>
      </c>
      <c r="G901" t="s">
        <v>942</v>
      </c>
      <c r="H901">
        <v>999.99900000000002</v>
      </c>
      <c r="J901">
        <v>107391646</v>
      </c>
      <c r="K901" s="2">
        <v>45117</v>
      </c>
      <c r="L901">
        <v>24</v>
      </c>
      <c r="M901">
        <v>1</v>
      </c>
      <c r="N901">
        <v>7</v>
      </c>
      <c r="O901">
        <v>1</v>
      </c>
      <c r="P901" t="s">
        <v>7</v>
      </c>
    </row>
    <row r="902" spans="1:19">
      <c r="A902" t="s">
        <v>998</v>
      </c>
      <c r="B902" t="s">
        <v>942</v>
      </c>
      <c r="C902">
        <v>3.7999999999999999E-2</v>
      </c>
      <c r="D902" t="s">
        <v>758</v>
      </c>
      <c r="E902" t="s">
        <v>944</v>
      </c>
      <c r="F902" t="s">
        <v>945</v>
      </c>
      <c r="G902" t="s">
        <v>938</v>
      </c>
      <c r="H902">
        <v>0.17299999999999999</v>
      </c>
      <c r="J902">
        <v>107440089</v>
      </c>
      <c r="K902" s="2">
        <v>45166</v>
      </c>
      <c r="L902">
        <v>28</v>
      </c>
      <c r="M902">
        <v>1</v>
      </c>
      <c r="N902">
        <v>0</v>
      </c>
      <c r="O902">
        <v>1</v>
      </c>
      <c r="P902" t="s">
        <v>7</v>
      </c>
    </row>
    <row r="903" spans="1:19">
      <c r="A903" t="s">
        <v>998</v>
      </c>
      <c r="B903" t="s">
        <v>942</v>
      </c>
      <c r="C903">
        <v>0</v>
      </c>
      <c r="E903" t="s">
        <v>1009</v>
      </c>
      <c r="F903" t="s">
        <v>1010</v>
      </c>
      <c r="G903" t="s">
        <v>938</v>
      </c>
      <c r="H903">
        <v>1.843</v>
      </c>
      <c r="J903">
        <v>107367831</v>
      </c>
      <c r="K903" s="2">
        <v>45093</v>
      </c>
      <c r="L903">
        <v>30</v>
      </c>
      <c r="M903">
        <v>1</v>
      </c>
      <c r="N903">
        <v>7</v>
      </c>
      <c r="O903">
        <v>1</v>
      </c>
      <c r="P903" t="s">
        <v>3</v>
      </c>
    </row>
    <row r="904" spans="1:19">
      <c r="A904" t="s">
        <v>998</v>
      </c>
      <c r="B904" t="s">
        <v>942</v>
      </c>
      <c r="C904">
        <v>0</v>
      </c>
      <c r="E904" t="s">
        <v>1016</v>
      </c>
      <c r="F904" t="s">
        <v>1000</v>
      </c>
      <c r="G904" t="s">
        <v>938</v>
      </c>
      <c r="H904">
        <v>0.83899999999999997</v>
      </c>
      <c r="J904">
        <v>107392896</v>
      </c>
      <c r="K904" s="2">
        <v>45118</v>
      </c>
      <c r="L904">
        <v>23</v>
      </c>
      <c r="M904">
        <v>1</v>
      </c>
      <c r="N904">
        <v>7</v>
      </c>
      <c r="O904">
        <v>1</v>
      </c>
      <c r="P904" t="s">
        <v>8</v>
      </c>
    </row>
    <row r="905" spans="1:19">
      <c r="A905" t="s">
        <v>998</v>
      </c>
      <c r="B905" t="s">
        <v>945</v>
      </c>
      <c r="C905">
        <v>1.9E-2</v>
      </c>
      <c r="D905" t="s">
        <v>762</v>
      </c>
      <c r="E905" t="s">
        <v>942</v>
      </c>
      <c r="F905" t="s">
        <v>940</v>
      </c>
      <c r="G905" t="s">
        <v>945</v>
      </c>
      <c r="H905">
        <v>7.7309999999999999</v>
      </c>
      <c r="J905">
        <v>107441145</v>
      </c>
      <c r="K905" s="2">
        <v>45168</v>
      </c>
      <c r="L905">
        <v>21</v>
      </c>
      <c r="M905">
        <v>2</v>
      </c>
      <c r="N905">
        <v>7</v>
      </c>
      <c r="O905">
        <v>1</v>
      </c>
      <c r="P905" t="s">
        <v>7</v>
      </c>
    </row>
    <row r="906" spans="1:19">
      <c r="A906" t="s">
        <v>998</v>
      </c>
      <c r="B906" t="s">
        <v>942</v>
      </c>
      <c r="C906">
        <v>0.01</v>
      </c>
      <c r="D906" t="s">
        <v>6</v>
      </c>
      <c r="E906" t="s">
        <v>1003</v>
      </c>
      <c r="F906" t="s">
        <v>1074</v>
      </c>
      <c r="G906" t="s">
        <v>1040</v>
      </c>
      <c r="H906">
        <v>0.01</v>
      </c>
      <c r="J906">
        <v>107423319</v>
      </c>
      <c r="K906" s="2">
        <v>45149</v>
      </c>
      <c r="L906">
        <v>1</v>
      </c>
      <c r="M906">
        <v>1</v>
      </c>
      <c r="N906">
        <v>0</v>
      </c>
      <c r="O906">
        <v>5</v>
      </c>
      <c r="P906" t="s">
        <v>7</v>
      </c>
    </row>
    <row r="907" spans="1:19">
      <c r="A907" t="s">
        <v>998</v>
      </c>
      <c r="B907" t="s">
        <v>945</v>
      </c>
      <c r="C907">
        <v>5.0000000000000001E-3</v>
      </c>
      <c r="D907" t="s">
        <v>763</v>
      </c>
      <c r="E907" t="s">
        <v>942</v>
      </c>
      <c r="F907" t="s">
        <v>940</v>
      </c>
      <c r="G907" t="s">
        <v>945</v>
      </c>
      <c r="H907">
        <v>7.7450000000000001</v>
      </c>
      <c r="J907">
        <v>107464912</v>
      </c>
      <c r="K907" s="2">
        <v>45190</v>
      </c>
      <c r="L907">
        <v>21</v>
      </c>
      <c r="M907">
        <v>1</v>
      </c>
      <c r="N907">
        <v>7</v>
      </c>
      <c r="O907">
        <v>5</v>
      </c>
      <c r="P907" t="s">
        <v>7</v>
      </c>
    </row>
    <row r="908" spans="1:19">
      <c r="A908" t="s">
        <v>754</v>
      </c>
      <c r="B908" t="s">
        <v>939</v>
      </c>
      <c r="C908">
        <v>9.5000000000000001E-2</v>
      </c>
      <c r="D908" t="s">
        <v>756</v>
      </c>
      <c r="E908" t="s">
        <v>945</v>
      </c>
      <c r="F908" t="s">
        <v>1001</v>
      </c>
      <c r="G908" t="s">
        <v>939</v>
      </c>
      <c r="H908">
        <v>2.1920000000000002</v>
      </c>
      <c r="J908">
        <v>107464310</v>
      </c>
      <c r="K908" s="2">
        <v>45188</v>
      </c>
      <c r="L908">
        <v>28</v>
      </c>
      <c r="M908">
        <v>1</v>
      </c>
      <c r="N908">
        <v>0</v>
      </c>
      <c r="O908">
        <v>1</v>
      </c>
      <c r="P908" t="s">
        <v>7</v>
      </c>
    </row>
    <row r="909" spans="1:19">
      <c r="A909" t="s">
        <v>998</v>
      </c>
      <c r="B909" t="s">
        <v>942</v>
      </c>
      <c r="C909">
        <v>0</v>
      </c>
      <c r="E909" t="s">
        <v>945</v>
      </c>
      <c r="F909" t="s">
        <v>954</v>
      </c>
      <c r="G909" t="s">
        <v>939</v>
      </c>
      <c r="H909">
        <v>2.1920000000000002</v>
      </c>
      <c r="J909">
        <v>107389833</v>
      </c>
      <c r="K909" s="2">
        <v>45114</v>
      </c>
      <c r="L909">
        <v>21</v>
      </c>
      <c r="M909">
        <v>1</v>
      </c>
      <c r="N909">
        <v>7</v>
      </c>
      <c r="O909">
        <v>1</v>
      </c>
      <c r="P909" t="s">
        <v>7</v>
      </c>
    </row>
    <row r="910" spans="1:19">
      <c r="A910" t="s">
        <v>998</v>
      </c>
      <c r="B910" t="s">
        <v>939</v>
      </c>
      <c r="C910">
        <v>2.4E-2</v>
      </c>
      <c r="D910" t="s">
        <v>758</v>
      </c>
      <c r="E910" t="s">
        <v>1143</v>
      </c>
      <c r="F910" t="s">
        <v>983</v>
      </c>
      <c r="H910">
        <v>999.99900000000002</v>
      </c>
      <c r="J910">
        <v>107497749</v>
      </c>
      <c r="K910" s="2">
        <v>45219</v>
      </c>
      <c r="L910">
        <v>21</v>
      </c>
      <c r="M910">
        <v>1</v>
      </c>
      <c r="N910">
        <v>0</v>
      </c>
      <c r="O910">
        <v>1</v>
      </c>
      <c r="P910" t="s">
        <v>7</v>
      </c>
      <c r="Q910">
        <v>35.177</v>
      </c>
      <c r="R910">
        <v>-79.437299999999993</v>
      </c>
      <c r="S910" t="s">
        <v>761</v>
      </c>
    </row>
    <row r="911" spans="1:19">
      <c r="A911" t="s">
        <v>998</v>
      </c>
      <c r="B911" t="s">
        <v>943</v>
      </c>
      <c r="C911">
        <v>8.9999999999999993E-3</v>
      </c>
      <c r="D911" t="s">
        <v>6</v>
      </c>
      <c r="E911" t="s">
        <v>1005</v>
      </c>
      <c r="F911" t="s">
        <v>941</v>
      </c>
      <c r="H911">
        <v>999.99900000000002</v>
      </c>
      <c r="J911">
        <v>107462091</v>
      </c>
      <c r="K911" s="2">
        <v>45187</v>
      </c>
      <c r="L911">
        <v>30</v>
      </c>
      <c r="M911">
        <v>1</v>
      </c>
      <c r="N911">
        <v>0</v>
      </c>
      <c r="O911">
        <v>1</v>
      </c>
      <c r="P911" t="s">
        <v>3</v>
      </c>
    </row>
    <row r="912" spans="1:19">
      <c r="A912" t="s">
        <v>998</v>
      </c>
      <c r="B912" t="s">
        <v>945</v>
      </c>
      <c r="C912">
        <v>2.3E-2</v>
      </c>
      <c r="D912" t="s">
        <v>765</v>
      </c>
      <c r="E912" t="s">
        <v>942</v>
      </c>
      <c r="F912" t="s">
        <v>1049</v>
      </c>
      <c r="G912" t="s">
        <v>945</v>
      </c>
      <c r="H912">
        <v>7.7729999999999997</v>
      </c>
      <c r="J912">
        <v>107424312</v>
      </c>
      <c r="K912" s="2">
        <v>45152</v>
      </c>
      <c r="L912">
        <v>21</v>
      </c>
      <c r="M912">
        <v>1</v>
      </c>
      <c r="N912">
        <v>0</v>
      </c>
      <c r="O912">
        <v>1</v>
      </c>
      <c r="P912" t="s">
        <v>7</v>
      </c>
    </row>
    <row r="913" spans="1:16">
      <c r="A913" t="s">
        <v>998</v>
      </c>
      <c r="B913" t="s">
        <v>943</v>
      </c>
      <c r="C913">
        <v>0</v>
      </c>
      <c r="E913" t="s">
        <v>1109</v>
      </c>
      <c r="F913" t="s">
        <v>1129</v>
      </c>
      <c r="G913" t="s">
        <v>1130</v>
      </c>
      <c r="H913">
        <v>7.5110000000000001</v>
      </c>
      <c r="J913">
        <v>107477913</v>
      </c>
      <c r="K913" s="2">
        <v>45202</v>
      </c>
      <c r="L913">
        <v>21</v>
      </c>
      <c r="M913">
        <v>1</v>
      </c>
      <c r="N913">
        <v>0</v>
      </c>
      <c r="O913">
        <v>1</v>
      </c>
      <c r="P913" t="s">
        <v>7</v>
      </c>
    </row>
    <row r="914" spans="1:16">
      <c r="A914" t="s">
        <v>998</v>
      </c>
      <c r="B914" t="s">
        <v>942</v>
      </c>
      <c r="C914">
        <v>4.0000000000000001E-3</v>
      </c>
      <c r="D914" t="s">
        <v>758</v>
      </c>
      <c r="E914" t="s">
        <v>1039</v>
      </c>
      <c r="G914" t="s">
        <v>1040</v>
      </c>
      <c r="H914">
        <v>0.53500000000000003</v>
      </c>
      <c r="J914">
        <v>107360935</v>
      </c>
      <c r="K914" s="2">
        <v>45064</v>
      </c>
      <c r="L914">
        <v>21</v>
      </c>
      <c r="M914">
        <v>1</v>
      </c>
      <c r="N914">
        <v>8</v>
      </c>
      <c r="O914">
        <v>1</v>
      </c>
      <c r="P914" t="s">
        <v>7</v>
      </c>
    </row>
    <row r="915" spans="1:16">
      <c r="A915" t="s">
        <v>998</v>
      </c>
      <c r="B915" t="s">
        <v>945</v>
      </c>
      <c r="C915">
        <v>0</v>
      </c>
      <c r="E915" t="s">
        <v>942</v>
      </c>
      <c r="G915" t="s">
        <v>945</v>
      </c>
      <c r="H915">
        <v>7.75</v>
      </c>
      <c r="J915">
        <v>107364211</v>
      </c>
      <c r="K915" s="2">
        <v>44971</v>
      </c>
      <c r="L915">
        <v>21</v>
      </c>
      <c r="M915">
        <v>1</v>
      </c>
      <c r="N915">
        <v>0</v>
      </c>
      <c r="O915">
        <v>1</v>
      </c>
      <c r="P915" t="s">
        <v>7</v>
      </c>
    </row>
    <row r="916" spans="1:16">
      <c r="A916" t="s">
        <v>998</v>
      </c>
      <c r="B916" t="s">
        <v>942</v>
      </c>
      <c r="C916">
        <v>0</v>
      </c>
      <c r="E916" t="s">
        <v>956</v>
      </c>
      <c r="F916" t="s">
        <v>1029</v>
      </c>
      <c r="G916" t="s">
        <v>938</v>
      </c>
      <c r="H916">
        <v>1.5960000000000001</v>
      </c>
      <c r="J916">
        <v>107911891</v>
      </c>
      <c r="K916" s="2">
        <v>45602</v>
      </c>
      <c r="L916">
        <v>21</v>
      </c>
      <c r="M916">
        <v>1</v>
      </c>
      <c r="N916">
        <v>8</v>
      </c>
      <c r="O916">
        <v>1</v>
      </c>
      <c r="P916" t="s">
        <v>7</v>
      </c>
    </row>
    <row r="917" spans="1:16">
      <c r="A917" t="s">
        <v>998</v>
      </c>
      <c r="B917" t="s">
        <v>942</v>
      </c>
      <c r="C917">
        <v>4.7E-2</v>
      </c>
      <c r="D917" t="s">
        <v>758</v>
      </c>
      <c r="E917" t="s">
        <v>1003</v>
      </c>
      <c r="F917" t="s">
        <v>1074</v>
      </c>
      <c r="G917" t="s">
        <v>1013</v>
      </c>
      <c r="H917">
        <v>0.59599999999999997</v>
      </c>
      <c r="J917">
        <v>107548958</v>
      </c>
      <c r="K917" s="2">
        <v>45261</v>
      </c>
      <c r="L917">
        <v>1</v>
      </c>
      <c r="M917">
        <v>1</v>
      </c>
      <c r="N917">
        <v>0</v>
      </c>
      <c r="O917">
        <v>4</v>
      </c>
      <c r="P917" t="s">
        <v>3</v>
      </c>
    </row>
    <row r="918" spans="1:16">
      <c r="A918" t="s">
        <v>998</v>
      </c>
      <c r="B918" t="s">
        <v>956</v>
      </c>
      <c r="C918">
        <v>0</v>
      </c>
      <c r="D918" t="s">
        <v>6</v>
      </c>
      <c r="E918" t="s">
        <v>942</v>
      </c>
      <c r="F918" t="s">
        <v>1018</v>
      </c>
      <c r="G918" t="s">
        <v>956</v>
      </c>
      <c r="H918">
        <v>9.6630000000000003</v>
      </c>
      <c r="J918">
        <v>107397084</v>
      </c>
      <c r="K918" s="2">
        <v>45121</v>
      </c>
      <c r="L918">
        <v>28</v>
      </c>
      <c r="M918">
        <v>1</v>
      </c>
      <c r="N918">
        <v>0</v>
      </c>
      <c r="O918">
        <v>1</v>
      </c>
      <c r="P918" t="s">
        <v>7</v>
      </c>
    </row>
    <row r="919" spans="1:16">
      <c r="A919" t="s">
        <v>998</v>
      </c>
      <c r="B919" t="s">
        <v>945</v>
      </c>
      <c r="C919">
        <v>0</v>
      </c>
      <c r="E919" t="s">
        <v>941</v>
      </c>
      <c r="G919" t="s">
        <v>945</v>
      </c>
      <c r="H919">
        <v>8.1210000000000004</v>
      </c>
      <c r="J919">
        <v>107513749</v>
      </c>
      <c r="K919" s="2">
        <v>45233</v>
      </c>
      <c r="L919">
        <v>30</v>
      </c>
      <c r="M919">
        <v>1</v>
      </c>
      <c r="N919">
        <v>7</v>
      </c>
      <c r="O919">
        <v>3</v>
      </c>
      <c r="P919" t="s">
        <v>3</v>
      </c>
    </row>
    <row r="920" spans="1:16">
      <c r="A920" t="s">
        <v>998</v>
      </c>
      <c r="B920" t="s">
        <v>942</v>
      </c>
      <c r="C920">
        <v>4.1000000000000002E-2</v>
      </c>
      <c r="D920" t="s">
        <v>756</v>
      </c>
      <c r="E920" t="s">
        <v>956</v>
      </c>
      <c r="F920" t="s">
        <v>1010</v>
      </c>
      <c r="G920" t="s">
        <v>938</v>
      </c>
      <c r="H920">
        <v>1.637</v>
      </c>
      <c r="J920">
        <v>107409534</v>
      </c>
      <c r="K920" s="2">
        <v>45136</v>
      </c>
      <c r="L920">
        <v>30</v>
      </c>
      <c r="M920">
        <v>1</v>
      </c>
      <c r="N920">
        <v>0</v>
      </c>
      <c r="O920">
        <v>1</v>
      </c>
      <c r="P920" t="s">
        <v>3</v>
      </c>
    </row>
    <row r="921" spans="1:16">
      <c r="A921" t="s">
        <v>998</v>
      </c>
      <c r="B921" t="s">
        <v>942</v>
      </c>
      <c r="C921">
        <v>0</v>
      </c>
      <c r="E921" t="s">
        <v>956</v>
      </c>
      <c r="F921" t="s">
        <v>1031</v>
      </c>
      <c r="G921" t="s">
        <v>938</v>
      </c>
      <c r="H921">
        <v>1.5960000000000001</v>
      </c>
      <c r="J921">
        <v>107487853</v>
      </c>
      <c r="K921" s="2">
        <v>45211</v>
      </c>
      <c r="L921">
        <v>30</v>
      </c>
      <c r="M921">
        <v>1</v>
      </c>
      <c r="N921">
        <v>8</v>
      </c>
      <c r="O921">
        <v>1</v>
      </c>
      <c r="P921" t="s">
        <v>7</v>
      </c>
    </row>
    <row r="922" spans="1:16">
      <c r="A922" t="s">
        <v>998</v>
      </c>
      <c r="B922" t="s">
        <v>945</v>
      </c>
      <c r="C922">
        <v>8.9999999999999993E-3</v>
      </c>
      <c r="D922" t="s">
        <v>6</v>
      </c>
      <c r="E922" t="s">
        <v>941</v>
      </c>
      <c r="F922" t="s">
        <v>942</v>
      </c>
      <c r="G922" t="s">
        <v>945</v>
      </c>
      <c r="H922">
        <v>8.1120000000000001</v>
      </c>
      <c r="J922">
        <v>107502134</v>
      </c>
      <c r="K922" s="2">
        <v>45224</v>
      </c>
      <c r="L922">
        <v>21</v>
      </c>
      <c r="M922">
        <v>1</v>
      </c>
      <c r="N922">
        <v>0</v>
      </c>
      <c r="O922">
        <v>1</v>
      </c>
      <c r="P922" t="s">
        <v>7</v>
      </c>
    </row>
    <row r="923" spans="1:16">
      <c r="A923" t="s">
        <v>998</v>
      </c>
      <c r="B923" t="s">
        <v>942</v>
      </c>
      <c r="C923">
        <v>9.4E-2</v>
      </c>
      <c r="D923" t="s">
        <v>764</v>
      </c>
      <c r="E923" t="s">
        <v>945</v>
      </c>
      <c r="F923" t="s">
        <v>944</v>
      </c>
      <c r="G923" t="s">
        <v>939</v>
      </c>
      <c r="H923">
        <v>2.0979999999999999</v>
      </c>
      <c r="J923">
        <v>107487781</v>
      </c>
      <c r="K923" s="2">
        <v>45211</v>
      </c>
      <c r="L923">
        <v>30</v>
      </c>
      <c r="M923">
        <v>1</v>
      </c>
      <c r="N923">
        <v>8</v>
      </c>
      <c r="O923">
        <v>4</v>
      </c>
      <c r="P923" t="s">
        <v>7</v>
      </c>
    </row>
    <row r="924" spans="1:16">
      <c r="A924" t="s">
        <v>998</v>
      </c>
      <c r="B924" t="s">
        <v>944</v>
      </c>
      <c r="C924">
        <v>0</v>
      </c>
      <c r="E924" t="s">
        <v>942</v>
      </c>
      <c r="F924" t="s">
        <v>945</v>
      </c>
      <c r="G924" t="s">
        <v>937</v>
      </c>
      <c r="H924">
        <v>1.4890000000000001</v>
      </c>
      <c r="J924">
        <v>107529695</v>
      </c>
      <c r="K924" s="2">
        <v>45197</v>
      </c>
      <c r="L924">
        <v>21</v>
      </c>
      <c r="M924">
        <v>1</v>
      </c>
      <c r="N924">
        <v>7</v>
      </c>
      <c r="O924">
        <v>1</v>
      </c>
      <c r="P924" t="s">
        <v>7</v>
      </c>
    </row>
    <row r="925" spans="1:16">
      <c r="A925" t="s">
        <v>998</v>
      </c>
      <c r="B925" t="s">
        <v>942</v>
      </c>
      <c r="C925">
        <v>8.9999999999999993E-3</v>
      </c>
      <c r="D925" t="s">
        <v>758</v>
      </c>
      <c r="E925" t="s">
        <v>945</v>
      </c>
      <c r="F925" t="s">
        <v>954</v>
      </c>
      <c r="G925" t="s">
        <v>939</v>
      </c>
      <c r="H925">
        <v>2.1829999999999998</v>
      </c>
      <c r="J925">
        <v>107402785</v>
      </c>
      <c r="K925" s="2">
        <v>45128</v>
      </c>
      <c r="L925">
        <v>23</v>
      </c>
      <c r="M925">
        <v>1</v>
      </c>
      <c r="N925">
        <v>0</v>
      </c>
      <c r="O925">
        <v>1</v>
      </c>
      <c r="P925" t="s">
        <v>7</v>
      </c>
    </row>
    <row r="926" spans="1:16">
      <c r="A926" t="s">
        <v>998</v>
      </c>
      <c r="B926" t="s">
        <v>942</v>
      </c>
      <c r="C926">
        <v>0</v>
      </c>
      <c r="E926" t="s">
        <v>1010</v>
      </c>
      <c r="F926" t="s">
        <v>1009</v>
      </c>
      <c r="G926" t="s">
        <v>938</v>
      </c>
      <c r="H926">
        <v>1.893</v>
      </c>
      <c r="J926">
        <v>107445055</v>
      </c>
      <c r="K926" s="2">
        <v>45169</v>
      </c>
      <c r="L926">
        <v>21</v>
      </c>
      <c r="M926">
        <v>1</v>
      </c>
      <c r="N926">
        <v>7</v>
      </c>
      <c r="O926">
        <v>1</v>
      </c>
      <c r="P926" t="s">
        <v>3</v>
      </c>
    </row>
    <row r="927" spans="1:16">
      <c r="A927" t="s">
        <v>998</v>
      </c>
      <c r="B927" t="s">
        <v>942</v>
      </c>
      <c r="C927">
        <v>0</v>
      </c>
      <c r="E927" t="s">
        <v>1000</v>
      </c>
      <c r="F927" t="s">
        <v>944</v>
      </c>
      <c r="G927" t="s">
        <v>938</v>
      </c>
      <c r="H927">
        <v>0.66500000000000004</v>
      </c>
      <c r="J927">
        <v>107536974</v>
      </c>
      <c r="K927" s="2">
        <v>45252</v>
      </c>
      <c r="L927">
        <v>28</v>
      </c>
      <c r="M927">
        <v>1</v>
      </c>
      <c r="N927">
        <v>7</v>
      </c>
      <c r="O927">
        <v>1</v>
      </c>
      <c r="P927" t="s">
        <v>7</v>
      </c>
    </row>
    <row r="928" spans="1:16">
      <c r="A928" t="s">
        <v>998</v>
      </c>
      <c r="B928" t="s">
        <v>942</v>
      </c>
      <c r="C928">
        <v>0</v>
      </c>
      <c r="E928" t="s">
        <v>944</v>
      </c>
      <c r="F928" t="s">
        <v>1000</v>
      </c>
      <c r="G928" t="s">
        <v>938</v>
      </c>
      <c r="H928">
        <v>0.21099999999999999</v>
      </c>
      <c r="J928">
        <v>107535374</v>
      </c>
      <c r="K928" s="2">
        <v>45251</v>
      </c>
      <c r="L928">
        <v>24</v>
      </c>
      <c r="M928">
        <v>2</v>
      </c>
      <c r="N928">
        <v>7</v>
      </c>
      <c r="O928">
        <v>1</v>
      </c>
      <c r="P928" t="s">
        <v>7</v>
      </c>
    </row>
    <row r="929" spans="1:16">
      <c r="A929" t="s">
        <v>998</v>
      </c>
      <c r="B929" t="s">
        <v>942</v>
      </c>
      <c r="C929">
        <v>0</v>
      </c>
      <c r="E929" t="s">
        <v>1009</v>
      </c>
      <c r="G929" t="s">
        <v>938</v>
      </c>
      <c r="H929">
        <v>1.843</v>
      </c>
      <c r="J929">
        <v>107444738</v>
      </c>
      <c r="K929" s="2">
        <v>45169</v>
      </c>
      <c r="L929">
        <v>30</v>
      </c>
      <c r="M929">
        <v>1</v>
      </c>
      <c r="N929">
        <v>7</v>
      </c>
      <c r="O929">
        <v>1</v>
      </c>
      <c r="P929" t="s">
        <v>8</v>
      </c>
    </row>
    <row r="930" spans="1:16">
      <c r="A930" t="s">
        <v>998</v>
      </c>
      <c r="B930" t="s">
        <v>1009</v>
      </c>
      <c r="C930">
        <v>0</v>
      </c>
      <c r="E930" t="s">
        <v>942</v>
      </c>
      <c r="F930" t="s">
        <v>1103</v>
      </c>
      <c r="G930" t="s">
        <v>1009</v>
      </c>
      <c r="H930">
        <v>0.12</v>
      </c>
      <c r="J930">
        <v>107450597</v>
      </c>
      <c r="K930" s="2">
        <v>45138</v>
      </c>
      <c r="L930">
        <v>30</v>
      </c>
      <c r="M930">
        <v>1</v>
      </c>
      <c r="N930">
        <v>0</v>
      </c>
      <c r="O930">
        <v>1</v>
      </c>
      <c r="P930" t="s">
        <v>7</v>
      </c>
    </row>
    <row r="931" spans="1:16">
      <c r="A931" t="s">
        <v>998</v>
      </c>
      <c r="B931" t="s">
        <v>1144</v>
      </c>
      <c r="C931">
        <v>0.01</v>
      </c>
      <c r="D931" t="s">
        <v>765</v>
      </c>
      <c r="E931" t="s">
        <v>940</v>
      </c>
      <c r="F931" t="s">
        <v>942</v>
      </c>
      <c r="H931">
        <v>999.99900000000002</v>
      </c>
      <c r="J931">
        <v>107536973</v>
      </c>
      <c r="K931" s="2">
        <v>45251</v>
      </c>
      <c r="L931">
        <v>20</v>
      </c>
      <c r="M931">
        <v>2</v>
      </c>
      <c r="N931">
        <v>0</v>
      </c>
      <c r="O931">
        <v>1</v>
      </c>
    </row>
    <row r="932" spans="1:16">
      <c r="A932" t="s">
        <v>998</v>
      </c>
      <c r="B932" t="s">
        <v>942</v>
      </c>
      <c r="C932">
        <v>0.11</v>
      </c>
      <c r="D932" t="s">
        <v>758</v>
      </c>
      <c r="E932" t="s">
        <v>944</v>
      </c>
      <c r="F932" t="s">
        <v>945</v>
      </c>
      <c r="G932" t="s">
        <v>938</v>
      </c>
      <c r="H932">
        <v>0.10100000000000001</v>
      </c>
      <c r="J932">
        <v>107533994</v>
      </c>
      <c r="K932" s="2">
        <v>45250</v>
      </c>
      <c r="L932">
        <v>24</v>
      </c>
      <c r="M932">
        <v>1</v>
      </c>
      <c r="N932">
        <v>8</v>
      </c>
      <c r="O932">
        <v>1</v>
      </c>
      <c r="P932" t="s">
        <v>7</v>
      </c>
    </row>
    <row r="933" spans="1:16">
      <c r="A933" t="s">
        <v>998</v>
      </c>
      <c r="B933" t="s">
        <v>942</v>
      </c>
      <c r="C933">
        <v>3.7999999999999999E-2</v>
      </c>
      <c r="D933" t="s">
        <v>756</v>
      </c>
      <c r="E933" t="s">
        <v>1009</v>
      </c>
      <c r="F933" t="s">
        <v>1012</v>
      </c>
      <c r="G933" t="s">
        <v>938</v>
      </c>
      <c r="H933">
        <v>1.881</v>
      </c>
      <c r="J933">
        <v>107508002</v>
      </c>
      <c r="K933" s="2">
        <v>45133</v>
      </c>
      <c r="L933">
        <v>21</v>
      </c>
      <c r="M933">
        <v>1</v>
      </c>
      <c r="N933">
        <v>0</v>
      </c>
      <c r="O933">
        <v>1</v>
      </c>
      <c r="P933" t="s">
        <v>7</v>
      </c>
    </row>
    <row r="934" spans="1:16">
      <c r="A934" t="s">
        <v>998</v>
      </c>
      <c r="B934" t="s">
        <v>1145</v>
      </c>
      <c r="C934">
        <v>8.9999999999999993E-3</v>
      </c>
      <c r="D934" t="s">
        <v>758</v>
      </c>
      <c r="E934" t="s">
        <v>942</v>
      </c>
      <c r="H934">
        <v>999.99900000000002</v>
      </c>
      <c r="J934">
        <v>107622106</v>
      </c>
      <c r="K934" s="2">
        <v>45333</v>
      </c>
      <c r="L934">
        <v>20</v>
      </c>
      <c r="M934">
        <v>1</v>
      </c>
      <c r="N934">
        <v>0</v>
      </c>
      <c r="O934">
        <v>1</v>
      </c>
      <c r="P934" t="s">
        <v>7</v>
      </c>
    </row>
    <row r="935" spans="1:16">
      <c r="A935" t="s">
        <v>998</v>
      </c>
      <c r="B935" t="s">
        <v>944</v>
      </c>
      <c r="C935">
        <v>0</v>
      </c>
      <c r="E935" t="s">
        <v>1034</v>
      </c>
      <c r="F935" t="s">
        <v>995</v>
      </c>
      <c r="H935">
        <v>999.99900000000002</v>
      </c>
      <c r="J935">
        <v>107422822</v>
      </c>
      <c r="K935" s="2">
        <v>45150</v>
      </c>
      <c r="L935">
        <v>24</v>
      </c>
      <c r="M935">
        <v>1</v>
      </c>
      <c r="N935">
        <v>8</v>
      </c>
      <c r="O935">
        <v>1</v>
      </c>
      <c r="P935" t="s">
        <v>7</v>
      </c>
    </row>
    <row r="936" spans="1:16">
      <c r="A936" t="s">
        <v>998</v>
      </c>
      <c r="B936" t="s">
        <v>942</v>
      </c>
      <c r="C936">
        <v>0</v>
      </c>
      <c r="E936" t="s">
        <v>1039</v>
      </c>
      <c r="F936" t="s">
        <v>1038</v>
      </c>
      <c r="G936" t="s">
        <v>1040</v>
      </c>
      <c r="H936">
        <v>0.53900000000000003</v>
      </c>
      <c r="J936">
        <v>107581829</v>
      </c>
      <c r="K936" s="2">
        <v>45293</v>
      </c>
      <c r="L936">
        <v>21</v>
      </c>
      <c r="M936">
        <v>1</v>
      </c>
      <c r="N936">
        <v>9</v>
      </c>
      <c r="O936">
        <v>1</v>
      </c>
      <c r="P936" t="s">
        <v>7</v>
      </c>
    </row>
    <row r="937" spans="1:16">
      <c r="A937" t="s">
        <v>998</v>
      </c>
      <c r="B937" t="s">
        <v>942</v>
      </c>
      <c r="C937">
        <v>0</v>
      </c>
      <c r="E937" t="s">
        <v>1000</v>
      </c>
      <c r="F937" t="s">
        <v>954</v>
      </c>
      <c r="G937" t="s">
        <v>938</v>
      </c>
      <c r="H937">
        <v>0.66500000000000004</v>
      </c>
      <c r="J937">
        <v>107527142</v>
      </c>
      <c r="K937" s="2">
        <v>45244</v>
      </c>
      <c r="L937">
        <v>21</v>
      </c>
      <c r="M937">
        <v>1</v>
      </c>
      <c r="N937">
        <v>7</v>
      </c>
      <c r="O937">
        <v>4</v>
      </c>
      <c r="P937" t="s">
        <v>7</v>
      </c>
    </row>
    <row r="938" spans="1:16">
      <c r="A938" t="s">
        <v>998</v>
      </c>
      <c r="B938" t="s">
        <v>1144</v>
      </c>
      <c r="C938">
        <v>4.0000000000000001E-3</v>
      </c>
      <c r="D938" t="s">
        <v>756</v>
      </c>
      <c r="E938" t="s">
        <v>940</v>
      </c>
      <c r="F938" t="s">
        <v>942</v>
      </c>
      <c r="H938">
        <v>999.99900000000002</v>
      </c>
      <c r="J938">
        <v>107536958</v>
      </c>
      <c r="K938" s="2">
        <v>45252</v>
      </c>
      <c r="L938">
        <v>20</v>
      </c>
      <c r="M938">
        <v>1</v>
      </c>
      <c r="N938">
        <v>0</v>
      </c>
      <c r="O938">
        <v>1</v>
      </c>
      <c r="P938" t="s">
        <v>7</v>
      </c>
    </row>
    <row r="939" spans="1:16">
      <c r="A939" t="s">
        <v>998</v>
      </c>
      <c r="B939" t="s">
        <v>1146</v>
      </c>
      <c r="C939">
        <v>0</v>
      </c>
      <c r="E939" t="s">
        <v>944</v>
      </c>
      <c r="F939" t="s">
        <v>942</v>
      </c>
      <c r="H939">
        <v>999.99900000000002</v>
      </c>
      <c r="J939">
        <v>107453616</v>
      </c>
      <c r="K939" s="2">
        <v>45180</v>
      </c>
      <c r="L939">
        <v>23</v>
      </c>
      <c r="M939">
        <v>1</v>
      </c>
      <c r="N939">
        <v>0</v>
      </c>
      <c r="O939">
        <v>1</v>
      </c>
      <c r="P939" t="s">
        <v>7</v>
      </c>
    </row>
    <row r="940" spans="1:16">
      <c r="A940" t="s">
        <v>998</v>
      </c>
      <c r="B940" t="s">
        <v>942</v>
      </c>
      <c r="C940">
        <v>0</v>
      </c>
      <c r="D940" t="s">
        <v>6</v>
      </c>
      <c r="E940" t="s">
        <v>1031</v>
      </c>
      <c r="F940" t="s">
        <v>1009</v>
      </c>
      <c r="G940" t="s">
        <v>938</v>
      </c>
      <c r="H940">
        <v>1.7230000000000001</v>
      </c>
      <c r="J940">
        <v>107474941</v>
      </c>
      <c r="K940" s="2">
        <v>45201</v>
      </c>
      <c r="L940">
        <v>21</v>
      </c>
      <c r="M940">
        <v>1</v>
      </c>
      <c r="N940">
        <v>0</v>
      </c>
      <c r="O940">
        <v>1</v>
      </c>
      <c r="P940" t="s">
        <v>7</v>
      </c>
    </row>
    <row r="941" spans="1:16">
      <c r="A941" t="s">
        <v>998</v>
      </c>
      <c r="B941" t="s">
        <v>1101</v>
      </c>
      <c r="C941">
        <v>8.9999999999999993E-3</v>
      </c>
      <c r="D941" t="s">
        <v>764</v>
      </c>
      <c r="E941" t="s">
        <v>941</v>
      </c>
      <c r="F941" t="s">
        <v>945</v>
      </c>
      <c r="H941">
        <v>999.99900000000002</v>
      </c>
      <c r="J941">
        <v>107625727</v>
      </c>
      <c r="K941" s="2">
        <v>45337</v>
      </c>
      <c r="L941">
        <v>18</v>
      </c>
      <c r="M941">
        <v>1</v>
      </c>
      <c r="N941">
        <v>0</v>
      </c>
      <c r="O941">
        <v>1</v>
      </c>
      <c r="P941" t="s">
        <v>7</v>
      </c>
    </row>
    <row r="942" spans="1:16">
      <c r="A942" t="s">
        <v>998</v>
      </c>
      <c r="B942" t="s">
        <v>1021</v>
      </c>
      <c r="C942">
        <v>1.9E-2</v>
      </c>
      <c r="D942" t="s">
        <v>757</v>
      </c>
      <c r="E942" t="s">
        <v>942</v>
      </c>
      <c r="F942" t="s">
        <v>944</v>
      </c>
      <c r="H942">
        <v>999.99900000000002</v>
      </c>
      <c r="J942">
        <v>107625733</v>
      </c>
      <c r="K942" s="2">
        <v>45337</v>
      </c>
      <c r="L942">
        <v>32</v>
      </c>
      <c r="M942">
        <v>1</v>
      </c>
      <c r="N942">
        <v>0</v>
      </c>
      <c r="O942">
        <v>1</v>
      </c>
      <c r="P942" t="s">
        <v>7</v>
      </c>
    </row>
    <row r="943" spans="1:16">
      <c r="A943" t="s">
        <v>998</v>
      </c>
      <c r="B943" t="s">
        <v>1000</v>
      </c>
      <c r="C943">
        <v>0</v>
      </c>
      <c r="E943" t="s">
        <v>942</v>
      </c>
      <c r="F943" t="s">
        <v>1019</v>
      </c>
      <c r="G943" t="s">
        <v>938</v>
      </c>
      <c r="H943">
        <v>0.66500000000000004</v>
      </c>
      <c r="J943">
        <v>106000019</v>
      </c>
      <c r="K943" s="2">
        <v>43707</v>
      </c>
      <c r="L943">
        <v>22</v>
      </c>
      <c r="M943">
        <v>1</v>
      </c>
      <c r="N943">
        <v>7</v>
      </c>
      <c r="O943">
        <v>1</v>
      </c>
      <c r="P943" t="s">
        <v>3</v>
      </c>
    </row>
    <row r="944" spans="1:16">
      <c r="A944" t="s">
        <v>998</v>
      </c>
      <c r="B944" t="s">
        <v>942</v>
      </c>
      <c r="C944">
        <v>3.7999999999999999E-2</v>
      </c>
      <c r="D944" t="s">
        <v>758</v>
      </c>
      <c r="E944" t="s">
        <v>1009</v>
      </c>
      <c r="F944" t="s">
        <v>1031</v>
      </c>
      <c r="G944" t="s">
        <v>938</v>
      </c>
      <c r="H944">
        <v>1.8049999999999999</v>
      </c>
      <c r="J944">
        <v>107496325</v>
      </c>
      <c r="K944" s="2">
        <v>45219</v>
      </c>
      <c r="L944">
        <v>30</v>
      </c>
      <c r="M944">
        <v>2</v>
      </c>
      <c r="N944">
        <v>0</v>
      </c>
      <c r="O944">
        <v>1</v>
      </c>
      <c r="P944" t="s">
        <v>7</v>
      </c>
    </row>
    <row r="945" spans="1:16">
      <c r="A945" t="s">
        <v>998</v>
      </c>
      <c r="B945" t="s">
        <v>942</v>
      </c>
      <c r="C945">
        <v>0</v>
      </c>
      <c r="E945" t="s">
        <v>1000</v>
      </c>
      <c r="F945" t="s">
        <v>1019</v>
      </c>
      <c r="G945" t="s">
        <v>938</v>
      </c>
      <c r="H945">
        <v>0.66500000000000004</v>
      </c>
      <c r="J945">
        <v>107449158</v>
      </c>
      <c r="K945" s="2">
        <v>45175</v>
      </c>
      <c r="L945">
        <v>21</v>
      </c>
      <c r="M945">
        <v>1</v>
      </c>
      <c r="N945">
        <v>7</v>
      </c>
      <c r="O945">
        <v>1</v>
      </c>
      <c r="P945" t="s">
        <v>7</v>
      </c>
    </row>
    <row r="946" spans="1:16">
      <c r="A946" t="s">
        <v>998</v>
      </c>
      <c r="B946" t="s">
        <v>942</v>
      </c>
      <c r="C946">
        <v>0</v>
      </c>
      <c r="E946" t="s">
        <v>944</v>
      </c>
      <c r="F946" t="s">
        <v>945</v>
      </c>
      <c r="G946" t="s">
        <v>938</v>
      </c>
      <c r="H946">
        <v>0.21099999999999999</v>
      </c>
      <c r="J946">
        <v>107416680</v>
      </c>
      <c r="K946" s="2">
        <v>45141</v>
      </c>
      <c r="L946">
        <v>25</v>
      </c>
      <c r="M946">
        <v>1</v>
      </c>
      <c r="N946">
        <v>7</v>
      </c>
      <c r="O946">
        <v>1</v>
      </c>
      <c r="P946" t="s">
        <v>8</v>
      </c>
    </row>
    <row r="947" spans="1:16">
      <c r="A947" t="s">
        <v>998</v>
      </c>
      <c r="B947" t="s">
        <v>1029</v>
      </c>
      <c r="C947">
        <v>8.9999999999999993E-3</v>
      </c>
      <c r="D947" t="s">
        <v>757</v>
      </c>
      <c r="E947" t="s">
        <v>939</v>
      </c>
      <c r="F947" t="s">
        <v>1030</v>
      </c>
      <c r="H947">
        <v>999.99900000000002</v>
      </c>
      <c r="J947">
        <v>107505077</v>
      </c>
      <c r="K947" s="2">
        <v>45211</v>
      </c>
      <c r="L947">
        <v>32</v>
      </c>
      <c r="M947">
        <v>1</v>
      </c>
      <c r="N947">
        <v>0</v>
      </c>
      <c r="O947">
        <v>1</v>
      </c>
      <c r="P947" t="s">
        <v>7</v>
      </c>
    </row>
    <row r="948" spans="1:16">
      <c r="A948" t="s">
        <v>998</v>
      </c>
      <c r="B948" t="s">
        <v>942</v>
      </c>
      <c r="C948">
        <v>0</v>
      </c>
      <c r="D948" t="s">
        <v>758</v>
      </c>
      <c r="E948" t="s">
        <v>944</v>
      </c>
      <c r="F948" t="s">
        <v>945</v>
      </c>
      <c r="G948" t="s">
        <v>938</v>
      </c>
      <c r="H948">
        <v>0.21099999999999999</v>
      </c>
      <c r="J948">
        <v>107468744</v>
      </c>
      <c r="K948" s="2">
        <v>45194</v>
      </c>
      <c r="L948">
        <v>21</v>
      </c>
      <c r="M948">
        <v>1</v>
      </c>
      <c r="N948">
        <v>7</v>
      </c>
      <c r="O948">
        <v>1</v>
      </c>
      <c r="P948" t="s">
        <v>7</v>
      </c>
    </row>
    <row r="949" spans="1:16">
      <c r="A949" t="s">
        <v>998</v>
      </c>
      <c r="B949" t="s">
        <v>942</v>
      </c>
      <c r="C949">
        <v>0</v>
      </c>
      <c r="D949" t="s">
        <v>756</v>
      </c>
      <c r="E949" t="s">
        <v>1012</v>
      </c>
      <c r="F949" t="s">
        <v>1003</v>
      </c>
      <c r="G949" t="s">
        <v>938</v>
      </c>
      <c r="H949">
        <v>1.893</v>
      </c>
      <c r="J949">
        <v>107610731</v>
      </c>
      <c r="K949" s="2">
        <v>45321</v>
      </c>
      <c r="L949">
        <v>30</v>
      </c>
      <c r="M949">
        <v>1</v>
      </c>
      <c r="N949">
        <v>0</v>
      </c>
      <c r="O949">
        <v>1</v>
      </c>
      <c r="P949" t="s">
        <v>7</v>
      </c>
    </row>
    <row r="950" spans="1:16">
      <c r="A950" t="s">
        <v>998</v>
      </c>
      <c r="B950" t="s">
        <v>956</v>
      </c>
      <c r="C950">
        <v>0</v>
      </c>
      <c r="E950" t="s">
        <v>942</v>
      </c>
      <c r="F950" t="s">
        <v>1048</v>
      </c>
      <c r="G950" t="s">
        <v>956</v>
      </c>
      <c r="H950">
        <v>9.6630000000000003</v>
      </c>
      <c r="J950">
        <v>107622107</v>
      </c>
      <c r="K950" s="2">
        <v>45333</v>
      </c>
      <c r="L950">
        <v>28</v>
      </c>
      <c r="M950">
        <v>2</v>
      </c>
      <c r="N950">
        <v>18</v>
      </c>
      <c r="O950">
        <v>1</v>
      </c>
      <c r="P950" t="s">
        <v>7</v>
      </c>
    </row>
    <row r="951" spans="1:16">
      <c r="A951" t="s">
        <v>998</v>
      </c>
      <c r="B951" t="s">
        <v>942</v>
      </c>
      <c r="C951">
        <v>0</v>
      </c>
      <c r="D951" t="s">
        <v>765</v>
      </c>
      <c r="E951" t="s">
        <v>945</v>
      </c>
      <c r="F951" t="s">
        <v>963</v>
      </c>
      <c r="G951" t="s">
        <v>939</v>
      </c>
      <c r="H951">
        <v>2.1920000000000002</v>
      </c>
      <c r="J951">
        <v>107601223</v>
      </c>
      <c r="K951" s="2">
        <v>45313</v>
      </c>
      <c r="L951">
        <v>21</v>
      </c>
      <c r="M951">
        <v>1</v>
      </c>
      <c r="N951">
        <v>7</v>
      </c>
      <c r="O951">
        <v>4</v>
      </c>
      <c r="P951" t="s">
        <v>7</v>
      </c>
    </row>
    <row r="952" spans="1:16">
      <c r="A952" t="s">
        <v>998</v>
      </c>
      <c r="B952" t="s">
        <v>942</v>
      </c>
      <c r="C952">
        <v>2.4E-2</v>
      </c>
      <c r="D952" t="s">
        <v>758</v>
      </c>
      <c r="E952" t="s">
        <v>944</v>
      </c>
      <c r="F952" t="s">
        <v>945</v>
      </c>
      <c r="G952" t="s">
        <v>938</v>
      </c>
      <c r="H952">
        <v>0.187</v>
      </c>
      <c r="J952">
        <v>107495942</v>
      </c>
      <c r="K952" s="2">
        <v>45217</v>
      </c>
      <c r="L952">
        <v>30</v>
      </c>
      <c r="M952">
        <v>1</v>
      </c>
      <c r="N952">
        <v>7</v>
      </c>
      <c r="O952">
        <v>1</v>
      </c>
      <c r="P952" t="s">
        <v>7</v>
      </c>
    </row>
    <row r="953" spans="1:16">
      <c r="A953" t="s">
        <v>998</v>
      </c>
      <c r="B953" t="s">
        <v>945</v>
      </c>
      <c r="C953">
        <v>2.5999999999999999E-2</v>
      </c>
      <c r="D953" t="s">
        <v>6</v>
      </c>
      <c r="E953" t="s">
        <v>941</v>
      </c>
      <c r="F953" t="s">
        <v>1049</v>
      </c>
      <c r="G953" t="s">
        <v>945</v>
      </c>
      <c r="H953">
        <v>8.0950000000000006</v>
      </c>
      <c r="J953">
        <v>107521749</v>
      </c>
      <c r="K953" s="2">
        <v>45239</v>
      </c>
      <c r="L953">
        <v>28</v>
      </c>
      <c r="M953">
        <v>1</v>
      </c>
      <c r="N953">
        <v>0</v>
      </c>
      <c r="O953">
        <v>1</v>
      </c>
      <c r="P953" t="s">
        <v>7</v>
      </c>
    </row>
    <row r="954" spans="1:16">
      <c r="A954" t="s">
        <v>998</v>
      </c>
      <c r="B954" t="s">
        <v>942</v>
      </c>
      <c r="C954">
        <v>3.7999999999999999E-2</v>
      </c>
      <c r="D954" t="s">
        <v>756</v>
      </c>
      <c r="E954" t="s">
        <v>1010</v>
      </c>
      <c r="F954" t="s">
        <v>1003</v>
      </c>
      <c r="G954" t="s">
        <v>1013</v>
      </c>
      <c r="H954">
        <v>0.51800000000000002</v>
      </c>
      <c r="J954">
        <v>107590484</v>
      </c>
      <c r="K954" s="2">
        <v>45301</v>
      </c>
      <c r="L954">
        <v>21</v>
      </c>
      <c r="M954">
        <v>1</v>
      </c>
      <c r="N954">
        <v>0</v>
      </c>
      <c r="O954">
        <v>1</v>
      </c>
      <c r="P954" t="s">
        <v>7</v>
      </c>
    </row>
    <row r="955" spans="1:16">
      <c r="A955" t="s">
        <v>998</v>
      </c>
      <c r="B955" t="s">
        <v>942</v>
      </c>
      <c r="C955">
        <v>8.9999999999999993E-3</v>
      </c>
      <c r="D955" t="s">
        <v>762</v>
      </c>
      <c r="E955" t="s">
        <v>1031</v>
      </c>
      <c r="F955" t="s">
        <v>1009</v>
      </c>
      <c r="G955" t="s">
        <v>938</v>
      </c>
      <c r="H955">
        <v>1.732</v>
      </c>
      <c r="J955">
        <v>107615077</v>
      </c>
      <c r="K955" s="2">
        <v>45327</v>
      </c>
      <c r="L955">
        <v>21</v>
      </c>
      <c r="M955">
        <v>1</v>
      </c>
      <c r="N955">
        <v>0</v>
      </c>
      <c r="O955">
        <v>1</v>
      </c>
      <c r="P955" t="s">
        <v>7</v>
      </c>
    </row>
    <row r="956" spans="1:16">
      <c r="A956" t="s">
        <v>998</v>
      </c>
      <c r="B956" t="s">
        <v>944</v>
      </c>
      <c r="C956">
        <v>0.15</v>
      </c>
      <c r="D956" t="s">
        <v>6</v>
      </c>
      <c r="E956" t="s">
        <v>941</v>
      </c>
      <c r="F956" t="s">
        <v>1006</v>
      </c>
      <c r="G956" t="s">
        <v>944</v>
      </c>
      <c r="H956">
        <v>999.99900000000002</v>
      </c>
      <c r="J956">
        <v>106186244</v>
      </c>
      <c r="K956" s="2">
        <v>43852</v>
      </c>
      <c r="L956">
        <v>21</v>
      </c>
      <c r="M956">
        <v>1</v>
      </c>
      <c r="N956">
        <v>0</v>
      </c>
      <c r="O956">
        <v>1</v>
      </c>
      <c r="P956" t="s">
        <v>7</v>
      </c>
    </row>
    <row r="957" spans="1:16">
      <c r="A957" t="s">
        <v>998</v>
      </c>
      <c r="B957" t="s">
        <v>942</v>
      </c>
      <c r="C957">
        <v>0</v>
      </c>
      <c r="E957" t="s">
        <v>1012</v>
      </c>
      <c r="F957" t="s">
        <v>1009</v>
      </c>
      <c r="G957" t="s">
        <v>938</v>
      </c>
      <c r="H957">
        <v>1.893</v>
      </c>
      <c r="J957">
        <v>106254564</v>
      </c>
      <c r="K957" s="2">
        <v>43941</v>
      </c>
      <c r="L957">
        <v>24</v>
      </c>
      <c r="M957">
        <v>1</v>
      </c>
      <c r="N957">
        <v>7</v>
      </c>
      <c r="O957">
        <v>1</v>
      </c>
      <c r="P957" t="s">
        <v>7</v>
      </c>
    </row>
    <row r="958" spans="1:16">
      <c r="A958" t="s">
        <v>998</v>
      </c>
      <c r="B958" t="s">
        <v>942</v>
      </c>
      <c r="C958">
        <v>0.14000000000000001</v>
      </c>
      <c r="D958" t="s">
        <v>764</v>
      </c>
      <c r="E958" t="s">
        <v>1060</v>
      </c>
      <c r="F958" t="s">
        <v>942</v>
      </c>
      <c r="G958" t="s">
        <v>942</v>
      </c>
      <c r="H958">
        <v>999.99900000000002</v>
      </c>
      <c r="J958">
        <v>107588638</v>
      </c>
      <c r="K958" s="2">
        <v>45300</v>
      </c>
      <c r="L958">
        <v>30</v>
      </c>
      <c r="M958">
        <v>2</v>
      </c>
      <c r="N958">
        <v>8</v>
      </c>
      <c r="O958">
        <v>1</v>
      </c>
      <c r="P958" t="s">
        <v>7</v>
      </c>
    </row>
    <row r="959" spans="1:16">
      <c r="A959" t="s">
        <v>998</v>
      </c>
      <c r="B959" t="s">
        <v>1021</v>
      </c>
      <c r="C959">
        <v>0.01</v>
      </c>
      <c r="D959" t="s">
        <v>757</v>
      </c>
      <c r="E959" t="s">
        <v>942</v>
      </c>
      <c r="H959">
        <v>999.99900000000002</v>
      </c>
      <c r="J959">
        <v>107592517</v>
      </c>
      <c r="K959" s="2">
        <v>45302</v>
      </c>
      <c r="L959">
        <v>20</v>
      </c>
      <c r="M959">
        <v>1</v>
      </c>
      <c r="N959">
        <v>0</v>
      </c>
      <c r="O959">
        <v>1</v>
      </c>
      <c r="P959" t="s">
        <v>7</v>
      </c>
    </row>
    <row r="960" spans="1:16">
      <c r="A960" t="s">
        <v>998</v>
      </c>
      <c r="B960" t="s">
        <v>1009</v>
      </c>
      <c r="C960">
        <v>0</v>
      </c>
      <c r="E960" t="s">
        <v>942</v>
      </c>
      <c r="F960" t="s">
        <v>1147</v>
      </c>
      <c r="G960" t="s">
        <v>1009</v>
      </c>
      <c r="H960">
        <v>0.12</v>
      </c>
      <c r="J960">
        <v>107513704</v>
      </c>
      <c r="K960" s="2">
        <v>45234</v>
      </c>
      <c r="L960">
        <v>30</v>
      </c>
      <c r="M960">
        <v>1</v>
      </c>
      <c r="N960">
        <v>7</v>
      </c>
      <c r="O960">
        <v>4</v>
      </c>
      <c r="P960" t="s">
        <v>3</v>
      </c>
    </row>
    <row r="961" spans="1:16">
      <c r="A961" t="s">
        <v>998</v>
      </c>
      <c r="B961" t="s">
        <v>942</v>
      </c>
      <c r="C961">
        <v>0</v>
      </c>
      <c r="E961" t="s">
        <v>1039</v>
      </c>
      <c r="G961" t="s">
        <v>1040</v>
      </c>
      <c r="H961">
        <v>0.53900000000000003</v>
      </c>
      <c r="J961">
        <v>107496348</v>
      </c>
      <c r="K961" s="2">
        <v>45220</v>
      </c>
      <c r="L961">
        <v>21</v>
      </c>
      <c r="M961">
        <v>1</v>
      </c>
      <c r="N961">
        <v>9</v>
      </c>
      <c r="O961">
        <v>1</v>
      </c>
      <c r="P961" t="s">
        <v>3</v>
      </c>
    </row>
    <row r="962" spans="1:16">
      <c r="A962" t="s">
        <v>998</v>
      </c>
      <c r="B962" t="s">
        <v>1109</v>
      </c>
      <c r="C962">
        <v>0</v>
      </c>
      <c r="E962" t="s">
        <v>943</v>
      </c>
      <c r="F962" t="s">
        <v>1129</v>
      </c>
      <c r="G962" t="s">
        <v>1130</v>
      </c>
      <c r="H962">
        <v>7.5110000000000001</v>
      </c>
      <c r="J962">
        <v>108017099</v>
      </c>
      <c r="K962" s="2">
        <v>45699</v>
      </c>
      <c r="L962">
        <v>21</v>
      </c>
      <c r="M962">
        <v>2</v>
      </c>
      <c r="N962">
        <v>8</v>
      </c>
      <c r="O962">
        <v>1</v>
      </c>
      <c r="P962" t="s">
        <v>7</v>
      </c>
    </row>
    <row r="963" spans="1:16">
      <c r="A963" t="s">
        <v>998</v>
      </c>
      <c r="B963" t="s">
        <v>942</v>
      </c>
      <c r="C963">
        <v>7.5999999999999998E-2</v>
      </c>
      <c r="D963" t="s">
        <v>758</v>
      </c>
      <c r="E963" t="s">
        <v>940</v>
      </c>
      <c r="F963" t="s">
        <v>945</v>
      </c>
      <c r="G963" t="s">
        <v>938</v>
      </c>
      <c r="H963">
        <v>0.13500000000000001</v>
      </c>
      <c r="J963">
        <v>107574287</v>
      </c>
      <c r="K963" s="2">
        <v>45283</v>
      </c>
      <c r="L963">
        <v>21</v>
      </c>
      <c r="M963">
        <v>1</v>
      </c>
      <c r="N963">
        <v>0</v>
      </c>
      <c r="O963">
        <v>1</v>
      </c>
      <c r="P963" t="s">
        <v>7</v>
      </c>
    </row>
    <row r="964" spans="1:16">
      <c r="A964" t="s">
        <v>998</v>
      </c>
      <c r="B964" t="s">
        <v>1021</v>
      </c>
      <c r="C964">
        <v>1.9E-2</v>
      </c>
      <c r="D964" t="s">
        <v>757</v>
      </c>
      <c r="E964" t="s">
        <v>942</v>
      </c>
      <c r="H964">
        <v>999.99900000000002</v>
      </c>
      <c r="J964">
        <v>107596371</v>
      </c>
      <c r="K964" s="2">
        <v>45308</v>
      </c>
      <c r="L964">
        <v>19</v>
      </c>
      <c r="M964">
        <v>1</v>
      </c>
      <c r="N964">
        <v>0</v>
      </c>
      <c r="O964">
        <v>1</v>
      </c>
      <c r="P964" t="s">
        <v>7</v>
      </c>
    </row>
    <row r="965" spans="1:16">
      <c r="A965" t="s">
        <v>998</v>
      </c>
      <c r="B965" t="s">
        <v>942</v>
      </c>
      <c r="C965">
        <v>0</v>
      </c>
      <c r="E965" t="s">
        <v>944</v>
      </c>
      <c r="F965" t="s">
        <v>945</v>
      </c>
      <c r="G965" t="s">
        <v>938</v>
      </c>
      <c r="H965">
        <v>0.21099999999999999</v>
      </c>
      <c r="J965">
        <v>107526751</v>
      </c>
      <c r="K965" s="2">
        <v>45244</v>
      </c>
      <c r="L965">
        <v>23</v>
      </c>
      <c r="M965">
        <v>1</v>
      </c>
      <c r="N965">
        <v>0</v>
      </c>
      <c r="O965">
        <v>1</v>
      </c>
      <c r="P965" t="s">
        <v>3</v>
      </c>
    </row>
    <row r="966" spans="1:16">
      <c r="A966" t="s">
        <v>998</v>
      </c>
      <c r="B966" t="s">
        <v>942</v>
      </c>
      <c r="C966">
        <v>0</v>
      </c>
      <c r="E966" t="s">
        <v>1010</v>
      </c>
      <c r="F966" t="s">
        <v>1012</v>
      </c>
      <c r="G966" t="s">
        <v>938</v>
      </c>
      <c r="H966">
        <v>1.893</v>
      </c>
      <c r="J966">
        <v>107576146</v>
      </c>
      <c r="K966" s="2">
        <v>45286</v>
      </c>
      <c r="L966">
        <v>23</v>
      </c>
      <c r="M966">
        <v>2</v>
      </c>
      <c r="N966">
        <v>7</v>
      </c>
      <c r="O966">
        <v>4</v>
      </c>
      <c r="P966" t="s">
        <v>7</v>
      </c>
    </row>
    <row r="967" spans="1:16">
      <c r="A967" t="s">
        <v>998</v>
      </c>
      <c r="B967" t="s">
        <v>942</v>
      </c>
      <c r="C967">
        <v>0</v>
      </c>
      <c r="E967" t="s">
        <v>945</v>
      </c>
      <c r="F967" t="s">
        <v>963</v>
      </c>
      <c r="G967" t="s">
        <v>939</v>
      </c>
      <c r="H967">
        <v>2.1920000000000002</v>
      </c>
      <c r="J967">
        <v>107580675</v>
      </c>
      <c r="K967" s="2">
        <v>45291</v>
      </c>
      <c r="L967">
        <v>21</v>
      </c>
      <c r="M967">
        <v>1</v>
      </c>
      <c r="N967">
        <v>0</v>
      </c>
      <c r="O967">
        <v>4</v>
      </c>
      <c r="P967" t="s">
        <v>7</v>
      </c>
    </row>
    <row r="968" spans="1:16">
      <c r="A968" t="s">
        <v>998</v>
      </c>
      <c r="B968" t="s">
        <v>942</v>
      </c>
      <c r="C968">
        <v>0.11</v>
      </c>
      <c r="D968" t="s">
        <v>758</v>
      </c>
      <c r="E968" t="s">
        <v>944</v>
      </c>
      <c r="F968" t="s">
        <v>945</v>
      </c>
      <c r="G968" t="s">
        <v>938</v>
      </c>
      <c r="H968">
        <v>0.10100000000000001</v>
      </c>
      <c r="J968">
        <v>107635370</v>
      </c>
      <c r="K968" s="2">
        <v>45345</v>
      </c>
      <c r="L968">
        <v>30</v>
      </c>
      <c r="M968">
        <v>1</v>
      </c>
      <c r="N968">
        <v>8</v>
      </c>
      <c r="O968">
        <v>1</v>
      </c>
      <c r="P968" t="s">
        <v>7</v>
      </c>
    </row>
    <row r="969" spans="1:16">
      <c r="A969" t="s">
        <v>998</v>
      </c>
      <c r="B969" t="s">
        <v>942</v>
      </c>
      <c r="C969">
        <v>7.0000000000000007E-2</v>
      </c>
      <c r="D969" t="s">
        <v>756</v>
      </c>
      <c r="E969" t="s">
        <v>1081</v>
      </c>
      <c r="F969" t="s">
        <v>1000</v>
      </c>
      <c r="G969" t="s">
        <v>942</v>
      </c>
      <c r="H969">
        <v>999.99900000000002</v>
      </c>
      <c r="J969">
        <v>107518898</v>
      </c>
      <c r="K969" s="2">
        <v>45238</v>
      </c>
      <c r="L969">
        <v>19</v>
      </c>
      <c r="M969">
        <v>1</v>
      </c>
      <c r="N969">
        <v>8</v>
      </c>
      <c r="O969">
        <v>5</v>
      </c>
      <c r="P969" t="s">
        <v>7</v>
      </c>
    </row>
    <row r="970" spans="1:16">
      <c r="A970" t="s">
        <v>998</v>
      </c>
      <c r="B970" t="s">
        <v>945</v>
      </c>
      <c r="C970">
        <v>0.01</v>
      </c>
      <c r="D970" t="s">
        <v>6</v>
      </c>
      <c r="E970" t="s">
        <v>941</v>
      </c>
      <c r="F970" t="s">
        <v>942</v>
      </c>
      <c r="G970" t="s">
        <v>945</v>
      </c>
      <c r="H970">
        <v>8.1110000000000007</v>
      </c>
      <c r="J970">
        <v>107353813</v>
      </c>
      <c r="K970" s="2">
        <v>45080</v>
      </c>
      <c r="L970">
        <v>21</v>
      </c>
      <c r="M970">
        <v>1</v>
      </c>
      <c r="N970">
        <v>0</v>
      </c>
      <c r="O970">
        <v>1</v>
      </c>
      <c r="P970" t="s">
        <v>7</v>
      </c>
    </row>
    <row r="971" spans="1:16">
      <c r="A971" t="s">
        <v>998</v>
      </c>
      <c r="B971" t="s">
        <v>942</v>
      </c>
      <c r="C971">
        <v>7.0000000000000007E-2</v>
      </c>
      <c r="D971" t="s">
        <v>762</v>
      </c>
      <c r="E971" t="s">
        <v>1031</v>
      </c>
      <c r="F971" t="s">
        <v>1009</v>
      </c>
      <c r="G971" t="s">
        <v>938</v>
      </c>
      <c r="H971">
        <v>1.7929999999999999</v>
      </c>
      <c r="J971">
        <v>107618965</v>
      </c>
      <c r="K971" s="2">
        <v>45331</v>
      </c>
      <c r="L971">
        <v>24</v>
      </c>
      <c r="M971">
        <v>1</v>
      </c>
      <c r="N971">
        <v>8</v>
      </c>
      <c r="O971">
        <v>4</v>
      </c>
      <c r="P971" t="s">
        <v>7</v>
      </c>
    </row>
    <row r="972" spans="1:16">
      <c r="A972" t="s">
        <v>998</v>
      </c>
      <c r="B972" t="s">
        <v>942</v>
      </c>
      <c r="C972">
        <v>3.7999999999999999E-2</v>
      </c>
      <c r="D972" t="s">
        <v>756</v>
      </c>
      <c r="E972" t="s">
        <v>945</v>
      </c>
      <c r="F972" t="s">
        <v>941</v>
      </c>
      <c r="G972" t="s">
        <v>938</v>
      </c>
      <c r="H972">
        <v>3.7999999999999999E-2</v>
      </c>
      <c r="J972">
        <v>107629002</v>
      </c>
      <c r="K972" s="2">
        <v>45342</v>
      </c>
      <c r="L972">
        <v>23</v>
      </c>
      <c r="M972">
        <v>1</v>
      </c>
      <c r="N972">
        <v>0</v>
      </c>
      <c r="O972">
        <v>1</v>
      </c>
      <c r="P972" t="s">
        <v>7</v>
      </c>
    </row>
    <row r="973" spans="1:16">
      <c r="A973" t="s">
        <v>998</v>
      </c>
      <c r="B973" t="s">
        <v>942</v>
      </c>
      <c r="C973">
        <v>0</v>
      </c>
      <c r="E973" t="s">
        <v>1000</v>
      </c>
      <c r="G973" t="s">
        <v>938</v>
      </c>
      <c r="H973">
        <v>0.66500000000000004</v>
      </c>
      <c r="J973">
        <v>107580676</v>
      </c>
      <c r="K973" s="2">
        <v>45291</v>
      </c>
      <c r="L973">
        <v>23</v>
      </c>
      <c r="M973">
        <v>1</v>
      </c>
      <c r="N973">
        <v>7</v>
      </c>
      <c r="O973">
        <v>4</v>
      </c>
      <c r="P973" t="s">
        <v>7</v>
      </c>
    </row>
    <row r="974" spans="1:16">
      <c r="A974" t="s">
        <v>998</v>
      </c>
      <c r="B974" t="s">
        <v>942</v>
      </c>
      <c r="C974">
        <v>5.7000000000000002E-2</v>
      </c>
      <c r="D974" t="s">
        <v>756</v>
      </c>
      <c r="E974" t="s">
        <v>1016</v>
      </c>
      <c r="F974" t="s">
        <v>1033</v>
      </c>
      <c r="G974" t="s">
        <v>938</v>
      </c>
      <c r="H974">
        <v>0.89600000000000002</v>
      </c>
      <c r="J974">
        <v>107518891</v>
      </c>
      <c r="K974" s="2">
        <v>45237</v>
      </c>
      <c r="L974">
        <v>17</v>
      </c>
      <c r="M974">
        <v>1</v>
      </c>
      <c r="N974">
        <v>0</v>
      </c>
      <c r="O974">
        <v>5</v>
      </c>
      <c r="P974" t="s">
        <v>7</v>
      </c>
    </row>
    <row r="975" spans="1:16">
      <c r="A975" t="s">
        <v>998</v>
      </c>
      <c r="B975" t="s">
        <v>1000</v>
      </c>
      <c r="C975">
        <v>0</v>
      </c>
      <c r="E975" t="s">
        <v>942</v>
      </c>
      <c r="G975" t="s">
        <v>938</v>
      </c>
      <c r="H975">
        <v>0.66500000000000004</v>
      </c>
      <c r="J975">
        <v>107564797</v>
      </c>
      <c r="K975" s="2">
        <v>45275</v>
      </c>
      <c r="L975">
        <v>21</v>
      </c>
      <c r="M975">
        <v>1</v>
      </c>
      <c r="N975">
        <v>7</v>
      </c>
      <c r="O975">
        <v>4</v>
      </c>
      <c r="P975" t="s">
        <v>7</v>
      </c>
    </row>
    <row r="976" spans="1:16">
      <c r="A976" t="s">
        <v>998</v>
      </c>
      <c r="B976" t="s">
        <v>945</v>
      </c>
      <c r="C976">
        <v>0</v>
      </c>
      <c r="D976" t="s">
        <v>757</v>
      </c>
      <c r="E976" t="s">
        <v>942</v>
      </c>
      <c r="F976" t="s">
        <v>941</v>
      </c>
      <c r="G976" t="s">
        <v>945</v>
      </c>
      <c r="H976">
        <v>7.75</v>
      </c>
      <c r="J976">
        <v>107577516</v>
      </c>
      <c r="K976" s="2">
        <v>45287</v>
      </c>
      <c r="L976">
        <v>28</v>
      </c>
      <c r="M976">
        <v>2</v>
      </c>
      <c r="N976">
        <v>4</v>
      </c>
      <c r="O976">
        <v>1</v>
      </c>
      <c r="P976" t="s">
        <v>7</v>
      </c>
    </row>
    <row r="977" spans="1:19">
      <c r="A977" t="s">
        <v>998</v>
      </c>
      <c r="B977" t="s">
        <v>942</v>
      </c>
      <c r="C977">
        <v>0</v>
      </c>
      <c r="E977" t="s">
        <v>956</v>
      </c>
      <c r="F977" t="s">
        <v>1031</v>
      </c>
      <c r="G977" t="s">
        <v>938</v>
      </c>
      <c r="H977">
        <v>1.5960000000000001</v>
      </c>
      <c r="J977">
        <v>107564795</v>
      </c>
      <c r="K977" s="2">
        <v>45265</v>
      </c>
      <c r="L977">
        <v>30</v>
      </c>
      <c r="M977">
        <v>1</v>
      </c>
      <c r="N977">
        <v>7</v>
      </c>
      <c r="O977">
        <v>1</v>
      </c>
      <c r="P977" t="s">
        <v>7</v>
      </c>
    </row>
    <row r="978" spans="1:19">
      <c r="A978" t="s">
        <v>754</v>
      </c>
      <c r="B978" t="s">
        <v>945</v>
      </c>
      <c r="C978">
        <v>0</v>
      </c>
      <c r="E978" t="s">
        <v>939</v>
      </c>
      <c r="F978" t="s">
        <v>937</v>
      </c>
      <c r="G978" t="s">
        <v>945</v>
      </c>
      <c r="H978">
        <v>7.75</v>
      </c>
      <c r="J978">
        <v>107579695</v>
      </c>
      <c r="K978" s="2">
        <v>45289</v>
      </c>
      <c r="L978">
        <v>23</v>
      </c>
      <c r="M978">
        <v>1</v>
      </c>
      <c r="N978">
        <v>7</v>
      </c>
      <c r="O978">
        <v>5</v>
      </c>
      <c r="P978" t="s">
        <v>7</v>
      </c>
      <c r="Q978">
        <v>35.177379999999999</v>
      </c>
      <c r="R978">
        <v>-79.431399999999996</v>
      </c>
      <c r="S978" t="s">
        <v>761</v>
      </c>
    </row>
    <row r="979" spans="1:19">
      <c r="A979" t="s">
        <v>998</v>
      </c>
      <c r="B979" t="s">
        <v>942</v>
      </c>
      <c r="C979">
        <v>0</v>
      </c>
      <c r="E979" t="s">
        <v>945</v>
      </c>
      <c r="F979" t="s">
        <v>944</v>
      </c>
      <c r="G979" t="s">
        <v>939</v>
      </c>
      <c r="H979">
        <v>2.1920000000000002</v>
      </c>
      <c r="J979">
        <v>107579959</v>
      </c>
      <c r="K979" s="2">
        <v>45290</v>
      </c>
      <c r="L979">
        <v>21</v>
      </c>
      <c r="M979">
        <v>1</v>
      </c>
      <c r="N979">
        <v>7</v>
      </c>
      <c r="O979">
        <v>5</v>
      </c>
      <c r="P979" t="s">
        <v>7</v>
      </c>
    </row>
    <row r="980" spans="1:19">
      <c r="A980" t="s">
        <v>998</v>
      </c>
      <c r="B980" t="s">
        <v>942</v>
      </c>
      <c r="C980">
        <v>8.9999999999999993E-3</v>
      </c>
      <c r="D980" t="s">
        <v>758</v>
      </c>
      <c r="E980" t="s">
        <v>945</v>
      </c>
      <c r="F980" t="s">
        <v>963</v>
      </c>
      <c r="G980" t="s">
        <v>939</v>
      </c>
      <c r="H980">
        <v>2.1829999999999998</v>
      </c>
      <c r="J980">
        <v>107629118</v>
      </c>
      <c r="K980" s="2">
        <v>45342</v>
      </c>
      <c r="L980">
        <v>21</v>
      </c>
      <c r="M980">
        <v>1</v>
      </c>
      <c r="N980">
        <v>7</v>
      </c>
      <c r="O980">
        <v>1</v>
      </c>
      <c r="P980" t="s">
        <v>7</v>
      </c>
    </row>
    <row r="981" spans="1:19">
      <c r="A981" t="s">
        <v>998</v>
      </c>
      <c r="B981" t="s">
        <v>942</v>
      </c>
      <c r="C981">
        <v>0</v>
      </c>
      <c r="E981" t="s">
        <v>1000</v>
      </c>
      <c r="F981" t="s">
        <v>997</v>
      </c>
      <c r="G981" t="s">
        <v>938</v>
      </c>
      <c r="H981">
        <v>0.66500000000000004</v>
      </c>
      <c r="J981">
        <v>107621369</v>
      </c>
      <c r="K981" s="2">
        <v>45327</v>
      </c>
      <c r="L981">
        <v>24</v>
      </c>
      <c r="M981">
        <v>1</v>
      </c>
      <c r="N981">
        <v>7</v>
      </c>
      <c r="O981">
        <v>1</v>
      </c>
      <c r="P981" t="s">
        <v>10</v>
      </c>
    </row>
    <row r="982" spans="1:19">
      <c r="A982" t="s">
        <v>998</v>
      </c>
      <c r="B982" t="s">
        <v>1009</v>
      </c>
      <c r="C982">
        <v>0</v>
      </c>
      <c r="E982" t="s">
        <v>942</v>
      </c>
      <c r="F982" t="s">
        <v>1017</v>
      </c>
      <c r="G982" t="s">
        <v>1009</v>
      </c>
      <c r="H982">
        <v>0.12</v>
      </c>
      <c r="J982">
        <v>107826061</v>
      </c>
      <c r="K982" s="2">
        <v>45525</v>
      </c>
      <c r="L982">
        <v>24</v>
      </c>
      <c r="M982">
        <v>1</v>
      </c>
      <c r="N982">
        <v>0</v>
      </c>
      <c r="O982">
        <v>1</v>
      </c>
      <c r="P982" t="s">
        <v>7</v>
      </c>
    </row>
    <row r="983" spans="1:19">
      <c r="A983" t="s">
        <v>998</v>
      </c>
      <c r="B983" t="s">
        <v>942</v>
      </c>
      <c r="C983">
        <v>0</v>
      </c>
      <c r="E983" t="s">
        <v>954</v>
      </c>
      <c r="F983" t="s">
        <v>945</v>
      </c>
      <c r="G983" t="s">
        <v>939</v>
      </c>
      <c r="H983">
        <v>1.988</v>
      </c>
      <c r="J983">
        <v>107519842</v>
      </c>
      <c r="K983" s="2">
        <v>45237</v>
      </c>
      <c r="L983">
        <v>22</v>
      </c>
      <c r="M983">
        <v>1</v>
      </c>
      <c r="N983">
        <v>8</v>
      </c>
      <c r="O983">
        <v>1</v>
      </c>
      <c r="P983" t="s">
        <v>7</v>
      </c>
    </row>
    <row r="984" spans="1:19">
      <c r="A984" t="s">
        <v>998</v>
      </c>
      <c r="B984" t="s">
        <v>945</v>
      </c>
      <c r="C984">
        <v>0</v>
      </c>
      <c r="E984" t="s">
        <v>942</v>
      </c>
      <c r="G984" t="s">
        <v>945</v>
      </c>
      <c r="H984">
        <v>7.75</v>
      </c>
      <c r="J984">
        <v>107678020</v>
      </c>
      <c r="K984" s="2">
        <v>45387</v>
      </c>
      <c r="L984">
        <v>28</v>
      </c>
      <c r="M984">
        <v>1</v>
      </c>
      <c r="N984">
        <v>7</v>
      </c>
      <c r="O984">
        <v>5</v>
      </c>
      <c r="P984" t="s">
        <v>7</v>
      </c>
    </row>
    <row r="985" spans="1:19">
      <c r="A985" t="s">
        <v>998</v>
      </c>
      <c r="B985" t="s">
        <v>942</v>
      </c>
      <c r="C985">
        <v>0</v>
      </c>
      <c r="E985" t="s">
        <v>956</v>
      </c>
      <c r="F985" t="s">
        <v>1029</v>
      </c>
      <c r="G985" t="s">
        <v>938</v>
      </c>
      <c r="H985">
        <v>1.5960000000000001</v>
      </c>
      <c r="J985">
        <v>107686011</v>
      </c>
      <c r="K985" s="2">
        <v>45394</v>
      </c>
      <c r="L985">
        <v>23</v>
      </c>
      <c r="M985">
        <v>1</v>
      </c>
      <c r="N985">
        <v>7</v>
      </c>
      <c r="O985">
        <v>1</v>
      </c>
      <c r="P985" t="s">
        <v>7</v>
      </c>
    </row>
    <row r="986" spans="1:19">
      <c r="A986" t="s">
        <v>998</v>
      </c>
      <c r="B986" t="s">
        <v>1148</v>
      </c>
      <c r="C986">
        <v>0</v>
      </c>
      <c r="D986" t="s">
        <v>765</v>
      </c>
      <c r="E986" t="s">
        <v>942</v>
      </c>
      <c r="F986" t="s">
        <v>1009</v>
      </c>
      <c r="H986">
        <v>999.99900000000002</v>
      </c>
      <c r="J986">
        <v>107661907</v>
      </c>
      <c r="K986" s="2">
        <v>45372</v>
      </c>
      <c r="L986">
        <v>31</v>
      </c>
      <c r="M986">
        <v>1</v>
      </c>
      <c r="N986">
        <v>0</v>
      </c>
      <c r="O986">
        <v>1</v>
      </c>
      <c r="P986" t="s">
        <v>7</v>
      </c>
    </row>
    <row r="987" spans="1:19">
      <c r="A987" t="s">
        <v>998</v>
      </c>
      <c r="B987" t="s">
        <v>942</v>
      </c>
      <c r="C987">
        <v>0</v>
      </c>
      <c r="E987" t="s">
        <v>956</v>
      </c>
      <c r="F987" t="s">
        <v>1031</v>
      </c>
      <c r="G987" t="s">
        <v>938</v>
      </c>
      <c r="H987">
        <v>1.5960000000000001</v>
      </c>
      <c r="J987">
        <v>107719790</v>
      </c>
      <c r="K987" s="2">
        <v>45427</v>
      </c>
      <c r="L987">
        <v>21</v>
      </c>
      <c r="M987">
        <v>2</v>
      </c>
      <c r="N987">
        <v>1</v>
      </c>
      <c r="O987">
        <v>1</v>
      </c>
      <c r="P987" t="s">
        <v>7</v>
      </c>
    </row>
    <row r="988" spans="1:19">
      <c r="A988" t="s">
        <v>998</v>
      </c>
      <c r="B988" t="s">
        <v>942</v>
      </c>
      <c r="C988">
        <v>0</v>
      </c>
      <c r="E988" t="s">
        <v>956</v>
      </c>
      <c r="F988" t="s">
        <v>1048</v>
      </c>
      <c r="G988" t="s">
        <v>938</v>
      </c>
      <c r="H988">
        <v>1.5960000000000001</v>
      </c>
      <c r="J988">
        <v>107688138</v>
      </c>
      <c r="K988" s="2">
        <v>45397</v>
      </c>
      <c r="L988">
        <v>30</v>
      </c>
      <c r="M988">
        <v>1</v>
      </c>
      <c r="N988">
        <v>7</v>
      </c>
      <c r="O988">
        <v>1</v>
      </c>
      <c r="P988" t="s">
        <v>7</v>
      </c>
    </row>
    <row r="989" spans="1:19">
      <c r="A989" t="s">
        <v>998</v>
      </c>
      <c r="B989" t="s">
        <v>945</v>
      </c>
      <c r="C989">
        <v>1.4E-2</v>
      </c>
      <c r="D989" t="s">
        <v>757</v>
      </c>
      <c r="E989" t="s">
        <v>941</v>
      </c>
      <c r="F989" t="s">
        <v>942</v>
      </c>
      <c r="G989" t="s">
        <v>945</v>
      </c>
      <c r="H989">
        <v>8.1349999999999998</v>
      </c>
      <c r="J989">
        <v>107637713</v>
      </c>
      <c r="K989" s="2">
        <v>45350</v>
      </c>
      <c r="L989">
        <v>21</v>
      </c>
      <c r="M989">
        <v>1</v>
      </c>
      <c r="N989">
        <v>7</v>
      </c>
      <c r="O989">
        <v>1</v>
      </c>
      <c r="P989" t="s">
        <v>7</v>
      </c>
    </row>
    <row r="990" spans="1:19">
      <c r="A990" t="s">
        <v>998</v>
      </c>
      <c r="B990" t="s">
        <v>945</v>
      </c>
      <c r="C990">
        <v>0</v>
      </c>
      <c r="E990" t="s">
        <v>942</v>
      </c>
      <c r="F990" t="s">
        <v>954</v>
      </c>
      <c r="G990" t="s">
        <v>945</v>
      </c>
      <c r="H990">
        <v>7.75</v>
      </c>
      <c r="J990">
        <v>107686114</v>
      </c>
      <c r="K990" s="2">
        <v>45396</v>
      </c>
      <c r="L990">
        <v>30</v>
      </c>
      <c r="M990">
        <v>1</v>
      </c>
      <c r="N990">
        <v>7</v>
      </c>
      <c r="O990">
        <v>1</v>
      </c>
      <c r="P990" t="s">
        <v>7</v>
      </c>
    </row>
    <row r="991" spans="1:19">
      <c r="A991" t="s">
        <v>998</v>
      </c>
      <c r="B991" t="s">
        <v>945</v>
      </c>
      <c r="C991">
        <v>8.0000000000000002E-3</v>
      </c>
      <c r="D991" t="s">
        <v>6</v>
      </c>
      <c r="E991" t="s">
        <v>941</v>
      </c>
      <c r="F991" t="s">
        <v>1049</v>
      </c>
      <c r="G991" t="s">
        <v>945</v>
      </c>
      <c r="H991">
        <v>8.1129999999999995</v>
      </c>
      <c r="J991">
        <v>107637697</v>
      </c>
      <c r="K991" s="2">
        <v>45349</v>
      </c>
      <c r="L991">
        <v>21</v>
      </c>
      <c r="M991">
        <v>2</v>
      </c>
      <c r="N991">
        <v>7</v>
      </c>
      <c r="O991">
        <v>1</v>
      </c>
      <c r="P991" t="s">
        <v>7</v>
      </c>
    </row>
    <row r="992" spans="1:19">
      <c r="A992" t="s">
        <v>998</v>
      </c>
      <c r="B992" t="s">
        <v>1144</v>
      </c>
      <c r="C992">
        <v>5.0000000000000001E-3</v>
      </c>
      <c r="D992" t="s">
        <v>765</v>
      </c>
      <c r="E992" t="s">
        <v>940</v>
      </c>
      <c r="F992" t="s">
        <v>942</v>
      </c>
      <c r="H992">
        <v>999.99900000000002</v>
      </c>
      <c r="J992">
        <v>107661002</v>
      </c>
      <c r="K992" s="2">
        <v>45371</v>
      </c>
      <c r="L992">
        <v>20</v>
      </c>
      <c r="M992">
        <v>1</v>
      </c>
      <c r="N992">
        <v>0</v>
      </c>
      <c r="O992">
        <v>2</v>
      </c>
    </row>
    <row r="993" spans="1:19">
      <c r="A993" t="s">
        <v>998</v>
      </c>
      <c r="B993" t="s">
        <v>942</v>
      </c>
      <c r="C993">
        <v>0</v>
      </c>
      <c r="E993" t="s">
        <v>956</v>
      </c>
      <c r="F993" t="s">
        <v>1029</v>
      </c>
      <c r="G993" t="s">
        <v>938</v>
      </c>
      <c r="H993">
        <v>1.5960000000000001</v>
      </c>
      <c r="J993">
        <v>107747986</v>
      </c>
      <c r="K993" s="2">
        <v>45453</v>
      </c>
      <c r="L993">
        <v>30</v>
      </c>
      <c r="M993">
        <v>1</v>
      </c>
      <c r="N993">
        <v>0</v>
      </c>
      <c r="O993">
        <v>1</v>
      </c>
      <c r="P993" t="s">
        <v>7</v>
      </c>
    </row>
    <row r="994" spans="1:19">
      <c r="A994" t="s">
        <v>998</v>
      </c>
      <c r="B994" t="s">
        <v>942</v>
      </c>
      <c r="C994">
        <v>0.02</v>
      </c>
      <c r="D994" t="s">
        <v>756</v>
      </c>
      <c r="E994" t="s">
        <v>1009</v>
      </c>
      <c r="G994" t="s">
        <v>938</v>
      </c>
      <c r="H994">
        <v>1.863</v>
      </c>
      <c r="J994">
        <v>107802659</v>
      </c>
      <c r="K994" s="2">
        <v>45503</v>
      </c>
      <c r="L994">
        <v>28</v>
      </c>
      <c r="M994">
        <v>1</v>
      </c>
      <c r="N994">
        <v>0</v>
      </c>
      <c r="O994">
        <v>1</v>
      </c>
      <c r="P994" t="s">
        <v>7</v>
      </c>
    </row>
    <row r="995" spans="1:19">
      <c r="A995" t="s">
        <v>998</v>
      </c>
      <c r="B995" t="s">
        <v>944</v>
      </c>
      <c r="C995">
        <v>0</v>
      </c>
      <c r="E995" t="s">
        <v>942</v>
      </c>
      <c r="G995" t="s">
        <v>937</v>
      </c>
      <c r="H995">
        <v>1.4890000000000001</v>
      </c>
      <c r="J995">
        <v>107802051</v>
      </c>
      <c r="K995" s="2">
        <v>45504</v>
      </c>
      <c r="L995">
        <v>24</v>
      </c>
      <c r="M995">
        <v>1</v>
      </c>
      <c r="N995">
        <v>7</v>
      </c>
      <c r="O995">
        <v>1</v>
      </c>
      <c r="P995" t="s">
        <v>7</v>
      </c>
    </row>
    <row r="996" spans="1:19">
      <c r="A996" t="s">
        <v>998</v>
      </c>
      <c r="B996" t="s">
        <v>942</v>
      </c>
      <c r="C996">
        <v>7.5999999999999998E-2</v>
      </c>
      <c r="D996" t="s">
        <v>756</v>
      </c>
      <c r="E996" t="s">
        <v>1031</v>
      </c>
      <c r="F996" t="s">
        <v>1009</v>
      </c>
      <c r="G996" t="s">
        <v>938</v>
      </c>
      <c r="H996">
        <v>1.7989999999999999</v>
      </c>
      <c r="J996">
        <v>107756319</v>
      </c>
      <c r="K996" s="2">
        <v>45461</v>
      </c>
      <c r="L996">
        <v>23</v>
      </c>
      <c r="M996">
        <v>1</v>
      </c>
      <c r="N996">
        <v>0</v>
      </c>
      <c r="O996">
        <v>1</v>
      </c>
      <c r="P996" t="s">
        <v>7</v>
      </c>
    </row>
    <row r="997" spans="1:19">
      <c r="A997" t="s">
        <v>998</v>
      </c>
      <c r="B997" t="s">
        <v>942</v>
      </c>
      <c r="C997">
        <v>0</v>
      </c>
      <c r="E997" t="s">
        <v>944</v>
      </c>
      <c r="F997" t="s">
        <v>945</v>
      </c>
      <c r="G997" t="s">
        <v>938</v>
      </c>
      <c r="H997">
        <v>0.21099999999999999</v>
      </c>
      <c r="J997">
        <v>107805343</v>
      </c>
      <c r="K997" s="2">
        <v>45506</v>
      </c>
      <c r="L997">
        <v>28</v>
      </c>
      <c r="M997">
        <v>1</v>
      </c>
      <c r="N997">
        <v>0</v>
      </c>
      <c r="O997">
        <v>1</v>
      </c>
      <c r="P997" t="s">
        <v>7</v>
      </c>
    </row>
    <row r="998" spans="1:19">
      <c r="A998" t="s">
        <v>998</v>
      </c>
      <c r="B998" t="s">
        <v>942</v>
      </c>
      <c r="C998">
        <v>0.11</v>
      </c>
      <c r="D998" t="s">
        <v>758</v>
      </c>
      <c r="E998" t="s">
        <v>944</v>
      </c>
      <c r="F998" t="s">
        <v>945</v>
      </c>
      <c r="G998" t="s">
        <v>938</v>
      </c>
      <c r="H998">
        <v>0.10100000000000001</v>
      </c>
      <c r="J998">
        <v>107653473</v>
      </c>
      <c r="K998" s="2">
        <v>45362</v>
      </c>
      <c r="L998">
        <v>30</v>
      </c>
      <c r="M998">
        <v>1</v>
      </c>
      <c r="N998">
        <v>8</v>
      </c>
      <c r="O998">
        <v>1</v>
      </c>
      <c r="P998" t="s">
        <v>7</v>
      </c>
    </row>
    <row r="999" spans="1:19">
      <c r="A999" t="s">
        <v>998</v>
      </c>
      <c r="B999" t="s">
        <v>942</v>
      </c>
      <c r="C999">
        <v>5.7000000000000002E-2</v>
      </c>
      <c r="D999" t="s">
        <v>764</v>
      </c>
      <c r="E999" t="s">
        <v>945</v>
      </c>
      <c r="F999" t="s">
        <v>944</v>
      </c>
      <c r="G999" t="s">
        <v>939</v>
      </c>
      <c r="H999">
        <v>2.1349999999999998</v>
      </c>
      <c r="J999">
        <v>108546965</v>
      </c>
      <c r="K999" s="2">
        <v>46204</v>
      </c>
      <c r="L999">
        <v>25</v>
      </c>
      <c r="M999">
        <v>1</v>
      </c>
      <c r="N999">
        <v>0</v>
      </c>
      <c r="O999">
        <v>1</v>
      </c>
      <c r="P999" t="s">
        <v>7</v>
      </c>
    </row>
    <row r="1000" spans="1:19">
      <c r="A1000" t="s">
        <v>998</v>
      </c>
      <c r="B1000" t="s">
        <v>942</v>
      </c>
      <c r="C1000">
        <v>8.9999999999999993E-3</v>
      </c>
      <c r="D1000" t="s">
        <v>758</v>
      </c>
      <c r="E1000" t="s">
        <v>940</v>
      </c>
      <c r="F1000" t="s">
        <v>945</v>
      </c>
      <c r="G1000" t="s">
        <v>938</v>
      </c>
      <c r="H1000">
        <v>0.20200000000000001</v>
      </c>
      <c r="J1000">
        <v>107713399</v>
      </c>
      <c r="K1000" s="2">
        <v>45399</v>
      </c>
      <c r="L1000">
        <v>21</v>
      </c>
      <c r="M1000">
        <v>1</v>
      </c>
      <c r="N1000">
        <v>12</v>
      </c>
      <c r="O1000">
        <v>1</v>
      </c>
      <c r="P1000" t="s">
        <v>7</v>
      </c>
    </row>
    <row r="1001" spans="1:19">
      <c r="A1001" t="s">
        <v>998</v>
      </c>
      <c r="B1001" t="s">
        <v>942</v>
      </c>
      <c r="C1001">
        <v>0</v>
      </c>
      <c r="D1001" t="s">
        <v>763</v>
      </c>
      <c r="E1001" t="s">
        <v>945</v>
      </c>
      <c r="F1001" t="s">
        <v>1000</v>
      </c>
      <c r="G1001" t="s">
        <v>939</v>
      </c>
      <c r="H1001">
        <v>2.1920000000000002</v>
      </c>
      <c r="J1001">
        <v>107712132</v>
      </c>
      <c r="K1001" s="2">
        <v>45420</v>
      </c>
      <c r="L1001">
        <v>22</v>
      </c>
      <c r="M1001">
        <v>1</v>
      </c>
      <c r="N1001">
        <v>0</v>
      </c>
      <c r="O1001">
        <v>1</v>
      </c>
      <c r="P1001" t="s">
        <v>7</v>
      </c>
    </row>
    <row r="1002" spans="1:19">
      <c r="A1002" t="s">
        <v>998</v>
      </c>
      <c r="B1002" t="s">
        <v>1127</v>
      </c>
      <c r="C1002">
        <v>8.9999999999999993E-3</v>
      </c>
      <c r="D1002" t="s">
        <v>6</v>
      </c>
      <c r="E1002" t="s">
        <v>942</v>
      </c>
      <c r="F1002" t="s">
        <v>1012</v>
      </c>
      <c r="H1002">
        <v>999.99900000000002</v>
      </c>
      <c r="J1002">
        <v>107847002</v>
      </c>
      <c r="K1002" s="2">
        <v>45546</v>
      </c>
      <c r="L1002">
        <v>20</v>
      </c>
      <c r="M1002">
        <v>1</v>
      </c>
      <c r="N1002">
        <v>0</v>
      </c>
      <c r="O1002">
        <v>1</v>
      </c>
    </row>
    <row r="1003" spans="1:19">
      <c r="A1003" t="s">
        <v>998</v>
      </c>
      <c r="B1003" t="s">
        <v>942</v>
      </c>
      <c r="C1003">
        <v>0</v>
      </c>
      <c r="E1003" t="s">
        <v>940</v>
      </c>
      <c r="G1003" t="s">
        <v>938</v>
      </c>
      <c r="H1003">
        <v>0.21099999999999999</v>
      </c>
      <c r="J1003">
        <v>107667864</v>
      </c>
      <c r="K1003" s="2">
        <v>45377</v>
      </c>
      <c r="L1003">
        <v>21</v>
      </c>
      <c r="M1003">
        <v>1</v>
      </c>
      <c r="N1003">
        <v>7</v>
      </c>
      <c r="O1003">
        <v>1</v>
      </c>
      <c r="P1003" t="s">
        <v>7</v>
      </c>
    </row>
    <row r="1004" spans="1:19">
      <c r="A1004" t="s">
        <v>754</v>
      </c>
      <c r="B1004" t="s">
        <v>939</v>
      </c>
      <c r="C1004">
        <v>1.2999999999999999E-2</v>
      </c>
      <c r="D1004" t="s">
        <v>756</v>
      </c>
      <c r="E1004" t="s">
        <v>945</v>
      </c>
      <c r="F1004" t="s">
        <v>1081</v>
      </c>
      <c r="G1004" t="s">
        <v>939</v>
      </c>
      <c r="H1004">
        <v>2.1920000000000002</v>
      </c>
      <c r="J1004">
        <v>107649200</v>
      </c>
      <c r="K1004" s="2">
        <v>45358</v>
      </c>
      <c r="L1004">
        <v>21</v>
      </c>
      <c r="M1004">
        <v>2</v>
      </c>
      <c r="N1004">
        <v>0</v>
      </c>
      <c r="O1004">
        <v>1</v>
      </c>
      <c r="P1004" t="s">
        <v>7</v>
      </c>
      <c r="Q1004">
        <v>35.177639999999997</v>
      </c>
      <c r="R1004">
        <v>-79.430779999999999</v>
      </c>
      <c r="S1004" t="s">
        <v>761</v>
      </c>
    </row>
    <row r="1005" spans="1:19">
      <c r="A1005" t="s">
        <v>998</v>
      </c>
      <c r="B1005" t="s">
        <v>942</v>
      </c>
      <c r="C1005">
        <v>0</v>
      </c>
      <c r="D1005" t="s">
        <v>757</v>
      </c>
      <c r="E1005" t="s">
        <v>1000</v>
      </c>
      <c r="F1005" t="s">
        <v>1016</v>
      </c>
      <c r="G1005" t="s">
        <v>938</v>
      </c>
      <c r="H1005">
        <v>0.66500000000000004</v>
      </c>
      <c r="J1005">
        <v>107861683</v>
      </c>
      <c r="K1005" s="2">
        <v>45560</v>
      </c>
      <c r="L1005">
        <v>30</v>
      </c>
      <c r="M1005">
        <v>1</v>
      </c>
      <c r="N1005">
        <v>0</v>
      </c>
      <c r="O1005">
        <v>1</v>
      </c>
      <c r="P1005" t="s">
        <v>7</v>
      </c>
    </row>
    <row r="1006" spans="1:19">
      <c r="A1006" t="s">
        <v>998</v>
      </c>
      <c r="B1006" t="s">
        <v>1012</v>
      </c>
      <c r="C1006">
        <v>2E-3</v>
      </c>
      <c r="D1006" t="s">
        <v>763</v>
      </c>
      <c r="E1006" t="s">
        <v>942</v>
      </c>
      <c r="F1006" t="s">
        <v>1010</v>
      </c>
      <c r="G1006" t="s">
        <v>1013</v>
      </c>
      <c r="H1006">
        <v>0.47799999999999998</v>
      </c>
      <c r="J1006">
        <v>107722068</v>
      </c>
      <c r="K1006" s="2">
        <v>45429</v>
      </c>
      <c r="L1006">
        <v>21</v>
      </c>
      <c r="M1006">
        <v>1</v>
      </c>
      <c r="N1006">
        <v>12</v>
      </c>
      <c r="O1006">
        <v>4</v>
      </c>
      <c r="P1006" t="s">
        <v>7</v>
      </c>
    </row>
    <row r="1007" spans="1:19">
      <c r="A1007" t="s">
        <v>998</v>
      </c>
      <c r="B1007" t="s">
        <v>942</v>
      </c>
      <c r="C1007">
        <v>0</v>
      </c>
      <c r="E1007" t="s">
        <v>945</v>
      </c>
      <c r="F1007" t="s">
        <v>954</v>
      </c>
      <c r="G1007" t="s">
        <v>939</v>
      </c>
      <c r="H1007">
        <v>2.1920000000000002</v>
      </c>
      <c r="J1007">
        <v>107847004</v>
      </c>
      <c r="K1007" s="2">
        <v>45547</v>
      </c>
      <c r="L1007">
        <v>21</v>
      </c>
      <c r="M1007">
        <v>1</v>
      </c>
      <c r="N1007">
        <v>7</v>
      </c>
      <c r="O1007">
        <v>1</v>
      </c>
      <c r="P1007" t="s">
        <v>7</v>
      </c>
    </row>
    <row r="1008" spans="1:19">
      <c r="A1008" t="s">
        <v>998</v>
      </c>
      <c r="B1008" t="s">
        <v>942</v>
      </c>
      <c r="C1008">
        <v>1.9E-2</v>
      </c>
      <c r="D1008" t="s">
        <v>764</v>
      </c>
      <c r="E1008" t="s">
        <v>945</v>
      </c>
      <c r="F1008" t="s">
        <v>944</v>
      </c>
      <c r="G1008" t="s">
        <v>939</v>
      </c>
      <c r="H1008">
        <v>2.173</v>
      </c>
      <c r="J1008">
        <v>108060397</v>
      </c>
      <c r="K1008" s="2">
        <v>45743</v>
      </c>
      <c r="L1008">
        <v>21</v>
      </c>
      <c r="M1008">
        <v>1</v>
      </c>
      <c r="N1008">
        <v>7</v>
      </c>
      <c r="O1008">
        <v>1</v>
      </c>
      <c r="P1008" t="s">
        <v>7</v>
      </c>
    </row>
    <row r="1009" spans="1:19">
      <c r="A1009" t="s">
        <v>754</v>
      </c>
      <c r="B1009" t="s">
        <v>939</v>
      </c>
      <c r="C1009">
        <v>0.1</v>
      </c>
      <c r="D1009" t="s">
        <v>758</v>
      </c>
      <c r="E1009" t="s">
        <v>945</v>
      </c>
      <c r="F1009" t="s">
        <v>950</v>
      </c>
      <c r="G1009" t="s">
        <v>939</v>
      </c>
      <c r="H1009">
        <v>2.0920000000000001</v>
      </c>
      <c r="J1009">
        <v>107667833</v>
      </c>
      <c r="K1009" s="2">
        <v>45375</v>
      </c>
      <c r="L1009">
        <v>28</v>
      </c>
      <c r="M1009">
        <v>1</v>
      </c>
      <c r="N1009">
        <v>0</v>
      </c>
      <c r="O1009">
        <v>1</v>
      </c>
      <c r="P1009" t="s">
        <v>7</v>
      </c>
      <c r="Q1009">
        <v>35.176699999999997</v>
      </c>
      <c r="R1009">
        <v>-79.440010000000001</v>
      </c>
      <c r="S1009" t="s">
        <v>761</v>
      </c>
    </row>
    <row r="1010" spans="1:19">
      <c r="A1010" t="s">
        <v>998</v>
      </c>
      <c r="B1010" t="s">
        <v>1149</v>
      </c>
      <c r="C1010">
        <v>2.5000000000000001E-2</v>
      </c>
      <c r="D1010" t="s">
        <v>6</v>
      </c>
      <c r="E1010" t="s">
        <v>942</v>
      </c>
      <c r="F1010" t="s">
        <v>1000</v>
      </c>
      <c r="H1010">
        <v>999.99900000000002</v>
      </c>
      <c r="J1010">
        <v>107852799</v>
      </c>
      <c r="K1010" s="2">
        <v>45551</v>
      </c>
      <c r="L1010">
        <v>31</v>
      </c>
      <c r="M1010">
        <v>2</v>
      </c>
      <c r="N1010">
        <v>4</v>
      </c>
      <c r="O1010">
        <v>1</v>
      </c>
      <c r="P1010" t="s">
        <v>7</v>
      </c>
    </row>
    <row r="1011" spans="1:19">
      <c r="A1011" t="s">
        <v>998</v>
      </c>
      <c r="B1011" t="s">
        <v>942</v>
      </c>
      <c r="C1011">
        <v>0</v>
      </c>
      <c r="E1011" t="s">
        <v>999</v>
      </c>
      <c r="F1011" t="s">
        <v>1000</v>
      </c>
      <c r="G1011" t="s">
        <v>938</v>
      </c>
      <c r="H1011">
        <v>0.21099999999999999</v>
      </c>
      <c r="J1011">
        <v>107838267</v>
      </c>
      <c r="K1011" s="2">
        <v>45538</v>
      </c>
      <c r="L1011">
        <v>24</v>
      </c>
      <c r="M1011">
        <v>1</v>
      </c>
      <c r="N1011">
        <v>8</v>
      </c>
      <c r="O1011">
        <v>1</v>
      </c>
      <c r="P1011" t="s">
        <v>7</v>
      </c>
    </row>
    <row r="1012" spans="1:19">
      <c r="A1012" t="s">
        <v>998</v>
      </c>
      <c r="B1012" t="s">
        <v>942</v>
      </c>
      <c r="C1012">
        <v>1.9E-2</v>
      </c>
      <c r="D1012" t="s">
        <v>762</v>
      </c>
      <c r="E1012" t="s">
        <v>1010</v>
      </c>
      <c r="F1012" t="s">
        <v>1002</v>
      </c>
      <c r="G1012" t="s">
        <v>1013</v>
      </c>
      <c r="H1012">
        <v>0.499</v>
      </c>
      <c r="J1012">
        <v>107852787</v>
      </c>
      <c r="K1012" s="2">
        <v>45551</v>
      </c>
      <c r="L1012">
        <v>21</v>
      </c>
      <c r="M1012">
        <v>2</v>
      </c>
      <c r="N1012">
        <v>12</v>
      </c>
      <c r="O1012">
        <v>1</v>
      </c>
      <c r="P1012" t="s">
        <v>7</v>
      </c>
    </row>
    <row r="1013" spans="1:19">
      <c r="A1013" t="s">
        <v>998</v>
      </c>
      <c r="B1013" t="s">
        <v>942</v>
      </c>
      <c r="C1013">
        <v>0.01</v>
      </c>
      <c r="D1013" t="s">
        <v>756</v>
      </c>
      <c r="E1013" t="s">
        <v>1029</v>
      </c>
      <c r="F1013" t="s">
        <v>1009</v>
      </c>
      <c r="G1013" t="s">
        <v>938</v>
      </c>
      <c r="H1013">
        <v>1.4410000000000001</v>
      </c>
      <c r="J1013">
        <v>107898047</v>
      </c>
      <c r="K1013" s="2">
        <v>45590</v>
      </c>
      <c r="L1013">
        <v>30</v>
      </c>
      <c r="M1013">
        <v>1</v>
      </c>
      <c r="N1013">
        <v>0</v>
      </c>
      <c r="O1013">
        <v>1</v>
      </c>
      <c r="P1013" t="s">
        <v>3</v>
      </c>
    </row>
    <row r="1014" spans="1:19">
      <c r="A1014" t="s">
        <v>998</v>
      </c>
      <c r="B1014" t="s">
        <v>942</v>
      </c>
      <c r="C1014">
        <v>0</v>
      </c>
      <c r="E1014" t="s">
        <v>945</v>
      </c>
      <c r="F1014" t="s">
        <v>944</v>
      </c>
      <c r="G1014" t="s">
        <v>939</v>
      </c>
      <c r="H1014">
        <v>2.1920000000000002</v>
      </c>
      <c r="J1014">
        <v>107935083</v>
      </c>
      <c r="K1014" s="2">
        <v>45615</v>
      </c>
      <c r="L1014">
        <v>21</v>
      </c>
      <c r="M1014">
        <v>1</v>
      </c>
      <c r="N1014">
        <v>0</v>
      </c>
      <c r="O1014">
        <v>4</v>
      </c>
      <c r="P1014" t="s">
        <v>7</v>
      </c>
    </row>
    <row r="1015" spans="1:19">
      <c r="A1015" t="s">
        <v>998</v>
      </c>
      <c r="B1015" t="s">
        <v>942</v>
      </c>
      <c r="C1015">
        <v>0</v>
      </c>
      <c r="E1015" t="s">
        <v>1000</v>
      </c>
      <c r="G1015" t="s">
        <v>938</v>
      </c>
      <c r="H1015">
        <v>0.66500000000000004</v>
      </c>
      <c r="J1015">
        <v>107729885</v>
      </c>
      <c r="K1015" s="2">
        <v>45426</v>
      </c>
      <c r="L1015">
        <v>26</v>
      </c>
      <c r="M1015">
        <v>2</v>
      </c>
      <c r="N1015">
        <v>7</v>
      </c>
      <c r="O1015">
        <v>1</v>
      </c>
      <c r="P1015" t="s">
        <v>7</v>
      </c>
    </row>
    <row r="1016" spans="1:19">
      <c r="A1016" t="s">
        <v>998</v>
      </c>
      <c r="B1016" t="s">
        <v>956</v>
      </c>
      <c r="C1016">
        <v>2.5999999999999999E-2</v>
      </c>
      <c r="D1016" t="s">
        <v>763</v>
      </c>
      <c r="E1016" t="s">
        <v>942</v>
      </c>
      <c r="F1016" t="s">
        <v>1069</v>
      </c>
      <c r="G1016" t="s">
        <v>956</v>
      </c>
      <c r="H1016">
        <v>9.6370000000000005</v>
      </c>
      <c r="J1016">
        <v>107906101</v>
      </c>
      <c r="K1016" s="2">
        <v>45598</v>
      </c>
      <c r="L1016">
        <v>17</v>
      </c>
      <c r="M1016">
        <v>1</v>
      </c>
      <c r="N1016">
        <v>0</v>
      </c>
      <c r="O1016">
        <v>1</v>
      </c>
      <c r="P1016" t="s">
        <v>7</v>
      </c>
    </row>
    <row r="1017" spans="1:19">
      <c r="A1017" t="s">
        <v>998</v>
      </c>
      <c r="B1017" t="s">
        <v>945</v>
      </c>
      <c r="C1017">
        <v>0</v>
      </c>
      <c r="D1017" t="s">
        <v>765</v>
      </c>
      <c r="E1017" t="s">
        <v>942</v>
      </c>
      <c r="F1017" t="s">
        <v>1049</v>
      </c>
      <c r="G1017" t="s">
        <v>945</v>
      </c>
      <c r="H1017">
        <v>7.75</v>
      </c>
      <c r="J1017">
        <v>107724706</v>
      </c>
      <c r="K1017" s="2">
        <v>45428</v>
      </c>
      <c r="L1017">
        <v>21</v>
      </c>
      <c r="M1017">
        <v>1</v>
      </c>
      <c r="N1017">
        <v>0</v>
      </c>
      <c r="O1017">
        <v>2</v>
      </c>
      <c r="P1017" t="s">
        <v>7</v>
      </c>
    </row>
    <row r="1018" spans="1:19">
      <c r="A1018" t="s">
        <v>998</v>
      </c>
      <c r="B1018" t="s">
        <v>942</v>
      </c>
      <c r="C1018">
        <v>0</v>
      </c>
      <c r="E1018" t="s">
        <v>956</v>
      </c>
      <c r="F1018" t="s">
        <v>1029</v>
      </c>
      <c r="G1018" t="s">
        <v>938</v>
      </c>
      <c r="H1018">
        <v>1.5960000000000001</v>
      </c>
      <c r="J1018">
        <v>107866086</v>
      </c>
      <c r="K1018" s="2">
        <v>45565</v>
      </c>
      <c r="L1018">
        <v>30</v>
      </c>
      <c r="M1018">
        <v>1</v>
      </c>
      <c r="N1018">
        <v>8</v>
      </c>
      <c r="O1018">
        <v>1</v>
      </c>
      <c r="P1018" t="s">
        <v>7</v>
      </c>
    </row>
    <row r="1019" spans="1:19">
      <c r="A1019" t="s">
        <v>998</v>
      </c>
      <c r="B1019" t="s">
        <v>1003</v>
      </c>
      <c r="C1019">
        <v>0</v>
      </c>
      <c r="E1019" t="s">
        <v>942</v>
      </c>
      <c r="F1019" t="s">
        <v>1032</v>
      </c>
      <c r="G1019" t="s">
        <v>1013</v>
      </c>
      <c r="H1019">
        <v>0.64300000000000002</v>
      </c>
      <c r="J1019">
        <v>108226397</v>
      </c>
      <c r="K1019" s="2">
        <v>45911</v>
      </c>
      <c r="L1019">
        <v>30</v>
      </c>
      <c r="M1019">
        <v>1</v>
      </c>
      <c r="N1019">
        <v>9</v>
      </c>
      <c r="O1019">
        <v>4</v>
      </c>
      <c r="P1019" t="s">
        <v>7</v>
      </c>
    </row>
    <row r="1020" spans="1:19">
      <c r="A1020" t="s">
        <v>998</v>
      </c>
      <c r="B1020" t="s">
        <v>945</v>
      </c>
      <c r="C1020">
        <v>0</v>
      </c>
      <c r="E1020" t="s">
        <v>942</v>
      </c>
      <c r="F1020" t="s">
        <v>1049</v>
      </c>
      <c r="G1020" t="s">
        <v>945</v>
      </c>
      <c r="H1020">
        <v>7.75</v>
      </c>
      <c r="J1020">
        <v>107965406</v>
      </c>
      <c r="K1020" s="2">
        <v>45646</v>
      </c>
      <c r="L1020">
        <v>23</v>
      </c>
      <c r="M1020">
        <v>2</v>
      </c>
      <c r="N1020">
        <v>7</v>
      </c>
      <c r="O1020">
        <v>5</v>
      </c>
      <c r="P1020" t="s">
        <v>7</v>
      </c>
    </row>
    <row r="1021" spans="1:19">
      <c r="A1021" t="s">
        <v>998</v>
      </c>
      <c r="B1021" t="s">
        <v>942</v>
      </c>
      <c r="C1021">
        <v>5.7000000000000002E-2</v>
      </c>
      <c r="D1021" t="s">
        <v>764</v>
      </c>
      <c r="E1021" t="s">
        <v>945</v>
      </c>
      <c r="F1021" t="s">
        <v>944</v>
      </c>
      <c r="G1021" t="s">
        <v>939</v>
      </c>
      <c r="H1021">
        <v>2.1349999999999998</v>
      </c>
      <c r="J1021">
        <v>107946257</v>
      </c>
      <c r="K1021" s="2">
        <v>45631</v>
      </c>
      <c r="L1021">
        <v>21</v>
      </c>
      <c r="M1021">
        <v>1</v>
      </c>
      <c r="N1021">
        <v>7</v>
      </c>
      <c r="O1021">
        <v>4</v>
      </c>
      <c r="P1021" t="s">
        <v>3</v>
      </c>
    </row>
    <row r="1022" spans="1:19">
      <c r="A1022" t="s">
        <v>998</v>
      </c>
      <c r="B1022" t="s">
        <v>942</v>
      </c>
      <c r="C1022">
        <v>0</v>
      </c>
      <c r="E1022" t="s">
        <v>1033</v>
      </c>
      <c r="F1022" t="s">
        <v>1041</v>
      </c>
      <c r="G1022" t="s">
        <v>938</v>
      </c>
      <c r="H1022">
        <v>1.2769999999999999</v>
      </c>
      <c r="J1022">
        <v>107966811</v>
      </c>
      <c r="K1022" s="2">
        <v>45648</v>
      </c>
      <c r="L1022">
        <v>30</v>
      </c>
      <c r="M1022">
        <v>1</v>
      </c>
      <c r="N1022">
        <v>12</v>
      </c>
      <c r="O1022">
        <v>1</v>
      </c>
      <c r="P1022" t="s">
        <v>7</v>
      </c>
    </row>
    <row r="1023" spans="1:19">
      <c r="A1023" t="s">
        <v>998</v>
      </c>
      <c r="B1023" t="s">
        <v>945</v>
      </c>
      <c r="C1023">
        <v>0.02</v>
      </c>
      <c r="D1023" t="s">
        <v>6</v>
      </c>
      <c r="E1023" t="s">
        <v>942</v>
      </c>
      <c r="F1023" t="s">
        <v>940</v>
      </c>
      <c r="G1023" t="s">
        <v>945</v>
      </c>
      <c r="H1023">
        <v>7.73</v>
      </c>
      <c r="J1023">
        <v>107956108</v>
      </c>
      <c r="K1023" s="2">
        <v>45637</v>
      </c>
      <c r="L1023">
        <v>21</v>
      </c>
      <c r="M1023">
        <v>1</v>
      </c>
      <c r="N1023">
        <v>0</v>
      </c>
      <c r="O1023">
        <v>6</v>
      </c>
      <c r="P1023" t="s">
        <v>7</v>
      </c>
    </row>
    <row r="1024" spans="1:19">
      <c r="A1024" t="s">
        <v>998</v>
      </c>
      <c r="B1024" t="s">
        <v>1150</v>
      </c>
      <c r="C1024">
        <v>0</v>
      </c>
      <c r="D1024" t="s">
        <v>6</v>
      </c>
      <c r="E1024" t="s">
        <v>942</v>
      </c>
      <c r="F1024" t="s">
        <v>1014</v>
      </c>
      <c r="H1024">
        <v>999.99900000000002</v>
      </c>
      <c r="J1024">
        <v>107830283</v>
      </c>
      <c r="K1024" s="2">
        <v>45531</v>
      </c>
      <c r="L1024">
        <v>31</v>
      </c>
      <c r="M1024">
        <v>1</v>
      </c>
      <c r="N1024">
        <v>0</v>
      </c>
      <c r="O1024">
        <v>1</v>
      </c>
      <c r="P1024" t="s">
        <v>7</v>
      </c>
    </row>
    <row r="1025" spans="1:19">
      <c r="A1025" t="s">
        <v>998</v>
      </c>
      <c r="B1025" t="s">
        <v>1151</v>
      </c>
      <c r="C1025">
        <v>0</v>
      </c>
      <c r="E1025" t="s">
        <v>942</v>
      </c>
      <c r="F1025" t="s">
        <v>1152</v>
      </c>
      <c r="H1025">
        <v>999.99900000000002</v>
      </c>
      <c r="J1025">
        <v>107835020</v>
      </c>
      <c r="K1025" s="2">
        <v>45535</v>
      </c>
      <c r="L1025">
        <v>28</v>
      </c>
      <c r="M1025">
        <v>1</v>
      </c>
      <c r="N1025">
        <v>9</v>
      </c>
      <c r="O1025">
        <v>1</v>
      </c>
      <c r="P1025" t="s">
        <v>7</v>
      </c>
    </row>
    <row r="1026" spans="1:19">
      <c r="A1026" t="s">
        <v>998</v>
      </c>
      <c r="B1026" t="s">
        <v>942</v>
      </c>
      <c r="C1026">
        <v>8.0000000000000002E-3</v>
      </c>
      <c r="D1026" t="s">
        <v>756</v>
      </c>
      <c r="E1026" t="s">
        <v>945</v>
      </c>
      <c r="F1026" t="s">
        <v>940</v>
      </c>
      <c r="G1026" t="s">
        <v>938</v>
      </c>
      <c r="H1026">
        <v>8.0000000000000002E-3</v>
      </c>
      <c r="J1026">
        <v>107951962</v>
      </c>
      <c r="K1026" s="2">
        <v>45636</v>
      </c>
      <c r="L1026">
        <v>28</v>
      </c>
      <c r="M1026">
        <v>2</v>
      </c>
      <c r="N1026">
        <v>7</v>
      </c>
      <c r="O1026">
        <v>1</v>
      </c>
      <c r="P1026" t="s">
        <v>7</v>
      </c>
    </row>
    <row r="1027" spans="1:19">
      <c r="A1027" t="s">
        <v>998</v>
      </c>
      <c r="B1027" t="s">
        <v>944</v>
      </c>
      <c r="C1027">
        <v>0</v>
      </c>
      <c r="E1027" t="s">
        <v>1006</v>
      </c>
      <c r="F1027" t="s">
        <v>1153</v>
      </c>
      <c r="G1027" t="s">
        <v>937</v>
      </c>
      <c r="H1027">
        <v>0.91100000000000003</v>
      </c>
      <c r="J1027">
        <v>107830904</v>
      </c>
      <c r="K1027" s="2">
        <v>45531</v>
      </c>
      <c r="L1027">
        <v>24</v>
      </c>
      <c r="M1027">
        <v>1</v>
      </c>
      <c r="N1027">
        <v>8</v>
      </c>
      <c r="O1027">
        <v>1</v>
      </c>
      <c r="P1027" t="s">
        <v>7</v>
      </c>
    </row>
    <row r="1028" spans="1:19">
      <c r="A1028" t="s">
        <v>998</v>
      </c>
      <c r="B1028" t="s">
        <v>943</v>
      </c>
      <c r="C1028">
        <v>4.4999999999999998E-2</v>
      </c>
      <c r="D1028" t="s">
        <v>6</v>
      </c>
      <c r="E1028" t="s">
        <v>1154</v>
      </c>
      <c r="F1028" t="s">
        <v>1079</v>
      </c>
      <c r="H1028">
        <v>999.99900000000002</v>
      </c>
      <c r="J1028">
        <v>107994044</v>
      </c>
      <c r="K1028" s="2">
        <v>45675</v>
      </c>
      <c r="L1028">
        <v>1</v>
      </c>
      <c r="M1028">
        <v>1</v>
      </c>
      <c r="N1028">
        <v>0</v>
      </c>
      <c r="O1028">
        <v>5</v>
      </c>
      <c r="P1028" t="s">
        <v>8</v>
      </c>
    </row>
    <row r="1029" spans="1:19">
      <c r="A1029" t="s">
        <v>998</v>
      </c>
      <c r="B1029" t="s">
        <v>945</v>
      </c>
      <c r="C1029">
        <v>0</v>
      </c>
      <c r="E1029" t="s">
        <v>942</v>
      </c>
      <c r="F1029" t="s">
        <v>1155</v>
      </c>
      <c r="G1029" t="s">
        <v>945</v>
      </c>
      <c r="H1029">
        <v>7.75</v>
      </c>
      <c r="J1029">
        <v>107922335</v>
      </c>
      <c r="K1029" s="2">
        <v>45610</v>
      </c>
      <c r="L1029">
        <v>17</v>
      </c>
      <c r="M1029">
        <v>1</v>
      </c>
      <c r="N1029">
        <v>0</v>
      </c>
      <c r="O1029">
        <v>6</v>
      </c>
      <c r="P1029" t="s">
        <v>7</v>
      </c>
    </row>
    <row r="1030" spans="1:19">
      <c r="A1030" t="s">
        <v>998</v>
      </c>
      <c r="B1030" t="s">
        <v>942</v>
      </c>
      <c r="C1030">
        <v>0</v>
      </c>
      <c r="D1030" t="s">
        <v>765</v>
      </c>
      <c r="E1030" t="s">
        <v>1029</v>
      </c>
      <c r="F1030" t="s">
        <v>1033</v>
      </c>
      <c r="G1030" t="s">
        <v>938</v>
      </c>
      <c r="H1030">
        <v>1.431</v>
      </c>
      <c r="J1030">
        <v>108013481</v>
      </c>
      <c r="K1030" s="2">
        <v>45695</v>
      </c>
      <c r="L1030">
        <v>14</v>
      </c>
      <c r="M1030">
        <v>1</v>
      </c>
      <c r="N1030">
        <v>8</v>
      </c>
      <c r="O1030">
        <v>1</v>
      </c>
      <c r="P1030" t="s">
        <v>7</v>
      </c>
      <c r="Q1030">
        <v>35.171214999999997</v>
      </c>
      <c r="R1030">
        <v>-79.408479999999997</v>
      </c>
      <c r="S1030" t="s">
        <v>1037</v>
      </c>
    </row>
    <row r="1031" spans="1:19">
      <c r="A1031" t="s">
        <v>998</v>
      </c>
      <c r="B1031" t="s">
        <v>945</v>
      </c>
      <c r="C1031">
        <v>0</v>
      </c>
      <c r="D1031" t="s">
        <v>762</v>
      </c>
      <c r="E1031" t="s">
        <v>942</v>
      </c>
      <c r="F1031" t="s">
        <v>1014</v>
      </c>
      <c r="G1031" t="s">
        <v>945</v>
      </c>
      <c r="H1031">
        <v>7.75</v>
      </c>
      <c r="J1031">
        <v>107745020</v>
      </c>
      <c r="K1031" s="2">
        <v>45450</v>
      </c>
      <c r="L1031">
        <v>28</v>
      </c>
      <c r="M1031">
        <v>1</v>
      </c>
      <c r="N1031">
        <v>0</v>
      </c>
      <c r="O1031">
        <v>1</v>
      </c>
      <c r="P1031" t="s">
        <v>7</v>
      </c>
    </row>
    <row r="1032" spans="1:19">
      <c r="A1032" t="s">
        <v>998</v>
      </c>
      <c r="B1032" t="s">
        <v>942</v>
      </c>
      <c r="C1032">
        <v>0</v>
      </c>
      <c r="D1032" t="s">
        <v>756</v>
      </c>
      <c r="E1032" t="s">
        <v>1156</v>
      </c>
      <c r="F1032" t="s">
        <v>1033</v>
      </c>
      <c r="H1032">
        <v>999.99900000000002</v>
      </c>
      <c r="J1032">
        <v>107745023</v>
      </c>
      <c r="K1032" s="2">
        <v>45451</v>
      </c>
      <c r="L1032">
        <v>21</v>
      </c>
      <c r="M1032">
        <v>1</v>
      </c>
      <c r="N1032">
        <v>0</v>
      </c>
      <c r="O1032">
        <v>1</v>
      </c>
      <c r="P1032" t="s">
        <v>7</v>
      </c>
    </row>
    <row r="1033" spans="1:19">
      <c r="A1033" t="s">
        <v>998</v>
      </c>
      <c r="B1033" t="s">
        <v>1000</v>
      </c>
      <c r="C1033">
        <v>0</v>
      </c>
      <c r="D1033" t="s">
        <v>6</v>
      </c>
      <c r="E1033" t="s">
        <v>942</v>
      </c>
      <c r="F1033" t="s">
        <v>1014</v>
      </c>
      <c r="G1033" t="s">
        <v>938</v>
      </c>
      <c r="H1033">
        <v>0.66500000000000004</v>
      </c>
      <c r="J1033">
        <v>107993612</v>
      </c>
      <c r="K1033" s="2">
        <v>45674</v>
      </c>
      <c r="L1033">
        <v>30</v>
      </c>
      <c r="M1033">
        <v>1</v>
      </c>
      <c r="N1033">
        <v>0</v>
      </c>
      <c r="O1033">
        <v>1</v>
      </c>
      <c r="P1033" t="s">
        <v>7</v>
      </c>
    </row>
    <row r="1034" spans="1:19">
      <c r="A1034" t="s">
        <v>998</v>
      </c>
      <c r="B1034" t="s">
        <v>1145</v>
      </c>
      <c r="C1034">
        <v>2E-3</v>
      </c>
      <c r="D1034" t="s">
        <v>757</v>
      </c>
      <c r="E1034" t="s">
        <v>940</v>
      </c>
      <c r="H1034">
        <v>999.99900000000002</v>
      </c>
      <c r="J1034">
        <v>108012761</v>
      </c>
      <c r="K1034" s="2">
        <v>45693</v>
      </c>
      <c r="L1034">
        <v>20</v>
      </c>
      <c r="M1034">
        <v>1</v>
      </c>
      <c r="N1034">
        <v>0</v>
      </c>
      <c r="O1034">
        <v>1</v>
      </c>
      <c r="P1034" t="s">
        <v>7</v>
      </c>
    </row>
    <row r="1035" spans="1:19">
      <c r="A1035" t="s">
        <v>998</v>
      </c>
      <c r="B1035" t="s">
        <v>945</v>
      </c>
      <c r="C1035">
        <v>0</v>
      </c>
      <c r="E1035" t="s">
        <v>942</v>
      </c>
      <c r="F1035" t="s">
        <v>940</v>
      </c>
      <c r="G1035" t="s">
        <v>945</v>
      </c>
      <c r="H1035">
        <v>7.75</v>
      </c>
      <c r="J1035">
        <v>107993614</v>
      </c>
      <c r="K1035" s="2">
        <v>45674</v>
      </c>
      <c r="L1035">
        <v>28</v>
      </c>
      <c r="M1035">
        <v>1</v>
      </c>
      <c r="N1035">
        <v>7</v>
      </c>
      <c r="O1035">
        <v>1</v>
      </c>
      <c r="P1035" t="s">
        <v>7</v>
      </c>
    </row>
    <row r="1036" spans="1:19">
      <c r="A1036" t="s">
        <v>998</v>
      </c>
      <c r="B1036" t="s">
        <v>943</v>
      </c>
      <c r="C1036">
        <v>0.1</v>
      </c>
      <c r="D1036" t="s">
        <v>756</v>
      </c>
      <c r="E1036" t="s">
        <v>1005</v>
      </c>
      <c r="F1036" t="s">
        <v>1079</v>
      </c>
      <c r="H1036">
        <v>999.99900000000002</v>
      </c>
      <c r="J1036">
        <v>107985552</v>
      </c>
      <c r="K1036" s="2">
        <v>45667</v>
      </c>
      <c r="L1036">
        <v>2</v>
      </c>
      <c r="M1036">
        <v>6</v>
      </c>
      <c r="N1036">
        <v>0</v>
      </c>
      <c r="O1036">
        <v>5</v>
      </c>
      <c r="P1036" t="s">
        <v>7</v>
      </c>
    </row>
    <row r="1037" spans="1:19">
      <c r="A1037" t="s">
        <v>998</v>
      </c>
      <c r="B1037" t="s">
        <v>942</v>
      </c>
      <c r="C1037">
        <v>0</v>
      </c>
      <c r="E1037" t="s">
        <v>1000</v>
      </c>
      <c r="F1037" t="s">
        <v>1014</v>
      </c>
      <c r="G1037" t="s">
        <v>938</v>
      </c>
      <c r="H1037">
        <v>0.66500000000000004</v>
      </c>
      <c r="J1037">
        <v>108009366</v>
      </c>
      <c r="K1037" s="2">
        <v>45689</v>
      </c>
      <c r="L1037">
        <v>28</v>
      </c>
      <c r="M1037">
        <v>1</v>
      </c>
      <c r="N1037">
        <v>7</v>
      </c>
      <c r="O1037">
        <v>1</v>
      </c>
      <c r="P1037" t="s">
        <v>7</v>
      </c>
    </row>
    <row r="1038" spans="1:19">
      <c r="A1038" t="s">
        <v>998</v>
      </c>
      <c r="B1038" t="s">
        <v>942</v>
      </c>
      <c r="C1038">
        <v>0</v>
      </c>
      <c r="E1038" t="s">
        <v>945</v>
      </c>
      <c r="F1038" t="s">
        <v>940</v>
      </c>
      <c r="G1038" t="s">
        <v>939</v>
      </c>
      <c r="H1038">
        <v>2.1920000000000002</v>
      </c>
      <c r="J1038">
        <v>108009769</v>
      </c>
      <c r="K1038" s="2">
        <v>45692</v>
      </c>
      <c r="L1038">
        <v>21</v>
      </c>
      <c r="M1038">
        <v>1</v>
      </c>
      <c r="N1038">
        <v>7</v>
      </c>
      <c r="O1038">
        <v>1</v>
      </c>
      <c r="P1038" t="s">
        <v>7</v>
      </c>
    </row>
    <row r="1039" spans="1:19">
      <c r="A1039" t="s">
        <v>754</v>
      </c>
      <c r="B1039" t="s">
        <v>939</v>
      </c>
      <c r="C1039">
        <v>0.2</v>
      </c>
      <c r="D1039" t="s">
        <v>758</v>
      </c>
      <c r="E1039" t="s">
        <v>945</v>
      </c>
      <c r="F1039" t="s">
        <v>952</v>
      </c>
      <c r="G1039" t="s">
        <v>939</v>
      </c>
      <c r="H1039">
        <v>1.992</v>
      </c>
      <c r="J1039">
        <v>107985825</v>
      </c>
      <c r="K1039" s="2">
        <v>45665</v>
      </c>
      <c r="L1039">
        <v>21</v>
      </c>
      <c r="M1039">
        <v>1</v>
      </c>
      <c r="N1039">
        <v>0</v>
      </c>
      <c r="O1039">
        <v>1</v>
      </c>
      <c r="P1039" t="s">
        <v>7</v>
      </c>
      <c r="Q1039">
        <v>35.176903000000003</v>
      </c>
      <c r="R1039">
        <v>-79.434989999999999</v>
      </c>
      <c r="S1039" t="s">
        <v>761</v>
      </c>
    </row>
    <row r="1040" spans="1:19">
      <c r="A1040" t="s">
        <v>998</v>
      </c>
      <c r="B1040" t="s">
        <v>1157</v>
      </c>
      <c r="C1040">
        <v>1.2999999999999999E-2</v>
      </c>
      <c r="D1040" t="s">
        <v>6</v>
      </c>
      <c r="E1040" t="s">
        <v>942</v>
      </c>
      <c r="F1040" t="s">
        <v>1009</v>
      </c>
      <c r="H1040">
        <v>999.99900000000002</v>
      </c>
      <c r="J1040">
        <v>107994867</v>
      </c>
      <c r="K1040" s="2">
        <v>45675</v>
      </c>
      <c r="L1040">
        <v>20</v>
      </c>
      <c r="M1040">
        <v>1</v>
      </c>
      <c r="N1040">
        <v>0</v>
      </c>
      <c r="O1040">
        <v>1</v>
      </c>
      <c r="P1040" t="s">
        <v>7</v>
      </c>
    </row>
    <row r="1041" spans="1:16">
      <c r="A1041" t="s">
        <v>998</v>
      </c>
      <c r="B1041" t="s">
        <v>956</v>
      </c>
      <c r="C1041">
        <v>6.0000000000000001E-3</v>
      </c>
      <c r="D1041" t="s">
        <v>764</v>
      </c>
      <c r="E1041" t="s">
        <v>942</v>
      </c>
      <c r="F1041" t="s">
        <v>1048</v>
      </c>
      <c r="G1041" t="s">
        <v>956</v>
      </c>
      <c r="H1041">
        <v>9.6690000000000005</v>
      </c>
      <c r="J1041">
        <v>107997154</v>
      </c>
      <c r="K1041" s="2">
        <v>45679</v>
      </c>
      <c r="L1041">
        <v>19</v>
      </c>
      <c r="M1041">
        <v>4</v>
      </c>
      <c r="N1041">
        <v>19</v>
      </c>
      <c r="O1041">
        <v>1</v>
      </c>
      <c r="P1041" t="s">
        <v>7</v>
      </c>
    </row>
    <row r="1042" spans="1:16">
      <c r="A1042" t="s">
        <v>998</v>
      </c>
      <c r="B1042" t="s">
        <v>1057</v>
      </c>
      <c r="C1042">
        <v>0</v>
      </c>
      <c r="D1042" t="s">
        <v>762</v>
      </c>
      <c r="E1042" t="s">
        <v>942</v>
      </c>
      <c r="F1042" t="s">
        <v>940</v>
      </c>
      <c r="G1042" t="s">
        <v>945</v>
      </c>
      <c r="H1042">
        <v>7.75</v>
      </c>
      <c r="J1042">
        <v>107922311</v>
      </c>
      <c r="K1042" s="2">
        <v>45612</v>
      </c>
      <c r="L1042">
        <v>28</v>
      </c>
      <c r="M1042">
        <v>1</v>
      </c>
      <c r="N1042">
        <v>0</v>
      </c>
      <c r="O1042">
        <v>1</v>
      </c>
      <c r="P1042" t="s">
        <v>7</v>
      </c>
    </row>
    <row r="1043" spans="1:16">
      <c r="A1043" t="s">
        <v>998</v>
      </c>
      <c r="B1043" t="s">
        <v>944</v>
      </c>
      <c r="C1043">
        <v>1E-3</v>
      </c>
      <c r="D1043" t="s">
        <v>757</v>
      </c>
      <c r="E1043" t="s">
        <v>942</v>
      </c>
      <c r="F1043" t="s">
        <v>995</v>
      </c>
      <c r="G1043" t="s">
        <v>937</v>
      </c>
      <c r="H1043">
        <v>1.488</v>
      </c>
      <c r="J1043">
        <v>107986965</v>
      </c>
      <c r="K1043" s="2">
        <v>45664</v>
      </c>
      <c r="L1043">
        <v>21</v>
      </c>
      <c r="M1043">
        <v>1</v>
      </c>
      <c r="N1043">
        <v>7</v>
      </c>
      <c r="O1043">
        <v>4</v>
      </c>
      <c r="P1043" t="s">
        <v>7</v>
      </c>
    </row>
    <row r="1044" spans="1:16">
      <c r="A1044" t="s">
        <v>998</v>
      </c>
      <c r="B1044" t="s">
        <v>945</v>
      </c>
      <c r="C1044">
        <v>1.2999999999999999E-2</v>
      </c>
      <c r="D1044" t="s">
        <v>765</v>
      </c>
      <c r="E1044" t="s">
        <v>942</v>
      </c>
      <c r="F1044" t="s">
        <v>1049</v>
      </c>
      <c r="G1044" t="s">
        <v>945</v>
      </c>
      <c r="H1044">
        <v>7.7629999999999999</v>
      </c>
      <c r="J1044">
        <v>107925112</v>
      </c>
      <c r="K1044" s="2">
        <v>45614</v>
      </c>
      <c r="L1044">
        <v>28</v>
      </c>
      <c r="M1044">
        <v>1</v>
      </c>
      <c r="N1044">
        <v>7</v>
      </c>
      <c r="O1044">
        <v>1</v>
      </c>
      <c r="P1044" t="s">
        <v>7</v>
      </c>
    </row>
    <row r="1045" spans="1:16">
      <c r="A1045" t="s">
        <v>998</v>
      </c>
      <c r="B1045" t="s">
        <v>1150</v>
      </c>
      <c r="C1045">
        <v>8.9999999999999993E-3</v>
      </c>
      <c r="D1045" t="s">
        <v>6</v>
      </c>
      <c r="E1045" t="s">
        <v>942</v>
      </c>
      <c r="F1045" t="s">
        <v>1014</v>
      </c>
      <c r="H1045">
        <v>999.99900000000002</v>
      </c>
      <c r="J1045">
        <v>107920548</v>
      </c>
      <c r="K1045" s="2">
        <v>45609</v>
      </c>
      <c r="L1045">
        <v>31</v>
      </c>
      <c r="M1045">
        <v>1</v>
      </c>
      <c r="N1045">
        <v>0</v>
      </c>
      <c r="O1045">
        <v>1</v>
      </c>
      <c r="P1045" t="s">
        <v>7</v>
      </c>
    </row>
    <row r="1046" spans="1:16">
      <c r="A1046" t="s">
        <v>998</v>
      </c>
      <c r="B1046" t="s">
        <v>1158</v>
      </c>
      <c r="C1046">
        <v>2.8000000000000001E-2</v>
      </c>
      <c r="D1046" t="s">
        <v>6</v>
      </c>
      <c r="E1046" t="s">
        <v>942</v>
      </c>
      <c r="F1046" t="s">
        <v>1014</v>
      </c>
      <c r="H1046">
        <v>999.99900000000002</v>
      </c>
      <c r="J1046">
        <v>107927944</v>
      </c>
      <c r="K1046" s="2">
        <v>45616</v>
      </c>
      <c r="L1046">
        <v>28</v>
      </c>
      <c r="M1046">
        <v>2</v>
      </c>
      <c r="N1046">
        <v>4</v>
      </c>
      <c r="O1046">
        <v>1</v>
      </c>
      <c r="P1046" t="s">
        <v>7</v>
      </c>
    </row>
    <row r="1047" spans="1:16">
      <c r="A1047" t="s">
        <v>998</v>
      </c>
      <c r="B1047" t="s">
        <v>941</v>
      </c>
      <c r="C1047">
        <v>0.25</v>
      </c>
      <c r="D1047" t="s">
        <v>756</v>
      </c>
      <c r="E1047" t="s">
        <v>945</v>
      </c>
      <c r="F1047" t="s">
        <v>943</v>
      </c>
      <c r="G1047" t="s">
        <v>937</v>
      </c>
      <c r="H1047">
        <v>0.25</v>
      </c>
      <c r="J1047">
        <v>107845682</v>
      </c>
      <c r="K1047" s="2">
        <v>45546</v>
      </c>
      <c r="L1047">
        <v>28</v>
      </c>
      <c r="M1047">
        <v>1</v>
      </c>
      <c r="N1047">
        <v>0</v>
      </c>
      <c r="O1047">
        <v>1</v>
      </c>
      <c r="P1047" t="s">
        <v>7</v>
      </c>
    </row>
    <row r="1048" spans="1:16">
      <c r="A1048" t="s">
        <v>998</v>
      </c>
      <c r="B1048" t="s">
        <v>943</v>
      </c>
      <c r="C1048">
        <v>0.25</v>
      </c>
      <c r="D1048" t="s">
        <v>764</v>
      </c>
      <c r="E1048" t="s">
        <v>944</v>
      </c>
      <c r="F1048" t="s">
        <v>1079</v>
      </c>
      <c r="H1048">
        <v>999.99900000000002</v>
      </c>
      <c r="J1048">
        <v>107972093</v>
      </c>
      <c r="K1048" s="2">
        <v>45654</v>
      </c>
      <c r="L1048">
        <v>1</v>
      </c>
      <c r="M1048">
        <v>2</v>
      </c>
      <c r="N1048">
        <v>0</v>
      </c>
      <c r="O1048">
        <v>5</v>
      </c>
      <c r="P1048" t="s">
        <v>7</v>
      </c>
    </row>
    <row r="1049" spans="1:16">
      <c r="A1049" t="s">
        <v>998</v>
      </c>
      <c r="B1049" t="s">
        <v>945</v>
      </c>
      <c r="C1049">
        <v>8.9999999999999993E-3</v>
      </c>
      <c r="D1049" t="s">
        <v>6</v>
      </c>
      <c r="E1049" t="s">
        <v>941</v>
      </c>
      <c r="F1049" t="s">
        <v>942</v>
      </c>
      <c r="G1049" t="s">
        <v>945</v>
      </c>
      <c r="H1049">
        <v>8.1120000000000001</v>
      </c>
      <c r="J1049">
        <v>107845491</v>
      </c>
      <c r="K1049" s="2">
        <v>45546</v>
      </c>
      <c r="L1049">
        <v>28</v>
      </c>
      <c r="M1049">
        <v>1</v>
      </c>
      <c r="N1049">
        <v>0</v>
      </c>
      <c r="O1049">
        <v>1</v>
      </c>
      <c r="P1049" t="s">
        <v>7</v>
      </c>
    </row>
    <row r="1050" spans="1:16">
      <c r="A1050" t="s">
        <v>998</v>
      </c>
      <c r="B1050" t="s">
        <v>1034</v>
      </c>
      <c r="C1050">
        <v>1.9E-2</v>
      </c>
      <c r="D1050" t="s">
        <v>756</v>
      </c>
      <c r="E1050" t="s">
        <v>944</v>
      </c>
      <c r="F1050" t="s">
        <v>942</v>
      </c>
      <c r="H1050">
        <v>999.99900000000002</v>
      </c>
      <c r="J1050">
        <v>107834460</v>
      </c>
      <c r="K1050" s="2">
        <v>45534</v>
      </c>
      <c r="L1050">
        <v>30</v>
      </c>
      <c r="M1050">
        <v>1</v>
      </c>
      <c r="N1050">
        <v>4</v>
      </c>
      <c r="O1050">
        <v>1</v>
      </c>
      <c r="P1050" t="s">
        <v>7</v>
      </c>
    </row>
    <row r="1051" spans="1:16">
      <c r="A1051" t="s">
        <v>998</v>
      </c>
      <c r="B1051" t="s">
        <v>942</v>
      </c>
      <c r="C1051">
        <v>7.5999999999999998E-2</v>
      </c>
      <c r="D1051" t="s">
        <v>764</v>
      </c>
      <c r="E1051" t="s">
        <v>945</v>
      </c>
      <c r="F1051" t="s">
        <v>940</v>
      </c>
      <c r="G1051" t="s">
        <v>939</v>
      </c>
      <c r="H1051">
        <v>2.1160000000000001</v>
      </c>
      <c r="J1051">
        <v>108188729</v>
      </c>
      <c r="K1051" s="2">
        <v>45869</v>
      </c>
      <c r="L1051">
        <v>24</v>
      </c>
      <c r="M1051">
        <v>1</v>
      </c>
      <c r="N1051">
        <v>12</v>
      </c>
      <c r="O1051">
        <v>1</v>
      </c>
      <c r="P1051" t="s">
        <v>7</v>
      </c>
    </row>
    <row r="1052" spans="1:16">
      <c r="A1052" t="s">
        <v>998</v>
      </c>
      <c r="B1052" t="s">
        <v>1127</v>
      </c>
      <c r="C1052">
        <v>5.0000000000000001E-3</v>
      </c>
      <c r="D1052" t="s">
        <v>6</v>
      </c>
      <c r="E1052" t="s">
        <v>942</v>
      </c>
      <c r="H1052">
        <v>999.99900000000002</v>
      </c>
      <c r="J1052">
        <v>107872333</v>
      </c>
      <c r="K1052" s="2">
        <v>45562</v>
      </c>
      <c r="L1052">
        <v>20</v>
      </c>
      <c r="M1052">
        <v>2</v>
      </c>
      <c r="N1052">
        <v>0</v>
      </c>
      <c r="O1052">
        <v>1</v>
      </c>
    </row>
    <row r="1053" spans="1:16">
      <c r="A1053" t="s">
        <v>998</v>
      </c>
      <c r="B1053" t="s">
        <v>942</v>
      </c>
      <c r="C1053">
        <v>1.2999999999999999E-2</v>
      </c>
      <c r="D1053" t="s">
        <v>764</v>
      </c>
      <c r="E1053" t="s">
        <v>945</v>
      </c>
      <c r="F1053" t="s">
        <v>944</v>
      </c>
      <c r="G1053" t="s">
        <v>939</v>
      </c>
      <c r="H1053">
        <v>2.1789999999999998</v>
      </c>
      <c r="J1053">
        <v>107923709</v>
      </c>
      <c r="K1053" s="2">
        <v>45613</v>
      </c>
      <c r="L1053">
        <v>21</v>
      </c>
      <c r="M1053">
        <v>1</v>
      </c>
      <c r="N1053">
        <v>7</v>
      </c>
      <c r="O1053">
        <v>1</v>
      </c>
      <c r="P1053" t="s">
        <v>7</v>
      </c>
    </row>
    <row r="1054" spans="1:16">
      <c r="A1054" t="s">
        <v>998</v>
      </c>
      <c r="B1054" t="s">
        <v>944</v>
      </c>
      <c r="C1054">
        <v>1.9E-2</v>
      </c>
      <c r="D1054" t="s">
        <v>6</v>
      </c>
      <c r="E1054" t="s">
        <v>942</v>
      </c>
      <c r="F1054" t="s">
        <v>940</v>
      </c>
      <c r="G1054" t="s">
        <v>937</v>
      </c>
      <c r="H1054">
        <v>1.4890000000000001</v>
      </c>
      <c r="J1054">
        <v>107845703</v>
      </c>
      <c r="K1054" s="2">
        <v>45546</v>
      </c>
      <c r="L1054">
        <v>30</v>
      </c>
      <c r="M1054">
        <v>1</v>
      </c>
      <c r="N1054">
        <v>0</v>
      </c>
      <c r="O1054">
        <v>1</v>
      </c>
      <c r="P1054" t="s">
        <v>7</v>
      </c>
    </row>
    <row r="1055" spans="1:16">
      <c r="A1055" t="s">
        <v>998</v>
      </c>
      <c r="B1055" t="s">
        <v>1000</v>
      </c>
      <c r="C1055">
        <v>0</v>
      </c>
      <c r="E1055" t="s">
        <v>942</v>
      </c>
      <c r="F1055" t="s">
        <v>1019</v>
      </c>
      <c r="G1055" t="s">
        <v>938</v>
      </c>
      <c r="H1055">
        <v>0.66500000000000004</v>
      </c>
      <c r="J1055">
        <v>107863754</v>
      </c>
      <c r="K1055" s="2">
        <v>45561</v>
      </c>
      <c r="L1055">
        <v>21</v>
      </c>
      <c r="M1055">
        <v>2</v>
      </c>
      <c r="N1055">
        <v>7</v>
      </c>
      <c r="O1055">
        <v>1</v>
      </c>
      <c r="P1055" t="s">
        <v>7</v>
      </c>
    </row>
    <row r="1056" spans="1:16">
      <c r="A1056" t="s">
        <v>998</v>
      </c>
      <c r="B1056" t="s">
        <v>942</v>
      </c>
      <c r="C1056">
        <v>0</v>
      </c>
      <c r="E1056" t="s">
        <v>945</v>
      </c>
      <c r="F1056" t="s">
        <v>1000</v>
      </c>
      <c r="G1056" t="s">
        <v>939</v>
      </c>
      <c r="H1056">
        <v>2.1920000000000002</v>
      </c>
      <c r="J1056">
        <v>107845488</v>
      </c>
      <c r="K1056" s="2">
        <v>45545</v>
      </c>
      <c r="L1056">
        <v>26</v>
      </c>
      <c r="M1056">
        <v>1</v>
      </c>
      <c r="N1056">
        <v>7</v>
      </c>
      <c r="O1056">
        <v>1</v>
      </c>
      <c r="P1056" t="s">
        <v>7</v>
      </c>
    </row>
    <row r="1057" spans="1:19">
      <c r="A1057" t="s">
        <v>998</v>
      </c>
      <c r="B1057" t="s">
        <v>942</v>
      </c>
      <c r="C1057">
        <v>1E-3</v>
      </c>
      <c r="D1057" t="s">
        <v>764</v>
      </c>
      <c r="E1057" t="s">
        <v>945</v>
      </c>
      <c r="F1057" t="s">
        <v>1159</v>
      </c>
      <c r="G1057" t="s">
        <v>939</v>
      </c>
      <c r="H1057">
        <v>2.1909999999999998</v>
      </c>
      <c r="J1057">
        <v>107925452</v>
      </c>
      <c r="K1057" s="2">
        <v>45614</v>
      </c>
      <c r="L1057">
        <v>21</v>
      </c>
      <c r="M1057">
        <v>1</v>
      </c>
      <c r="N1057">
        <v>7</v>
      </c>
      <c r="O1057">
        <v>1</v>
      </c>
      <c r="P1057" t="s">
        <v>7</v>
      </c>
    </row>
    <row r="1058" spans="1:19">
      <c r="A1058" t="s">
        <v>998</v>
      </c>
      <c r="B1058" t="s">
        <v>942</v>
      </c>
      <c r="C1058">
        <v>2.8000000000000001E-2</v>
      </c>
      <c r="D1058" t="s">
        <v>756</v>
      </c>
      <c r="E1058" t="s">
        <v>1000</v>
      </c>
      <c r="F1058" t="s">
        <v>1016</v>
      </c>
      <c r="G1058" t="s">
        <v>938</v>
      </c>
      <c r="H1058">
        <v>0.69299999999999995</v>
      </c>
      <c r="J1058">
        <v>107927943</v>
      </c>
      <c r="K1058" s="2">
        <v>45616</v>
      </c>
      <c r="L1058">
        <v>21</v>
      </c>
      <c r="M1058">
        <v>2</v>
      </c>
      <c r="N1058">
        <v>7</v>
      </c>
      <c r="O1058">
        <v>1</v>
      </c>
      <c r="P1058" t="s">
        <v>7</v>
      </c>
    </row>
    <row r="1059" spans="1:19">
      <c r="A1059" t="s">
        <v>998</v>
      </c>
      <c r="B1059" t="s">
        <v>942</v>
      </c>
      <c r="C1059">
        <v>0</v>
      </c>
      <c r="E1059" t="s">
        <v>942</v>
      </c>
      <c r="F1059" t="s">
        <v>1000</v>
      </c>
      <c r="G1059" t="s">
        <v>942</v>
      </c>
      <c r="H1059">
        <v>999.99900000000002</v>
      </c>
      <c r="J1059">
        <v>108089486</v>
      </c>
      <c r="K1059" s="2">
        <v>45772</v>
      </c>
      <c r="L1059">
        <v>30</v>
      </c>
      <c r="M1059">
        <v>1</v>
      </c>
      <c r="N1059">
        <v>0</v>
      </c>
      <c r="O1059">
        <v>1</v>
      </c>
      <c r="P1059" t="s">
        <v>3</v>
      </c>
    </row>
    <row r="1060" spans="1:19">
      <c r="A1060" t="s">
        <v>998</v>
      </c>
      <c r="B1060" t="s">
        <v>942</v>
      </c>
      <c r="C1060">
        <v>3.2000000000000001E-2</v>
      </c>
      <c r="D1060" t="s">
        <v>765</v>
      </c>
      <c r="E1060" t="s">
        <v>1033</v>
      </c>
      <c r="F1060" t="s">
        <v>1015</v>
      </c>
      <c r="G1060" t="s">
        <v>938</v>
      </c>
      <c r="H1060">
        <v>1.2450000000000001</v>
      </c>
      <c r="J1060">
        <v>107913535</v>
      </c>
      <c r="K1060" s="2">
        <v>45603</v>
      </c>
      <c r="L1060">
        <v>21</v>
      </c>
      <c r="M1060">
        <v>1</v>
      </c>
      <c r="N1060">
        <v>0</v>
      </c>
      <c r="O1060">
        <v>1</v>
      </c>
      <c r="P1060" t="s">
        <v>3</v>
      </c>
    </row>
    <row r="1061" spans="1:19">
      <c r="A1061" t="s">
        <v>998</v>
      </c>
      <c r="B1061" t="s">
        <v>942</v>
      </c>
      <c r="C1061">
        <v>0</v>
      </c>
      <c r="E1061" t="s">
        <v>1016</v>
      </c>
      <c r="F1061" t="s">
        <v>1015</v>
      </c>
      <c r="G1061" t="s">
        <v>938</v>
      </c>
      <c r="H1061">
        <v>0.83899999999999997</v>
      </c>
      <c r="J1061">
        <v>107440850</v>
      </c>
      <c r="K1061" s="2">
        <v>45167</v>
      </c>
      <c r="L1061">
        <v>26</v>
      </c>
      <c r="M1061">
        <v>1</v>
      </c>
      <c r="N1061">
        <v>0</v>
      </c>
      <c r="O1061">
        <v>1</v>
      </c>
      <c r="P1061" t="s">
        <v>7</v>
      </c>
    </row>
    <row r="1062" spans="1:19">
      <c r="A1062" t="s">
        <v>998</v>
      </c>
      <c r="B1062" t="s">
        <v>942</v>
      </c>
      <c r="C1062">
        <v>0</v>
      </c>
      <c r="E1062" t="s">
        <v>1015</v>
      </c>
      <c r="F1062" t="s">
        <v>1033</v>
      </c>
      <c r="G1062" t="s">
        <v>942</v>
      </c>
      <c r="H1062">
        <v>999.99900000000002</v>
      </c>
      <c r="J1062">
        <v>107758889</v>
      </c>
      <c r="K1062" s="2">
        <v>45464</v>
      </c>
      <c r="L1062">
        <v>30</v>
      </c>
      <c r="M1062">
        <v>1</v>
      </c>
      <c r="N1062">
        <v>0</v>
      </c>
      <c r="O1062">
        <v>1</v>
      </c>
      <c r="P1062" t="s">
        <v>7</v>
      </c>
    </row>
    <row r="1063" spans="1:19">
      <c r="A1063" t="s">
        <v>998</v>
      </c>
      <c r="B1063" t="s">
        <v>942</v>
      </c>
      <c r="C1063">
        <v>0</v>
      </c>
      <c r="E1063" t="s">
        <v>1000</v>
      </c>
      <c r="F1063" t="s">
        <v>1015</v>
      </c>
      <c r="G1063" t="s">
        <v>938</v>
      </c>
      <c r="H1063">
        <v>0.66500000000000004</v>
      </c>
      <c r="J1063">
        <v>107963003</v>
      </c>
      <c r="K1063" s="2">
        <v>45644</v>
      </c>
      <c r="L1063">
        <v>23</v>
      </c>
      <c r="M1063">
        <v>1</v>
      </c>
      <c r="N1063">
        <v>7</v>
      </c>
      <c r="O1063">
        <v>4</v>
      </c>
      <c r="P1063" t="s">
        <v>3</v>
      </c>
    </row>
    <row r="1064" spans="1:19">
      <c r="A1064" t="s">
        <v>998</v>
      </c>
      <c r="B1064" t="s">
        <v>942</v>
      </c>
      <c r="C1064">
        <v>2E-3</v>
      </c>
      <c r="D1064" t="s">
        <v>758</v>
      </c>
      <c r="E1064" t="s">
        <v>1015</v>
      </c>
      <c r="F1064" t="s">
        <v>1033</v>
      </c>
      <c r="G1064" t="s">
        <v>942</v>
      </c>
      <c r="H1064">
        <v>999.99900000000002</v>
      </c>
      <c r="J1064">
        <v>107991129</v>
      </c>
      <c r="K1064" s="2">
        <v>45672</v>
      </c>
      <c r="L1064">
        <v>21</v>
      </c>
      <c r="M1064">
        <v>1</v>
      </c>
      <c r="N1064">
        <v>7</v>
      </c>
      <c r="O1064">
        <v>1</v>
      </c>
      <c r="P1064" t="s">
        <v>7</v>
      </c>
    </row>
    <row r="1065" spans="1:19">
      <c r="A1065" t="s">
        <v>998</v>
      </c>
      <c r="B1065" t="s">
        <v>942</v>
      </c>
      <c r="C1065">
        <v>6.5000000000000002E-2</v>
      </c>
      <c r="D1065" t="s">
        <v>765</v>
      </c>
      <c r="E1065" t="s">
        <v>1015</v>
      </c>
      <c r="F1065" t="s">
        <v>1016</v>
      </c>
      <c r="G1065" t="s">
        <v>942</v>
      </c>
      <c r="H1065">
        <v>999.99900000000002</v>
      </c>
      <c r="J1065">
        <v>108028220</v>
      </c>
      <c r="K1065" s="2">
        <v>45711</v>
      </c>
      <c r="L1065">
        <v>17</v>
      </c>
      <c r="M1065">
        <v>1</v>
      </c>
      <c r="N1065">
        <v>0</v>
      </c>
      <c r="O1065">
        <v>3</v>
      </c>
      <c r="P1065" t="s">
        <v>7</v>
      </c>
    </row>
    <row r="1066" spans="1:19">
      <c r="A1066" t="s">
        <v>998</v>
      </c>
      <c r="B1066" t="s">
        <v>942</v>
      </c>
      <c r="C1066">
        <v>1.9E-2</v>
      </c>
      <c r="D1066" t="s">
        <v>765</v>
      </c>
      <c r="E1066" t="s">
        <v>1009</v>
      </c>
      <c r="F1066" t="s">
        <v>1031</v>
      </c>
      <c r="G1066" t="s">
        <v>938</v>
      </c>
      <c r="H1066">
        <v>1.8240000000000001</v>
      </c>
      <c r="J1066">
        <v>108055389</v>
      </c>
      <c r="K1066" s="2">
        <v>45737</v>
      </c>
      <c r="L1066">
        <v>30</v>
      </c>
      <c r="M1066">
        <v>1</v>
      </c>
      <c r="N1066">
        <v>0</v>
      </c>
      <c r="O1066">
        <v>1</v>
      </c>
      <c r="P1066" t="s">
        <v>7</v>
      </c>
    </row>
    <row r="1067" spans="1:19">
      <c r="A1067" t="s">
        <v>998</v>
      </c>
      <c r="B1067" t="s">
        <v>944</v>
      </c>
      <c r="C1067">
        <v>2E-3</v>
      </c>
      <c r="D1067" t="s">
        <v>757</v>
      </c>
      <c r="E1067" t="s">
        <v>942</v>
      </c>
      <c r="F1067" t="s">
        <v>940</v>
      </c>
      <c r="G1067" t="s">
        <v>937</v>
      </c>
      <c r="H1067">
        <v>1.4870000000000001</v>
      </c>
      <c r="J1067">
        <v>108071192</v>
      </c>
      <c r="K1067" s="2">
        <v>45754</v>
      </c>
      <c r="L1067">
        <v>21</v>
      </c>
      <c r="M1067">
        <v>2</v>
      </c>
      <c r="N1067">
        <v>7</v>
      </c>
      <c r="O1067">
        <v>1</v>
      </c>
      <c r="P1067" t="s">
        <v>7</v>
      </c>
    </row>
    <row r="1068" spans="1:19">
      <c r="A1068" t="s">
        <v>998</v>
      </c>
      <c r="B1068" t="s">
        <v>942</v>
      </c>
      <c r="C1068">
        <v>0</v>
      </c>
      <c r="E1068" t="s">
        <v>999</v>
      </c>
      <c r="G1068" t="s">
        <v>938</v>
      </c>
      <c r="H1068">
        <v>0.21099999999999999</v>
      </c>
      <c r="J1068">
        <v>108093329</v>
      </c>
      <c r="K1068" s="2">
        <v>45775</v>
      </c>
      <c r="L1068">
        <v>28</v>
      </c>
      <c r="M1068">
        <v>1</v>
      </c>
      <c r="N1068">
        <v>8</v>
      </c>
      <c r="O1068">
        <v>1</v>
      </c>
      <c r="P1068" t="s">
        <v>7</v>
      </c>
    </row>
    <row r="1069" spans="1:19">
      <c r="A1069" t="s">
        <v>998</v>
      </c>
      <c r="B1069" t="s">
        <v>942</v>
      </c>
      <c r="C1069">
        <v>3.7999999999999999E-2</v>
      </c>
      <c r="D1069" t="s">
        <v>756</v>
      </c>
      <c r="E1069" t="s">
        <v>1016</v>
      </c>
      <c r="F1069" t="s">
        <v>1015</v>
      </c>
      <c r="G1069" t="s">
        <v>938</v>
      </c>
      <c r="H1069">
        <v>0.877</v>
      </c>
      <c r="J1069">
        <v>108044942</v>
      </c>
      <c r="K1069" s="2">
        <v>45727</v>
      </c>
      <c r="L1069">
        <v>21</v>
      </c>
      <c r="M1069">
        <v>1</v>
      </c>
      <c r="N1069">
        <v>0</v>
      </c>
      <c r="O1069">
        <v>1</v>
      </c>
      <c r="P1069" t="s">
        <v>7</v>
      </c>
    </row>
    <row r="1070" spans="1:19">
      <c r="A1070" t="s">
        <v>998</v>
      </c>
      <c r="B1070" t="s">
        <v>941</v>
      </c>
      <c r="C1070">
        <v>2E-3</v>
      </c>
      <c r="D1070" t="s">
        <v>764</v>
      </c>
      <c r="E1070" t="s">
        <v>945</v>
      </c>
      <c r="F1070" t="s">
        <v>944</v>
      </c>
      <c r="G1070" t="s">
        <v>937</v>
      </c>
      <c r="H1070">
        <v>2E-3</v>
      </c>
      <c r="J1070">
        <v>108029531</v>
      </c>
      <c r="K1070" s="2">
        <v>45712</v>
      </c>
      <c r="L1070">
        <v>21</v>
      </c>
      <c r="M1070">
        <v>1</v>
      </c>
      <c r="N1070">
        <v>7</v>
      </c>
      <c r="O1070">
        <v>1</v>
      </c>
      <c r="P1070" t="s">
        <v>7</v>
      </c>
    </row>
    <row r="1071" spans="1:19">
      <c r="A1071" t="s">
        <v>998</v>
      </c>
      <c r="B1071" t="s">
        <v>945</v>
      </c>
      <c r="C1071">
        <v>4.0000000000000001E-3</v>
      </c>
      <c r="D1071" t="s">
        <v>765</v>
      </c>
      <c r="E1071" t="s">
        <v>942</v>
      </c>
      <c r="F1071" t="s">
        <v>954</v>
      </c>
      <c r="G1071" t="s">
        <v>945</v>
      </c>
      <c r="H1071">
        <v>7.7539999999999996</v>
      </c>
      <c r="J1071">
        <v>108029463</v>
      </c>
      <c r="K1071" s="2">
        <v>45712</v>
      </c>
      <c r="L1071">
        <v>1</v>
      </c>
      <c r="M1071">
        <v>1</v>
      </c>
      <c r="N1071">
        <v>7</v>
      </c>
      <c r="O1071">
        <v>1</v>
      </c>
      <c r="P1071" t="s">
        <v>8</v>
      </c>
      <c r="Q1071">
        <v>35.177644999999998</v>
      </c>
      <c r="R1071">
        <v>-79.431486000000007</v>
      </c>
      <c r="S1071" t="s">
        <v>1037</v>
      </c>
    </row>
    <row r="1072" spans="1:19">
      <c r="A1072" t="s">
        <v>998</v>
      </c>
      <c r="B1072" t="s">
        <v>942</v>
      </c>
      <c r="C1072">
        <v>0</v>
      </c>
      <c r="E1072" t="s">
        <v>956</v>
      </c>
      <c r="F1072" t="s">
        <v>1065</v>
      </c>
      <c r="G1072" t="s">
        <v>938</v>
      </c>
      <c r="H1072">
        <v>1.5960000000000001</v>
      </c>
      <c r="J1072">
        <v>108029530</v>
      </c>
      <c r="K1072" s="2">
        <v>45712</v>
      </c>
      <c r="L1072">
        <v>21</v>
      </c>
      <c r="M1072">
        <v>1</v>
      </c>
      <c r="N1072">
        <v>0</v>
      </c>
      <c r="O1072">
        <v>1</v>
      </c>
      <c r="P1072" t="s">
        <v>7</v>
      </c>
    </row>
    <row r="1073" spans="1:19">
      <c r="A1073" t="s">
        <v>998</v>
      </c>
      <c r="B1073" t="s">
        <v>942</v>
      </c>
      <c r="C1073">
        <v>0</v>
      </c>
      <c r="E1073" t="s">
        <v>1015</v>
      </c>
      <c r="F1073" t="s">
        <v>1033</v>
      </c>
      <c r="G1073" t="s">
        <v>942</v>
      </c>
      <c r="H1073">
        <v>999.99900000000002</v>
      </c>
      <c r="J1073">
        <v>107715242</v>
      </c>
      <c r="K1073" s="2">
        <v>45406</v>
      </c>
      <c r="L1073">
        <v>30</v>
      </c>
      <c r="M1073">
        <v>1</v>
      </c>
      <c r="N1073">
        <v>8</v>
      </c>
      <c r="O1073">
        <v>1</v>
      </c>
      <c r="P1073" t="s">
        <v>7</v>
      </c>
    </row>
    <row r="1074" spans="1:19">
      <c r="A1074" t="s">
        <v>998</v>
      </c>
      <c r="B1074" t="s">
        <v>1015</v>
      </c>
      <c r="C1074">
        <v>0</v>
      </c>
      <c r="E1074" t="s">
        <v>942</v>
      </c>
      <c r="G1074" t="s">
        <v>942</v>
      </c>
      <c r="H1074">
        <v>999.99900000000002</v>
      </c>
      <c r="J1074">
        <v>108006858</v>
      </c>
      <c r="K1074" s="2">
        <v>45688</v>
      </c>
      <c r="L1074">
        <v>14</v>
      </c>
      <c r="M1074">
        <v>1</v>
      </c>
      <c r="N1074">
        <v>8</v>
      </c>
      <c r="O1074">
        <v>1</v>
      </c>
      <c r="P1074" t="s">
        <v>3</v>
      </c>
      <c r="Q1074">
        <v>35.173740000000002</v>
      </c>
      <c r="R1074">
        <v>-79.413404</v>
      </c>
      <c r="S1074" t="s">
        <v>1037</v>
      </c>
    </row>
    <row r="1075" spans="1:19">
      <c r="A1075" t="s">
        <v>998</v>
      </c>
      <c r="B1075" t="s">
        <v>956</v>
      </c>
      <c r="C1075">
        <v>1.9E-2</v>
      </c>
      <c r="D1075" t="s">
        <v>6</v>
      </c>
      <c r="E1075" t="s">
        <v>942</v>
      </c>
      <c r="F1075" t="s">
        <v>1069</v>
      </c>
      <c r="G1075" t="s">
        <v>956</v>
      </c>
      <c r="H1075">
        <v>9.6440000000000001</v>
      </c>
      <c r="J1075">
        <v>108147858</v>
      </c>
      <c r="K1075" s="2">
        <v>45828</v>
      </c>
      <c r="L1075">
        <v>28</v>
      </c>
      <c r="M1075">
        <v>1</v>
      </c>
      <c r="N1075">
        <v>0</v>
      </c>
      <c r="O1075">
        <v>4</v>
      </c>
      <c r="P1075" t="s">
        <v>3</v>
      </c>
    </row>
    <row r="1076" spans="1:19">
      <c r="A1076" t="s">
        <v>998</v>
      </c>
      <c r="B1076" t="s">
        <v>939</v>
      </c>
      <c r="C1076">
        <v>8.4000000000000005E-2</v>
      </c>
      <c r="D1076" t="s">
        <v>756</v>
      </c>
      <c r="E1076" t="s">
        <v>945</v>
      </c>
      <c r="F1076" t="s">
        <v>940</v>
      </c>
      <c r="G1076" t="s">
        <v>939</v>
      </c>
      <c r="H1076">
        <v>2.1920000000000002</v>
      </c>
      <c r="J1076">
        <v>108153033</v>
      </c>
      <c r="K1076" s="2">
        <v>45832</v>
      </c>
      <c r="L1076">
        <v>17</v>
      </c>
      <c r="M1076">
        <v>1</v>
      </c>
      <c r="N1076">
        <v>0</v>
      </c>
      <c r="O1076">
        <v>1</v>
      </c>
      <c r="P1076" t="s">
        <v>7</v>
      </c>
      <c r="Q1076">
        <v>35.177509999999998</v>
      </c>
      <c r="R1076">
        <v>-79.428079999999994</v>
      </c>
      <c r="S1076" t="s">
        <v>761</v>
      </c>
    </row>
    <row r="1077" spans="1:19">
      <c r="A1077" t="s">
        <v>998</v>
      </c>
      <c r="B1077" t="s">
        <v>1021</v>
      </c>
      <c r="C1077">
        <v>1.9E-2</v>
      </c>
      <c r="D1077" t="s">
        <v>757</v>
      </c>
      <c r="E1077" t="s">
        <v>942</v>
      </c>
      <c r="F1077" t="s">
        <v>944</v>
      </c>
      <c r="H1077">
        <v>999.99900000000002</v>
      </c>
      <c r="J1077">
        <v>108170634</v>
      </c>
      <c r="K1077" s="2">
        <v>45850</v>
      </c>
      <c r="L1077">
        <v>20</v>
      </c>
      <c r="M1077">
        <v>2</v>
      </c>
      <c r="N1077">
        <v>0</v>
      </c>
      <c r="O1077">
        <v>1</v>
      </c>
      <c r="P1077" t="s">
        <v>7</v>
      </c>
    </row>
    <row r="1078" spans="1:19">
      <c r="A1078" t="s">
        <v>754</v>
      </c>
      <c r="B1078" t="s">
        <v>945</v>
      </c>
      <c r="C1078">
        <v>0</v>
      </c>
      <c r="E1078" t="s">
        <v>939</v>
      </c>
      <c r="F1078" t="s">
        <v>956</v>
      </c>
      <c r="G1078" t="s">
        <v>945</v>
      </c>
      <c r="H1078">
        <v>7.75</v>
      </c>
      <c r="J1078">
        <v>108185010</v>
      </c>
      <c r="K1078" s="2">
        <v>45866</v>
      </c>
      <c r="L1078">
        <v>21</v>
      </c>
      <c r="M1078">
        <v>1</v>
      </c>
      <c r="N1078">
        <v>7</v>
      </c>
      <c r="O1078">
        <v>1</v>
      </c>
      <c r="P1078" t="s">
        <v>7</v>
      </c>
      <c r="Q1078">
        <v>35.178800000000003</v>
      </c>
      <c r="R1078">
        <v>-79.430070000000001</v>
      </c>
      <c r="S1078" t="s">
        <v>761</v>
      </c>
    </row>
    <row r="1079" spans="1:19">
      <c r="A1079" t="s">
        <v>998</v>
      </c>
      <c r="B1079" t="s">
        <v>945</v>
      </c>
      <c r="C1079">
        <v>0</v>
      </c>
      <c r="D1079" t="s">
        <v>757</v>
      </c>
      <c r="E1079" t="s">
        <v>942</v>
      </c>
      <c r="F1079" t="s">
        <v>941</v>
      </c>
      <c r="G1079" t="s">
        <v>945</v>
      </c>
      <c r="H1079">
        <v>7.75</v>
      </c>
      <c r="J1079">
        <v>108194616</v>
      </c>
      <c r="K1079" s="2">
        <v>45874</v>
      </c>
      <c r="L1079">
        <v>28</v>
      </c>
      <c r="M1079">
        <v>2</v>
      </c>
      <c r="N1079">
        <v>0</v>
      </c>
      <c r="O1079">
        <v>4</v>
      </c>
      <c r="P1079" t="s">
        <v>7</v>
      </c>
    </row>
    <row r="1080" spans="1:19">
      <c r="A1080" t="s">
        <v>998</v>
      </c>
      <c r="B1080" t="s">
        <v>945</v>
      </c>
      <c r="C1080">
        <v>0</v>
      </c>
      <c r="E1080" t="s">
        <v>942</v>
      </c>
      <c r="G1080" t="s">
        <v>945</v>
      </c>
      <c r="H1080">
        <v>7.75</v>
      </c>
      <c r="J1080">
        <v>108185742</v>
      </c>
      <c r="K1080" s="2">
        <v>45867</v>
      </c>
      <c r="L1080">
        <v>21</v>
      </c>
      <c r="M1080">
        <v>1</v>
      </c>
      <c r="N1080">
        <v>7</v>
      </c>
      <c r="O1080">
        <v>1</v>
      </c>
      <c r="P1080" t="s">
        <v>3</v>
      </c>
    </row>
    <row r="1081" spans="1:19">
      <c r="A1081" t="s">
        <v>998</v>
      </c>
      <c r="B1081" t="s">
        <v>942</v>
      </c>
      <c r="C1081">
        <v>1.9E-2</v>
      </c>
      <c r="D1081" t="s">
        <v>758</v>
      </c>
      <c r="E1081" t="s">
        <v>1009</v>
      </c>
      <c r="F1081" t="s">
        <v>1031</v>
      </c>
      <c r="G1081" t="s">
        <v>938</v>
      </c>
      <c r="H1081">
        <v>1.8240000000000001</v>
      </c>
      <c r="J1081">
        <v>108170643</v>
      </c>
      <c r="K1081" s="2">
        <v>45852</v>
      </c>
      <c r="L1081">
        <v>21</v>
      </c>
      <c r="M1081">
        <v>1</v>
      </c>
      <c r="N1081">
        <v>0</v>
      </c>
      <c r="O1081">
        <v>1</v>
      </c>
      <c r="P1081" t="s">
        <v>7</v>
      </c>
    </row>
    <row r="1082" spans="1:19">
      <c r="A1082" t="s">
        <v>998</v>
      </c>
      <c r="B1082" t="s">
        <v>1003</v>
      </c>
      <c r="C1082">
        <v>1.9E-2</v>
      </c>
      <c r="D1082" t="s">
        <v>757</v>
      </c>
      <c r="E1082" t="s">
        <v>942</v>
      </c>
      <c r="F1082" t="s">
        <v>1032</v>
      </c>
      <c r="G1082" t="s">
        <v>1013</v>
      </c>
      <c r="H1082">
        <v>0.66200000000000003</v>
      </c>
      <c r="J1082">
        <v>108159763</v>
      </c>
      <c r="K1082" s="2">
        <v>45838</v>
      </c>
      <c r="L1082">
        <v>1</v>
      </c>
      <c r="M1082">
        <v>1</v>
      </c>
      <c r="N1082">
        <v>0</v>
      </c>
      <c r="O1082">
        <v>4</v>
      </c>
      <c r="P1082" t="s">
        <v>10</v>
      </c>
    </row>
    <row r="1083" spans="1:19">
      <c r="A1083" t="s">
        <v>998</v>
      </c>
      <c r="B1083" t="s">
        <v>942</v>
      </c>
      <c r="C1083">
        <v>0</v>
      </c>
      <c r="E1083" t="s">
        <v>945</v>
      </c>
      <c r="F1083" t="s">
        <v>954</v>
      </c>
      <c r="G1083" t="s">
        <v>939</v>
      </c>
      <c r="H1083">
        <v>2.1920000000000002</v>
      </c>
      <c r="J1083">
        <v>108225476</v>
      </c>
      <c r="K1083" s="2">
        <v>45909</v>
      </c>
      <c r="L1083">
        <v>21</v>
      </c>
      <c r="M1083">
        <v>1</v>
      </c>
      <c r="N1083">
        <v>7</v>
      </c>
      <c r="O1083">
        <v>1</v>
      </c>
      <c r="P1083" t="s">
        <v>7</v>
      </c>
    </row>
    <row r="1084" spans="1:19">
      <c r="A1084" t="s">
        <v>998</v>
      </c>
      <c r="B1084" t="s">
        <v>945</v>
      </c>
      <c r="C1084">
        <v>4.0000000000000001E-3</v>
      </c>
      <c r="D1084" t="s">
        <v>6</v>
      </c>
      <c r="E1084" t="s">
        <v>942</v>
      </c>
      <c r="F1084" t="s">
        <v>1014</v>
      </c>
      <c r="G1084" t="s">
        <v>945</v>
      </c>
      <c r="H1084">
        <v>7.7460000000000004</v>
      </c>
      <c r="J1084">
        <v>108061436</v>
      </c>
      <c r="K1084" s="2">
        <v>45744</v>
      </c>
      <c r="L1084">
        <v>28</v>
      </c>
      <c r="M1084">
        <v>1</v>
      </c>
      <c r="N1084">
        <v>7</v>
      </c>
      <c r="O1084">
        <v>1</v>
      </c>
      <c r="P1084" t="s">
        <v>7</v>
      </c>
    </row>
    <row r="1085" spans="1:19">
      <c r="A1085" t="s">
        <v>998</v>
      </c>
      <c r="B1085" t="s">
        <v>1009</v>
      </c>
      <c r="C1085">
        <v>8.9999999999999993E-3</v>
      </c>
      <c r="D1085" t="s">
        <v>757</v>
      </c>
      <c r="E1085" t="s">
        <v>942</v>
      </c>
      <c r="F1085" t="s">
        <v>1017</v>
      </c>
      <c r="G1085" t="s">
        <v>1009</v>
      </c>
      <c r="H1085">
        <v>0.129</v>
      </c>
      <c r="J1085">
        <v>108061554</v>
      </c>
      <c r="K1085" s="2">
        <v>45744</v>
      </c>
      <c r="L1085">
        <v>1</v>
      </c>
      <c r="M1085">
        <v>1</v>
      </c>
      <c r="N1085">
        <v>0</v>
      </c>
      <c r="O1085">
        <v>4</v>
      </c>
      <c r="P1085" t="s">
        <v>7</v>
      </c>
    </row>
    <row r="1086" spans="1:19">
      <c r="A1086" t="s">
        <v>998</v>
      </c>
      <c r="B1086" t="s">
        <v>939</v>
      </c>
      <c r="C1086">
        <v>7.0000000000000001E-3</v>
      </c>
      <c r="D1086" t="s">
        <v>758</v>
      </c>
      <c r="E1086" t="s">
        <v>945</v>
      </c>
      <c r="F1086" t="s">
        <v>1001</v>
      </c>
      <c r="G1086" t="s">
        <v>939</v>
      </c>
      <c r="H1086">
        <v>2.1850000000000001</v>
      </c>
      <c r="J1086">
        <v>108034686</v>
      </c>
      <c r="K1086" s="2">
        <v>45707</v>
      </c>
      <c r="L1086">
        <v>19</v>
      </c>
      <c r="M1086">
        <v>6</v>
      </c>
      <c r="N1086">
        <v>0</v>
      </c>
      <c r="O1086">
        <v>1</v>
      </c>
      <c r="P1086" t="s">
        <v>3</v>
      </c>
      <c r="Q1086">
        <v>35.177199999999999</v>
      </c>
      <c r="R1086">
        <v>-79.431799999999996</v>
      </c>
      <c r="S1086" t="s">
        <v>761</v>
      </c>
    </row>
    <row r="1087" spans="1:19">
      <c r="A1087" t="s">
        <v>998</v>
      </c>
      <c r="B1087" t="s">
        <v>945</v>
      </c>
      <c r="C1087">
        <v>8.9999999999999993E-3</v>
      </c>
      <c r="D1087" t="s">
        <v>6</v>
      </c>
      <c r="E1087" t="s">
        <v>942</v>
      </c>
      <c r="F1087" t="s">
        <v>940</v>
      </c>
      <c r="G1087" t="s">
        <v>945</v>
      </c>
      <c r="H1087">
        <v>7.7409999999999997</v>
      </c>
      <c r="J1087">
        <v>108073220</v>
      </c>
      <c r="K1087" s="2">
        <v>45756</v>
      </c>
      <c r="L1087">
        <v>30</v>
      </c>
      <c r="M1087">
        <v>1</v>
      </c>
      <c r="N1087">
        <v>0</v>
      </c>
      <c r="O1087">
        <v>1</v>
      </c>
      <c r="P1087" t="s">
        <v>7</v>
      </c>
    </row>
    <row r="1088" spans="1:19">
      <c r="A1088" t="s">
        <v>998</v>
      </c>
      <c r="B1088" t="s">
        <v>1160</v>
      </c>
      <c r="C1088">
        <v>0</v>
      </c>
      <c r="D1088" t="s">
        <v>6</v>
      </c>
      <c r="E1088" t="s">
        <v>942</v>
      </c>
      <c r="H1088">
        <v>999.99900000000002</v>
      </c>
      <c r="J1088">
        <v>108148472</v>
      </c>
      <c r="K1088" s="2">
        <v>45829</v>
      </c>
      <c r="L1088">
        <v>1</v>
      </c>
      <c r="M1088">
        <v>1</v>
      </c>
      <c r="N1088">
        <v>0</v>
      </c>
      <c r="O1088">
        <v>1</v>
      </c>
      <c r="P1088" t="s">
        <v>7</v>
      </c>
    </row>
    <row r="1089" spans="1:16">
      <c r="A1089" t="s">
        <v>998</v>
      </c>
      <c r="B1089" t="s">
        <v>942</v>
      </c>
      <c r="C1089">
        <v>2.8000000000000001E-2</v>
      </c>
      <c r="D1089" t="s">
        <v>765</v>
      </c>
      <c r="E1089" t="s">
        <v>1015</v>
      </c>
      <c r="F1089" t="s">
        <v>1016</v>
      </c>
      <c r="G1089" t="s">
        <v>942</v>
      </c>
      <c r="H1089">
        <v>999.99900000000002</v>
      </c>
      <c r="J1089">
        <v>108236675</v>
      </c>
      <c r="K1089" s="2">
        <v>45919</v>
      </c>
      <c r="L1089">
        <v>28</v>
      </c>
      <c r="M1089">
        <v>1</v>
      </c>
      <c r="N1089">
        <v>0</v>
      </c>
      <c r="O1089">
        <v>1</v>
      </c>
      <c r="P1089" t="s">
        <v>7</v>
      </c>
    </row>
    <row r="1090" spans="1:16">
      <c r="A1090" t="s">
        <v>998</v>
      </c>
      <c r="B1090" t="s">
        <v>942</v>
      </c>
      <c r="C1090">
        <v>0</v>
      </c>
      <c r="E1090" t="s">
        <v>1000</v>
      </c>
      <c r="F1090" t="s">
        <v>1016</v>
      </c>
      <c r="G1090" t="s">
        <v>938</v>
      </c>
      <c r="H1090">
        <v>0.66500000000000004</v>
      </c>
      <c r="J1090">
        <v>108236674</v>
      </c>
      <c r="K1090" s="2">
        <v>45918</v>
      </c>
      <c r="L1090">
        <v>30</v>
      </c>
      <c r="M1090">
        <v>1</v>
      </c>
      <c r="N1090">
        <v>7</v>
      </c>
      <c r="O1090">
        <v>1</v>
      </c>
      <c r="P1090" t="s">
        <v>7</v>
      </c>
    </row>
    <row r="1091" spans="1:16">
      <c r="A1091" t="s">
        <v>998</v>
      </c>
      <c r="B1091" t="s">
        <v>1161</v>
      </c>
      <c r="C1091">
        <v>1.9E-2</v>
      </c>
      <c r="D1091" t="s">
        <v>765</v>
      </c>
      <c r="E1091" t="s">
        <v>942</v>
      </c>
      <c r="F1091" t="s">
        <v>945</v>
      </c>
      <c r="H1091">
        <v>999.99900000000002</v>
      </c>
      <c r="J1091">
        <v>108237366</v>
      </c>
      <c r="K1091" s="2">
        <v>45920</v>
      </c>
      <c r="L1091">
        <v>20</v>
      </c>
      <c r="M1091">
        <v>1</v>
      </c>
      <c r="N1091">
        <v>0</v>
      </c>
      <c r="O1091">
        <v>1</v>
      </c>
    </row>
    <row r="1092" spans="1:16">
      <c r="A1092" t="s">
        <v>998</v>
      </c>
      <c r="B1092" t="s">
        <v>1010</v>
      </c>
      <c r="C1092">
        <v>1E-3</v>
      </c>
      <c r="D1092" t="s">
        <v>764</v>
      </c>
      <c r="E1092" t="s">
        <v>942</v>
      </c>
      <c r="F1092" t="s">
        <v>1048</v>
      </c>
      <c r="G1092" t="s">
        <v>1010</v>
      </c>
      <c r="H1092">
        <v>0.60499999999999998</v>
      </c>
      <c r="I1092" t="s">
        <v>61</v>
      </c>
      <c r="J1092">
        <v>108068943</v>
      </c>
      <c r="K1092" s="2">
        <v>45753</v>
      </c>
      <c r="L1092">
        <v>21</v>
      </c>
      <c r="M1092">
        <v>1</v>
      </c>
      <c r="N1092">
        <v>7</v>
      </c>
      <c r="O1092">
        <v>4</v>
      </c>
      <c r="P1092" t="s">
        <v>7</v>
      </c>
    </row>
    <row r="1093" spans="1:16">
      <c r="A1093" t="s">
        <v>998</v>
      </c>
      <c r="B1093" t="s">
        <v>956</v>
      </c>
      <c r="C1093">
        <v>0.02</v>
      </c>
      <c r="D1093" t="s">
        <v>757</v>
      </c>
      <c r="E1093" t="s">
        <v>942</v>
      </c>
      <c r="F1093" t="s">
        <v>956</v>
      </c>
      <c r="G1093" t="s">
        <v>956</v>
      </c>
      <c r="H1093">
        <v>9.6829999999999998</v>
      </c>
      <c r="J1093">
        <v>108020245</v>
      </c>
      <c r="K1093" s="2">
        <v>45703</v>
      </c>
      <c r="L1093">
        <v>1</v>
      </c>
      <c r="M1093">
        <v>1</v>
      </c>
      <c r="N1093">
        <v>19</v>
      </c>
      <c r="O1093">
        <v>4</v>
      </c>
      <c r="P1093" t="s">
        <v>7</v>
      </c>
    </row>
    <row r="1094" spans="1:16">
      <c r="A1094" t="s">
        <v>998</v>
      </c>
      <c r="B1094" t="s">
        <v>942</v>
      </c>
      <c r="C1094">
        <v>8.9999999999999993E-3</v>
      </c>
      <c r="D1094" t="s">
        <v>756</v>
      </c>
      <c r="E1094" t="s">
        <v>1029</v>
      </c>
      <c r="F1094" t="s">
        <v>956</v>
      </c>
      <c r="G1094" t="s">
        <v>938</v>
      </c>
      <c r="H1094">
        <v>1.44</v>
      </c>
      <c r="J1094">
        <v>108318905</v>
      </c>
      <c r="K1094" s="2">
        <v>45985</v>
      </c>
      <c r="L1094">
        <v>21</v>
      </c>
      <c r="M1094">
        <v>1</v>
      </c>
      <c r="N1094">
        <v>8</v>
      </c>
      <c r="O1094">
        <v>4</v>
      </c>
      <c r="P1094" t="s">
        <v>7</v>
      </c>
    </row>
    <row r="1095" spans="1:16">
      <c r="A1095" t="s">
        <v>998</v>
      </c>
      <c r="B1095" t="s">
        <v>1015</v>
      </c>
      <c r="C1095">
        <v>2.8000000000000001E-2</v>
      </c>
      <c r="D1095" t="s">
        <v>763</v>
      </c>
      <c r="E1095" t="s">
        <v>942</v>
      </c>
      <c r="F1095" t="s">
        <v>1162</v>
      </c>
      <c r="H1095">
        <v>999.99900000000002</v>
      </c>
      <c r="J1095">
        <v>108174677</v>
      </c>
      <c r="K1095" s="2">
        <v>45855</v>
      </c>
      <c r="L1095">
        <v>17</v>
      </c>
      <c r="M1095">
        <v>1</v>
      </c>
      <c r="N1095">
        <v>0</v>
      </c>
      <c r="O1095">
        <v>1</v>
      </c>
      <c r="P1095" t="s">
        <v>7</v>
      </c>
    </row>
    <row r="1096" spans="1:16">
      <c r="A1096" t="s">
        <v>998</v>
      </c>
      <c r="B1096" t="s">
        <v>942</v>
      </c>
      <c r="C1096">
        <v>0.14599999999999999</v>
      </c>
      <c r="D1096" t="s">
        <v>762</v>
      </c>
      <c r="E1096" t="s">
        <v>1016</v>
      </c>
      <c r="F1096" t="s">
        <v>1015</v>
      </c>
      <c r="G1096" t="s">
        <v>938</v>
      </c>
      <c r="H1096">
        <v>0.98499999999999999</v>
      </c>
      <c r="J1096">
        <v>108332228</v>
      </c>
      <c r="K1096" s="2">
        <v>46000</v>
      </c>
      <c r="L1096">
        <v>21</v>
      </c>
      <c r="M1096">
        <v>1</v>
      </c>
      <c r="N1096">
        <v>0</v>
      </c>
      <c r="O1096">
        <v>1</v>
      </c>
      <c r="P1096" t="s">
        <v>7</v>
      </c>
    </row>
    <row r="1097" spans="1:16">
      <c r="A1097" t="s">
        <v>998</v>
      </c>
      <c r="B1097" t="s">
        <v>1145</v>
      </c>
      <c r="C1097">
        <v>6.0000000000000001E-3</v>
      </c>
      <c r="D1097" t="s">
        <v>756</v>
      </c>
      <c r="E1097" t="s">
        <v>940</v>
      </c>
      <c r="H1097">
        <v>999.99900000000002</v>
      </c>
      <c r="J1097">
        <v>108051131</v>
      </c>
      <c r="K1097" s="2">
        <v>45733</v>
      </c>
      <c r="L1097">
        <v>20</v>
      </c>
      <c r="M1097">
        <v>1</v>
      </c>
      <c r="N1097">
        <v>0</v>
      </c>
      <c r="O1097">
        <v>1</v>
      </c>
      <c r="P1097" t="s">
        <v>7</v>
      </c>
    </row>
    <row r="1098" spans="1:16">
      <c r="A1098" t="s">
        <v>998</v>
      </c>
      <c r="B1098" t="s">
        <v>942</v>
      </c>
      <c r="C1098">
        <v>0</v>
      </c>
      <c r="D1098" t="s">
        <v>756</v>
      </c>
      <c r="E1098" t="s">
        <v>945</v>
      </c>
      <c r="F1098" t="s">
        <v>944</v>
      </c>
      <c r="G1098" t="s">
        <v>939</v>
      </c>
      <c r="H1098">
        <v>2.1920000000000002</v>
      </c>
      <c r="J1098">
        <v>108154686</v>
      </c>
      <c r="K1098" s="2">
        <v>45834</v>
      </c>
      <c r="L1098">
        <v>26</v>
      </c>
      <c r="M1098">
        <v>1</v>
      </c>
      <c r="N1098">
        <v>0</v>
      </c>
      <c r="O1098">
        <v>1</v>
      </c>
      <c r="P1098" t="s">
        <v>7</v>
      </c>
    </row>
    <row r="1099" spans="1:16">
      <c r="A1099" t="s">
        <v>998</v>
      </c>
      <c r="B1099" t="s">
        <v>945</v>
      </c>
      <c r="C1099">
        <v>0</v>
      </c>
      <c r="E1099" t="s">
        <v>941</v>
      </c>
      <c r="F1099" t="s">
        <v>962</v>
      </c>
      <c r="G1099" t="s">
        <v>945</v>
      </c>
      <c r="H1099">
        <v>8.1210000000000004</v>
      </c>
      <c r="J1099">
        <v>108155197</v>
      </c>
      <c r="K1099" s="2">
        <v>45835</v>
      </c>
      <c r="L1099">
        <v>21</v>
      </c>
      <c r="M1099">
        <v>2</v>
      </c>
      <c r="N1099">
        <v>7</v>
      </c>
      <c r="O1099">
        <v>1</v>
      </c>
      <c r="P1099" t="s">
        <v>7</v>
      </c>
    </row>
    <row r="1100" spans="1:16">
      <c r="A1100" t="s">
        <v>998</v>
      </c>
      <c r="B1100" t="s">
        <v>945</v>
      </c>
      <c r="C1100">
        <v>0</v>
      </c>
      <c r="E1100" t="s">
        <v>942</v>
      </c>
      <c r="F1100" t="s">
        <v>940</v>
      </c>
      <c r="G1100" t="s">
        <v>945</v>
      </c>
      <c r="H1100">
        <v>7.75</v>
      </c>
      <c r="J1100">
        <v>108346595</v>
      </c>
      <c r="K1100" s="2">
        <v>46011</v>
      </c>
      <c r="L1100">
        <v>28</v>
      </c>
      <c r="M1100">
        <v>1</v>
      </c>
      <c r="N1100">
        <v>0</v>
      </c>
      <c r="O1100">
        <v>1</v>
      </c>
      <c r="P1100" t="s">
        <v>7</v>
      </c>
    </row>
    <row r="1101" spans="1:16">
      <c r="A1101" t="s">
        <v>998</v>
      </c>
      <c r="B1101" t="s">
        <v>956</v>
      </c>
      <c r="C1101">
        <v>2E-3</v>
      </c>
      <c r="D1101" t="s">
        <v>6</v>
      </c>
      <c r="E1101" t="s">
        <v>942</v>
      </c>
      <c r="F1101" t="s">
        <v>1069</v>
      </c>
      <c r="G1101" t="s">
        <v>956</v>
      </c>
      <c r="H1101">
        <v>9.6609999999999996</v>
      </c>
      <c r="J1101">
        <v>108028219</v>
      </c>
      <c r="K1101" s="2">
        <v>45707</v>
      </c>
      <c r="L1101">
        <v>1</v>
      </c>
      <c r="M1101">
        <v>4</v>
      </c>
      <c r="N1101">
        <v>0</v>
      </c>
      <c r="O1101">
        <v>1</v>
      </c>
      <c r="P1101" t="s">
        <v>7</v>
      </c>
    </row>
    <row r="1102" spans="1:16">
      <c r="A1102" t="s">
        <v>998</v>
      </c>
      <c r="B1102" t="s">
        <v>1163</v>
      </c>
      <c r="C1102">
        <v>0</v>
      </c>
      <c r="E1102" t="s">
        <v>941</v>
      </c>
      <c r="F1102" t="s">
        <v>944</v>
      </c>
      <c r="H1102">
        <v>999.99900000000002</v>
      </c>
      <c r="J1102">
        <v>108189347</v>
      </c>
      <c r="K1102" s="2">
        <v>45871</v>
      </c>
      <c r="L1102">
        <v>31</v>
      </c>
      <c r="M1102">
        <v>2</v>
      </c>
      <c r="N1102">
        <v>0</v>
      </c>
      <c r="O1102">
        <v>1</v>
      </c>
      <c r="P1102" t="s">
        <v>7</v>
      </c>
    </row>
    <row r="1103" spans="1:16">
      <c r="A1103" t="s">
        <v>998</v>
      </c>
      <c r="B1103" t="s">
        <v>942</v>
      </c>
      <c r="C1103">
        <v>0</v>
      </c>
      <c r="E1103" t="s">
        <v>1000</v>
      </c>
      <c r="G1103" t="s">
        <v>938</v>
      </c>
      <c r="H1103">
        <v>0.66500000000000004</v>
      </c>
      <c r="J1103">
        <v>108295169</v>
      </c>
      <c r="K1103" s="2">
        <v>45967</v>
      </c>
      <c r="L1103">
        <v>21</v>
      </c>
      <c r="M1103">
        <v>1</v>
      </c>
      <c r="N1103">
        <v>7</v>
      </c>
      <c r="O1103">
        <v>2</v>
      </c>
      <c r="P1103" t="s">
        <v>7</v>
      </c>
    </row>
    <row r="1104" spans="1:16">
      <c r="A1104" t="s">
        <v>998</v>
      </c>
      <c r="B1104" t="s">
        <v>942</v>
      </c>
      <c r="C1104">
        <v>2.8000000000000001E-2</v>
      </c>
      <c r="D1104" t="s">
        <v>762</v>
      </c>
      <c r="E1104" t="s">
        <v>956</v>
      </c>
      <c r="F1104" t="s">
        <v>956</v>
      </c>
      <c r="G1104" t="s">
        <v>938</v>
      </c>
      <c r="H1104">
        <v>1.6240000000000001</v>
      </c>
      <c r="J1104">
        <v>108189366</v>
      </c>
      <c r="K1104" s="2">
        <v>45871</v>
      </c>
      <c r="L1104">
        <v>21</v>
      </c>
      <c r="M1104">
        <v>2</v>
      </c>
      <c r="N1104">
        <v>1</v>
      </c>
      <c r="O1104">
        <v>1</v>
      </c>
      <c r="P1104" t="s">
        <v>7</v>
      </c>
    </row>
    <row r="1105" spans="1:16">
      <c r="A1105" t="s">
        <v>998</v>
      </c>
      <c r="B1105" t="s">
        <v>942</v>
      </c>
      <c r="C1105">
        <v>0</v>
      </c>
      <c r="E1105" t="s">
        <v>1000</v>
      </c>
      <c r="F1105" t="s">
        <v>1014</v>
      </c>
      <c r="G1105" t="s">
        <v>938</v>
      </c>
      <c r="H1105">
        <v>0.66500000000000004</v>
      </c>
      <c r="J1105">
        <v>108153236</v>
      </c>
      <c r="K1105" s="2">
        <v>45833</v>
      </c>
      <c r="L1105">
        <v>30</v>
      </c>
      <c r="M1105">
        <v>1</v>
      </c>
      <c r="N1105">
        <v>7</v>
      </c>
      <c r="O1105">
        <v>1</v>
      </c>
      <c r="P1105" t="s">
        <v>3</v>
      </c>
    </row>
    <row r="1106" spans="1:16">
      <c r="A1106" t="s">
        <v>998</v>
      </c>
      <c r="B1106" t="s">
        <v>945</v>
      </c>
      <c r="C1106">
        <v>0</v>
      </c>
      <c r="E1106" t="s">
        <v>942</v>
      </c>
      <c r="F1106" t="s">
        <v>963</v>
      </c>
      <c r="G1106" t="s">
        <v>945</v>
      </c>
      <c r="H1106">
        <v>7.75</v>
      </c>
      <c r="J1106">
        <v>108288216</v>
      </c>
      <c r="K1106" s="2">
        <v>45963</v>
      </c>
      <c r="L1106">
        <v>28</v>
      </c>
      <c r="M1106">
        <v>1</v>
      </c>
      <c r="N1106">
        <v>7</v>
      </c>
      <c r="O1106">
        <v>1</v>
      </c>
      <c r="P1106" t="s">
        <v>7</v>
      </c>
    </row>
    <row r="1107" spans="1:16">
      <c r="A1107" t="s">
        <v>998</v>
      </c>
      <c r="B1107" t="s">
        <v>945</v>
      </c>
      <c r="C1107">
        <v>6.0000000000000001E-3</v>
      </c>
      <c r="D1107" t="s">
        <v>762</v>
      </c>
      <c r="E1107" t="s">
        <v>941</v>
      </c>
      <c r="F1107" t="s">
        <v>1049</v>
      </c>
      <c r="G1107" t="s">
        <v>945</v>
      </c>
      <c r="H1107">
        <v>8.1150000000000002</v>
      </c>
      <c r="J1107">
        <v>108295295</v>
      </c>
      <c r="K1107" s="2">
        <v>45966</v>
      </c>
      <c r="L1107">
        <v>28</v>
      </c>
      <c r="M1107">
        <v>1</v>
      </c>
      <c r="N1107">
        <v>12</v>
      </c>
      <c r="O1107">
        <v>1</v>
      </c>
      <c r="P1107" t="s">
        <v>7</v>
      </c>
    </row>
    <row r="1108" spans="1:16">
      <c r="A1108" t="s">
        <v>998</v>
      </c>
      <c r="B1108" t="s">
        <v>942</v>
      </c>
      <c r="C1108">
        <v>7.3999999999999996E-2</v>
      </c>
      <c r="D1108" t="s">
        <v>756</v>
      </c>
      <c r="E1108" t="s">
        <v>1031</v>
      </c>
      <c r="F1108" t="s">
        <v>1009</v>
      </c>
      <c r="G1108" t="s">
        <v>938</v>
      </c>
      <c r="H1108">
        <v>1.7969999999999999</v>
      </c>
      <c r="J1108">
        <v>108215071</v>
      </c>
      <c r="K1108" s="2">
        <v>45897</v>
      </c>
      <c r="L1108">
        <v>30</v>
      </c>
      <c r="M1108">
        <v>1</v>
      </c>
      <c r="N1108">
        <v>4</v>
      </c>
      <c r="O1108">
        <v>1</v>
      </c>
      <c r="P1108" t="s">
        <v>7</v>
      </c>
    </row>
    <row r="1109" spans="1:16">
      <c r="A1109" t="s">
        <v>998</v>
      </c>
      <c r="B1109" t="s">
        <v>942</v>
      </c>
      <c r="C1109">
        <v>5.1999999999999998E-2</v>
      </c>
      <c r="D1109" t="s">
        <v>756</v>
      </c>
      <c r="E1109" t="s">
        <v>1031</v>
      </c>
      <c r="F1109" t="s">
        <v>1009</v>
      </c>
      <c r="G1109" t="s">
        <v>938</v>
      </c>
      <c r="H1109">
        <v>1.7749999999999999</v>
      </c>
      <c r="J1109">
        <v>108192410</v>
      </c>
      <c r="K1109" s="2">
        <v>45873</v>
      </c>
      <c r="L1109">
        <v>21</v>
      </c>
      <c r="M1109">
        <v>1</v>
      </c>
      <c r="N1109">
        <v>0</v>
      </c>
      <c r="O1109">
        <v>1</v>
      </c>
      <c r="P1109" t="s">
        <v>7</v>
      </c>
    </row>
    <row r="1110" spans="1:16">
      <c r="A1110" t="s">
        <v>998</v>
      </c>
      <c r="B1110" t="s">
        <v>942</v>
      </c>
      <c r="C1110">
        <v>1.9E-2</v>
      </c>
      <c r="D1110" t="s">
        <v>6</v>
      </c>
      <c r="E1110" t="s">
        <v>1019</v>
      </c>
      <c r="F1110" t="s">
        <v>1000</v>
      </c>
      <c r="G1110" t="s">
        <v>942</v>
      </c>
      <c r="H1110">
        <v>999.99900000000002</v>
      </c>
      <c r="J1110">
        <v>108287188</v>
      </c>
      <c r="K1110" s="2">
        <v>45961</v>
      </c>
      <c r="L1110">
        <v>30</v>
      </c>
      <c r="M1110">
        <v>1</v>
      </c>
      <c r="N1110">
        <v>0</v>
      </c>
      <c r="O1110">
        <v>1</v>
      </c>
      <c r="P1110" t="s">
        <v>7</v>
      </c>
    </row>
    <row r="1111" spans="1:16">
      <c r="A1111" t="s">
        <v>998</v>
      </c>
      <c r="B1111" t="s">
        <v>942</v>
      </c>
      <c r="C1111">
        <v>1.9E-2</v>
      </c>
      <c r="D1111" t="s">
        <v>756</v>
      </c>
      <c r="E1111" t="s">
        <v>1009</v>
      </c>
      <c r="F1111" t="s">
        <v>1010</v>
      </c>
      <c r="G1111" t="s">
        <v>938</v>
      </c>
      <c r="H1111">
        <v>1.8620000000000001</v>
      </c>
      <c r="J1111">
        <v>108287189</v>
      </c>
      <c r="K1111" s="2">
        <v>45961</v>
      </c>
      <c r="L1111">
        <v>28</v>
      </c>
      <c r="M1111">
        <v>1</v>
      </c>
      <c r="N1111">
        <v>7</v>
      </c>
      <c r="O1111">
        <v>1</v>
      </c>
      <c r="P1111" t="s">
        <v>7</v>
      </c>
    </row>
    <row r="1112" spans="1:16">
      <c r="A1112" t="s">
        <v>998</v>
      </c>
      <c r="B1112" t="s">
        <v>1164</v>
      </c>
      <c r="C1112">
        <v>1.9E-2</v>
      </c>
      <c r="D1112" t="s">
        <v>757</v>
      </c>
      <c r="E1112" t="s">
        <v>942</v>
      </c>
      <c r="F1112" t="s">
        <v>1028</v>
      </c>
      <c r="H1112">
        <v>999.99900000000002</v>
      </c>
      <c r="J1112">
        <v>108139378</v>
      </c>
      <c r="K1112" s="2">
        <v>45820</v>
      </c>
      <c r="L1112">
        <v>28</v>
      </c>
      <c r="M1112">
        <v>1</v>
      </c>
      <c r="N1112">
        <v>0</v>
      </c>
      <c r="O1112">
        <v>1</v>
      </c>
      <c r="P1112" t="s">
        <v>7</v>
      </c>
    </row>
    <row r="1113" spans="1:16">
      <c r="A1113" t="s">
        <v>998</v>
      </c>
      <c r="B1113" t="s">
        <v>999</v>
      </c>
      <c r="C1113">
        <v>0</v>
      </c>
      <c r="D1113" t="s">
        <v>757</v>
      </c>
      <c r="E1113" t="s">
        <v>942</v>
      </c>
      <c r="F1113" t="s">
        <v>944</v>
      </c>
      <c r="G1113" t="s">
        <v>938</v>
      </c>
      <c r="H1113">
        <v>0.21099999999999999</v>
      </c>
      <c r="J1113">
        <v>108301120</v>
      </c>
      <c r="K1113" s="2">
        <v>45971</v>
      </c>
      <c r="L1113">
        <v>20</v>
      </c>
      <c r="M1113">
        <v>1</v>
      </c>
      <c r="N1113">
        <v>0</v>
      </c>
      <c r="O1113">
        <v>1</v>
      </c>
      <c r="P1113" t="s">
        <v>7</v>
      </c>
    </row>
    <row r="1114" spans="1:16">
      <c r="A1114" t="s">
        <v>998</v>
      </c>
      <c r="B1114" t="s">
        <v>1031</v>
      </c>
      <c r="C1114">
        <v>0</v>
      </c>
      <c r="E1114" t="s">
        <v>942</v>
      </c>
      <c r="F1114" t="s">
        <v>1017</v>
      </c>
      <c r="G1114" t="s">
        <v>938</v>
      </c>
      <c r="H1114">
        <v>1.7230000000000001</v>
      </c>
      <c r="J1114">
        <v>108260126</v>
      </c>
      <c r="K1114" s="2">
        <v>45940</v>
      </c>
      <c r="L1114">
        <v>30</v>
      </c>
      <c r="M1114">
        <v>1</v>
      </c>
      <c r="N1114">
        <v>8</v>
      </c>
      <c r="O1114">
        <v>1</v>
      </c>
      <c r="P1114" t="s">
        <v>7</v>
      </c>
    </row>
    <row r="1115" spans="1:16">
      <c r="A1115" t="s">
        <v>998</v>
      </c>
      <c r="B1115" t="s">
        <v>942</v>
      </c>
      <c r="C1115">
        <v>1.9E-2</v>
      </c>
      <c r="D1115" t="s">
        <v>756</v>
      </c>
      <c r="E1115" t="s">
        <v>942</v>
      </c>
      <c r="F1115" t="s">
        <v>1009</v>
      </c>
      <c r="G1115" t="s">
        <v>942</v>
      </c>
      <c r="H1115">
        <v>999.99900000000002</v>
      </c>
      <c r="J1115">
        <v>108202207</v>
      </c>
      <c r="K1115" s="2">
        <v>45883</v>
      </c>
      <c r="L1115">
        <v>21</v>
      </c>
      <c r="M1115">
        <v>1</v>
      </c>
      <c r="N1115">
        <v>0</v>
      </c>
      <c r="O1115">
        <v>1</v>
      </c>
      <c r="P1115" t="s">
        <v>7</v>
      </c>
    </row>
    <row r="1116" spans="1:16">
      <c r="A1116" t="s">
        <v>998</v>
      </c>
      <c r="B1116" t="s">
        <v>1165</v>
      </c>
      <c r="C1116">
        <v>1.9E-2</v>
      </c>
      <c r="D1116" t="s">
        <v>757</v>
      </c>
      <c r="E1116" t="s">
        <v>942</v>
      </c>
      <c r="F1116" t="s">
        <v>995</v>
      </c>
      <c r="H1116">
        <v>999.99900000000002</v>
      </c>
      <c r="J1116">
        <v>108260003</v>
      </c>
      <c r="K1116" s="2">
        <v>45938</v>
      </c>
      <c r="L1116">
        <v>20</v>
      </c>
      <c r="M1116">
        <v>1</v>
      </c>
      <c r="N1116">
        <v>0</v>
      </c>
      <c r="O1116">
        <v>1</v>
      </c>
    </row>
    <row r="1117" spans="1:16">
      <c r="A1117" t="s">
        <v>998</v>
      </c>
      <c r="B1117" t="s">
        <v>942</v>
      </c>
      <c r="C1117">
        <v>3.2000000000000001E-2</v>
      </c>
      <c r="D1117" t="s">
        <v>765</v>
      </c>
      <c r="E1117" t="s">
        <v>1031</v>
      </c>
      <c r="F1117" t="s">
        <v>956</v>
      </c>
      <c r="G1117" t="s">
        <v>938</v>
      </c>
      <c r="H1117">
        <v>1.6910000000000001</v>
      </c>
      <c r="J1117">
        <v>108226112</v>
      </c>
      <c r="K1117" s="2">
        <v>45910</v>
      </c>
      <c r="L1117">
        <v>28</v>
      </c>
      <c r="M1117">
        <v>1</v>
      </c>
      <c r="N1117">
        <v>0</v>
      </c>
      <c r="O1117">
        <v>2</v>
      </c>
      <c r="P1117" t="s">
        <v>7</v>
      </c>
    </row>
    <row r="1118" spans="1:16">
      <c r="A1118" t="s">
        <v>998</v>
      </c>
      <c r="B1118" t="s">
        <v>942</v>
      </c>
      <c r="C1118">
        <v>7.5999999999999998E-2</v>
      </c>
      <c r="D1118" t="s">
        <v>762</v>
      </c>
      <c r="E1118" t="s">
        <v>956</v>
      </c>
      <c r="F1118" t="s">
        <v>1031</v>
      </c>
      <c r="G1118" t="s">
        <v>938</v>
      </c>
      <c r="H1118">
        <v>1.6719999999999999</v>
      </c>
      <c r="J1118">
        <v>108259953</v>
      </c>
      <c r="K1118" s="2">
        <v>45940</v>
      </c>
      <c r="L1118">
        <v>21</v>
      </c>
      <c r="M1118">
        <v>1</v>
      </c>
      <c r="N1118">
        <v>0</v>
      </c>
      <c r="O1118">
        <v>1</v>
      </c>
      <c r="P1118" t="s">
        <v>7</v>
      </c>
    </row>
    <row r="1119" spans="1:16">
      <c r="A1119" t="s">
        <v>998</v>
      </c>
      <c r="B1119" t="s">
        <v>945</v>
      </c>
      <c r="C1119">
        <v>1.9E-2</v>
      </c>
      <c r="D1119" t="s">
        <v>765</v>
      </c>
      <c r="E1119" t="s">
        <v>941</v>
      </c>
      <c r="F1119" t="s">
        <v>942</v>
      </c>
      <c r="G1119" t="s">
        <v>945</v>
      </c>
      <c r="H1119">
        <v>8.14</v>
      </c>
      <c r="J1119">
        <v>108287186</v>
      </c>
      <c r="K1119" s="2">
        <v>45961</v>
      </c>
      <c r="L1119">
        <v>17</v>
      </c>
      <c r="M1119">
        <v>1</v>
      </c>
      <c r="N1119">
        <v>0</v>
      </c>
      <c r="O1119">
        <v>1</v>
      </c>
      <c r="P1119" t="s">
        <v>7</v>
      </c>
    </row>
    <row r="1120" spans="1:16">
      <c r="A1120" t="s">
        <v>998</v>
      </c>
      <c r="B1120" t="s">
        <v>942</v>
      </c>
      <c r="C1120">
        <v>0</v>
      </c>
      <c r="E1120" t="s">
        <v>954</v>
      </c>
      <c r="F1120" t="s">
        <v>945</v>
      </c>
      <c r="G1120" t="s">
        <v>939</v>
      </c>
      <c r="H1120">
        <v>1.988</v>
      </c>
      <c r="J1120">
        <v>108252091</v>
      </c>
      <c r="K1120" s="2">
        <v>45934</v>
      </c>
      <c r="L1120">
        <v>17</v>
      </c>
      <c r="M1120">
        <v>1</v>
      </c>
      <c r="N1120">
        <v>8</v>
      </c>
      <c r="O1120">
        <v>1</v>
      </c>
      <c r="P1120" t="s">
        <v>7</v>
      </c>
    </row>
    <row r="1121" spans="1:19">
      <c r="A1121" t="s">
        <v>998</v>
      </c>
      <c r="B1121" t="s">
        <v>942</v>
      </c>
      <c r="C1121">
        <v>4.7E-2</v>
      </c>
      <c r="D1121" t="s">
        <v>762</v>
      </c>
      <c r="E1121" t="s">
        <v>1031</v>
      </c>
      <c r="F1121" t="s">
        <v>1009</v>
      </c>
      <c r="G1121" t="s">
        <v>938</v>
      </c>
      <c r="H1121">
        <v>1.77</v>
      </c>
      <c r="J1121">
        <v>108092197</v>
      </c>
      <c r="K1121" s="2">
        <v>45775</v>
      </c>
      <c r="L1121">
        <v>24</v>
      </c>
      <c r="M1121">
        <v>1</v>
      </c>
      <c r="N1121">
        <v>0</v>
      </c>
      <c r="O1121">
        <v>1</v>
      </c>
      <c r="P1121" t="s">
        <v>3</v>
      </c>
    </row>
    <row r="1122" spans="1:19">
      <c r="A1122" t="s">
        <v>998</v>
      </c>
      <c r="B1122" t="s">
        <v>1092</v>
      </c>
      <c r="C1122">
        <v>8.0000000000000002E-3</v>
      </c>
      <c r="D1122" t="s">
        <v>758</v>
      </c>
      <c r="E1122" t="s">
        <v>940</v>
      </c>
      <c r="F1122" t="s">
        <v>942</v>
      </c>
      <c r="H1122">
        <v>999.99900000000002</v>
      </c>
      <c r="J1122">
        <v>108329663</v>
      </c>
      <c r="K1122" s="2">
        <v>45996</v>
      </c>
      <c r="L1122">
        <v>20</v>
      </c>
      <c r="M1122">
        <v>2</v>
      </c>
      <c r="N1122">
        <v>0</v>
      </c>
      <c r="O1122">
        <v>1</v>
      </c>
      <c r="P1122" t="s">
        <v>7</v>
      </c>
    </row>
    <row r="1123" spans="1:19">
      <c r="A1123" t="s">
        <v>998</v>
      </c>
      <c r="B1123" t="s">
        <v>942</v>
      </c>
      <c r="C1123">
        <v>0</v>
      </c>
      <c r="E1123" t="s">
        <v>1009</v>
      </c>
      <c r="F1123" t="s">
        <v>1010</v>
      </c>
      <c r="G1123" t="s">
        <v>938</v>
      </c>
      <c r="H1123">
        <v>1.843</v>
      </c>
      <c r="J1123">
        <v>108273805</v>
      </c>
      <c r="K1123" s="2">
        <v>45952</v>
      </c>
      <c r="L1123">
        <v>23</v>
      </c>
      <c r="M1123">
        <v>1</v>
      </c>
      <c r="N1123">
        <v>7</v>
      </c>
      <c r="O1123">
        <v>1</v>
      </c>
      <c r="P1123" t="s">
        <v>8</v>
      </c>
    </row>
    <row r="1124" spans="1:19">
      <c r="A1124" t="s">
        <v>998</v>
      </c>
      <c r="B1124" t="s">
        <v>942</v>
      </c>
      <c r="C1124">
        <v>0</v>
      </c>
      <c r="D1124" t="s">
        <v>758</v>
      </c>
      <c r="E1124" t="s">
        <v>963</v>
      </c>
      <c r="F1124" t="s">
        <v>952</v>
      </c>
      <c r="H1124">
        <v>999.99900000000002</v>
      </c>
      <c r="J1124">
        <v>108247888</v>
      </c>
      <c r="K1124" s="2">
        <v>45929</v>
      </c>
      <c r="L1124">
        <v>28</v>
      </c>
      <c r="M1124">
        <v>2</v>
      </c>
      <c r="N1124">
        <v>0</v>
      </c>
      <c r="O1124">
        <v>1</v>
      </c>
      <c r="P1124" t="s">
        <v>7</v>
      </c>
    </row>
    <row r="1125" spans="1:19">
      <c r="A1125" t="s">
        <v>998</v>
      </c>
      <c r="B1125" t="s">
        <v>944</v>
      </c>
      <c r="C1125">
        <v>1.9E-2</v>
      </c>
      <c r="D1125" t="s">
        <v>757</v>
      </c>
      <c r="E1125" t="s">
        <v>942</v>
      </c>
      <c r="F1125" t="s">
        <v>940</v>
      </c>
      <c r="G1125" t="s">
        <v>937</v>
      </c>
      <c r="H1125">
        <v>1.47</v>
      </c>
      <c r="J1125">
        <v>108278028</v>
      </c>
      <c r="K1125" s="2">
        <v>45955</v>
      </c>
      <c r="L1125">
        <v>30</v>
      </c>
      <c r="M1125">
        <v>1</v>
      </c>
      <c r="N1125">
        <v>0</v>
      </c>
      <c r="O1125">
        <v>4</v>
      </c>
      <c r="P1125" t="s">
        <v>7</v>
      </c>
    </row>
    <row r="1126" spans="1:19">
      <c r="A1126" t="s">
        <v>998</v>
      </c>
      <c r="B1126" t="s">
        <v>942</v>
      </c>
      <c r="C1126">
        <v>0</v>
      </c>
      <c r="D1126" t="s">
        <v>6</v>
      </c>
      <c r="E1126" t="s">
        <v>1015</v>
      </c>
      <c r="F1126" t="s">
        <v>1033</v>
      </c>
      <c r="G1126" t="s">
        <v>942</v>
      </c>
      <c r="H1126">
        <v>999.99900000000002</v>
      </c>
      <c r="J1126">
        <v>108326930</v>
      </c>
      <c r="K1126" s="2">
        <v>45993</v>
      </c>
      <c r="L1126">
        <v>30</v>
      </c>
      <c r="M1126">
        <v>2</v>
      </c>
      <c r="N1126">
        <v>8</v>
      </c>
      <c r="O1126">
        <v>1</v>
      </c>
      <c r="P1126" t="s">
        <v>7</v>
      </c>
    </row>
    <row r="1127" spans="1:19">
      <c r="A1127" t="s">
        <v>998</v>
      </c>
      <c r="B1127" t="s">
        <v>945</v>
      </c>
      <c r="C1127">
        <v>0</v>
      </c>
      <c r="E1127" t="s">
        <v>941</v>
      </c>
      <c r="F1127" t="s">
        <v>962</v>
      </c>
      <c r="G1127" t="s">
        <v>945</v>
      </c>
      <c r="H1127">
        <v>8.1210000000000004</v>
      </c>
      <c r="J1127">
        <v>108033754</v>
      </c>
      <c r="K1127" s="2">
        <v>45716</v>
      </c>
      <c r="L1127">
        <v>30</v>
      </c>
      <c r="M1127">
        <v>1</v>
      </c>
      <c r="N1127">
        <v>7</v>
      </c>
      <c r="O1127">
        <v>1</v>
      </c>
      <c r="P1127" t="s">
        <v>3</v>
      </c>
    </row>
    <row r="1128" spans="1:19">
      <c r="A1128" t="s">
        <v>998</v>
      </c>
      <c r="B1128" t="s">
        <v>942</v>
      </c>
      <c r="C1128">
        <v>0</v>
      </c>
      <c r="E1128" t="s">
        <v>1166</v>
      </c>
      <c r="F1128" t="s">
        <v>1009</v>
      </c>
      <c r="H1128">
        <v>999.99900000000002</v>
      </c>
      <c r="J1128">
        <v>108334357</v>
      </c>
      <c r="K1128" s="2">
        <v>46003</v>
      </c>
      <c r="L1128">
        <v>15</v>
      </c>
      <c r="M1128">
        <v>1</v>
      </c>
      <c r="N1128">
        <v>8</v>
      </c>
      <c r="O1128">
        <v>1</v>
      </c>
      <c r="P1128" t="s">
        <v>3</v>
      </c>
      <c r="Q1128">
        <v>35.169499999999999</v>
      </c>
      <c r="R1128">
        <v>-79.404360999999994</v>
      </c>
      <c r="S1128" t="s">
        <v>1037</v>
      </c>
    </row>
    <row r="1129" spans="1:19">
      <c r="A1129" t="s">
        <v>998</v>
      </c>
      <c r="B1129" t="s">
        <v>942</v>
      </c>
      <c r="C1129">
        <v>4.0000000000000001E-3</v>
      </c>
      <c r="D1129" t="s">
        <v>762</v>
      </c>
      <c r="E1129" t="s">
        <v>1074</v>
      </c>
      <c r="F1129" t="s">
        <v>972</v>
      </c>
      <c r="G1129" t="s">
        <v>1040</v>
      </c>
      <c r="H1129">
        <v>0.16800000000000001</v>
      </c>
      <c r="J1129">
        <v>108315871</v>
      </c>
      <c r="K1129" s="2">
        <v>45983</v>
      </c>
      <c r="L1129">
        <v>1</v>
      </c>
      <c r="M1129">
        <v>1</v>
      </c>
      <c r="N1129">
        <v>0</v>
      </c>
      <c r="O1129">
        <v>2</v>
      </c>
      <c r="P1129" t="s">
        <v>3</v>
      </c>
    </row>
    <row r="1130" spans="1:19">
      <c r="A1130" t="s">
        <v>998</v>
      </c>
      <c r="B1130" t="s">
        <v>942</v>
      </c>
      <c r="C1130">
        <v>1E-3</v>
      </c>
      <c r="D1130" t="s">
        <v>758</v>
      </c>
      <c r="E1130" t="s">
        <v>1074</v>
      </c>
      <c r="F1130" t="s">
        <v>1003</v>
      </c>
      <c r="G1130" t="s">
        <v>1040</v>
      </c>
      <c r="H1130">
        <v>0.16300000000000001</v>
      </c>
      <c r="J1130">
        <v>108285263</v>
      </c>
      <c r="K1130" s="2">
        <v>45959</v>
      </c>
      <c r="L1130">
        <v>24</v>
      </c>
      <c r="M1130">
        <v>2</v>
      </c>
      <c r="N1130">
        <v>12</v>
      </c>
      <c r="O1130">
        <v>5</v>
      </c>
      <c r="P1130" t="s">
        <v>7</v>
      </c>
    </row>
    <row r="1131" spans="1:19">
      <c r="A1131" t="s">
        <v>998</v>
      </c>
      <c r="B1131" t="s">
        <v>942</v>
      </c>
      <c r="C1131">
        <v>0</v>
      </c>
      <c r="E1131" t="s">
        <v>1012</v>
      </c>
      <c r="F1131" t="s">
        <v>1075</v>
      </c>
      <c r="G1131" t="s">
        <v>938</v>
      </c>
      <c r="H1131">
        <v>1.893</v>
      </c>
      <c r="J1131">
        <v>108329713</v>
      </c>
      <c r="K1131" s="2">
        <v>45996</v>
      </c>
      <c r="L1131">
        <v>21</v>
      </c>
      <c r="M1131">
        <v>2</v>
      </c>
      <c r="N1131">
        <v>7</v>
      </c>
      <c r="O1131">
        <v>1</v>
      </c>
      <c r="P1131" t="s">
        <v>3</v>
      </c>
    </row>
    <row r="1132" spans="1:19">
      <c r="A1132" t="s">
        <v>754</v>
      </c>
      <c r="B1132" t="s">
        <v>939</v>
      </c>
      <c r="C1132">
        <v>4.9000000000000002E-2</v>
      </c>
      <c r="D1132" t="s">
        <v>758</v>
      </c>
      <c r="E1132" t="s">
        <v>954</v>
      </c>
      <c r="F1132" t="s">
        <v>1143</v>
      </c>
      <c r="G1132" t="s">
        <v>939</v>
      </c>
      <c r="H1132">
        <v>1.9390000000000001</v>
      </c>
      <c r="J1132">
        <v>108248343</v>
      </c>
      <c r="K1132" s="2">
        <v>45929</v>
      </c>
      <c r="L1132">
        <v>21</v>
      </c>
      <c r="M1132">
        <v>2</v>
      </c>
      <c r="N1132">
        <v>0</v>
      </c>
      <c r="O1132">
        <v>1</v>
      </c>
      <c r="P1132" t="s">
        <v>3</v>
      </c>
      <c r="Q1132">
        <v>35.176949999999998</v>
      </c>
      <c r="R1132">
        <v>-79.435969999999998</v>
      </c>
      <c r="S1132" t="s">
        <v>761</v>
      </c>
    </row>
    <row r="1133" spans="1:19">
      <c r="A1133" t="s">
        <v>998</v>
      </c>
      <c r="B1133" t="s">
        <v>942</v>
      </c>
      <c r="C1133">
        <v>0</v>
      </c>
      <c r="E1133" t="s">
        <v>1009</v>
      </c>
      <c r="F1133" t="s">
        <v>1031</v>
      </c>
      <c r="G1133" t="s">
        <v>938</v>
      </c>
      <c r="H1133">
        <v>1.843</v>
      </c>
      <c r="J1133">
        <v>108249614</v>
      </c>
      <c r="K1133" s="2">
        <v>45931</v>
      </c>
      <c r="L1133">
        <v>30</v>
      </c>
      <c r="M1133">
        <v>1</v>
      </c>
      <c r="N1133">
        <v>7</v>
      </c>
      <c r="O1133">
        <v>1</v>
      </c>
      <c r="P1133" t="s">
        <v>7</v>
      </c>
    </row>
    <row r="1134" spans="1:19">
      <c r="A1134" t="s">
        <v>998</v>
      </c>
      <c r="B1134" t="s">
        <v>942</v>
      </c>
      <c r="C1134">
        <v>2.8000000000000001E-2</v>
      </c>
      <c r="D1134" t="s">
        <v>756</v>
      </c>
      <c r="E1134" t="s">
        <v>997</v>
      </c>
      <c r="F1134" t="s">
        <v>1000</v>
      </c>
      <c r="G1134" t="s">
        <v>938</v>
      </c>
      <c r="H1134">
        <v>0.36799999999999999</v>
      </c>
      <c r="J1134">
        <v>108315433</v>
      </c>
      <c r="K1134" s="2">
        <v>45983</v>
      </c>
      <c r="L1134">
        <v>17</v>
      </c>
      <c r="M1134">
        <v>1</v>
      </c>
      <c r="N1134">
        <v>0</v>
      </c>
      <c r="O1134">
        <v>4</v>
      </c>
      <c r="P1134" t="s">
        <v>7</v>
      </c>
    </row>
    <row r="1135" spans="1:19">
      <c r="A1135" t="s">
        <v>998</v>
      </c>
      <c r="B1135" t="s">
        <v>1019</v>
      </c>
      <c r="C1135">
        <v>0</v>
      </c>
      <c r="E1135" t="s">
        <v>942</v>
      </c>
      <c r="F1135" t="s">
        <v>1000</v>
      </c>
      <c r="G1135" t="s">
        <v>942</v>
      </c>
      <c r="H1135">
        <v>999.99900000000002</v>
      </c>
      <c r="J1135">
        <v>108310444</v>
      </c>
      <c r="K1135" s="2">
        <v>45978</v>
      </c>
      <c r="L1135">
        <v>30</v>
      </c>
      <c r="M1135">
        <v>1</v>
      </c>
      <c r="N1135">
        <v>8</v>
      </c>
      <c r="O1135">
        <v>1</v>
      </c>
      <c r="P1135" t="s">
        <v>7</v>
      </c>
    </row>
    <row r="1136" spans="1:19">
      <c r="A1136" t="s">
        <v>998</v>
      </c>
      <c r="B1136" t="s">
        <v>1039</v>
      </c>
      <c r="C1136">
        <v>0</v>
      </c>
      <c r="E1136" t="s">
        <v>942</v>
      </c>
      <c r="F1136" t="s">
        <v>1038</v>
      </c>
      <c r="G1136" t="s">
        <v>1068</v>
      </c>
      <c r="H1136">
        <v>0.38800000000000001</v>
      </c>
      <c r="J1136">
        <v>108328839</v>
      </c>
      <c r="K1136" s="2">
        <v>45995</v>
      </c>
      <c r="L1136">
        <v>28</v>
      </c>
      <c r="M1136">
        <v>1</v>
      </c>
      <c r="N1136">
        <v>7</v>
      </c>
      <c r="O1136">
        <v>1</v>
      </c>
      <c r="P1136" t="s">
        <v>3</v>
      </c>
    </row>
    <row r="1137" spans="1:16">
      <c r="A1137" t="s">
        <v>998</v>
      </c>
      <c r="B1137" t="s">
        <v>942</v>
      </c>
      <c r="C1137">
        <v>8.9999999999999993E-3</v>
      </c>
      <c r="D1137" t="s">
        <v>764</v>
      </c>
      <c r="E1137" t="s">
        <v>945</v>
      </c>
      <c r="F1137" t="s">
        <v>1167</v>
      </c>
      <c r="G1137" t="s">
        <v>939</v>
      </c>
      <c r="H1137">
        <v>2.1829999999999998</v>
      </c>
      <c r="J1137">
        <v>108273803</v>
      </c>
      <c r="K1137" s="2">
        <v>45952</v>
      </c>
      <c r="L1137">
        <v>21</v>
      </c>
      <c r="M1137">
        <v>1</v>
      </c>
      <c r="N1137">
        <v>12</v>
      </c>
      <c r="O1137">
        <v>1</v>
      </c>
      <c r="P1137" t="s">
        <v>7</v>
      </c>
    </row>
    <row r="1138" spans="1:16">
      <c r="A1138" t="s">
        <v>998</v>
      </c>
      <c r="B1138" t="s">
        <v>944</v>
      </c>
      <c r="C1138">
        <v>1.4E-2</v>
      </c>
      <c r="D1138" t="s">
        <v>757</v>
      </c>
      <c r="E1138" t="s">
        <v>942</v>
      </c>
      <c r="F1138" t="s">
        <v>1168</v>
      </c>
      <c r="G1138" t="s">
        <v>937</v>
      </c>
      <c r="H1138">
        <v>1.4750000000000001</v>
      </c>
      <c r="J1138">
        <v>108264224</v>
      </c>
      <c r="K1138" s="2">
        <v>45942</v>
      </c>
      <c r="L1138">
        <v>27</v>
      </c>
      <c r="M1138">
        <v>2</v>
      </c>
      <c r="N1138">
        <v>12</v>
      </c>
      <c r="O1138">
        <v>1</v>
      </c>
      <c r="P1138" t="s">
        <v>3</v>
      </c>
    </row>
    <row r="1139" spans="1:16">
      <c r="A1139" t="s">
        <v>998</v>
      </c>
      <c r="B1139" t="s">
        <v>942</v>
      </c>
      <c r="C1139">
        <v>2.1000000000000001E-2</v>
      </c>
      <c r="D1139" t="s">
        <v>762</v>
      </c>
      <c r="E1139" t="s">
        <v>1015</v>
      </c>
      <c r="F1139" t="s">
        <v>1033</v>
      </c>
      <c r="G1139" t="s">
        <v>942</v>
      </c>
      <c r="H1139">
        <v>999.99900000000002</v>
      </c>
      <c r="J1139">
        <v>108052981</v>
      </c>
      <c r="K1139" s="2">
        <v>45736</v>
      </c>
      <c r="L1139">
        <v>21</v>
      </c>
      <c r="M1139">
        <v>2</v>
      </c>
      <c r="N1139">
        <v>0</v>
      </c>
      <c r="O1139">
        <v>1</v>
      </c>
      <c r="P1139" t="s">
        <v>3</v>
      </c>
    </row>
    <row r="1140" spans="1:16">
      <c r="A1140" t="s">
        <v>998</v>
      </c>
      <c r="B1140" t="s">
        <v>942</v>
      </c>
      <c r="C1140">
        <v>8.5000000000000006E-2</v>
      </c>
      <c r="D1140" t="s">
        <v>758</v>
      </c>
      <c r="E1140" t="s">
        <v>1033</v>
      </c>
      <c r="F1140" t="s">
        <v>1016</v>
      </c>
      <c r="G1140" t="s">
        <v>938</v>
      </c>
      <c r="H1140">
        <v>1.1919999999999999</v>
      </c>
      <c r="J1140">
        <v>108266389</v>
      </c>
      <c r="K1140" s="2">
        <v>45946</v>
      </c>
      <c r="L1140">
        <v>21</v>
      </c>
      <c r="M1140">
        <v>1</v>
      </c>
      <c r="N1140">
        <v>0</v>
      </c>
      <c r="O1140">
        <v>1</v>
      </c>
      <c r="P1140" t="s">
        <v>7</v>
      </c>
    </row>
    <row r="1141" spans="1:16">
      <c r="A1141" t="s">
        <v>998</v>
      </c>
      <c r="B1141" t="s">
        <v>942</v>
      </c>
      <c r="C1141">
        <v>1.9E-2</v>
      </c>
      <c r="D1141" t="s">
        <v>762</v>
      </c>
      <c r="E1141" t="s">
        <v>1033</v>
      </c>
      <c r="F1141" t="s">
        <v>1041</v>
      </c>
      <c r="G1141" t="s">
        <v>938</v>
      </c>
      <c r="H1141">
        <v>1.296</v>
      </c>
      <c r="J1141">
        <v>108305050</v>
      </c>
      <c r="K1141" s="2">
        <v>45974</v>
      </c>
      <c r="L1141">
        <v>21</v>
      </c>
      <c r="M1141">
        <v>1</v>
      </c>
      <c r="N1141">
        <v>0</v>
      </c>
      <c r="O1141">
        <v>1</v>
      </c>
      <c r="P1141" t="s">
        <v>7</v>
      </c>
    </row>
    <row r="1142" spans="1:16">
      <c r="A1142" t="s">
        <v>998</v>
      </c>
      <c r="B1142" t="s">
        <v>945</v>
      </c>
      <c r="C1142">
        <v>0</v>
      </c>
      <c r="E1142" t="s">
        <v>941</v>
      </c>
      <c r="F1142" t="s">
        <v>1062</v>
      </c>
      <c r="G1142" t="s">
        <v>945</v>
      </c>
      <c r="H1142">
        <v>8.1210000000000004</v>
      </c>
      <c r="J1142">
        <v>108203575</v>
      </c>
      <c r="K1142" s="2">
        <v>45886</v>
      </c>
      <c r="L1142">
        <v>21</v>
      </c>
      <c r="M1142">
        <v>1</v>
      </c>
      <c r="N1142">
        <v>7</v>
      </c>
      <c r="O1142">
        <v>1</v>
      </c>
      <c r="P1142" t="s">
        <v>7</v>
      </c>
    </row>
    <row r="1143" spans="1:16">
      <c r="A1143" t="s">
        <v>998</v>
      </c>
      <c r="B1143" t="s">
        <v>999</v>
      </c>
      <c r="C1143">
        <v>0</v>
      </c>
      <c r="E1143" t="s">
        <v>942</v>
      </c>
      <c r="G1143" t="s">
        <v>938</v>
      </c>
      <c r="H1143">
        <v>0.21099999999999999</v>
      </c>
      <c r="J1143">
        <v>108243989</v>
      </c>
      <c r="K1143" s="2">
        <v>45926</v>
      </c>
      <c r="L1143">
        <v>21</v>
      </c>
      <c r="M1143">
        <v>1</v>
      </c>
      <c r="N1143">
        <v>0</v>
      </c>
      <c r="O1143">
        <v>1</v>
      </c>
      <c r="P1143" t="s">
        <v>7</v>
      </c>
    </row>
    <row r="1144" spans="1:16">
      <c r="A1144" t="s">
        <v>998</v>
      </c>
      <c r="B1144" t="s">
        <v>945</v>
      </c>
      <c r="C1144">
        <v>6.0000000000000001E-3</v>
      </c>
      <c r="D1144" t="s">
        <v>758</v>
      </c>
      <c r="E1144" t="s">
        <v>942</v>
      </c>
      <c r="F1144" t="s">
        <v>954</v>
      </c>
      <c r="G1144" t="s">
        <v>945</v>
      </c>
      <c r="H1144">
        <v>7.7560000000000002</v>
      </c>
      <c r="J1144">
        <v>108377443</v>
      </c>
      <c r="K1144" s="2">
        <v>46041</v>
      </c>
      <c r="L1144">
        <v>30</v>
      </c>
      <c r="M1144">
        <v>1</v>
      </c>
      <c r="N1144">
        <v>0</v>
      </c>
      <c r="O1144">
        <v>4</v>
      </c>
      <c r="P1144" t="s">
        <v>7</v>
      </c>
    </row>
    <row r="1145" spans="1:16">
      <c r="A1145" t="s">
        <v>998</v>
      </c>
      <c r="B1145" t="s">
        <v>945</v>
      </c>
      <c r="C1145">
        <v>0</v>
      </c>
      <c r="E1145" t="s">
        <v>942</v>
      </c>
      <c r="F1145" t="s">
        <v>1169</v>
      </c>
      <c r="G1145" t="s">
        <v>945</v>
      </c>
      <c r="H1145">
        <v>7.75</v>
      </c>
      <c r="J1145">
        <v>108268613</v>
      </c>
      <c r="K1145" s="2">
        <v>45947</v>
      </c>
      <c r="L1145">
        <v>21</v>
      </c>
      <c r="M1145">
        <v>1</v>
      </c>
      <c r="N1145">
        <v>11</v>
      </c>
      <c r="O1145">
        <v>1</v>
      </c>
      <c r="P1145" t="s">
        <v>7</v>
      </c>
    </row>
    <row r="1146" spans="1:16">
      <c r="A1146" t="s">
        <v>998</v>
      </c>
      <c r="B1146" t="s">
        <v>942</v>
      </c>
      <c r="C1146">
        <v>7.0000000000000007E-2</v>
      </c>
      <c r="D1146" t="s">
        <v>765</v>
      </c>
      <c r="E1146" t="s">
        <v>1170</v>
      </c>
      <c r="F1146" t="s">
        <v>1009</v>
      </c>
      <c r="H1146">
        <v>999.99900000000002</v>
      </c>
      <c r="J1146">
        <v>108241242</v>
      </c>
      <c r="K1146" s="2">
        <v>45922</v>
      </c>
      <c r="L1146">
        <v>30</v>
      </c>
      <c r="M1146">
        <v>1</v>
      </c>
      <c r="N1146">
        <v>7</v>
      </c>
      <c r="O1146">
        <v>1</v>
      </c>
      <c r="P1146" t="s">
        <v>7</v>
      </c>
    </row>
    <row r="1147" spans="1:16">
      <c r="A1147" t="s">
        <v>998</v>
      </c>
      <c r="B1147" t="s">
        <v>942</v>
      </c>
      <c r="C1147">
        <v>1.6E-2</v>
      </c>
      <c r="D1147" t="s">
        <v>765</v>
      </c>
      <c r="E1147" t="s">
        <v>1009</v>
      </c>
      <c r="F1147" t="s">
        <v>1031</v>
      </c>
      <c r="G1147" t="s">
        <v>938</v>
      </c>
      <c r="H1147">
        <v>1.827</v>
      </c>
      <c r="J1147">
        <v>108245396</v>
      </c>
      <c r="K1147" s="2">
        <v>45927</v>
      </c>
      <c r="L1147">
        <v>30</v>
      </c>
      <c r="M1147">
        <v>1</v>
      </c>
      <c r="N1147">
        <v>7</v>
      </c>
      <c r="O1147">
        <v>1</v>
      </c>
      <c r="P1147" t="s">
        <v>7</v>
      </c>
    </row>
    <row r="1148" spans="1:16">
      <c r="A1148" t="s">
        <v>998</v>
      </c>
      <c r="B1148" t="s">
        <v>942</v>
      </c>
      <c r="C1148">
        <v>1.4999999999999999E-2</v>
      </c>
      <c r="D1148" t="s">
        <v>765</v>
      </c>
      <c r="E1148" t="s">
        <v>997</v>
      </c>
      <c r="F1148" t="s">
        <v>944</v>
      </c>
      <c r="G1148" t="s">
        <v>938</v>
      </c>
      <c r="H1148">
        <v>0.32500000000000001</v>
      </c>
      <c r="J1148">
        <v>108306192</v>
      </c>
      <c r="K1148" s="2">
        <v>45975</v>
      </c>
      <c r="L1148">
        <v>21</v>
      </c>
      <c r="M1148">
        <v>1</v>
      </c>
      <c r="N1148">
        <v>0</v>
      </c>
      <c r="O1148">
        <v>1</v>
      </c>
      <c r="P1148" t="s">
        <v>7</v>
      </c>
    </row>
    <row r="1149" spans="1:16">
      <c r="A1149" t="s">
        <v>998</v>
      </c>
      <c r="B1149" t="s">
        <v>942</v>
      </c>
      <c r="C1149">
        <v>3.7999999999999999E-2</v>
      </c>
      <c r="D1149" t="s">
        <v>756</v>
      </c>
      <c r="E1149" t="s">
        <v>1031</v>
      </c>
      <c r="F1149" t="s">
        <v>1009</v>
      </c>
      <c r="G1149" t="s">
        <v>938</v>
      </c>
      <c r="H1149">
        <v>1.7609999999999999</v>
      </c>
      <c r="J1149">
        <v>108373250</v>
      </c>
      <c r="K1149" s="2">
        <v>46038</v>
      </c>
      <c r="L1149">
        <v>30</v>
      </c>
      <c r="M1149">
        <v>1</v>
      </c>
      <c r="N1149">
        <v>0</v>
      </c>
      <c r="O1149">
        <v>1</v>
      </c>
      <c r="P1149" t="s">
        <v>3</v>
      </c>
    </row>
    <row r="1150" spans="1:16">
      <c r="A1150" t="s">
        <v>998</v>
      </c>
      <c r="B1150" t="s">
        <v>942</v>
      </c>
      <c r="C1150">
        <v>0</v>
      </c>
      <c r="E1150" t="s">
        <v>945</v>
      </c>
      <c r="F1150" t="s">
        <v>944</v>
      </c>
      <c r="G1150" t="s">
        <v>939</v>
      </c>
      <c r="H1150">
        <v>2.1920000000000002</v>
      </c>
      <c r="J1150">
        <v>108258243</v>
      </c>
      <c r="K1150" s="2">
        <v>45939</v>
      </c>
      <c r="L1150">
        <v>21</v>
      </c>
      <c r="M1150">
        <v>1</v>
      </c>
      <c r="N1150">
        <v>7</v>
      </c>
      <c r="O1150">
        <v>3</v>
      </c>
      <c r="P1150" t="s">
        <v>7</v>
      </c>
    </row>
    <row r="1151" spans="1:16">
      <c r="A1151" t="s">
        <v>998</v>
      </c>
      <c r="B1151" t="s">
        <v>1144</v>
      </c>
      <c r="C1151">
        <v>4.0000000000000001E-3</v>
      </c>
      <c r="D1151" t="s">
        <v>765</v>
      </c>
      <c r="E1151" t="s">
        <v>940</v>
      </c>
      <c r="F1151" t="s">
        <v>942</v>
      </c>
      <c r="H1151">
        <v>999.99900000000002</v>
      </c>
      <c r="J1151">
        <v>108241568</v>
      </c>
      <c r="K1151" s="2">
        <v>45924</v>
      </c>
      <c r="L1151">
        <v>20</v>
      </c>
      <c r="M1151">
        <v>1</v>
      </c>
      <c r="N1151">
        <v>0</v>
      </c>
      <c r="O1151">
        <v>1</v>
      </c>
    </row>
    <row r="1152" spans="1:16">
      <c r="A1152" t="s">
        <v>998</v>
      </c>
      <c r="B1152" t="s">
        <v>942</v>
      </c>
      <c r="C1152">
        <v>0</v>
      </c>
      <c r="E1152" t="s">
        <v>956</v>
      </c>
      <c r="F1152" t="s">
        <v>1029</v>
      </c>
      <c r="G1152" t="s">
        <v>938</v>
      </c>
      <c r="H1152">
        <v>1.5960000000000001</v>
      </c>
      <c r="J1152">
        <v>108304197</v>
      </c>
      <c r="K1152" s="2">
        <v>45973</v>
      </c>
      <c r="L1152">
        <v>30</v>
      </c>
      <c r="M1152">
        <v>1</v>
      </c>
      <c r="N1152">
        <v>8</v>
      </c>
      <c r="O1152">
        <v>4</v>
      </c>
      <c r="P1152" t="s">
        <v>7</v>
      </c>
    </row>
    <row r="1153" spans="1:19">
      <c r="A1153" t="s">
        <v>754</v>
      </c>
      <c r="B1153" t="s">
        <v>939</v>
      </c>
      <c r="C1153">
        <v>0</v>
      </c>
      <c r="E1153" t="s">
        <v>999</v>
      </c>
      <c r="F1153" t="s">
        <v>945</v>
      </c>
      <c r="G1153" t="s">
        <v>939</v>
      </c>
      <c r="H1153">
        <v>999.99900000000002</v>
      </c>
      <c r="J1153">
        <v>108470825</v>
      </c>
      <c r="K1153" s="2">
        <v>46125</v>
      </c>
      <c r="L1153">
        <v>26</v>
      </c>
      <c r="M1153">
        <v>1</v>
      </c>
      <c r="N1153">
        <v>8</v>
      </c>
      <c r="O1153">
        <v>1</v>
      </c>
      <c r="P1153" t="s">
        <v>7</v>
      </c>
      <c r="Q1153">
        <v>35.178049999999999</v>
      </c>
      <c r="R1153">
        <v>-79.429919999999996</v>
      </c>
      <c r="S1153" t="s">
        <v>755</v>
      </c>
    </row>
    <row r="1154" spans="1:19">
      <c r="A1154" t="s">
        <v>998</v>
      </c>
      <c r="B1154" t="s">
        <v>941</v>
      </c>
      <c r="C1154">
        <v>3.7999999999999999E-2</v>
      </c>
      <c r="D1154" t="s">
        <v>756</v>
      </c>
      <c r="E1154" t="s">
        <v>945</v>
      </c>
      <c r="F1154" t="s">
        <v>962</v>
      </c>
      <c r="G1154" t="s">
        <v>937</v>
      </c>
      <c r="H1154">
        <v>3.7999999999999999E-2</v>
      </c>
      <c r="J1154">
        <v>108385753</v>
      </c>
      <c r="K1154" s="2">
        <v>46051</v>
      </c>
      <c r="L1154">
        <v>21</v>
      </c>
      <c r="M1154">
        <v>1</v>
      </c>
      <c r="N1154">
        <v>0</v>
      </c>
      <c r="O1154">
        <v>5</v>
      </c>
      <c r="P1154" t="s">
        <v>7</v>
      </c>
    </row>
    <row r="1155" spans="1:19">
      <c r="A1155" t="s">
        <v>998</v>
      </c>
      <c r="B1155" t="s">
        <v>941</v>
      </c>
      <c r="C1155">
        <v>2.1999999999999999E-2</v>
      </c>
      <c r="D1155" t="s">
        <v>763</v>
      </c>
      <c r="E1155" t="s">
        <v>943</v>
      </c>
      <c r="F1155" t="s">
        <v>945</v>
      </c>
      <c r="G1155" t="s">
        <v>937</v>
      </c>
      <c r="H1155">
        <v>0.70499999999999996</v>
      </c>
      <c r="J1155">
        <v>108390439</v>
      </c>
      <c r="K1155" s="2">
        <v>46056</v>
      </c>
      <c r="L1155">
        <v>19</v>
      </c>
      <c r="M1155">
        <v>5</v>
      </c>
      <c r="N1155">
        <v>10</v>
      </c>
      <c r="O1155">
        <v>1</v>
      </c>
    </row>
    <row r="1156" spans="1:19">
      <c r="A1156" t="s">
        <v>998</v>
      </c>
      <c r="B1156" t="s">
        <v>942</v>
      </c>
      <c r="C1156">
        <v>0</v>
      </c>
      <c r="E1156" t="s">
        <v>1033</v>
      </c>
      <c r="F1156" t="s">
        <v>1041</v>
      </c>
      <c r="G1156" t="s">
        <v>938</v>
      </c>
      <c r="H1156">
        <v>1.2769999999999999</v>
      </c>
      <c r="J1156">
        <v>108383969</v>
      </c>
      <c r="K1156" s="2">
        <v>46049</v>
      </c>
      <c r="L1156">
        <v>21</v>
      </c>
      <c r="M1156">
        <v>1</v>
      </c>
      <c r="N1156">
        <v>8</v>
      </c>
      <c r="O1156">
        <v>1</v>
      </c>
      <c r="P1156" t="s">
        <v>7</v>
      </c>
    </row>
    <row r="1157" spans="1:19">
      <c r="A1157" t="s">
        <v>998</v>
      </c>
      <c r="B1157" t="s">
        <v>942</v>
      </c>
      <c r="C1157">
        <v>4.1000000000000002E-2</v>
      </c>
      <c r="D1157" t="s">
        <v>765</v>
      </c>
      <c r="E1157" t="s">
        <v>1009</v>
      </c>
      <c r="F1157" t="s">
        <v>1031</v>
      </c>
      <c r="G1157" t="s">
        <v>938</v>
      </c>
      <c r="H1157">
        <v>1.802</v>
      </c>
      <c r="J1157">
        <v>108466071</v>
      </c>
      <c r="K1157" s="2">
        <v>46127</v>
      </c>
      <c r="L1157">
        <v>30</v>
      </c>
      <c r="M1157">
        <v>1</v>
      </c>
      <c r="N1157">
        <v>0</v>
      </c>
      <c r="O1157">
        <v>1</v>
      </c>
      <c r="P1157" t="s">
        <v>3</v>
      </c>
    </row>
    <row r="1158" spans="1:19">
      <c r="A1158" t="s">
        <v>754</v>
      </c>
      <c r="B1158" t="s">
        <v>939</v>
      </c>
      <c r="C1158">
        <v>1.4999999999999999E-2</v>
      </c>
      <c r="D1158" t="s">
        <v>756</v>
      </c>
      <c r="E1158" t="s">
        <v>945</v>
      </c>
      <c r="F1158" t="s">
        <v>940</v>
      </c>
      <c r="G1158" t="s">
        <v>939</v>
      </c>
      <c r="H1158">
        <v>2.1920000000000002</v>
      </c>
      <c r="J1158">
        <v>108469044</v>
      </c>
      <c r="K1158" s="2">
        <v>46125</v>
      </c>
      <c r="L1158">
        <v>21</v>
      </c>
      <c r="M1158">
        <v>1</v>
      </c>
      <c r="N1158">
        <v>0</v>
      </c>
      <c r="O1158">
        <v>1</v>
      </c>
      <c r="P1158" t="s">
        <v>3</v>
      </c>
      <c r="Q1158">
        <v>35.178370000000001</v>
      </c>
      <c r="R1158">
        <v>-79.431489999999997</v>
      </c>
      <c r="S1158" t="s">
        <v>755</v>
      </c>
    </row>
    <row r="1159" spans="1:19">
      <c r="A1159" t="s">
        <v>998</v>
      </c>
      <c r="B1159" t="s">
        <v>1076</v>
      </c>
      <c r="C1159">
        <v>0</v>
      </c>
      <c r="E1159" t="s">
        <v>942</v>
      </c>
      <c r="F1159" t="s">
        <v>1076</v>
      </c>
      <c r="G1159" t="s">
        <v>1040</v>
      </c>
      <c r="H1159">
        <v>0.311</v>
      </c>
      <c r="J1159">
        <v>108387249</v>
      </c>
      <c r="K1159" s="2">
        <v>46052</v>
      </c>
      <c r="L1159">
        <v>31</v>
      </c>
      <c r="M1159">
        <v>1</v>
      </c>
      <c r="N1159">
        <v>11</v>
      </c>
      <c r="O1159">
        <v>5</v>
      </c>
      <c r="P1159" t="s">
        <v>7</v>
      </c>
    </row>
    <row r="1160" spans="1:19">
      <c r="A1160" t="s">
        <v>998</v>
      </c>
      <c r="B1160" t="s">
        <v>1171</v>
      </c>
      <c r="C1160">
        <v>2E-3</v>
      </c>
      <c r="D1160" t="s">
        <v>758</v>
      </c>
      <c r="E1160" t="s">
        <v>940</v>
      </c>
      <c r="F1160" t="s">
        <v>942</v>
      </c>
      <c r="H1160">
        <v>999.99900000000002</v>
      </c>
      <c r="J1160">
        <v>108365811</v>
      </c>
      <c r="K1160" s="2">
        <v>45970</v>
      </c>
      <c r="L1160">
        <v>20</v>
      </c>
      <c r="M1160">
        <v>1</v>
      </c>
      <c r="N1160">
        <v>0</v>
      </c>
      <c r="O1160">
        <v>1</v>
      </c>
    </row>
    <row r="1161" spans="1:19">
      <c r="A1161" t="s">
        <v>998</v>
      </c>
      <c r="B1161" t="s">
        <v>956</v>
      </c>
      <c r="C1161">
        <v>0</v>
      </c>
      <c r="E1161" t="s">
        <v>942</v>
      </c>
      <c r="F1161" t="s">
        <v>1172</v>
      </c>
      <c r="G1161" t="s">
        <v>956</v>
      </c>
      <c r="H1161">
        <v>9.6630000000000003</v>
      </c>
      <c r="J1161">
        <v>108535695</v>
      </c>
      <c r="K1161" s="2">
        <v>46193</v>
      </c>
      <c r="L1161">
        <v>21</v>
      </c>
      <c r="M1161">
        <v>1</v>
      </c>
      <c r="N1161">
        <v>0</v>
      </c>
      <c r="O1161">
        <v>4</v>
      </c>
      <c r="P1161" t="s">
        <v>3</v>
      </c>
    </row>
    <row r="1162" spans="1:19">
      <c r="A1162" t="s">
        <v>998</v>
      </c>
      <c r="B1162" t="s">
        <v>1009</v>
      </c>
      <c r="C1162">
        <v>4.0000000000000001E-3</v>
      </c>
      <c r="D1162" t="s">
        <v>764</v>
      </c>
      <c r="E1162" t="s">
        <v>942</v>
      </c>
      <c r="F1162" t="s">
        <v>1048</v>
      </c>
      <c r="G1162" t="s">
        <v>1009</v>
      </c>
      <c r="H1162">
        <v>0.124</v>
      </c>
      <c r="J1162">
        <v>108385461</v>
      </c>
      <c r="K1162" s="2">
        <v>46051</v>
      </c>
      <c r="L1162">
        <v>21</v>
      </c>
      <c r="M1162">
        <v>1</v>
      </c>
      <c r="N1162">
        <v>7</v>
      </c>
      <c r="O1162">
        <v>1</v>
      </c>
      <c r="P1162" t="s">
        <v>3</v>
      </c>
    </row>
    <row r="1163" spans="1:19">
      <c r="A1163" t="s">
        <v>998</v>
      </c>
      <c r="B1163" t="s">
        <v>1003</v>
      </c>
      <c r="C1163">
        <v>0</v>
      </c>
      <c r="E1163" t="s">
        <v>942</v>
      </c>
      <c r="F1163" t="s">
        <v>1032</v>
      </c>
      <c r="G1163" t="s">
        <v>1013</v>
      </c>
      <c r="H1163">
        <v>0.64300000000000002</v>
      </c>
      <c r="J1163">
        <v>108424121</v>
      </c>
      <c r="K1163" s="2">
        <v>46089</v>
      </c>
      <c r="L1163">
        <v>1</v>
      </c>
      <c r="M1163">
        <v>1</v>
      </c>
      <c r="N1163">
        <v>0</v>
      </c>
      <c r="O1163">
        <v>4</v>
      </c>
      <c r="P1163" t="s">
        <v>7</v>
      </c>
    </row>
    <row r="1164" spans="1:19">
      <c r="A1164" t="s">
        <v>998</v>
      </c>
      <c r="B1164" t="s">
        <v>945</v>
      </c>
      <c r="C1164">
        <v>8.0000000000000002E-3</v>
      </c>
      <c r="D1164" t="s">
        <v>765</v>
      </c>
      <c r="E1164" t="s">
        <v>941</v>
      </c>
      <c r="F1164" t="s">
        <v>962</v>
      </c>
      <c r="G1164" t="s">
        <v>945</v>
      </c>
      <c r="H1164">
        <v>8.1289999999999996</v>
      </c>
      <c r="J1164">
        <v>108522615</v>
      </c>
      <c r="K1164" s="2">
        <v>46181</v>
      </c>
      <c r="L1164">
        <v>21</v>
      </c>
      <c r="M1164">
        <v>1</v>
      </c>
      <c r="N1164">
        <v>7</v>
      </c>
      <c r="O1164">
        <v>1</v>
      </c>
      <c r="P1164" t="s">
        <v>3</v>
      </c>
    </row>
    <row r="1165" spans="1:19">
      <c r="A1165" t="s">
        <v>998</v>
      </c>
      <c r="B1165" t="s">
        <v>942</v>
      </c>
      <c r="C1165">
        <v>0.28399999999999997</v>
      </c>
      <c r="D1165" t="s">
        <v>756</v>
      </c>
      <c r="E1165" t="s">
        <v>1012</v>
      </c>
      <c r="F1165" t="s">
        <v>1074</v>
      </c>
      <c r="G1165" t="s">
        <v>1040</v>
      </c>
      <c r="H1165">
        <v>0.121</v>
      </c>
      <c r="J1165">
        <v>108395749</v>
      </c>
      <c r="K1165" s="2">
        <v>46062</v>
      </c>
      <c r="L1165">
        <v>17</v>
      </c>
      <c r="M1165">
        <v>1</v>
      </c>
      <c r="N1165">
        <v>0</v>
      </c>
      <c r="O1165">
        <v>4</v>
      </c>
      <c r="P1165" t="s">
        <v>7</v>
      </c>
    </row>
    <row r="1166" spans="1:19">
      <c r="A1166" t="s">
        <v>998</v>
      </c>
      <c r="B1166" t="s">
        <v>945</v>
      </c>
      <c r="C1166">
        <v>8.9999999999999993E-3</v>
      </c>
      <c r="D1166" t="s">
        <v>757</v>
      </c>
      <c r="E1166" t="s">
        <v>941</v>
      </c>
      <c r="F1166" t="s">
        <v>941</v>
      </c>
      <c r="G1166" t="s">
        <v>945</v>
      </c>
      <c r="H1166">
        <v>8.1300000000000008</v>
      </c>
      <c r="J1166">
        <v>108513240</v>
      </c>
      <c r="K1166" s="2">
        <v>46171</v>
      </c>
      <c r="L1166">
        <v>21</v>
      </c>
      <c r="M1166">
        <v>1</v>
      </c>
      <c r="N1166">
        <v>12</v>
      </c>
      <c r="O1166">
        <v>1</v>
      </c>
      <c r="P1166" t="s">
        <v>7</v>
      </c>
    </row>
    <row r="1167" spans="1:19">
      <c r="A1167" t="s">
        <v>998</v>
      </c>
      <c r="B1167" t="s">
        <v>942</v>
      </c>
      <c r="C1167">
        <v>1.2E-2</v>
      </c>
      <c r="D1167" t="s">
        <v>764</v>
      </c>
      <c r="E1167" t="s">
        <v>944</v>
      </c>
      <c r="F1167" t="s">
        <v>997</v>
      </c>
      <c r="G1167" t="s">
        <v>938</v>
      </c>
      <c r="H1167">
        <v>0.19900000000000001</v>
      </c>
      <c r="J1167">
        <v>108527871</v>
      </c>
      <c r="K1167" s="2">
        <v>46185</v>
      </c>
      <c r="L1167">
        <v>2</v>
      </c>
      <c r="M1167">
        <v>1</v>
      </c>
      <c r="N1167">
        <v>7</v>
      </c>
      <c r="O1167">
        <v>1</v>
      </c>
      <c r="P1167" t="s">
        <v>8</v>
      </c>
    </row>
    <row r="1168" spans="1:19">
      <c r="A1168" t="s">
        <v>998</v>
      </c>
      <c r="B1168" t="s">
        <v>942</v>
      </c>
      <c r="C1168">
        <v>0</v>
      </c>
      <c r="E1168" t="s">
        <v>956</v>
      </c>
      <c r="F1168" t="s">
        <v>1031</v>
      </c>
      <c r="G1168" t="s">
        <v>938</v>
      </c>
      <c r="H1168">
        <v>1.5960000000000001</v>
      </c>
      <c r="J1168">
        <v>108550627</v>
      </c>
      <c r="K1168" s="2">
        <v>46209</v>
      </c>
      <c r="L1168">
        <v>31</v>
      </c>
      <c r="M1168">
        <v>1</v>
      </c>
      <c r="N1168">
        <v>20</v>
      </c>
      <c r="O1168">
        <v>1</v>
      </c>
      <c r="P1168" t="s">
        <v>7</v>
      </c>
    </row>
    <row r="1169" spans="1:19">
      <c r="A1169" t="s">
        <v>998</v>
      </c>
      <c r="B1169" t="s">
        <v>944</v>
      </c>
      <c r="C1169">
        <v>6.9000000000000006E-2</v>
      </c>
      <c r="D1169" t="s">
        <v>6</v>
      </c>
      <c r="E1169" t="s">
        <v>995</v>
      </c>
      <c r="G1169" t="s">
        <v>937</v>
      </c>
      <c r="H1169">
        <v>1.431</v>
      </c>
      <c r="J1169">
        <v>108406684</v>
      </c>
      <c r="K1169" s="2">
        <v>46071</v>
      </c>
      <c r="L1169">
        <v>24</v>
      </c>
      <c r="M1169">
        <v>1</v>
      </c>
      <c r="N1169">
        <v>8</v>
      </c>
      <c r="O1169">
        <v>1</v>
      </c>
      <c r="P1169" t="s">
        <v>7</v>
      </c>
    </row>
    <row r="1170" spans="1:19">
      <c r="A1170" t="s">
        <v>998</v>
      </c>
      <c r="B1170" t="s">
        <v>1005</v>
      </c>
      <c r="C1170">
        <v>0</v>
      </c>
      <c r="E1170" t="s">
        <v>943</v>
      </c>
      <c r="F1170" t="s">
        <v>1005</v>
      </c>
      <c r="H1170">
        <v>999.99900000000002</v>
      </c>
      <c r="J1170">
        <v>108429578</v>
      </c>
      <c r="K1170" s="2">
        <v>46094</v>
      </c>
      <c r="L1170">
        <v>30</v>
      </c>
      <c r="M1170">
        <v>1</v>
      </c>
      <c r="N1170">
        <v>8</v>
      </c>
      <c r="O1170">
        <v>1</v>
      </c>
      <c r="P1170" t="s">
        <v>3</v>
      </c>
    </row>
    <row r="1171" spans="1:19">
      <c r="A1171" t="s">
        <v>998</v>
      </c>
      <c r="B1171" t="s">
        <v>1006</v>
      </c>
      <c r="C1171">
        <v>1.4E-2</v>
      </c>
      <c r="D1171" t="s">
        <v>756</v>
      </c>
      <c r="E1171" t="s">
        <v>944</v>
      </c>
      <c r="F1171" t="s">
        <v>1141</v>
      </c>
      <c r="H1171">
        <v>999.99900000000002</v>
      </c>
      <c r="J1171">
        <v>108550636</v>
      </c>
      <c r="K1171" s="2">
        <v>46207</v>
      </c>
      <c r="L1171">
        <v>19</v>
      </c>
      <c r="M1171">
        <v>1</v>
      </c>
      <c r="N1171">
        <v>25</v>
      </c>
      <c r="O1171">
        <v>1</v>
      </c>
      <c r="P1171" t="s">
        <v>7</v>
      </c>
    </row>
    <row r="1172" spans="1:19">
      <c r="A1172" t="s">
        <v>998</v>
      </c>
      <c r="B1172" t="s">
        <v>942</v>
      </c>
      <c r="C1172">
        <v>0</v>
      </c>
      <c r="D1172" t="s">
        <v>757</v>
      </c>
      <c r="E1172" t="s">
        <v>945</v>
      </c>
      <c r="F1172" t="s">
        <v>944</v>
      </c>
      <c r="G1172" t="s">
        <v>939</v>
      </c>
      <c r="H1172">
        <v>2.1920000000000002</v>
      </c>
      <c r="J1172">
        <v>108406685</v>
      </c>
      <c r="K1172" s="2">
        <v>46071</v>
      </c>
      <c r="L1172">
        <v>30</v>
      </c>
      <c r="M1172">
        <v>1</v>
      </c>
      <c r="N1172">
        <v>7</v>
      </c>
      <c r="O1172">
        <v>1</v>
      </c>
      <c r="P1172" t="s">
        <v>7</v>
      </c>
    </row>
    <row r="1173" spans="1:19">
      <c r="A1173" t="s">
        <v>754</v>
      </c>
      <c r="B1173" t="s">
        <v>939</v>
      </c>
      <c r="C1173">
        <v>0</v>
      </c>
      <c r="D1173" t="s">
        <v>756</v>
      </c>
      <c r="E1173" t="s">
        <v>954</v>
      </c>
      <c r="F1173" t="s">
        <v>945</v>
      </c>
      <c r="G1173" t="s">
        <v>939</v>
      </c>
      <c r="H1173">
        <v>1.988</v>
      </c>
      <c r="J1173">
        <v>108449039</v>
      </c>
      <c r="K1173" s="2">
        <v>46106</v>
      </c>
      <c r="L1173">
        <v>21</v>
      </c>
      <c r="M1173">
        <v>1</v>
      </c>
      <c r="N1173">
        <v>8</v>
      </c>
      <c r="O1173">
        <v>1</v>
      </c>
      <c r="P1173" t="s">
        <v>7</v>
      </c>
      <c r="Q1173">
        <v>35.177729999999997</v>
      </c>
      <c r="R1173">
        <v>-79.434629999999999</v>
      </c>
      <c r="S1173" t="s">
        <v>761</v>
      </c>
    </row>
    <row r="1174" spans="1:19">
      <c r="A1174" t="s">
        <v>998</v>
      </c>
      <c r="B1174" t="s">
        <v>942</v>
      </c>
      <c r="C1174">
        <v>0</v>
      </c>
      <c r="D1174" t="s">
        <v>757</v>
      </c>
      <c r="E1174" t="s">
        <v>945</v>
      </c>
      <c r="F1174" t="s">
        <v>942</v>
      </c>
      <c r="G1174" t="s">
        <v>939</v>
      </c>
      <c r="H1174">
        <v>2.1920000000000002</v>
      </c>
      <c r="J1174">
        <v>108430686</v>
      </c>
      <c r="K1174" s="2">
        <v>46095</v>
      </c>
      <c r="L1174">
        <v>21</v>
      </c>
      <c r="M1174">
        <v>1</v>
      </c>
      <c r="N1174">
        <v>7</v>
      </c>
      <c r="O1174">
        <v>1</v>
      </c>
      <c r="P1174" t="s">
        <v>7</v>
      </c>
    </row>
    <row r="1175" spans="1:19">
      <c r="A1175" t="s">
        <v>998</v>
      </c>
      <c r="B1175" t="s">
        <v>942</v>
      </c>
      <c r="C1175">
        <v>7.0000000000000007E-2</v>
      </c>
      <c r="D1175" t="s">
        <v>758</v>
      </c>
      <c r="E1175" t="s">
        <v>1016</v>
      </c>
      <c r="F1175" t="s">
        <v>1000</v>
      </c>
      <c r="G1175" t="s">
        <v>938</v>
      </c>
      <c r="H1175">
        <v>0.76900000000000002</v>
      </c>
      <c r="J1175">
        <v>108472389</v>
      </c>
      <c r="K1175" s="2">
        <v>46132</v>
      </c>
      <c r="L1175">
        <v>28</v>
      </c>
      <c r="M1175">
        <v>1</v>
      </c>
      <c r="N1175">
        <v>8</v>
      </c>
      <c r="O1175">
        <v>1</v>
      </c>
      <c r="P1175" t="s">
        <v>7</v>
      </c>
    </row>
    <row r="1176" spans="1:19">
      <c r="A1176" t="s">
        <v>998</v>
      </c>
      <c r="B1176" t="s">
        <v>942</v>
      </c>
      <c r="C1176">
        <v>0</v>
      </c>
      <c r="E1176" t="s">
        <v>1000</v>
      </c>
      <c r="G1176" t="s">
        <v>938</v>
      </c>
      <c r="H1176">
        <v>0.66500000000000004</v>
      </c>
      <c r="J1176">
        <v>108594074</v>
      </c>
      <c r="K1176" s="2">
        <v>46252</v>
      </c>
      <c r="L1176">
        <v>30</v>
      </c>
      <c r="M1176">
        <v>1</v>
      </c>
      <c r="N1176">
        <v>7</v>
      </c>
      <c r="O1176">
        <v>4</v>
      </c>
      <c r="P1176" t="s">
        <v>3</v>
      </c>
    </row>
    <row r="1177" spans="1:19">
      <c r="A1177" t="s">
        <v>754</v>
      </c>
      <c r="B1177" t="s">
        <v>938</v>
      </c>
      <c r="C1177">
        <v>0</v>
      </c>
      <c r="E1177" t="s">
        <v>945</v>
      </c>
      <c r="F1177" t="s">
        <v>1001</v>
      </c>
      <c r="G1177" t="s">
        <v>938</v>
      </c>
      <c r="H1177">
        <v>0</v>
      </c>
      <c r="J1177">
        <v>108594348</v>
      </c>
      <c r="K1177" s="2">
        <v>46247</v>
      </c>
      <c r="L1177">
        <v>23</v>
      </c>
      <c r="M1177">
        <v>1</v>
      </c>
      <c r="N1177">
        <v>7</v>
      </c>
      <c r="O1177">
        <v>5</v>
      </c>
      <c r="P1177" t="s">
        <v>7</v>
      </c>
      <c r="Q1177">
        <v>35.177419999999998</v>
      </c>
      <c r="R1177">
        <v>-79.431749999999994</v>
      </c>
      <c r="S1177" t="s">
        <v>755</v>
      </c>
    </row>
    <row r="1178" spans="1:19">
      <c r="A1178" t="s">
        <v>998</v>
      </c>
      <c r="B1178" t="s">
        <v>942</v>
      </c>
      <c r="C1178">
        <v>0.05</v>
      </c>
      <c r="D1178" t="s">
        <v>764</v>
      </c>
      <c r="E1178" t="s">
        <v>945</v>
      </c>
      <c r="F1178" t="s">
        <v>944</v>
      </c>
      <c r="G1178" t="s">
        <v>939</v>
      </c>
      <c r="H1178">
        <v>2.1419999999999999</v>
      </c>
      <c r="J1178">
        <v>108401704</v>
      </c>
      <c r="K1178" s="2">
        <v>46067</v>
      </c>
      <c r="L1178">
        <v>28</v>
      </c>
      <c r="M1178">
        <v>1</v>
      </c>
      <c r="N1178">
        <v>0</v>
      </c>
      <c r="O1178">
        <v>1</v>
      </c>
      <c r="P1178" t="s">
        <v>7</v>
      </c>
    </row>
    <row r="1179" spans="1:19">
      <c r="A1179" t="s">
        <v>998</v>
      </c>
      <c r="B1179" t="s">
        <v>944</v>
      </c>
      <c r="C1179">
        <v>0</v>
      </c>
      <c r="E1179" t="s">
        <v>942</v>
      </c>
      <c r="F1179" t="s">
        <v>997</v>
      </c>
      <c r="G1179" t="s">
        <v>937</v>
      </c>
      <c r="H1179">
        <v>1.4890000000000001</v>
      </c>
      <c r="J1179">
        <v>108604168</v>
      </c>
      <c r="K1179" s="2">
        <v>46262</v>
      </c>
      <c r="L1179">
        <v>30</v>
      </c>
      <c r="M1179">
        <v>2</v>
      </c>
      <c r="N1179">
        <v>7</v>
      </c>
      <c r="O1179">
        <v>1</v>
      </c>
      <c r="P1179" t="s">
        <v>7</v>
      </c>
    </row>
    <row r="1180" spans="1:19">
      <c r="A1180" t="s">
        <v>998</v>
      </c>
      <c r="B1180" t="s">
        <v>942</v>
      </c>
      <c r="C1180">
        <v>0</v>
      </c>
      <c r="E1180" t="s">
        <v>1000</v>
      </c>
      <c r="F1180" t="s">
        <v>1014</v>
      </c>
      <c r="G1180" t="s">
        <v>938</v>
      </c>
      <c r="H1180">
        <v>0.66500000000000004</v>
      </c>
      <c r="J1180">
        <v>108410603</v>
      </c>
      <c r="K1180" s="2">
        <v>46077</v>
      </c>
      <c r="L1180">
        <v>30</v>
      </c>
      <c r="M1180">
        <v>1</v>
      </c>
      <c r="N1180">
        <v>7</v>
      </c>
      <c r="O1180">
        <v>1</v>
      </c>
      <c r="P1180" t="s">
        <v>8</v>
      </c>
    </row>
    <row r="1181" spans="1:19">
      <c r="A1181" t="s">
        <v>998</v>
      </c>
      <c r="B1181" t="s">
        <v>945</v>
      </c>
      <c r="C1181">
        <v>0</v>
      </c>
      <c r="E1181" t="s">
        <v>942</v>
      </c>
      <c r="F1181" t="s">
        <v>940</v>
      </c>
      <c r="G1181" t="s">
        <v>945</v>
      </c>
      <c r="H1181">
        <v>7.75</v>
      </c>
      <c r="J1181">
        <v>108422786</v>
      </c>
      <c r="K1181" s="2">
        <v>46087</v>
      </c>
      <c r="L1181">
        <v>24</v>
      </c>
      <c r="M1181">
        <v>1</v>
      </c>
      <c r="N1181">
        <v>7</v>
      </c>
      <c r="O1181">
        <v>1</v>
      </c>
      <c r="P1181" t="s">
        <v>3</v>
      </c>
    </row>
    <row r="1182" spans="1:19">
      <c r="A1182" t="s">
        <v>998</v>
      </c>
      <c r="B1182" t="s">
        <v>942</v>
      </c>
      <c r="C1182">
        <v>4.7E-2</v>
      </c>
      <c r="D1182" t="s">
        <v>756</v>
      </c>
      <c r="E1182" t="s">
        <v>945</v>
      </c>
      <c r="F1182" t="s">
        <v>940</v>
      </c>
      <c r="G1182" t="s">
        <v>938</v>
      </c>
      <c r="H1182">
        <v>4.7E-2</v>
      </c>
      <c r="J1182">
        <v>108604623</v>
      </c>
      <c r="K1182" s="2">
        <v>46263</v>
      </c>
      <c r="L1182">
        <v>24</v>
      </c>
      <c r="M1182">
        <v>1</v>
      </c>
      <c r="N1182">
        <v>0</v>
      </c>
      <c r="O1182">
        <v>1</v>
      </c>
      <c r="P1182" t="s">
        <v>3</v>
      </c>
    </row>
    <row r="1183" spans="1:19">
      <c r="A1183" t="s">
        <v>998</v>
      </c>
      <c r="B1183" t="s">
        <v>1003</v>
      </c>
      <c r="C1183">
        <v>0</v>
      </c>
      <c r="E1183" t="s">
        <v>942</v>
      </c>
      <c r="G1183" t="s">
        <v>1013</v>
      </c>
      <c r="H1183">
        <v>0.64300000000000002</v>
      </c>
      <c r="J1183">
        <v>108476135</v>
      </c>
      <c r="K1183" s="2">
        <v>46136</v>
      </c>
      <c r="L1183">
        <v>26</v>
      </c>
      <c r="M1183">
        <v>1</v>
      </c>
      <c r="N1183">
        <v>0</v>
      </c>
      <c r="O1183">
        <v>1</v>
      </c>
      <c r="P1183" t="s">
        <v>7</v>
      </c>
    </row>
    <row r="1184" spans="1:19">
      <c r="A1184" t="s">
        <v>998</v>
      </c>
      <c r="B1184" t="s">
        <v>942</v>
      </c>
      <c r="C1184">
        <v>0.13</v>
      </c>
      <c r="D1184" t="s">
        <v>762</v>
      </c>
      <c r="E1184" t="s">
        <v>1076</v>
      </c>
      <c r="F1184" t="s">
        <v>1038</v>
      </c>
      <c r="G1184" t="s">
        <v>1040</v>
      </c>
      <c r="H1184">
        <v>0.441</v>
      </c>
      <c r="J1184">
        <v>108390489</v>
      </c>
      <c r="K1184" s="2">
        <v>46056</v>
      </c>
      <c r="L1184">
        <v>1</v>
      </c>
      <c r="M1184">
        <v>4</v>
      </c>
      <c r="N1184">
        <v>0</v>
      </c>
      <c r="O1184">
        <v>5</v>
      </c>
      <c r="P1184" t="s">
        <v>7</v>
      </c>
    </row>
    <row r="1185" spans="1:16">
      <c r="A1185" t="s">
        <v>998</v>
      </c>
      <c r="B1185" t="s">
        <v>942</v>
      </c>
      <c r="C1185">
        <v>6.8000000000000005E-2</v>
      </c>
      <c r="D1185" t="s">
        <v>756</v>
      </c>
      <c r="E1185" t="s">
        <v>1014</v>
      </c>
      <c r="F1185" t="s">
        <v>1000</v>
      </c>
      <c r="G1185" t="s">
        <v>938</v>
      </c>
      <c r="H1185">
        <v>0.73299999999999998</v>
      </c>
      <c r="J1185">
        <v>108572505</v>
      </c>
      <c r="K1185" s="2">
        <v>46231</v>
      </c>
      <c r="L1185">
        <v>28</v>
      </c>
      <c r="M1185">
        <v>1</v>
      </c>
      <c r="N1185">
        <v>0</v>
      </c>
      <c r="O1185">
        <v>1</v>
      </c>
      <c r="P1185" t="s">
        <v>3</v>
      </c>
    </row>
    <row r="1186" spans="1:16">
      <c r="A1186" t="s">
        <v>998</v>
      </c>
      <c r="B1186" t="s">
        <v>943</v>
      </c>
      <c r="C1186">
        <v>0</v>
      </c>
      <c r="E1186" t="s">
        <v>941</v>
      </c>
      <c r="G1186" t="s">
        <v>937</v>
      </c>
      <c r="H1186">
        <v>0.72699999999999998</v>
      </c>
      <c r="J1186">
        <v>108450173</v>
      </c>
      <c r="K1186" s="2">
        <v>46107</v>
      </c>
      <c r="L1186">
        <v>26</v>
      </c>
      <c r="M1186">
        <v>1</v>
      </c>
      <c r="N1186">
        <v>10</v>
      </c>
      <c r="O1186">
        <v>1</v>
      </c>
      <c r="P1186" t="s">
        <v>7</v>
      </c>
    </row>
    <row r="1187" spans="1:16">
      <c r="A1187" t="s">
        <v>998</v>
      </c>
      <c r="B1187" t="s">
        <v>995</v>
      </c>
      <c r="C1187">
        <v>0</v>
      </c>
      <c r="E1187" t="s">
        <v>944</v>
      </c>
      <c r="F1187" t="s">
        <v>996</v>
      </c>
      <c r="G1187" t="s">
        <v>937</v>
      </c>
      <c r="H1187">
        <v>1.3620000000000001</v>
      </c>
      <c r="J1187">
        <v>108476825</v>
      </c>
      <c r="K1187" s="2">
        <v>46137</v>
      </c>
      <c r="L1187">
        <v>26</v>
      </c>
      <c r="M1187">
        <v>1</v>
      </c>
      <c r="N1187">
        <v>8</v>
      </c>
      <c r="O1187">
        <v>1</v>
      </c>
      <c r="P1187" t="s">
        <v>7</v>
      </c>
    </row>
    <row r="1188" spans="1:16">
      <c r="A1188" t="s">
        <v>998</v>
      </c>
      <c r="B1188" t="s">
        <v>942</v>
      </c>
      <c r="C1188">
        <v>0</v>
      </c>
      <c r="E1188" t="s">
        <v>1173</v>
      </c>
      <c r="F1188" t="s">
        <v>1075</v>
      </c>
      <c r="H1188">
        <v>999.99900000000002</v>
      </c>
      <c r="J1188">
        <v>108464424</v>
      </c>
      <c r="K1188" s="2">
        <v>46125</v>
      </c>
      <c r="L1188">
        <v>21</v>
      </c>
      <c r="M1188">
        <v>1</v>
      </c>
      <c r="N1188">
        <v>9</v>
      </c>
      <c r="O1188">
        <v>1</v>
      </c>
      <c r="P1188" t="s">
        <v>7</v>
      </c>
    </row>
    <row r="1189" spans="1:16">
      <c r="A1189" t="s">
        <v>998</v>
      </c>
      <c r="B1189" t="s">
        <v>945</v>
      </c>
      <c r="C1189">
        <v>1.9E-2</v>
      </c>
      <c r="D1189" t="s">
        <v>765</v>
      </c>
      <c r="E1189" t="s">
        <v>942</v>
      </c>
      <c r="F1189" t="s">
        <v>1049</v>
      </c>
      <c r="G1189" t="s">
        <v>945</v>
      </c>
      <c r="H1189">
        <v>7.7690000000000001</v>
      </c>
      <c r="J1189">
        <v>108436439</v>
      </c>
      <c r="K1189" s="2">
        <v>46054</v>
      </c>
      <c r="L1189">
        <v>28</v>
      </c>
      <c r="M1189">
        <v>4</v>
      </c>
      <c r="N1189">
        <v>7</v>
      </c>
      <c r="O1189">
        <v>1</v>
      </c>
      <c r="P1189" t="s">
        <v>7</v>
      </c>
    </row>
    <row r="1190" spans="1:16">
      <c r="A1190" t="s">
        <v>998</v>
      </c>
      <c r="B1190" t="s">
        <v>944</v>
      </c>
      <c r="C1190">
        <v>0</v>
      </c>
      <c r="E1190" t="s">
        <v>1006</v>
      </c>
      <c r="F1190" t="s">
        <v>943</v>
      </c>
      <c r="G1190" t="s">
        <v>937</v>
      </c>
      <c r="H1190">
        <v>0.91100000000000003</v>
      </c>
      <c r="J1190">
        <v>108444655</v>
      </c>
      <c r="K1190" s="2">
        <v>46106</v>
      </c>
      <c r="L1190">
        <v>30</v>
      </c>
      <c r="M1190">
        <v>1</v>
      </c>
      <c r="N1190">
        <v>8</v>
      </c>
      <c r="O1190">
        <v>1</v>
      </c>
      <c r="P1190" t="s">
        <v>7</v>
      </c>
    </row>
    <row r="1191" spans="1:16">
      <c r="A1191" t="s">
        <v>998</v>
      </c>
      <c r="B1191" t="s">
        <v>942</v>
      </c>
      <c r="C1191">
        <v>0</v>
      </c>
      <c r="E1191" t="s">
        <v>1000</v>
      </c>
      <c r="G1191" t="s">
        <v>938</v>
      </c>
      <c r="H1191">
        <v>0.66500000000000004</v>
      </c>
      <c r="J1191">
        <v>108501760</v>
      </c>
      <c r="K1191" s="2">
        <v>46153</v>
      </c>
      <c r="L1191">
        <v>24</v>
      </c>
      <c r="M1191">
        <v>1</v>
      </c>
      <c r="N1191">
        <v>7</v>
      </c>
      <c r="O1191">
        <v>3</v>
      </c>
      <c r="P1191" t="s">
        <v>9</v>
      </c>
    </row>
    <row r="1192" spans="1:16">
      <c r="A1192" t="s">
        <v>998</v>
      </c>
      <c r="B1192" t="s">
        <v>945</v>
      </c>
      <c r="C1192">
        <v>0</v>
      </c>
      <c r="D1192" t="s">
        <v>756</v>
      </c>
      <c r="E1192" t="s">
        <v>942</v>
      </c>
      <c r="F1192" t="s">
        <v>1014</v>
      </c>
      <c r="G1192" t="s">
        <v>945</v>
      </c>
      <c r="H1192">
        <v>7.75</v>
      </c>
      <c r="J1192">
        <v>108435154</v>
      </c>
      <c r="K1192" s="2">
        <v>46096</v>
      </c>
      <c r="L1192">
        <v>30</v>
      </c>
      <c r="M1192">
        <v>1</v>
      </c>
      <c r="N1192">
        <v>7</v>
      </c>
      <c r="O1192">
        <v>1</v>
      </c>
      <c r="P1192" t="s">
        <v>3</v>
      </c>
    </row>
    <row r="1193" spans="1:16">
      <c r="A1193" t="s">
        <v>998</v>
      </c>
      <c r="B1193" t="s">
        <v>1006</v>
      </c>
      <c r="C1193">
        <v>0</v>
      </c>
      <c r="E1193" t="s">
        <v>944</v>
      </c>
      <c r="F1193" t="s">
        <v>943</v>
      </c>
      <c r="G1193" t="s">
        <v>937</v>
      </c>
      <c r="H1193">
        <v>0.91100000000000003</v>
      </c>
      <c r="J1193">
        <v>108463514</v>
      </c>
      <c r="K1193" s="2">
        <v>46125</v>
      </c>
      <c r="L1193">
        <v>19</v>
      </c>
      <c r="M1193">
        <v>1</v>
      </c>
      <c r="N1193">
        <v>0</v>
      </c>
      <c r="O1193">
        <v>1</v>
      </c>
      <c r="P1193" t="s">
        <v>7</v>
      </c>
    </row>
    <row r="1194" spans="1:16">
      <c r="A1194" t="s">
        <v>998</v>
      </c>
      <c r="B1194" t="s">
        <v>942</v>
      </c>
      <c r="C1194">
        <v>2.5000000000000001E-2</v>
      </c>
      <c r="D1194" t="s">
        <v>763</v>
      </c>
      <c r="E1194" t="s">
        <v>945</v>
      </c>
      <c r="F1194" t="s">
        <v>954</v>
      </c>
      <c r="G1194" t="s">
        <v>939</v>
      </c>
      <c r="H1194">
        <v>2.1669999999999998</v>
      </c>
      <c r="J1194">
        <v>108446727</v>
      </c>
      <c r="K1194" s="2">
        <v>46107</v>
      </c>
      <c r="L1194">
        <v>21</v>
      </c>
      <c r="M1194">
        <v>1</v>
      </c>
      <c r="N1194">
        <v>0</v>
      </c>
      <c r="O1194">
        <v>1</v>
      </c>
      <c r="P1194" t="s">
        <v>7</v>
      </c>
    </row>
    <row r="1195" spans="1:16">
      <c r="A1195" t="s">
        <v>998</v>
      </c>
      <c r="B1195" t="s">
        <v>945</v>
      </c>
      <c r="C1195">
        <v>0</v>
      </c>
      <c r="D1195" t="s">
        <v>756</v>
      </c>
      <c r="E1195" t="s">
        <v>942</v>
      </c>
      <c r="F1195" t="s">
        <v>940</v>
      </c>
      <c r="G1195" t="s">
        <v>945</v>
      </c>
      <c r="H1195">
        <v>7.75</v>
      </c>
      <c r="J1195">
        <v>108436291</v>
      </c>
      <c r="K1195" s="2">
        <v>46100</v>
      </c>
      <c r="L1195">
        <v>21</v>
      </c>
      <c r="M1195">
        <v>1</v>
      </c>
      <c r="N1195">
        <v>7</v>
      </c>
      <c r="O1195">
        <v>1</v>
      </c>
      <c r="P1195" t="s">
        <v>7</v>
      </c>
    </row>
    <row r="1196" spans="1:16">
      <c r="A1196" t="s">
        <v>998</v>
      </c>
      <c r="B1196" t="s">
        <v>944</v>
      </c>
      <c r="C1196">
        <v>0</v>
      </c>
      <c r="E1196" t="s">
        <v>1006</v>
      </c>
      <c r="F1196" t="s">
        <v>943</v>
      </c>
      <c r="G1196" t="s">
        <v>937</v>
      </c>
      <c r="H1196">
        <v>0.91100000000000003</v>
      </c>
      <c r="J1196">
        <v>108462353</v>
      </c>
      <c r="K1196" s="2">
        <v>46124</v>
      </c>
      <c r="L1196">
        <v>30</v>
      </c>
      <c r="M1196">
        <v>1</v>
      </c>
      <c r="N1196">
        <v>8</v>
      </c>
      <c r="O1196">
        <v>1</v>
      </c>
      <c r="P1196" t="s">
        <v>7</v>
      </c>
    </row>
    <row r="1197" spans="1:16">
      <c r="A1197" t="s">
        <v>998</v>
      </c>
      <c r="B1197" t="s">
        <v>1174</v>
      </c>
      <c r="C1197">
        <v>1.0999999999999999E-2</v>
      </c>
      <c r="D1197" t="s">
        <v>6</v>
      </c>
      <c r="E1197" t="s">
        <v>942</v>
      </c>
      <c r="F1197" t="s">
        <v>1014</v>
      </c>
      <c r="H1197">
        <v>999.99900000000002</v>
      </c>
      <c r="J1197">
        <v>108517687</v>
      </c>
      <c r="K1197" s="2">
        <v>46176</v>
      </c>
      <c r="L1197">
        <v>31</v>
      </c>
      <c r="M1197">
        <v>1</v>
      </c>
      <c r="N1197">
        <v>4</v>
      </c>
      <c r="O1197">
        <v>1</v>
      </c>
      <c r="P1197" t="s">
        <v>7</v>
      </c>
    </row>
    <row r="1198" spans="1:16">
      <c r="A1198" t="s">
        <v>998</v>
      </c>
      <c r="B1198" t="s">
        <v>942</v>
      </c>
      <c r="C1198">
        <v>2E-3</v>
      </c>
      <c r="D1198" t="s">
        <v>765</v>
      </c>
      <c r="E1198" t="s">
        <v>956</v>
      </c>
      <c r="F1198" t="s">
        <v>1065</v>
      </c>
      <c r="G1198" t="s">
        <v>938</v>
      </c>
      <c r="H1198">
        <v>1.5940000000000001</v>
      </c>
      <c r="J1198">
        <v>108606539</v>
      </c>
      <c r="K1198" s="2">
        <v>46265</v>
      </c>
      <c r="L1198">
        <v>21</v>
      </c>
      <c r="M1198">
        <v>1</v>
      </c>
      <c r="N1198">
        <v>8</v>
      </c>
      <c r="O1198">
        <v>1</v>
      </c>
      <c r="P1198" t="s">
        <v>8</v>
      </c>
    </row>
    <row r="1199" spans="1:16">
      <c r="A1199" t="s">
        <v>998</v>
      </c>
      <c r="B1199" t="s">
        <v>942</v>
      </c>
      <c r="C1199">
        <v>0</v>
      </c>
      <c r="E1199" t="s">
        <v>945</v>
      </c>
      <c r="F1199" t="s">
        <v>963</v>
      </c>
      <c r="G1199" t="s">
        <v>939</v>
      </c>
      <c r="H1199">
        <v>2.1920000000000002</v>
      </c>
      <c r="J1199">
        <v>108586880</v>
      </c>
      <c r="K1199" s="2">
        <v>46245</v>
      </c>
      <c r="L1199">
        <v>21</v>
      </c>
      <c r="M1199">
        <v>1</v>
      </c>
      <c r="N1199">
        <v>8</v>
      </c>
      <c r="O1199">
        <v>1</v>
      </c>
      <c r="P1199" t="s">
        <v>7</v>
      </c>
    </row>
    <row r="1200" spans="1:16">
      <c r="A1200" t="s">
        <v>998</v>
      </c>
      <c r="B1200" t="s">
        <v>945</v>
      </c>
      <c r="C1200">
        <v>0</v>
      </c>
      <c r="E1200" t="s">
        <v>942</v>
      </c>
      <c r="F1200" t="s">
        <v>942</v>
      </c>
      <c r="G1200" t="s">
        <v>945</v>
      </c>
      <c r="H1200">
        <v>7.75</v>
      </c>
      <c r="J1200">
        <v>108586883</v>
      </c>
      <c r="K1200" s="2">
        <v>46244</v>
      </c>
      <c r="L1200">
        <v>21</v>
      </c>
      <c r="M1200">
        <v>1</v>
      </c>
      <c r="N1200">
        <v>7</v>
      </c>
      <c r="O1200">
        <v>1</v>
      </c>
      <c r="P1200" t="s">
        <v>7</v>
      </c>
    </row>
    <row r="1201" spans="1:19">
      <c r="A1201" t="s">
        <v>998</v>
      </c>
      <c r="B1201" t="s">
        <v>945</v>
      </c>
      <c r="C1201">
        <v>0</v>
      </c>
      <c r="D1201" t="s">
        <v>765</v>
      </c>
      <c r="E1201" t="s">
        <v>942</v>
      </c>
      <c r="F1201" t="s">
        <v>940</v>
      </c>
      <c r="G1201" t="s">
        <v>945</v>
      </c>
      <c r="H1201">
        <v>7.75</v>
      </c>
      <c r="J1201">
        <v>108498878</v>
      </c>
      <c r="K1201" s="2">
        <v>46158</v>
      </c>
      <c r="L1201">
        <v>21</v>
      </c>
      <c r="M1201">
        <v>1</v>
      </c>
      <c r="N1201">
        <v>7</v>
      </c>
      <c r="O1201">
        <v>4</v>
      </c>
      <c r="P1201" t="s">
        <v>7</v>
      </c>
    </row>
    <row r="1202" spans="1:19">
      <c r="A1202" t="s">
        <v>998</v>
      </c>
      <c r="B1202" t="s">
        <v>942</v>
      </c>
      <c r="C1202">
        <v>8.9999999999999993E-3</v>
      </c>
      <c r="D1202" t="s">
        <v>756</v>
      </c>
      <c r="E1202" t="s">
        <v>1009</v>
      </c>
      <c r="F1202" t="s">
        <v>1010</v>
      </c>
      <c r="G1202" t="s">
        <v>938</v>
      </c>
      <c r="H1202">
        <v>1.8520000000000001</v>
      </c>
      <c r="J1202">
        <v>108518939</v>
      </c>
      <c r="K1202" s="2">
        <v>46177</v>
      </c>
      <c r="L1202">
        <v>21</v>
      </c>
      <c r="M1202">
        <v>1</v>
      </c>
      <c r="N1202">
        <v>7</v>
      </c>
      <c r="O1202">
        <v>1</v>
      </c>
      <c r="P1202" t="s">
        <v>7</v>
      </c>
    </row>
    <row r="1203" spans="1:19">
      <c r="A1203" t="s">
        <v>998</v>
      </c>
      <c r="B1203" t="s">
        <v>1175</v>
      </c>
      <c r="C1203">
        <v>0</v>
      </c>
      <c r="E1203" t="s">
        <v>942</v>
      </c>
      <c r="F1203" t="s">
        <v>945</v>
      </c>
      <c r="H1203">
        <v>999.99900000000002</v>
      </c>
      <c r="J1203">
        <v>108606538</v>
      </c>
      <c r="K1203" s="2">
        <v>46265</v>
      </c>
      <c r="L1203">
        <v>28</v>
      </c>
      <c r="M1203">
        <v>1</v>
      </c>
      <c r="N1203">
        <v>4</v>
      </c>
      <c r="O1203">
        <v>1</v>
      </c>
      <c r="P1203" t="s">
        <v>7</v>
      </c>
    </row>
    <row r="1204" spans="1:19">
      <c r="A1204" t="s">
        <v>998</v>
      </c>
      <c r="B1204" t="s">
        <v>945</v>
      </c>
      <c r="C1204">
        <v>0</v>
      </c>
      <c r="D1204" t="s">
        <v>762</v>
      </c>
      <c r="E1204" t="s">
        <v>941</v>
      </c>
      <c r="F1204" t="s">
        <v>1049</v>
      </c>
      <c r="G1204" t="s">
        <v>945</v>
      </c>
      <c r="H1204">
        <v>8.1210000000000004</v>
      </c>
      <c r="J1204">
        <v>108568665</v>
      </c>
      <c r="K1204" s="2">
        <v>46226</v>
      </c>
      <c r="L1204">
        <v>30</v>
      </c>
      <c r="M1204">
        <v>2</v>
      </c>
      <c r="N1204">
        <v>12</v>
      </c>
      <c r="O1204">
        <v>1</v>
      </c>
      <c r="P1204" t="s">
        <v>7</v>
      </c>
    </row>
    <row r="1205" spans="1:19">
      <c r="A1205" t="s">
        <v>998</v>
      </c>
      <c r="B1205" t="s">
        <v>1176</v>
      </c>
      <c r="C1205">
        <v>3.7999999999999999E-2</v>
      </c>
      <c r="D1205" t="s">
        <v>6</v>
      </c>
      <c r="E1205" t="s">
        <v>942</v>
      </c>
      <c r="F1205" t="s">
        <v>945</v>
      </c>
      <c r="H1205">
        <v>999.99900000000002</v>
      </c>
      <c r="J1205">
        <v>108597848</v>
      </c>
      <c r="K1205" s="2">
        <v>46256</v>
      </c>
      <c r="L1205">
        <v>20</v>
      </c>
      <c r="M1205">
        <v>1</v>
      </c>
      <c r="N1205">
        <v>0</v>
      </c>
      <c r="O1205">
        <v>1</v>
      </c>
      <c r="P1205" t="s">
        <v>7</v>
      </c>
    </row>
    <row r="1206" spans="1:19">
      <c r="A1206" t="s">
        <v>754</v>
      </c>
      <c r="B1206" t="s">
        <v>939</v>
      </c>
      <c r="C1206">
        <v>0.1</v>
      </c>
      <c r="D1206" t="s">
        <v>758</v>
      </c>
      <c r="E1206" t="s">
        <v>945</v>
      </c>
      <c r="F1206" t="s">
        <v>950</v>
      </c>
      <c r="G1206" t="s">
        <v>939</v>
      </c>
      <c r="H1206">
        <v>2.0920000000000001</v>
      </c>
      <c r="J1206">
        <v>108547757</v>
      </c>
      <c r="K1206" s="2">
        <v>46204</v>
      </c>
      <c r="L1206">
        <v>21</v>
      </c>
      <c r="M1206">
        <v>1</v>
      </c>
      <c r="N1206">
        <v>0</v>
      </c>
      <c r="O1206">
        <v>1</v>
      </c>
      <c r="P1206" t="s">
        <v>7</v>
      </c>
      <c r="Q1206">
        <v>35.17689</v>
      </c>
      <c r="R1206">
        <v>-79.435019999999994</v>
      </c>
      <c r="S1206" t="s">
        <v>755</v>
      </c>
    </row>
    <row r="1207" spans="1:19">
      <c r="A1207" t="s">
        <v>998</v>
      </c>
      <c r="B1207" t="s">
        <v>942</v>
      </c>
      <c r="C1207">
        <v>9.1999999999999998E-2</v>
      </c>
      <c r="D1207" t="s">
        <v>756</v>
      </c>
      <c r="E1207" t="s">
        <v>1177</v>
      </c>
      <c r="F1207" t="s">
        <v>1178</v>
      </c>
      <c r="H1207">
        <v>999.99900000000002</v>
      </c>
      <c r="J1207">
        <v>108562730</v>
      </c>
      <c r="K1207" s="2">
        <v>46221</v>
      </c>
      <c r="L1207">
        <v>21</v>
      </c>
      <c r="M1207">
        <v>1</v>
      </c>
      <c r="N1207">
        <v>0</v>
      </c>
      <c r="O1207">
        <v>1</v>
      </c>
      <c r="P1207" t="s">
        <v>7</v>
      </c>
    </row>
    <row r="1208" spans="1:19">
      <c r="A1208" t="s">
        <v>998</v>
      </c>
      <c r="B1208" t="s">
        <v>942</v>
      </c>
      <c r="C1208">
        <v>0.1</v>
      </c>
      <c r="D1208" t="s">
        <v>763</v>
      </c>
      <c r="E1208" t="s">
        <v>944</v>
      </c>
      <c r="F1208" t="s">
        <v>945</v>
      </c>
      <c r="G1208" t="s">
        <v>938</v>
      </c>
      <c r="H1208">
        <v>0.111</v>
      </c>
      <c r="J1208">
        <v>108484532</v>
      </c>
      <c r="K1208" s="2">
        <v>46145</v>
      </c>
      <c r="L1208">
        <v>26</v>
      </c>
      <c r="M1208">
        <v>1</v>
      </c>
      <c r="N1208">
        <v>0</v>
      </c>
      <c r="O1208">
        <v>1</v>
      </c>
      <c r="P1208" t="s">
        <v>7</v>
      </c>
    </row>
    <row r="1209" spans="1:19">
      <c r="A1209" t="s">
        <v>998</v>
      </c>
      <c r="B1209" t="s">
        <v>1179</v>
      </c>
      <c r="C1209">
        <v>1.4999999999999999E-2</v>
      </c>
      <c r="D1209" t="s">
        <v>756</v>
      </c>
      <c r="E1209" t="s">
        <v>944</v>
      </c>
      <c r="F1209" t="s">
        <v>942</v>
      </c>
      <c r="H1209">
        <v>999.99900000000002</v>
      </c>
      <c r="J1209">
        <v>108438255</v>
      </c>
      <c r="K1209" s="2">
        <v>46102</v>
      </c>
      <c r="L1209">
        <v>31</v>
      </c>
      <c r="M1209">
        <v>1</v>
      </c>
      <c r="N1209">
        <v>4</v>
      </c>
      <c r="O1209">
        <v>1</v>
      </c>
      <c r="P1209" t="s">
        <v>7</v>
      </c>
    </row>
    <row r="1210" spans="1:19">
      <c r="A1210" t="s">
        <v>754</v>
      </c>
      <c r="B1210" t="s">
        <v>939</v>
      </c>
      <c r="C1210">
        <v>1.9E-2</v>
      </c>
      <c r="D1210" t="s">
        <v>758</v>
      </c>
      <c r="E1210" t="s">
        <v>945</v>
      </c>
      <c r="F1210" t="s">
        <v>952</v>
      </c>
      <c r="G1210" t="s">
        <v>939</v>
      </c>
      <c r="H1210">
        <v>2.173</v>
      </c>
      <c r="J1210">
        <v>108567110</v>
      </c>
      <c r="K1210" s="2">
        <v>46223</v>
      </c>
      <c r="L1210">
        <v>21</v>
      </c>
      <c r="M1210">
        <v>1</v>
      </c>
      <c r="N1210">
        <v>0</v>
      </c>
      <c r="O1210">
        <v>1</v>
      </c>
      <c r="P1210" t="s">
        <v>7</v>
      </c>
      <c r="Q1210">
        <v>35.177309999999999</v>
      </c>
      <c r="R1210">
        <v>-79.431690000000003</v>
      </c>
      <c r="S1210" t="s">
        <v>755</v>
      </c>
    </row>
    <row r="1211" spans="1:19">
      <c r="A1211" t="s">
        <v>998</v>
      </c>
      <c r="B1211" t="s">
        <v>942</v>
      </c>
      <c r="C1211">
        <v>0</v>
      </c>
      <c r="E1211" t="s">
        <v>1000</v>
      </c>
      <c r="F1211" t="s">
        <v>997</v>
      </c>
      <c r="G1211" t="s">
        <v>938</v>
      </c>
      <c r="H1211">
        <v>0.66500000000000004</v>
      </c>
      <c r="J1211">
        <v>108595987</v>
      </c>
      <c r="K1211" s="2">
        <v>46254</v>
      </c>
      <c r="L1211">
        <v>28</v>
      </c>
      <c r="M1211">
        <v>1</v>
      </c>
      <c r="N1211">
        <v>7</v>
      </c>
      <c r="O1211">
        <v>1</v>
      </c>
      <c r="P1211" t="s">
        <v>7</v>
      </c>
    </row>
    <row r="1212" spans="1:19">
      <c r="A1212" t="s">
        <v>998</v>
      </c>
      <c r="B1212" t="s">
        <v>1180</v>
      </c>
      <c r="C1212">
        <v>1.9E-2</v>
      </c>
      <c r="D1212" t="s">
        <v>757</v>
      </c>
      <c r="E1212" t="s">
        <v>942</v>
      </c>
      <c r="F1212" t="s">
        <v>945</v>
      </c>
      <c r="H1212">
        <v>999.99900000000002</v>
      </c>
      <c r="J1212">
        <v>108555383</v>
      </c>
      <c r="K1212" s="2">
        <v>46213</v>
      </c>
      <c r="L1212">
        <v>20</v>
      </c>
      <c r="M1212">
        <v>1</v>
      </c>
      <c r="N1212">
        <v>0</v>
      </c>
      <c r="O1212">
        <v>1</v>
      </c>
      <c r="P1212" t="s">
        <v>7</v>
      </c>
    </row>
    <row r="1213" spans="1:19">
      <c r="A1213" t="s">
        <v>998</v>
      </c>
      <c r="B1213" t="s">
        <v>942</v>
      </c>
      <c r="C1213">
        <v>0</v>
      </c>
      <c r="D1213" t="s">
        <v>756</v>
      </c>
      <c r="E1213" t="s">
        <v>1012</v>
      </c>
      <c r="F1213" t="s">
        <v>1110</v>
      </c>
      <c r="G1213" t="s">
        <v>938</v>
      </c>
      <c r="H1213">
        <v>1.893</v>
      </c>
      <c r="J1213">
        <v>108563514</v>
      </c>
      <c r="K1213" s="2">
        <v>46212</v>
      </c>
      <c r="L1213">
        <v>1</v>
      </c>
      <c r="M1213">
        <v>2</v>
      </c>
      <c r="N1213">
        <v>9</v>
      </c>
      <c r="O1213">
        <v>2</v>
      </c>
      <c r="P1213" t="s">
        <v>7</v>
      </c>
    </row>
    <row r="1214" spans="1:19">
      <c r="A1214" t="s">
        <v>998</v>
      </c>
      <c r="B1214" t="s">
        <v>942</v>
      </c>
      <c r="C1214">
        <v>3.4000000000000002E-2</v>
      </c>
      <c r="D1214" t="s">
        <v>756</v>
      </c>
      <c r="E1214" t="s">
        <v>945</v>
      </c>
      <c r="F1214" t="s">
        <v>944</v>
      </c>
      <c r="G1214" t="s">
        <v>938</v>
      </c>
      <c r="H1214">
        <v>3.4000000000000002E-2</v>
      </c>
      <c r="J1214">
        <v>108484135</v>
      </c>
      <c r="K1214" s="2">
        <v>46143</v>
      </c>
      <c r="L1214">
        <v>21</v>
      </c>
      <c r="M1214">
        <v>2</v>
      </c>
      <c r="N1214">
        <v>0</v>
      </c>
      <c r="O1214">
        <v>1</v>
      </c>
      <c r="P1214" t="s">
        <v>7</v>
      </c>
    </row>
    <row r="1215" spans="1:19">
      <c r="A1215" t="s">
        <v>754</v>
      </c>
      <c r="B1215" t="s">
        <v>942</v>
      </c>
      <c r="C1215">
        <v>0</v>
      </c>
      <c r="E1215" t="s">
        <v>1000</v>
      </c>
      <c r="F1215" t="s">
        <v>997</v>
      </c>
      <c r="G1215" t="s">
        <v>938</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1181</v>
      </c>
    </row>
    <row r="2" spans="1:28" s="625" customFormat="1">
      <c r="A2" s="624" t="s">
        <v>998</v>
      </c>
      <c r="B2" t="s">
        <v>1009</v>
      </c>
      <c r="C2">
        <v>8.9999999999999993E-3</v>
      </c>
      <c r="D2" t="s">
        <v>763</v>
      </c>
      <c r="E2" t="s">
        <v>942</v>
      </c>
      <c r="F2" t="s">
        <v>1017</v>
      </c>
      <c r="G2" t="s">
        <v>1009</v>
      </c>
      <c r="H2">
        <v>0.111</v>
      </c>
      <c r="I2"/>
      <c r="J2"/>
      <c r="K2">
        <v>107570219</v>
      </c>
      <c r="L2" s="626">
        <v>45280</v>
      </c>
      <c r="M2">
        <v>24</v>
      </c>
      <c r="N2">
        <v>1</v>
      </c>
      <c r="O2">
        <v>0</v>
      </c>
      <c r="P2">
        <v>1</v>
      </c>
      <c r="Q2" t="s">
        <v>7</v>
      </c>
      <c r="R2"/>
      <c r="S2"/>
      <c r="T2"/>
      <c r="U2"/>
      <c r="V2"/>
      <c r="W2"/>
      <c r="X2"/>
      <c r="Y2"/>
      <c r="Z2"/>
      <c r="AA2"/>
      <c r="AB2"/>
    </row>
    <row r="3" spans="1:28">
      <c r="A3" t="s">
        <v>998</v>
      </c>
      <c r="B3" t="s">
        <v>1009</v>
      </c>
      <c r="C3">
        <v>8.9999999999999993E-3</v>
      </c>
      <c r="D3" t="s">
        <v>6</v>
      </c>
      <c r="E3" t="s">
        <v>942</v>
      </c>
      <c r="F3" t="s">
        <v>956</v>
      </c>
      <c r="G3" t="s">
        <v>1009</v>
      </c>
      <c r="H3">
        <v>0.111</v>
      </c>
      <c r="J3" s="604"/>
      <c r="K3">
        <v>105881690</v>
      </c>
      <c r="L3" s="2">
        <v>43591</v>
      </c>
      <c r="M3">
        <v>21</v>
      </c>
      <c r="N3">
        <v>1</v>
      </c>
      <c r="P3">
        <v>1</v>
      </c>
      <c r="Q3" t="s">
        <v>3</v>
      </c>
    </row>
    <row r="4" spans="1:28">
      <c r="A4" t="s">
        <v>998</v>
      </c>
      <c r="B4" t="s">
        <v>1009</v>
      </c>
      <c r="C4">
        <v>5.0000000000000001E-3</v>
      </c>
      <c r="D4" t="s">
        <v>6</v>
      </c>
      <c r="E4" t="s">
        <v>942</v>
      </c>
      <c r="F4" t="s">
        <v>956</v>
      </c>
      <c r="G4" t="s">
        <v>1009</v>
      </c>
      <c r="H4">
        <v>0.115</v>
      </c>
      <c r="J4" s="604"/>
      <c r="K4">
        <v>106231667</v>
      </c>
      <c r="L4" s="2">
        <v>43905</v>
      </c>
      <c r="M4">
        <v>2</v>
      </c>
      <c r="N4">
        <v>2</v>
      </c>
      <c r="O4">
        <v>7</v>
      </c>
      <c r="P4">
        <v>5</v>
      </c>
      <c r="Q4" t="s">
        <v>7</v>
      </c>
    </row>
    <row r="5" spans="1:28">
      <c r="A5" t="s">
        <v>998</v>
      </c>
      <c r="B5" t="s">
        <v>1009</v>
      </c>
      <c r="C5">
        <v>0</v>
      </c>
      <c r="E5" t="s">
        <v>942</v>
      </c>
      <c r="F5" t="s">
        <v>1103</v>
      </c>
      <c r="G5" t="s">
        <v>1009</v>
      </c>
      <c r="H5">
        <v>0.12</v>
      </c>
      <c r="J5" s="604"/>
      <c r="K5">
        <v>107450597</v>
      </c>
      <c r="L5" s="2">
        <v>45138</v>
      </c>
      <c r="M5">
        <v>30</v>
      </c>
      <c r="N5">
        <v>1</v>
      </c>
      <c r="O5">
        <v>0</v>
      </c>
      <c r="P5">
        <v>1</v>
      </c>
      <c r="Q5" t="s">
        <v>7</v>
      </c>
    </row>
    <row r="6" spans="1:28">
      <c r="A6" t="s">
        <v>998</v>
      </c>
      <c r="B6" t="s">
        <v>1009</v>
      </c>
      <c r="C6">
        <v>0</v>
      </c>
      <c r="E6" t="s">
        <v>942</v>
      </c>
      <c r="F6" t="s">
        <v>1147</v>
      </c>
      <c r="G6" t="s">
        <v>1009</v>
      </c>
      <c r="H6">
        <v>0.12</v>
      </c>
      <c r="J6" s="605"/>
      <c r="K6">
        <v>107513704</v>
      </c>
      <c r="L6" s="2">
        <v>45234</v>
      </c>
      <c r="M6">
        <v>30</v>
      </c>
      <c r="N6">
        <v>1</v>
      </c>
      <c r="O6">
        <v>7</v>
      </c>
      <c r="P6">
        <v>4</v>
      </c>
      <c r="Q6" t="s">
        <v>3</v>
      </c>
      <c r="U6" s="603"/>
    </row>
    <row r="7" spans="1:28">
      <c r="A7" t="s">
        <v>998</v>
      </c>
      <c r="B7" t="s">
        <v>1009</v>
      </c>
      <c r="C7">
        <v>0</v>
      </c>
      <c r="E7" t="s">
        <v>942</v>
      </c>
      <c r="F7" t="s">
        <v>1017</v>
      </c>
      <c r="G7" t="s">
        <v>1009</v>
      </c>
      <c r="H7">
        <v>0.12</v>
      </c>
      <c r="J7" s="605"/>
      <c r="K7">
        <v>107826061</v>
      </c>
      <c r="L7" s="2">
        <v>45525</v>
      </c>
      <c r="M7">
        <v>24</v>
      </c>
      <c r="N7">
        <v>1</v>
      </c>
      <c r="O7">
        <v>0</v>
      </c>
      <c r="P7">
        <v>1</v>
      </c>
      <c r="Q7" t="s">
        <v>7</v>
      </c>
      <c r="U7" s="603"/>
    </row>
    <row r="8" spans="1:28">
      <c r="A8" t="s">
        <v>998</v>
      </c>
      <c r="B8" t="s">
        <v>1009</v>
      </c>
      <c r="C8">
        <v>0</v>
      </c>
      <c r="E8" t="s">
        <v>942</v>
      </c>
      <c r="F8" t="s">
        <v>1017</v>
      </c>
      <c r="G8" t="s">
        <v>1009</v>
      </c>
      <c r="H8">
        <v>0.12</v>
      </c>
      <c r="J8" s="604"/>
      <c r="K8">
        <v>105432180</v>
      </c>
      <c r="L8" s="2">
        <v>43163</v>
      </c>
      <c r="M8">
        <v>30</v>
      </c>
      <c r="N8">
        <v>1</v>
      </c>
      <c r="O8">
        <v>7</v>
      </c>
      <c r="P8">
        <v>1</v>
      </c>
      <c r="Q8" t="s">
        <v>7</v>
      </c>
    </row>
    <row r="9" spans="1:28">
      <c r="A9" t="s">
        <v>998</v>
      </c>
      <c r="B9" t="s">
        <v>1009</v>
      </c>
      <c r="C9">
        <v>0</v>
      </c>
      <c r="E9" t="s">
        <v>942</v>
      </c>
      <c r="F9" t="s">
        <v>1017</v>
      </c>
      <c r="G9" t="s">
        <v>1009</v>
      </c>
      <c r="H9">
        <v>0.12</v>
      </c>
      <c r="J9" s="605"/>
      <c r="K9">
        <v>106285437</v>
      </c>
      <c r="L9" s="2">
        <v>43980</v>
      </c>
      <c r="M9">
        <v>30</v>
      </c>
      <c r="N9">
        <v>1</v>
      </c>
      <c r="O9">
        <v>7</v>
      </c>
      <c r="P9">
        <v>1</v>
      </c>
      <c r="Q9" t="s">
        <v>3</v>
      </c>
      <c r="U9" s="603"/>
    </row>
    <row r="10" spans="1:28">
      <c r="A10" t="s">
        <v>998</v>
      </c>
      <c r="B10" t="s">
        <v>1009</v>
      </c>
      <c r="C10">
        <v>0</v>
      </c>
      <c r="D10" t="s">
        <v>763</v>
      </c>
      <c r="E10" t="s">
        <v>942</v>
      </c>
      <c r="F10" t="s">
        <v>1012</v>
      </c>
      <c r="G10" t="s">
        <v>1009</v>
      </c>
      <c r="H10">
        <v>0.12</v>
      </c>
      <c r="J10" s="604"/>
      <c r="K10">
        <v>106802237</v>
      </c>
      <c r="L10" s="2">
        <v>44454</v>
      </c>
      <c r="M10">
        <v>21</v>
      </c>
      <c r="N10">
        <v>1</v>
      </c>
      <c r="O10">
        <v>8</v>
      </c>
      <c r="P10">
        <v>1</v>
      </c>
      <c r="Q10" t="s">
        <v>7</v>
      </c>
    </row>
    <row r="11" spans="1:28">
      <c r="A11" t="s">
        <v>998</v>
      </c>
      <c r="B11" t="s">
        <v>1009</v>
      </c>
      <c r="C11">
        <v>0</v>
      </c>
      <c r="E11" t="s">
        <v>942</v>
      </c>
      <c r="F11" t="s">
        <v>956</v>
      </c>
      <c r="G11" t="s">
        <v>1009</v>
      </c>
      <c r="H11">
        <v>0.12</v>
      </c>
      <c r="J11" s="604"/>
      <c r="K11">
        <v>107173208</v>
      </c>
      <c r="L11" s="2">
        <v>44476</v>
      </c>
      <c r="M11">
        <v>23</v>
      </c>
      <c r="N11">
        <v>2</v>
      </c>
      <c r="O11">
        <v>7</v>
      </c>
      <c r="P11">
        <v>1</v>
      </c>
      <c r="Q11" t="s">
        <v>7</v>
      </c>
    </row>
    <row r="12" spans="1:28">
      <c r="A12" t="s">
        <v>998</v>
      </c>
      <c r="B12" t="s">
        <v>1009</v>
      </c>
      <c r="C12">
        <v>0</v>
      </c>
      <c r="E12" t="s">
        <v>942</v>
      </c>
      <c r="F12" t="s">
        <v>956</v>
      </c>
      <c r="G12" t="s">
        <v>1009</v>
      </c>
      <c r="H12">
        <v>0.12</v>
      </c>
      <c r="J12" s="605"/>
      <c r="K12">
        <v>105733619</v>
      </c>
      <c r="L12" s="2">
        <v>43441</v>
      </c>
      <c r="M12">
        <v>30</v>
      </c>
      <c r="N12">
        <v>1</v>
      </c>
      <c r="O12">
        <v>7</v>
      </c>
      <c r="P12">
        <v>1</v>
      </c>
      <c r="Q12" t="s">
        <v>7</v>
      </c>
      <c r="U12" s="603"/>
    </row>
    <row r="13" spans="1:28">
      <c r="A13" t="s">
        <v>998</v>
      </c>
      <c r="B13" t="s">
        <v>1009</v>
      </c>
      <c r="C13">
        <v>0</v>
      </c>
      <c r="E13" t="s">
        <v>942</v>
      </c>
      <c r="F13" t="s">
        <v>1048</v>
      </c>
      <c r="G13" t="s">
        <v>1009</v>
      </c>
      <c r="H13">
        <v>0.12</v>
      </c>
      <c r="J13" s="605"/>
      <c r="K13">
        <v>105233238</v>
      </c>
      <c r="L13" s="2">
        <v>42978</v>
      </c>
      <c r="M13">
        <v>30</v>
      </c>
      <c r="N13">
        <v>1</v>
      </c>
      <c r="O13">
        <v>7</v>
      </c>
      <c r="P13">
        <v>1</v>
      </c>
      <c r="Q13" t="s">
        <v>7</v>
      </c>
      <c r="U13" s="603"/>
    </row>
    <row r="14" spans="1:28">
      <c r="A14" t="s">
        <v>998</v>
      </c>
      <c r="B14" t="s">
        <v>1009</v>
      </c>
      <c r="C14">
        <v>2E-3</v>
      </c>
      <c r="D14" t="s">
        <v>757</v>
      </c>
      <c r="E14" t="s">
        <v>942</v>
      </c>
      <c r="F14" t="s">
        <v>1048</v>
      </c>
      <c r="G14" t="s">
        <v>1009</v>
      </c>
      <c r="H14">
        <v>0.122</v>
      </c>
      <c r="J14" s="604"/>
      <c r="K14">
        <v>105792464</v>
      </c>
      <c r="L14" s="2">
        <v>43519</v>
      </c>
      <c r="M14">
        <v>1</v>
      </c>
      <c r="N14">
        <v>2</v>
      </c>
      <c r="O14">
        <v>7</v>
      </c>
      <c r="P14">
        <v>4</v>
      </c>
      <c r="Q14" t="s">
        <v>7</v>
      </c>
    </row>
    <row r="15" spans="1:28">
      <c r="A15" t="s">
        <v>998</v>
      </c>
      <c r="B15" t="s">
        <v>1009</v>
      </c>
      <c r="C15">
        <v>4.0000000000000001E-3</v>
      </c>
      <c r="D15" t="s">
        <v>764</v>
      </c>
      <c r="E15" t="s">
        <v>942</v>
      </c>
      <c r="F15" t="s">
        <v>1048</v>
      </c>
      <c r="G15" t="s">
        <v>1009</v>
      </c>
      <c r="H15">
        <v>0.124</v>
      </c>
      <c r="J15" s="604"/>
      <c r="K15">
        <v>108385461</v>
      </c>
      <c r="L15" s="2">
        <v>46051</v>
      </c>
      <c r="M15">
        <v>21</v>
      </c>
      <c r="N15">
        <v>1</v>
      </c>
      <c r="O15">
        <v>7</v>
      </c>
      <c r="P15">
        <v>1</v>
      </c>
      <c r="Q15" t="s">
        <v>3</v>
      </c>
    </row>
    <row r="16" spans="1:28">
      <c r="A16" t="s">
        <v>998</v>
      </c>
      <c r="B16" t="s">
        <v>1009</v>
      </c>
      <c r="C16">
        <v>8.9999999999999993E-3</v>
      </c>
      <c r="D16" t="s">
        <v>757</v>
      </c>
      <c r="E16" t="s">
        <v>942</v>
      </c>
      <c r="F16" t="s">
        <v>1017</v>
      </c>
      <c r="G16" t="s">
        <v>1009</v>
      </c>
      <c r="H16">
        <v>0.129</v>
      </c>
      <c r="J16" s="604"/>
      <c r="K16">
        <v>108061554</v>
      </c>
      <c r="L16" s="2">
        <v>45744</v>
      </c>
      <c r="M16">
        <v>1</v>
      </c>
      <c r="N16">
        <v>1</v>
      </c>
      <c r="O16">
        <v>0</v>
      </c>
      <c r="P16">
        <v>4</v>
      </c>
      <c r="Q16" t="s">
        <v>7</v>
      </c>
    </row>
    <row r="17" spans="1:28">
      <c r="A17" t="s">
        <v>998</v>
      </c>
      <c r="B17" t="s">
        <v>1009</v>
      </c>
      <c r="C17">
        <v>1.2E-2</v>
      </c>
      <c r="D17" t="s">
        <v>757</v>
      </c>
      <c r="E17" t="s">
        <v>942</v>
      </c>
      <c r="F17" t="s">
        <v>1103</v>
      </c>
      <c r="G17" t="s">
        <v>1009</v>
      </c>
      <c r="H17">
        <v>0.13200000000000001</v>
      </c>
      <c r="J17" s="604"/>
      <c r="K17">
        <v>106521731</v>
      </c>
      <c r="L17" s="2">
        <v>44229</v>
      </c>
      <c r="M17">
        <v>1</v>
      </c>
      <c r="N17">
        <v>1</v>
      </c>
      <c r="O17">
        <v>12</v>
      </c>
      <c r="P17">
        <v>1</v>
      </c>
      <c r="Q17" t="s">
        <v>7</v>
      </c>
    </row>
    <row r="18" spans="1:28">
      <c r="A18" t="s">
        <v>998</v>
      </c>
      <c r="B18" t="s">
        <v>1009</v>
      </c>
      <c r="C18">
        <v>1.9E-2</v>
      </c>
      <c r="D18" t="s">
        <v>757</v>
      </c>
      <c r="E18" t="s">
        <v>942</v>
      </c>
      <c r="F18" t="s">
        <v>1017</v>
      </c>
      <c r="G18" t="s">
        <v>1009</v>
      </c>
      <c r="H18">
        <v>0.13900000000000001</v>
      </c>
      <c r="K18">
        <v>107201549</v>
      </c>
      <c r="L18" s="2">
        <v>44914</v>
      </c>
      <c r="M18">
        <v>29</v>
      </c>
      <c r="N18">
        <v>1</v>
      </c>
      <c r="O18">
        <v>0</v>
      </c>
      <c r="P18">
        <v>5</v>
      </c>
      <c r="Q18" t="s">
        <v>3</v>
      </c>
    </row>
    <row r="19" spans="1:28" s="622" customFormat="1">
      <c r="A19" s="621" t="s">
        <v>998</v>
      </c>
      <c r="B19" t="s">
        <v>1009</v>
      </c>
      <c r="C19">
        <v>2.3E-2</v>
      </c>
      <c r="D19" t="s">
        <v>764</v>
      </c>
      <c r="E19" t="s">
        <v>942</v>
      </c>
      <c r="F19" t="s">
        <v>1060</v>
      </c>
      <c r="G19" t="s">
        <v>1009</v>
      </c>
      <c r="H19">
        <v>0.14299999999999999</v>
      </c>
      <c r="I19"/>
      <c r="J19"/>
      <c r="K19">
        <v>106802414</v>
      </c>
      <c r="L19" s="623">
        <v>44526</v>
      </c>
      <c r="M19">
        <v>21</v>
      </c>
      <c r="N19">
        <v>1</v>
      </c>
      <c r="O19">
        <v>0</v>
      </c>
      <c r="P19">
        <v>1</v>
      </c>
      <c r="Q19" t="s">
        <v>3</v>
      </c>
      <c r="R19"/>
      <c r="S19"/>
      <c r="T19"/>
      <c r="U19"/>
      <c r="V19"/>
      <c r="W19"/>
      <c r="X19"/>
      <c r="Y19"/>
      <c r="Z19"/>
      <c r="AA19"/>
      <c r="AB19"/>
    </row>
    <row r="20" spans="1:28">
      <c r="A20" t="s">
        <v>998</v>
      </c>
      <c r="B20" t="s">
        <v>1010</v>
      </c>
      <c r="C20">
        <v>1E-3</v>
      </c>
      <c r="D20" t="s">
        <v>764</v>
      </c>
      <c r="E20" t="s">
        <v>942</v>
      </c>
      <c r="F20" t="s">
        <v>1048</v>
      </c>
      <c r="G20" t="s">
        <v>1010</v>
      </c>
      <c r="H20">
        <v>0.60499999999999998</v>
      </c>
      <c r="I20" t="s">
        <v>61</v>
      </c>
      <c r="K20">
        <v>108068943</v>
      </c>
      <c r="L20" s="2">
        <v>45753</v>
      </c>
      <c r="M20">
        <v>21</v>
      </c>
      <c r="N20">
        <v>1</v>
      </c>
      <c r="O20">
        <v>7</v>
      </c>
      <c r="P20">
        <v>4</v>
      </c>
      <c r="Q20" t="s">
        <v>7</v>
      </c>
      <c r="U20" s="603"/>
    </row>
    <row r="21" spans="1:28">
      <c r="A21" t="s">
        <v>998</v>
      </c>
      <c r="B21" t="s">
        <v>1010</v>
      </c>
      <c r="C21">
        <v>0</v>
      </c>
      <c r="E21" t="s">
        <v>942</v>
      </c>
      <c r="F21" t="s">
        <v>1060</v>
      </c>
      <c r="G21" t="s">
        <v>1010</v>
      </c>
      <c r="H21">
        <v>999.99900000000002</v>
      </c>
      <c r="J21" s="606"/>
      <c r="K21">
        <v>107058045</v>
      </c>
      <c r="L21" s="2">
        <v>44800</v>
      </c>
      <c r="M21">
        <v>21</v>
      </c>
      <c r="N21">
        <v>1</v>
      </c>
      <c r="O21">
        <v>7</v>
      </c>
      <c r="P21">
        <v>4</v>
      </c>
      <c r="Q21" t="s">
        <v>7</v>
      </c>
      <c r="U21" s="603"/>
    </row>
    <row r="22" spans="1:28">
      <c r="A22" t="s">
        <v>998</v>
      </c>
      <c r="B22" t="s">
        <v>1010</v>
      </c>
      <c r="C22">
        <v>0</v>
      </c>
      <c r="E22" t="s">
        <v>942</v>
      </c>
      <c r="F22" t="s">
        <v>1060</v>
      </c>
      <c r="G22" t="s">
        <v>1010</v>
      </c>
      <c r="H22">
        <v>999.99900000000002</v>
      </c>
      <c r="K22">
        <v>105353830</v>
      </c>
      <c r="L22" s="2">
        <v>43099</v>
      </c>
      <c r="M22">
        <v>30</v>
      </c>
      <c r="N22">
        <v>1</v>
      </c>
      <c r="O22">
        <v>7</v>
      </c>
      <c r="P22">
        <v>1</v>
      </c>
      <c r="Q22" t="s">
        <v>3</v>
      </c>
    </row>
    <row r="23" spans="1:28" s="615" customFormat="1">
      <c r="A23" s="614" t="s">
        <v>998</v>
      </c>
      <c r="B23" t="s">
        <v>944</v>
      </c>
      <c r="C23">
        <v>0</v>
      </c>
      <c r="D23"/>
      <c r="E23" t="s">
        <v>1077</v>
      </c>
      <c r="F23" t="s">
        <v>1053</v>
      </c>
      <c r="G23" t="s">
        <v>944</v>
      </c>
      <c r="H23">
        <v>999.99900000000002</v>
      </c>
      <c r="I23"/>
      <c r="J23" t="s">
        <v>773</v>
      </c>
      <c r="K23">
        <v>105486834</v>
      </c>
      <c r="L23" s="616">
        <v>43224</v>
      </c>
      <c r="M23">
        <v>14</v>
      </c>
      <c r="N23">
        <v>1</v>
      </c>
      <c r="O23">
        <v>7</v>
      </c>
      <c r="P23">
        <v>1</v>
      </c>
      <c r="Q23" t="s">
        <v>3</v>
      </c>
      <c r="R23">
        <v>35.178255</v>
      </c>
      <c r="S23">
        <v>-79.428002000000006</v>
      </c>
      <c r="T23" t="s">
        <v>1054</v>
      </c>
      <c r="U23" t="s">
        <v>367</v>
      </c>
      <c r="V23">
        <v>5.1000000000000004E-3</v>
      </c>
      <c r="W23" t="s">
        <v>1182</v>
      </c>
      <c r="X23" t="s">
        <v>1183</v>
      </c>
      <c r="Y23"/>
      <c r="Z23"/>
      <c r="AA23" t="s">
        <v>722</v>
      </c>
      <c r="AB23" t="s">
        <v>1184</v>
      </c>
    </row>
    <row r="24" spans="1:28">
      <c r="A24" t="s">
        <v>998</v>
      </c>
      <c r="B24" t="s">
        <v>944</v>
      </c>
      <c r="C24">
        <v>0</v>
      </c>
      <c r="E24" t="s">
        <v>1070</v>
      </c>
      <c r="F24" t="s">
        <v>942</v>
      </c>
      <c r="G24" t="s">
        <v>944</v>
      </c>
      <c r="H24">
        <v>999.99900000000002</v>
      </c>
      <c r="J24" s="604" t="s">
        <v>1185</v>
      </c>
      <c r="K24">
        <v>107353411</v>
      </c>
      <c r="L24" s="2">
        <v>45079</v>
      </c>
      <c r="M24">
        <v>24</v>
      </c>
      <c r="N24">
        <v>1</v>
      </c>
      <c r="O24">
        <v>8</v>
      </c>
      <c r="P24">
        <v>1</v>
      </c>
      <c r="Q24" t="s">
        <v>7</v>
      </c>
      <c r="U24" s="603"/>
      <c r="W24" t="s">
        <v>1323</v>
      </c>
    </row>
    <row r="25" spans="1:28">
      <c r="A25" t="s">
        <v>998</v>
      </c>
      <c r="B25" t="s">
        <v>944</v>
      </c>
      <c r="C25">
        <v>0.09</v>
      </c>
      <c r="D25" t="s">
        <v>6</v>
      </c>
      <c r="E25" t="s">
        <v>941</v>
      </c>
      <c r="F25" t="s">
        <v>1006</v>
      </c>
      <c r="G25" t="s">
        <v>944</v>
      </c>
      <c r="H25">
        <v>999.99900000000002</v>
      </c>
      <c r="J25" s="604"/>
      <c r="K25">
        <v>105984038</v>
      </c>
      <c r="L25" s="2">
        <v>43701</v>
      </c>
      <c r="M25">
        <v>2</v>
      </c>
      <c r="N25">
        <v>2</v>
      </c>
      <c r="O25">
        <v>0</v>
      </c>
      <c r="P25">
        <v>5</v>
      </c>
      <c r="Q25" t="s">
        <v>3</v>
      </c>
    </row>
    <row r="26" spans="1:28">
      <c r="A26" t="s">
        <v>998</v>
      </c>
      <c r="B26" t="s">
        <v>944</v>
      </c>
      <c r="C26">
        <v>0.15</v>
      </c>
      <c r="D26" t="s">
        <v>6</v>
      </c>
      <c r="E26" t="s">
        <v>941</v>
      </c>
      <c r="F26" t="s">
        <v>1006</v>
      </c>
      <c r="G26" t="s">
        <v>944</v>
      </c>
      <c r="H26">
        <v>999.99900000000002</v>
      </c>
      <c r="K26">
        <v>106186244</v>
      </c>
      <c r="L26" s="2">
        <v>43852</v>
      </c>
      <c r="M26">
        <v>21</v>
      </c>
      <c r="N26">
        <v>1</v>
      </c>
      <c r="O26">
        <v>0</v>
      </c>
      <c r="P26">
        <v>1</v>
      </c>
      <c r="Q26" t="s">
        <v>7</v>
      </c>
    </row>
    <row r="27" spans="1:28" s="612" customFormat="1">
      <c r="A27" s="611" t="s">
        <v>998</v>
      </c>
      <c r="B27" t="s">
        <v>1105</v>
      </c>
      <c r="C27">
        <v>0</v>
      </c>
      <c r="D27"/>
      <c r="E27" t="s">
        <v>944</v>
      </c>
      <c r="F27" t="s">
        <v>945</v>
      </c>
      <c r="G27" t="s">
        <v>944</v>
      </c>
      <c r="H27">
        <v>999.99900000000002</v>
      </c>
      <c r="I27"/>
      <c r="J27"/>
      <c r="K27">
        <v>106556313</v>
      </c>
      <c r="L27" s="613">
        <v>44269</v>
      </c>
      <c r="M27">
        <v>20</v>
      </c>
      <c r="N27">
        <v>1</v>
      </c>
      <c r="O27"/>
      <c r="P27">
        <v>1</v>
      </c>
      <c r="Q27"/>
      <c r="R27"/>
      <c r="S27"/>
      <c r="T27"/>
      <c r="U27"/>
      <c r="V27"/>
      <c r="W27"/>
      <c r="X27"/>
      <c r="Y27"/>
      <c r="Z27"/>
      <c r="AA27"/>
      <c r="AB27"/>
    </row>
    <row r="28" spans="1:28">
      <c r="A28" t="s">
        <v>998</v>
      </c>
      <c r="B28" t="s">
        <v>1015</v>
      </c>
      <c r="C28">
        <v>0</v>
      </c>
      <c r="E28" t="s">
        <v>942</v>
      </c>
      <c r="G28" t="s">
        <v>942</v>
      </c>
      <c r="H28">
        <v>999.99900000000002</v>
      </c>
      <c r="K28">
        <v>108006858</v>
      </c>
      <c r="L28" s="2">
        <v>45688</v>
      </c>
      <c r="M28">
        <v>14</v>
      </c>
      <c r="N28">
        <v>1</v>
      </c>
      <c r="O28">
        <v>8</v>
      </c>
      <c r="P28">
        <v>1</v>
      </c>
      <c r="Q28" t="s">
        <v>3</v>
      </c>
      <c r="R28">
        <v>35.173740000000002</v>
      </c>
      <c r="S28">
        <v>-79.413404</v>
      </c>
      <c r="T28" t="s">
        <v>1037</v>
      </c>
      <c r="U28" t="s">
        <v>367</v>
      </c>
      <c r="V28">
        <v>0.87760000000000005</v>
      </c>
    </row>
    <row r="29" spans="1:28">
      <c r="A29" t="s">
        <v>998</v>
      </c>
      <c r="B29" t="s">
        <v>1044</v>
      </c>
      <c r="C29">
        <v>0</v>
      </c>
      <c r="E29" t="s">
        <v>942</v>
      </c>
      <c r="G29" t="s">
        <v>942</v>
      </c>
      <c r="H29">
        <v>999.99900000000002</v>
      </c>
      <c r="K29">
        <v>105445166</v>
      </c>
      <c r="L29" s="2">
        <v>43188</v>
      </c>
      <c r="M29">
        <v>27</v>
      </c>
      <c r="N29">
        <v>1</v>
      </c>
      <c r="P29">
        <v>4</v>
      </c>
      <c r="Q29" t="s">
        <v>7</v>
      </c>
    </row>
    <row r="30" spans="1:28">
      <c r="A30" t="s">
        <v>998</v>
      </c>
      <c r="B30" t="s">
        <v>942</v>
      </c>
      <c r="C30">
        <v>0.1</v>
      </c>
      <c r="D30" t="s">
        <v>756</v>
      </c>
      <c r="E30" t="s">
        <v>1049</v>
      </c>
      <c r="F30" t="s">
        <v>945</v>
      </c>
      <c r="G30" t="s">
        <v>942</v>
      </c>
      <c r="H30">
        <v>999.99900000000002</v>
      </c>
      <c r="K30">
        <v>107020381</v>
      </c>
      <c r="L30" s="2">
        <v>44761</v>
      </c>
      <c r="M30">
        <v>21</v>
      </c>
      <c r="N30">
        <v>1</v>
      </c>
      <c r="O30">
        <v>7</v>
      </c>
      <c r="P30">
        <v>1</v>
      </c>
      <c r="Q30" t="s">
        <v>7</v>
      </c>
    </row>
    <row r="31" spans="1:28">
      <c r="A31" t="s">
        <v>998</v>
      </c>
      <c r="B31" t="s">
        <v>942</v>
      </c>
      <c r="C31">
        <v>0.14000000000000001</v>
      </c>
      <c r="D31" t="s">
        <v>764</v>
      </c>
      <c r="E31" t="s">
        <v>1060</v>
      </c>
      <c r="F31" t="s">
        <v>942</v>
      </c>
      <c r="G31" t="s">
        <v>942</v>
      </c>
      <c r="H31">
        <v>999.99900000000002</v>
      </c>
      <c r="K31">
        <v>107588638</v>
      </c>
      <c r="L31" s="2">
        <v>45300</v>
      </c>
      <c r="M31">
        <v>30</v>
      </c>
      <c r="N31">
        <v>2</v>
      </c>
      <c r="O31">
        <v>8</v>
      </c>
      <c r="P31">
        <v>1</v>
      </c>
      <c r="Q31" t="s">
        <v>7</v>
      </c>
    </row>
    <row r="32" spans="1:28">
      <c r="A32" t="s">
        <v>998</v>
      </c>
      <c r="B32" t="s">
        <v>942</v>
      </c>
      <c r="C32">
        <v>0</v>
      </c>
      <c r="E32" t="s">
        <v>1015</v>
      </c>
      <c r="F32" t="s">
        <v>1041</v>
      </c>
      <c r="G32" t="s">
        <v>942</v>
      </c>
      <c r="H32">
        <v>999.99900000000002</v>
      </c>
      <c r="K32">
        <v>108545089</v>
      </c>
      <c r="L32" s="2">
        <v>46203</v>
      </c>
      <c r="M32">
        <v>30</v>
      </c>
      <c r="N32">
        <v>1</v>
      </c>
      <c r="O32">
        <v>0</v>
      </c>
      <c r="P32">
        <v>1</v>
      </c>
      <c r="Q32" t="s">
        <v>7</v>
      </c>
    </row>
    <row r="33" spans="1:21">
      <c r="A33" t="s">
        <v>998</v>
      </c>
      <c r="B33" t="s">
        <v>942</v>
      </c>
      <c r="C33">
        <v>2E-3</v>
      </c>
      <c r="D33" t="s">
        <v>758</v>
      </c>
      <c r="E33" t="s">
        <v>1015</v>
      </c>
      <c r="F33" t="s">
        <v>1033</v>
      </c>
      <c r="G33" t="s">
        <v>942</v>
      </c>
      <c r="H33">
        <v>999.99900000000002</v>
      </c>
      <c r="K33">
        <v>107991129</v>
      </c>
      <c r="L33" s="2">
        <v>45672</v>
      </c>
      <c r="M33">
        <v>21</v>
      </c>
      <c r="N33">
        <v>1</v>
      </c>
      <c r="O33">
        <v>7</v>
      </c>
      <c r="P33">
        <v>1</v>
      </c>
      <c r="Q33" t="s">
        <v>7</v>
      </c>
      <c r="U33" s="603"/>
    </row>
    <row r="34" spans="1:21">
      <c r="A34" t="s">
        <v>998</v>
      </c>
      <c r="B34" t="s">
        <v>942</v>
      </c>
      <c r="C34">
        <v>2.1000000000000001E-2</v>
      </c>
      <c r="D34" t="s">
        <v>762</v>
      </c>
      <c r="E34" t="s">
        <v>1015</v>
      </c>
      <c r="F34" t="s">
        <v>1033</v>
      </c>
      <c r="G34" t="s">
        <v>942</v>
      </c>
      <c r="H34">
        <v>999.99900000000002</v>
      </c>
      <c r="K34">
        <v>108052981</v>
      </c>
      <c r="L34" s="2">
        <v>45736</v>
      </c>
      <c r="M34">
        <v>21</v>
      </c>
      <c r="N34">
        <v>2</v>
      </c>
      <c r="O34">
        <v>0</v>
      </c>
      <c r="P34">
        <v>1</v>
      </c>
      <c r="Q34" t="s">
        <v>3</v>
      </c>
      <c r="U34" s="603"/>
    </row>
    <row r="35" spans="1:21">
      <c r="A35" t="s">
        <v>998</v>
      </c>
      <c r="B35" t="s">
        <v>942</v>
      </c>
      <c r="C35">
        <v>0</v>
      </c>
      <c r="E35" t="s">
        <v>1015</v>
      </c>
      <c r="F35" t="s">
        <v>1033</v>
      </c>
      <c r="G35" t="s">
        <v>942</v>
      </c>
      <c r="H35">
        <v>999.99900000000002</v>
      </c>
      <c r="K35">
        <v>107758889</v>
      </c>
      <c r="L35" s="2">
        <v>45464</v>
      </c>
      <c r="M35">
        <v>30</v>
      </c>
      <c r="N35">
        <v>1</v>
      </c>
      <c r="O35">
        <v>0</v>
      </c>
      <c r="P35">
        <v>1</v>
      </c>
      <c r="Q35" t="s">
        <v>7</v>
      </c>
    </row>
    <row r="36" spans="1:21">
      <c r="A36" t="s">
        <v>998</v>
      </c>
      <c r="B36" t="s">
        <v>942</v>
      </c>
      <c r="C36">
        <v>0</v>
      </c>
      <c r="E36" t="s">
        <v>1015</v>
      </c>
      <c r="F36" t="s">
        <v>1033</v>
      </c>
      <c r="G36" t="s">
        <v>942</v>
      </c>
      <c r="H36">
        <v>999.99900000000002</v>
      </c>
      <c r="K36">
        <v>107715242</v>
      </c>
      <c r="L36" s="2">
        <v>45406</v>
      </c>
      <c r="M36">
        <v>30</v>
      </c>
      <c r="N36">
        <v>1</v>
      </c>
      <c r="O36">
        <v>8</v>
      </c>
      <c r="P36">
        <v>1</v>
      </c>
      <c r="Q36" t="s">
        <v>7</v>
      </c>
    </row>
    <row r="37" spans="1:21">
      <c r="A37" t="s">
        <v>998</v>
      </c>
      <c r="B37" t="s">
        <v>942</v>
      </c>
      <c r="C37">
        <v>0</v>
      </c>
      <c r="D37" t="s">
        <v>6</v>
      </c>
      <c r="E37" t="s">
        <v>1015</v>
      </c>
      <c r="F37" t="s">
        <v>1033</v>
      </c>
      <c r="G37" t="s">
        <v>942</v>
      </c>
      <c r="H37">
        <v>999.99900000000002</v>
      </c>
      <c r="K37">
        <v>108326930</v>
      </c>
      <c r="L37" s="2">
        <v>45993</v>
      </c>
      <c r="M37">
        <v>30</v>
      </c>
      <c r="N37">
        <v>2</v>
      </c>
      <c r="O37">
        <v>8</v>
      </c>
      <c r="P37">
        <v>1</v>
      </c>
      <c r="Q37" t="s">
        <v>7</v>
      </c>
    </row>
    <row r="38" spans="1:21">
      <c r="A38" t="s">
        <v>998</v>
      </c>
      <c r="B38" t="s">
        <v>942</v>
      </c>
      <c r="C38">
        <v>8.5999999999999993E-2</v>
      </c>
      <c r="D38" t="s">
        <v>758</v>
      </c>
      <c r="E38" t="s">
        <v>1015</v>
      </c>
      <c r="F38" t="s">
        <v>1016</v>
      </c>
      <c r="G38" t="s">
        <v>942</v>
      </c>
      <c r="H38">
        <v>999.99900000000002</v>
      </c>
      <c r="K38">
        <v>108596417</v>
      </c>
      <c r="L38" s="2">
        <v>46255</v>
      </c>
      <c r="M38">
        <v>17</v>
      </c>
      <c r="N38">
        <v>1</v>
      </c>
      <c r="O38">
        <v>0</v>
      </c>
      <c r="P38">
        <v>1</v>
      </c>
      <c r="Q38" t="s">
        <v>7</v>
      </c>
    </row>
    <row r="39" spans="1:21">
      <c r="A39" t="s">
        <v>998</v>
      </c>
      <c r="B39" t="s">
        <v>942</v>
      </c>
      <c r="C39">
        <v>6.5000000000000002E-2</v>
      </c>
      <c r="D39" t="s">
        <v>765</v>
      </c>
      <c r="E39" t="s">
        <v>1015</v>
      </c>
      <c r="F39" t="s">
        <v>1016</v>
      </c>
      <c r="G39" t="s">
        <v>942</v>
      </c>
      <c r="H39">
        <v>999.99900000000002</v>
      </c>
      <c r="K39">
        <v>108028220</v>
      </c>
      <c r="L39" s="2">
        <v>45711</v>
      </c>
      <c r="M39">
        <v>17</v>
      </c>
      <c r="N39">
        <v>1</v>
      </c>
      <c r="O39">
        <v>0</v>
      </c>
      <c r="P39">
        <v>3</v>
      </c>
      <c r="Q39" t="s">
        <v>7</v>
      </c>
    </row>
    <row r="40" spans="1:21">
      <c r="A40" t="s">
        <v>998</v>
      </c>
      <c r="B40" t="s">
        <v>942</v>
      </c>
      <c r="C40">
        <v>2.8000000000000001E-2</v>
      </c>
      <c r="D40" t="s">
        <v>765</v>
      </c>
      <c r="E40" t="s">
        <v>1015</v>
      </c>
      <c r="F40" t="s">
        <v>1016</v>
      </c>
      <c r="G40" t="s">
        <v>942</v>
      </c>
      <c r="H40">
        <v>999.99900000000002</v>
      </c>
      <c r="K40">
        <v>108236675</v>
      </c>
      <c r="L40" s="2">
        <v>45919</v>
      </c>
      <c r="M40">
        <v>28</v>
      </c>
      <c r="N40">
        <v>1</v>
      </c>
      <c r="O40">
        <v>0</v>
      </c>
      <c r="P40">
        <v>1</v>
      </c>
      <c r="Q40" t="s">
        <v>7</v>
      </c>
      <c r="U40" s="603"/>
    </row>
    <row r="41" spans="1:21">
      <c r="A41" t="s">
        <v>947</v>
      </c>
      <c r="B41" t="s">
        <v>942</v>
      </c>
      <c r="C41">
        <v>0</v>
      </c>
      <c r="E41" t="s">
        <v>972</v>
      </c>
      <c r="G41" t="s">
        <v>942</v>
      </c>
      <c r="H41">
        <v>999.99900000000002</v>
      </c>
      <c r="K41">
        <v>105504040</v>
      </c>
      <c r="L41" s="2">
        <v>43256</v>
      </c>
      <c r="M41">
        <v>21</v>
      </c>
      <c r="N41">
        <v>1</v>
      </c>
      <c r="O41">
        <v>8</v>
      </c>
      <c r="P41">
        <v>1</v>
      </c>
      <c r="Q41" t="s">
        <v>3</v>
      </c>
    </row>
    <row r="42" spans="1:21">
      <c r="A42" t="s">
        <v>998</v>
      </c>
      <c r="B42" t="s">
        <v>942</v>
      </c>
      <c r="C42">
        <v>4.1000000000000002E-2</v>
      </c>
      <c r="D42" t="s">
        <v>756</v>
      </c>
      <c r="E42" t="s">
        <v>1002</v>
      </c>
      <c r="F42" t="s">
        <v>1003</v>
      </c>
      <c r="G42" t="s">
        <v>942</v>
      </c>
      <c r="H42">
        <v>999.99900000000002</v>
      </c>
      <c r="K42">
        <v>108002306</v>
      </c>
      <c r="L42" s="2">
        <v>45684</v>
      </c>
      <c r="M42">
        <v>1</v>
      </c>
      <c r="N42">
        <v>2</v>
      </c>
      <c r="O42">
        <v>9</v>
      </c>
      <c r="P42">
        <v>4</v>
      </c>
      <c r="Q42" t="s">
        <v>7</v>
      </c>
      <c r="U42" s="603"/>
    </row>
    <row r="43" spans="1:21">
      <c r="A43" t="s">
        <v>998</v>
      </c>
      <c r="B43" t="s">
        <v>942</v>
      </c>
      <c r="C43">
        <v>5.0000000000000001E-3</v>
      </c>
      <c r="D43" t="s">
        <v>756</v>
      </c>
      <c r="E43" t="s">
        <v>1002</v>
      </c>
      <c r="F43" t="s">
        <v>1003</v>
      </c>
      <c r="G43" t="s">
        <v>942</v>
      </c>
      <c r="H43">
        <v>999.99900000000002</v>
      </c>
      <c r="K43">
        <v>105007262</v>
      </c>
      <c r="L43" s="2">
        <v>42752</v>
      </c>
      <c r="M43">
        <v>1</v>
      </c>
      <c r="N43">
        <v>2</v>
      </c>
      <c r="O43">
        <v>8</v>
      </c>
      <c r="P43">
        <v>4</v>
      </c>
      <c r="Q43" t="s">
        <v>7</v>
      </c>
      <c r="U43" s="603"/>
    </row>
    <row r="44" spans="1:21">
      <c r="A44" t="s">
        <v>998</v>
      </c>
      <c r="B44" t="s">
        <v>942</v>
      </c>
      <c r="C44">
        <v>0</v>
      </c>
      <c r="E44" t="s">
        <v>1002</v>
      </c>
      <c r="F44" t="s">
        <v>1003</v>
      </c>
      <c r="G44" t="s">
        <v>942</v>
      </c>
      <c r="H44">
        <v>999.99900000000002</v>
      </c>
      <c r="J44" s="609"/>
      <c r="K44">
        <v>105806338</v>
      </c>
      <c r="L44" s="2">
        <v>43526</v>
      </c>
      <c r="M44">
        <v>1</v>
      </c>
      <c r="N44">
        <v>2</v>
      </c>
      <c r="O44">
        <v>0</v>
      </c>
      <c r="P44">
        <v>5</v>
      </c>
      <c r="Q44" t="s">
        <v>7</v>
      </c>
      <c r="U44" s="603"/>
    </row>
    <row r="45" spans="1:21">
      <c r="A45" t="s">
        <v>998</v>
      </c>
      <c r="B45" t="s">
        <v>942</v>
      </c>
      <c r="C45">
        <v>0</v>
      </c>
      <c r="E45" t="s">
        <v>1044</v>
      </c>
      <c r="F45" t="s">
        <v>997</v>
      </c>
      <c r="G45" t="s">
        <v>942</v>
      </c>
      <c r="H45">
        <v>999.99900000000002</v>
      </c>
      <c r="K45">
        <v>106437209</v>
      </c>
      <c r="L45" s="2">
        <v>44177</v>
      </c>
      <c r="M45">
        <v>21</v>
      </c>
      <c r="N45">
        <v>1</v>
      </c>
      <c r="O45">
        <v>7</v>
      </c>
      <c r="P45">
        <v>4</v>
      </c>
      <c r="Q45" t="s">
        <v>7</v>
      </c>
    </row>
    <row r="46" spans="1:21">
      <c r="A46" t="s">
        <v>998</v>
      </c>
      <c r="B46" t="s">
        <v>942</v>
      </c>
      <c r="C46">
        <v>0</v>
      </c>
      <c r="E46" t="s">
        <v>1044</v>
      </c>
      <c r="F46" t="s">
        <v>997</v>
      </c>
      <c r="G46" t="s">
        <v>942</v>
      </c>
      <c r="H46">
        <v>999.99900000000002</v>
      </c>
      <c r="K46">
        <v>106431907</v>
      </c>
      <c r="L46" s="2">
        <v>44152</v>
      </c>
      <c r="M46">
        <v>30</v>
      </c>
      <c r="N46">
        <v>1</v>
      </c>
      <c r="O46">
        <v>7</v>
      </c>
      <c r="P46">
        <v>1</v>
      </c>
      <c r="Q46" t="s">
        <v>7</v>
      </c>
    </row>
    <row r="47" spans="1:21">
      <c r="A47" t="s">
        <v>998</v>
      </c>
      <c r="B47" t="s">
        <v>942</v>
      </c>
      <c r="C47">
        <v>0</v>
      </c>
      <c r="E47" t="s">
        <v>1044</v>
      </c>
      <c r="G47" t="s">
        <v>942</v>
      </c>
      <c r="H47">
        <v>999.99900000000002</v>
      </c>
      <c r="K47">
        <v>107391646</v>
      </c>
      <c r="L47" s="2">
        <v>45117</v>
      </c>
      <c r="M47">
        <v>24</v>
      </c>
      <c r="N47">
        <v>1</v>
      </c>
      <c r="O47">
        <v>7</v>
      </c>
      <c r="P47">
        <v>1</v>
      </c>
      <c r="Q47" t="s">
        <v>7</v>
      </c>
      <c r="U47" s="603"/>
    </row>
    <row r="48" spans="1:21">
      <c r="A48" t="s">
        <v>998</v>
      </c>
      <c r="B48" t="s">
        <v>942</v>
      </c>
      <c r="C48">
        <v>0</v>
      </c>
      <c r="E48" t="s">
        <v>1044</v>
      </c>
      <c r="G48" t="s">
        <v>942</v>
      </c>
      <c r="H48">
        <v>999.99900000000002</v>
      </c>
      <c r="K48">
        <v>108017956</v>
      </c>
      <c r="L48" s="2">
        <v>45700</v>
      </c>
      <c r="M48">
        <v>30</v>
      </c>
      <c r="N48">
        <v>2</v>
      </c>
      <c r="O48">
        <v>7</v>
      </c>
      <c r="P48">
        <v>2</v>
      </c>
      <c r="Q48" t="s">
        <v>3</v>
      </c>
    </row>
    <row r="49" spans="1:21">
      <c r="A49" t="s">
        <v>998</v>
      </c>
      <c r="B49" t="s">
        <v>942</v>
      </c>
      <c r="C49">
        <v>0</v>
      </c>
      <c r="D49" t="s">
        <v>6</v>
      </c>
      <c r="E49" t="s">
        <v>1044</v>
      </c>
      <c r="G49" t="s">
        <v>942</v>
      </c>
      <c r="H49">
        <v>999.99900000000002</v>
      </c>
      <c r="K49">
        <v>107288111</v>
      </c>
      <c r="L49" s="2">
        <v>45016</v>
      </c>
      <c r="M49">
        <v>30</v>
      </c>
      <c r="N49">
        <v>1</v>
      </c>
      <c r="O49">
        <v>7</v>
      </c>
      <c r="P49">
        <v>1</v>
      </c>
      <c r="Q49" t="s">
        <v>7</v>
      </c>
    </row>
    <row r="50" spans="1:21">
      <c r="A50" t="s">
        <v>998</v>
      </c>
      <c r="B50" t="s">
        <v>942</v>
      </c>
      <c r="C50">
        <v>1.9E-2</v>
      </c>
      <c r="D50" t="s">
        <v>756</v>
      </c>
      <c r="E50" t="s">
        <v>942</v>
      </c>
      <c r="F50" t="s">
        <v>1009</v>
      </c>
      <c r="G50" t="s">
        <v>942</v>
      </c>
      <c r="H50">
        <v>999.99900000000002</v>
      </c>
      <c r="K50">
        <v>108202207</v>
      </c>
      <c r="L50" s="2">
        <v>45883</v>
      </c>
      <c r="M50">
        <v>21</v>
      </c>
      <c r="N50">
        <v>1</v>
      </c>
      <c r="O50">
        <v>0</v>
      </c>
      <c r="P50">
        <v>1</v>
      </c>
      <c r="Q50" t="s">
        <v>7</v>
      </c>
      <c r="U50" s="603"/>
    </row>
    <row r="51" spans="1:21">
      <c r="A51" t="s">
        <v>998</v>
      </c>
      <c r="B51" t="s">
        <v>942</v>
      </c>
      <c r="C51">
        <v>0</v>
      </c>
      <c r="E51" t="s">
        <v>942</v>
      </c>
      <c r="F51" t="s">
        <v>1000</v>
      </c>
      <c r="G51" t="s">
        <v>942</v>
      </c>
      <c r="H51">
        <v>999.99900000000002</v>
      </c>
      <c r="K51">
        <v>108089486</v>
      </c>
      <c r="L51" s="2">
        <v>45772</v>
      </c>
      <c r="M51">
        <v>30</v>
      </c>
      <c r="N51">
        <v>1</v>
      </c>
      <c r="O51">
        <v>0</v>
      </c>
      <c r="P51">
        <v>1</v>
      </c>
      <c r="Q51" t="s">
        <v>3</v>
      </c>
    </row>
    <row r="52" spans="1:21">
      <c r="A52" t="s">
        <v>998</v>
      </c>
      <c r="B52" t="s">
        <v>942</v>
      </c>
      <c r="C52">
        <v>4.9000000000000002E-2</v>
      </c>
      <c r="D52" t="s">
        <v>756</v>
      </c>
      <c r="E52" t="s">
        <v>942</v>
      </c>
      <c r="F52" t="s">
        <v>1074</v>
      </c>
      <c r="G52" t="s">
        <v>942</v>
      </c>
      <c r="H52">
        <v>999.99900000000002</v>
      </c>
      <c r="K52">
        <v>105631297</v>
      </c>
      <c r="L52" s="2">
        <v>43355</v>
      </c>
      <c r="M52">
        <v>23</v>
      </c>
      <c r="N52">
        <v>1</v>
      </c>
      <c r="O52">
        <v>0</v>
      </c>
      <c r="P52">
        <v>1</v>
      </c>
      <c r="Q52" t="s">
        <v>7</v>
      </c>
    </row>
    <row r="53" spans="1:21">
      <c r="A53" t="s">
        <v>998</v>
      </c>
      <c r="B53" t="s">
        <v>942</v>
      </c>
      <c r="C53">
        <v>0</v>
      </c>
      <c r="E53" t="s">
        <v>942</v>
      </c>
      <c r="F53" t="s">
        <v>945</v>
      </c>
      <c r="G53" t="s">
        <v>942</v>
      </c>
      <c r="H53">
        <v>999.99900000000002</v>
      </c>
      <c r="K53">
        <v>107306995</v>
      </c>
      <c r="L53" s="2">
        <v>45033</v>
      </c>
      <c r="M53">
        <v>21</v>
      </c>
      <c r="N53">
        <v>1</v>
      </c>
      <c r="O53">
        <v>0</v>
      </c>
      <c r="P53">
        <v>1</v>
      </c>
      <c r="Q53" t="s">
        <v>7</v>
      </c>
    </row>
    <row r="54" spans="1:21">
      <c r="A54" t="s">
        <v>998</v>
      </c>
      <c r="B54" t="s">
        <v>942</v>
      </c>
      <c r="C54">
        <v>1.9E-2</v>
      </c>
      <c r="D54" t="s">
        <v>6</v>
      </c>
      <c r="E54" t="s">
        <v>1019</v>
      </c>
      <c r="F54" t="s">
        <v>1000</v>
      </c>
      <c r="G54" t="s">
        <v>942</v>
      </c>
      <c r="H54">
        <v>999.99900000000002</v>
      </c>
      <c r="K54">
        <v>108287188</v>
      </c>
      <c r="L54" s="2">
        <v>45961</v>
      </c>
      <c r="M54">
        <v>30</v>
      </c>
      <c r="N54">
        <v>1</v>
      </c>
      <c r="O54">
        <v>0</v>
      </c>
      <c r="P54">
        <v>1</v>
      </c>
      <c r="Q54" t="s">
        <v>7</v>
      </c>
    </row>
    <row r="55" spans="1:21">
      <c r="A55" t="s">
        <v>998</v>
      </c>
      <c r="B55" t="s">
        <v>942</v>
      </c>
      <c r="C55">
        <v>7.8E-2</v>
      </c>
      <c r="D55" t="s">
        <v>6</v>
      </c>
      <c r="E55" t="s">
        <v>1019</v>
      </c>
      <c r="F55" t="s">
        <v>1033</v>
      </c>
      <c r="G55" t="s">
        <v>942</v>
      </c>
      <c r="H55">
        <v>999.99900000000002</v>
      </c>
      <c r="K55">
        <v>107107108</v>
      </c>
      <c r="L55" s="2">
        <v>44845</v>
      </c>
      <c r="M55">
        <v>24</v>
      </c>
      <c r="N55">
        <v>1</v>
      </c>
      <c r="O55">
        <v>12</v>
      </c>
      <c r="P55">
        <v>1</v>
      </c>
      <c r="Q55" t="s">
        <v>7</v>
      </c>
      <c r="U55" s="603"/>
    </row>
    <row r="56" spans="1:21">
      <c r="A56" t="s">
        <v>998</v>
      </c>
      <c r="B56" t="s">
        <v>942</v>
      </c>
      <c r="C56">
        <v>0</v>
      </c>
      <c r="E56" t="s">
        <v>1050</v>
      </c>
      <c r="F56" t="s">
        <v>1029</v>
      </c>
      <c r="G56" t="s">
        <v>942</v>
      </c>
      <c r="H56">
        <v>999.99900000000002</v>
      </c>
      <c r="K56">
        <v>105240102</v>
      </c>
      <c r="L56" s="2">
        <v>43001</v>
      </c>
      <c r="M56">
        <v>30</v>
      </c>
      <c r="N56">
        <v>1</v>
      </c>
      <c r="O56">
        <v>7</v>
      </c>
      <c r="P56">
        <v>1</v>
      </c>
      <c r="Q56" t="s">
        <v>7</v>
      </c>
    </row>
    <row r="57" spans="1:21">
      <c r="A57" t="s">
        <v>998</v>
      </c>
      <c r="B57" t="s">
        <v>942</v>
      </c>
      <c r="C57">
        <v>7.0000000000000007E-2</v>
      </c>
      <c r="D57" t="s">
        <v>756</v>
      </c>
      <c r="E57" t="s">
        <v>1081</v>
      </c>
      <c r="F57" t="s">
        <v>1000</v>
      </c>
      <c r="G57" t="s">
        <v>942</v>
      </c>
      <c r="H57">
        <v>999.99900000000002</v>
      </c>
      <c r="K57">
        <v>107518898</v>
      </c>
      <c r="L57" s="2">
        <v>45238</v>
      </c>
      <c r="M57">
        <v>19</v>
      </c>
      <c r="N57">
        <v>1</v>
      </c>
      <c r="O57">
        <v>8</v>
      </c>
      <c r="P57">
        <v>5</v>
      </c>
      <c r="Q57" t="s">
        <v>7</v>
      </c>
    </row>
    <row r="58" spans="1:21">
      <c r="A58" t="s">
        <v>998</v>
      </c>
      <c r="B58" t="s">
        <v>1019</v>
      </c>
      <c r="C58">
        <v>0</v>
      </c>
      <c r="D58" t="s">
        <v>757</v>
      </c>
      <c r="E58" t="s">
        <v>942</v>
      </c>
      <c r="F58" t="s">
        <v>1020</v>
      </c>
      <c r="G58" t="s">
        <v>942</v>
      </c>
      <c r="H58">
        <v>999.99900000000002</v>
      </c>
      <c r="K58">
        <v>107245082</v>
      </c>
      <c r="L58" s="2">
        <v>44970</v>
      </c>
      <c r="M58">
        <v>30</v>
      </c>
      <c r="N58">
        <v>1</v>
      </c>
      <c r="O58">
        <v>0</v>
      </c>
      <c r="P58">
        <v>1</v>
      </c>
      <c r="Q58" t="s">
        <v>7</v>
      </c>
      <c r="U58" s="603"/>
    </row>
    <row r="59" spans="1:21">
      <c r="A59" t="s">
        <v>998</v>
      </c>
      <c r="B59" t="s">
        <v>1019</v>
      </c>
      <c r="C59">
        <v>0</v>
      </c>
      <c r="E59" t="s">
        <v>942</v>
      </c>
      <c r="F59" t="s">
        <v>1000</v>
      </c>
      <c r="G59" t="s">
        <v>942</v>
      </c>
      <c r="H59">
        <v>999.99900000000002</v>
      </c>
      <c r="K59">
        <v>108310444</v>
      </c>
      <c r="L59" s="2">
        <v>45978</v>
      </c>
      <c r="M59">
        <v>30</v>
      </c>
      <c r="N59">
        <v>1</v>
      </c>
      <c r="O59">
        <v>8</v>
      </c>
      <c r="P59">
        <v>1</v>
      </c>
      <c r="Q59" t="s">
        <v>7</v>
      </c>
    </row>
    <row r="60" spans="1:21">
      <c r="A60" t="s">
        <v>998</v>
      </c>
      <c r="B60" t="s">
        <v>1120</v>
      </c>
      <c r="C60">
        <v>0</v>
      </c>
      <c r="D60" t="s">
        <v>6</v>
      </c>
      <c r="E60" t="s">
        <v>942</v>
      </c>
      <c r="F60" t="s">
        <v>1000</v>
      </c>
      <c r="G60" t="s">
        <v>942</v>
      </c>
      <c r="H60">
        <v>999.99900000000002</v>
      </c>
      <c r="K60">
        <v>106873684</v>
      </c>
      <c r="L60" s="2">
        <v>44619</v>
      </c>
      <c r="M60">
        <v>19</v>
      </c>
      <c r="N60">
        <v>2</v>
      </c>
      <c r="O60">
        <v>0</v>
      </c>
      <c r="P60">
        <v>1</v>
      </c>
      <c r="Q60" t="s">
        <v>7</v>
      </c>
    </row>
    <row r="61" spans="1:21">
      <c r="A61" t="s">
        <v>998</v>
      </c>
      <c r="B61" t="s">
        <v>1052</v>
      </c>
      <c r="C61">
        <v>0</v>
      </c>
      <c r="E61" t="s">
        <v>942</v>
      </c>
      <c r="F61" t="s">
        <v>940</v>
      </c>
      <c r="G61" t="s">
        <v>942</v>
      </c>
      <c r="H61">
        <v>999.99900000000002</v>
      </c>
      <c r="K61">
        <v>105240097</v>
      </c>
      <c r="L61" s="2">
        <v>43004</v>
      </c>
      <c r="M61">
        <v>21</v>
      </c>
      <c r="N61">
        <v>1</v>
      </c>
      <c r="O61">
        <v>7</v>
      </c>
      <c r="P61">
        <v>1</v>
      </c>
      <c r="Q61" t="s">
        <v>7</v>
      </c>
    </row>
    <row r="62" spans="1:21">
      <c r="A62" t="s">
        <v>998</v>
      </c>
      <c r="B62" t="s">
        <v>943</v>
      </c>
      <c r="C62">
        <v>0</v>
      </c>
      <c r="E62" t="s">
        <v>1027</v>
      </c>
      <c r="F62" t="s">
        <v>943</v>
      </c>
      <c r="G62" t="s">
        <v>946</v>
      </c>
      <c r="H62">
        <v>1.75</v>
      </c>
      <c r="K62">
        <v>107308067</v>
      </c>
      <c r="L62" s="2">
        <v>45035</v>
      </c>
      <c r="M62">
        <v>31</v>
      </c>
      <c r="N62">
        <v>1</v>
      </c>
      <c r="O62">
        <v>7</v>
      </c>
      <c r="P62">
        <v>1</v>
      </c>
      <c r="Q62" t="s">
        <v>7</v>
      </c>
    </row>
    <row r="63" spans="1:21">
      <c r="A63" t="s">
        <v>998</v>
      </c>
      <c r="B63" t="s">
        <v>943</v>
      </c>
      <c r="C63">
        <v>0</v>
      </c>
      <c r="E63" t="s">
        <v>1027</v>
      </c>
      <c r="F63" t="s">
        <v>1124</v>
      </c>
      <c r="G63" t="s">
        <v>946</v>
      </c>
      <c r="H63">
        <v>1.75</v>
      </c>
      <c r="K63">
        <v>105792455</v>
      </c>
      <c r="L63" s="2">
        <v>43513</v>
      </c>
      <c r="M63">
        <v>21</v>
      </c>
      <c r="N63">
        <v>2</v>
      </c>
      <c r="O63">
        <v>7</v>
      </c>
      <c r="P63">
        <v>1</v>
      </c>
      <c r="Q63" t="s">
        <v>7</v>
      </c>
    </row>
    <row r="64" spans="1:21">
      <c r="A64" t="s">
        <v>998</v>
      </c>
      <c r="B64" t="s">
        <v>1027</v>
      </c>
      <c r="C64">
        <v>0</v>
      </c>
      <c r="E64" t="s">
        <v>943</v>
      </c>
      <c r="F64" t="s">
        <v>1131</v>
      </c>
      <c r="G64" t="s">
        <v>946</v>
      </c>
      <c r="H64">
        <v>1.75</v>
      </c>
      <c r="K64">
        <v>105233236</v>
      </c>
      <c r="L64" s="2">
        <v>42979</v>
      </c>
      <c r="M64">
        <v>30</v>
      </c>
      <c r="N64">
        <v>1</v>
      </c>
      <c r="O64">
        <v>7</v>
      </c>
      <c r="P64">
        <v>4</v>
      </c>
      <c r="Q64" t="s">
        <v>7</v>
      </c>
      <c r="U64" s="603"/>
    </row>
    <row r="65" spans="1:21">
      <c r="A65" t="s">
        <v>998</v>
      </c>
      <c r="B65" t="s">
        <v>946</v>
      </c>
      <c r="C65">
        <v>0</v>
      </c>
      <c r="E65" t="s">
        <v>943</v>
      </c>
      <c r="F65" t="s">
        <v>1131</v>
      </c>
      <c r="G65" t="s">
        <v>946</v>
      </c>
      <c r="H65">
        <v>1.75</v>
      </c>
      <c r="K65">
        <v>106802260</v>
      </c>
      <c r="L65" s="2">
        <v>44467</v>
      </c>
      <c r="M65">
        <v>28</v>
      </c>
      <c r="N65">
        <v>1</v>
      </c>
      <c r="O65">
        <v>7</v>
      </c>
      <c r="P65">
        <v>1</v>
      </c>
      <c r="Q65" t="s">
        <v>7</v>
      </c>
    </row>
    <row r="66" spans="1:21">
      <c r="A66" t="s">
        <v>998</v>
      </c>
      <c r="B66" t="s">
        <v>946</v>
      </c>
      <c r="C66">
        <v>0</v>
      </c>
      <c r="E66" t="s">
        <v>943</v>
      </c>
      <c r="F66" t="s">
        <v>1133</v>
      </c>
      <c r="G66" t="s">
        <v>946</v>
      </c>
      <c r="H66">
        <v>1.75</v>
      </c>
      <c r="K66">
        <v>105463984</v>
      </c>
      <c r="L66" s="2">
        <v>43202</v>
      </c>
      <c r="M66">
        <v>26</v>
      </c>
      <c r="N66">
        <v>1</v>
      </c>
      <c r="O66">
        <v>7</v>
      </c>
      <c r="P66">
        <v>1</v>
      </c>
      <c r="Q66" t="s">
        <v>7</v>
      </c>
    </row>
    <row r="67" spans="1:21">
      <c r="A67" t="s">
        <v>998</v>
      </c>
      <c r="B67" t="s">
        <v>1027</v>
      </c>
      <c r="C67">
        <v>8.9999999999999993E-3</v>
      </c>
      <c r="D67" t="s">
        <v>756</v>
      </c>
      <c r="E67" t="s">
        <v>943</v>
      </c>
      <c r="F67" t="s">
        <v>1028</v>
      </c>
      <c r="G67" t="s">
        <v>946</v>
      </c>
      <c r="H67">
        <v>1.7589999999999999</v>
      </c>
      <c r="K67">
        <v>105755129</v>
      </c>
      <c r="L67" s="2">
        <v>43490</v>
      </c>
      <c r="M67">
        <v>17</v>
      </c>
      <c r="N67">
        <v>1</v>
      </c>
      <c r="O67">
        <v>0</v>
      </c>
      <c r="P67">
        <v>5</v>
      </c>
      <c r="Q67" t="s">
        <v>7</v>
      </c>
    </row>
    <row r="68" spans="1:21">
      <c r="A68" t="s">
        <v>947</v>
      </c>
      <c r="B68" t="s">
        <v>950</v>
      </c>
      <c r="C68">
        <v>2.8000000000000001E-2</v>
      </c>
      <c r="D68" t="s">
        <v>6</v>
      </c>
      <c r="E68" t="s">
        <v>942</v>
      </c>
      <c r="F68" t="s">
        <v>951</v>
      </c>
      <c r="G68" t="s">
        <v>950</v>
      </c>
      <c r="H68">
        <v>6.774</v>
      </c>
      <c r="K68">
        <v>107805749</v>
      </c>
      <c r="L68" s="2">
        <v>45506</v>
      </c>
      <c r="M68">
        <v>21</v>
      </c>
      <c r="N68">
        <v>1</v>
      </c>
      <c r="O68">
        <v>8</v>
      </c>
      <c r="P68">
        <v>1</v>
      </c>
      <c r="Q68" t="s">
        <v>7</v>
      </c>
      <c r="U68" s="603"/>
    </row>
    <row r="69" spans="1:21">
      <c r="A69" t="s">
        <v>947</v>
      </c>
      <c r="B69" t="s">
        <v>950</v>
      </c>
      <c r="C69">
        <v>1.9E-2</v>
      </c>
      <c r="D69" t="s">
        <v>6</v>
      </c>
      <c r="E69" t="s">
        <v>942</v>
      </c>
      <c r="F69" t="s">
        <v>948</v>
      </c>
      <c r="G69" t="s">
        <v>950</v>
      </c>
      <c r="H69">
        <v>6.7830000000000004</v>
      </c>
      <c r="K69">
        <v>108597977</v>
      </c>
      <c r="L69" s="2">
        <v>46256</v>
      </c>
      <c r="M69">
        <v>21</v>
      </c>
      <c r="N69">
        <v>1</v>
      </c>
      <c r="O69">
        <v>7</v>
      </c>
      <c r="P69">
        <v>1</v>
      </c>
      <c r="Q69" t="s">
        <v>7</v>
      </c>
    </row>
    <row r="70" spans="1:21">
      <c r="A70" t="s">
        <v>947</v>
      </c>
      <c r="B70" t="s">
        <v>950</v>
      </c>
      <c r="C70">
        <v>1.9E-2</v>
      </c>
      <c r="D70" t="s">
        <v>6</v>
      </c>
      <c r="E70" t="s">
        <v>942</v>
      </c>
      <c r="F70" t="s">
        <v>951</v>
      </c>
      <c r="G70" t="s">
        <v>950</v>
      </c>
      <c r="H70">
        <v>6.7830000000000004</v>
      </c>
      <c r="K70">
        <v>106437818</v>
      </c>
      <c r="L70" s="2">
        <v>44175</v>
      </c>
      <c r="M70">
        <v>21</v>
      </c>
      <c r="N70">
        <v>1</v>
      </c>
      <c r="O70">
        <v>0</v>
      </c>
      <c r="P70">
        <v>1</v>
      </c>
      <c r="Q70" t="s">
        <v>7</v>
      </c>
    </row>
    <row r="71" spans="1:21">
      <c r="A71" t="s">
        <v>947</v>
      </c>
      <c r="B71" t="s">
        <v>950</v>
      </c>
      <c r="C71">
        <v>1.9E-2</v>
      </c>
      <c r="D71" t="s">
        <v>6</v>
      </c>
      <c r="E71" t="s">
        <v>942</v>
      </c>
      <c r="F71" t="s">
        <v>951</v>
      </c>
      <c r="G71" t="s">
        <v>950</v>
      </c>
      <c r="H71">
        <v>6.7830000000000004</v>
      </c>
      <c r="K71">
        <v>107246029</v>
      </c>
      <c r="L71" s="2">
        <v>44971</v>
      </c>
      <c r="M71">
        <v>21</v>
      </c>
      <c r="N71">
        <v>1</v>
      </c>
      <c r="O71">
        <v>7</v>
      </c>
      <c r="P71">
        <v>1</v>
      </c>
      <c r="Q71" t="s">
        <v>7</v>
      </c>
    </row>
    <row r="72" spans="1:21">
      <c r="A72" t="s">
        <v>947</v>
      </c>
      <c r="B72" t="s">
        <v>950</v>
      </c>
      <c r="C72">
        <v>1.4999999999999999E-2</v>
      </c>
      <c r="D72" t="s">
        <v>6</v>
      </c>
      <c r="E72" t="s">
        <v>942</v>
      </c>
      <c r="F72" t="s">
        <v>951</v>
      </c>
      <c r="G72" t="s">
        <v>950</v>
      </c>
      <c r="H72">
        <v>6.7869999999999999</v>
      </c>
      <c r="K72">
        <v>105599836</v>
      </c>
      <c r="L72" s="2">
        <v>43354</v>
      </c>
      <c r="M72">
        <v>21</v>
      </c>
      <c r="N72">
        <v>1</v>
      </c>
      <c r="O72">
        <v>0</v>
      </c>
      <c r="P72">
        <v>1</v>
      </c>
      <c r="Q72" t="s">
        <v>7</v>
      </c>
      <c r="U72" s="603"/>
    </row>
    <row r="73" spans="1:21">
      <c r="A73" t="s">
        <v>947</v>
      </c>
      <c r="B73" t="s">
        <v>950</v>
      </c>
      <c r="C73">
        <v>1.2999999999999999E-2</v>
      </c>
      <c r="D73" t="s">
        <v>6</v>
      </c>
      <c r="E73" t="s">
        <v>942</v>
      </c>
      <c r="F73" t="s">
        <v>951</v>
      </c>
      <c r="G73" t="s">
        <v>950</v>
      </c>
      <c r="H73">
        <v>6.7889999999999997</v>
      </c>
      <c r="K73">
        <v>108208349</v>
      </c>
      <c r="L73" s="2">
        <v>45889</v>
      </c>
      <c r="M73">
        <v>21</v>
      </c>
      <c r="N73">
        <v>1</v>
      </c>
      <c r="O73">
        <v>7</v>
      </c>
      <c r="P73">
        <v>1</v>
      </c>
      <c r="Q73" t="s">
        <v>7</v>
      </c>
    </row>
    <row r="74" spans="1:21">
      <c r="A74" t="s">
        <v>947</v>
      </c>
      <c r="B74" t="s">
        <v>950</v>
      </c>
      <c r="C74">
        <v>8.9999999999999993E-3</v>
      </c>
      <c r="D74" t="s">
        <v>6</v>
      </c>
      <c r="E74" t="s">
        <v>942</v>
      </c>
      <c r="F74" t="s">
        <v>951</v>
      </c>
      <c r="G74" t="s">
        <v>950</v>
      </c>
      <c r="H74">
        <v>6.7930000000000001</v>
      </c>
      <c r="K74">
        <v>105416819</v>
      </c>
      <c r="L74" s="2">
        <v>43178</v>
      </c>
      <c r="M74">
        <v>21</v>
      </c>
      <c r="N74">
        <v>1</v>
      </c>
      <c r="O74">
        <v>0</v>
      </c>
      <c r="P74">
        <v>1</v>
      </c>
      <c r="Q74" t="s">
        <v>7</v>
      </c>
    </row>
    <row r="75" spans="1:21">
      <c r="A75" t="s">
        <v>947</v>
      </c>
      <c r="B75" t="s">
        <v>950</v>
      </c>
      <c r="C75">
        <v>8.9999999999999993E-3</v>
      </c>
      <c r="D75" t="s">
        <v>6</v>
      </c>
      <c r="E75" t="s">
        <v>942</v>
      </c>
      <c r="F75" t="s">
        <v>951</v>
      </c>
      <c r="G75" t="s">
        <v>950</v>
      </c>
      <c r="H75">
        <v>6.7930000000000001</v>
      </c>
      <c r="K75">
        <v>106596777</v>
      </c>
      <c r="L75" s="2">
        <v>44355</v>
      </c>
      <c r="M75">
        <v>21</v>
      </c>
      <c r="N75">
        <v>1</v>
      </c>
      <c r="O75">
        <v>0</v>
      </c>
      <c r="P75">
        <v>1</v>
      </c>
      <c r="Q75" t="s">
        <v>7</v>
      </c>
      <c r="U75" s="603"/>
    </row>
    <row r="76" spans="1:21">
      <c r="A76" t="s">
        <v>947</v>
      </c>
      <c r="B76" t="s">
        <v>950</v>
      </c>
      <c r="C76">
        <v>8.0000000000000002E-3</v>
      </c>
      <c r="D76" t="s">
        <v>6</v>
      </c>
      <c r="E76" t="s">
        <v>942</v>
      </c>
      <c r="F76" t="s">
        <v>951</v>
      </c>
      <c r="G76" t="s">
        <v>950</v>
      </c>
      <c r="H76">
        <v>6.7939999999999996</v>
      </c>
      <c r="K76">
        <v>105306041</v>
      </c>
      <c r="L76" s="2">
        <v>43070</v>
      </c>
      <c r="M76">
        <v>21</v>
      </c>
      <c r="N76">
        <v>1</v>
      </c>
      <c r="O76">
        <v>0</v>
      </c>
      <c r="P76">
        <v>1</v>
      </c>
      <c r="Q76" t="s">
        <v>7</v>
      </c>
    </row>
    <row r="77" spans="1:21">
      <c r="A77" t="s">
        <v>947</v>
      </c>
      <c r="B77" t="s">
        <v>950</v>
      </c>
      <c r="C77">
        <v>5.0000000000000001E-3</v>
      </c>
      <c r="D77" t="s">
        <v>6</v>
      </c>
      <c r="E77" t="s">
        <v>942</v>
      </c>
      <c r="F77" t="s">
        <v>951</v>
      </c>
      <c r="G77" t="s">
        <v>950</v>
      </c>
      <c r="H77">
        <v>6.7969999999999997</v>
      </c>
      <c r="K77">
        <v>105288749</v>
      </c>
      <c r="L77" s="2">
        <v>43046</v>
      </c>
      <c r="M77">
        <v>21</v>
      </c>
      <c r="N77">
        <v>1</v>
      </c>
      <c r="O77">
        <v>0</v>
      </c>
      <c r="P77">
        <v>1</v>
      </c>
      <c r="Q77" t="s">
        <v>7</v>
      </c>
    </row>
    <row r="78" spans="1:21">
      <c r="A78" t="s">
        <v>947</v>
      </c>
      <c r="B78" t="s">
        <v>950</v>
      </c>
      <c r="C78">
        <v>5.0000000000000001E-3</v>
      </c>
      <c r="D78" t="s">
        <v>6</v>
      </c>
      <c r="E78" t="s">
        <v>942</v>
      </c>
      <c r="F78" t="s">
        <v>951</v>
      </c>
      <c r="G78" t="s">
        <v>950</v>
      </c>
      <c r="H78">
        <v>6.7969999999999997</v>
      </c>
      <c r="K78">
        <v>108513387</v>
      </c>
      <c r="L78" s="2">
        <v>46171</v>
      </c>
      <c r="M78">
        <v>21</v>
      </c>
      <c r="N78">
        <v>1</v>
      </c>
      <c r="O78">
        <v>7</v>
      </c>
      <c r="P78">
        <v>1</v>
      </c>
      <c r="Q78" t="s">
        <v>7</v>
      </c>
    </row>
    <row r="79" spans="1:21">
      <c r="A79" t="s">
        <v>947</v>
      </c>
      <c r="B79" t="s">
        <v>950</v>
      </c>
      <c r="C79">
        <v>2E-3</v>
      </c>
      <c r="D79" t="s">
        <v>6</v>
      </c>
      <c r="E79" t="s">
        <v>942</v>
      </c>
      <c r="F79" t="s">
        <v>946</v>
      </c>
      <c r="G79" t="s">
        <v>950</v>
      </c>
      <c r="H79">
        <v>6.8</v>
      </c>
      <c r="K79">
        <v>105104140</v>
      </c>
      <c r="L79" s="2">
        <v>42874</v>
      </c>
      <c r="M79">
        <v>21</v>
      </c>
      <c r="N79">
        <v>1</v>
      </c>
      <c r="O79">
        <v>7</v>
      </c>
      <c r="P79">
        <v>1</v>
      </c>
      <c r="Q79" t="s">
        <v>3</v>
      </c>
      <c r="U79" s="603"/>
    </row>
    <row r="80" spans="1:21">
      <c r="A80" t="s">
        <v>947</v>
      </c>
      <c r="B80" t="s">
        <v>950</v>
      </c>
      <c r="C80">
        <v>2E-3</v>
      </c>
      <c r="D80" t="s">
        <v>6</v>
      </c>
      <c r="E80" t="s">
        <v>942</v>
      </c>
      <c r="G80" t="s">
        <v>950</v>
      </c>
      <c r="H80">
        <v>6.8</v>
      </c>
      <c r="K80">
        <v>105065784</v>
      </c>
      <c r="L80" s="2">
        <v>42835</v>
      </c>
      <c r="M80">
        <v>21</v>
      </c>
      <c r="N80">
        <v>1</v>
      </c>
      <c r="O80">
        <v>7</v>
      </c>
      <c r="P80">
        <v>1</v>
      </c>
      <c r="Q80" t="s">
        <v>7</v>
      </c>
    </row>
    <row r="81" spans="1:21">
      <c r="A81" t="s">
        <v>947</v>
      </c>
      <c r="B81" t="s">
        <v>950</v>
      </c>
      <c r="C81">
        <v>2E-3</v>
      </c>
      <c r="D81" t="s">
        <v>756</v>
      </c>
      <c r="E81" t="s">
        <v>942</v>
      </c>
      <c r="G81" t="s">
        <v>950</v>
      </c>
      <c r="H81">
        <v>6.8</v>
      </c>
      <c r="K81">
        <v>105530171</v>
      </c>
      <c r="L81" s="2">
        <v>43284</v>
      </c>
      <c r="M81">
        <v>28</v>
      </c>
      <c r="N81">
        <v>1</v>
      </c>
      <c r="O81">
        <v>7</v>
      </c>
      <c r="P81">
        <v>1</v>
      </c>
      <c r="Q81" t="s">
        <v>7</v>
      </c>
    </row>
    <row r="82" spans="1:21">
      <c r="A82" t="s">
        <v>947</v>
      </c>
      <c r="B82" t="s">
        <v>950</v>
      </c>
      <c r="C82">
        <v>0</v>
      </c>
      <c r="E82" t="s">
        <v>942</v>
      </c>
      <c r="F82" t="s">
        <v>988</v>
      </c>
      <c r="G82" t="s">
        <v>950</v>
      </c>
      <c r="H82">
        <v>6.8019999999999996</v>
      </c>
      <c r="K82">
        <v>108134559</v>
      </c>
      <c r="L82" s="2">
        <v>45815</v>
      </c>
      <c r="M82">
        <v>30</v>
      </c>
      <c r="N82">
        <v>1</v>
      </c>
      <c r="O82">
        <v>7</v>
      </c>
      <c r="P82">
        <v>1</v>
      </c>
      <c r="Q82" t="s">
        <v>7</v>
      </c>
    </row>
    <row r="83" spans="1:21">
      <c r="A83" t="s">
        <v>947</v>
      </c>
      <c r="B83" t="s">
        <v>950</v>
      </c>
      <c r="C83">
        <v>0</v>
      </c>
      <c r="E83" t="s">
        <v>942</v>
      </c>
      <c r="F83" t="s">
        <v>953</v>
      </c>
      <c r="G83" t="s">
        <v>950</v>
      </c>
      <c r="H83">
        <v>6.8019999999999996</v>
      </c>
      <c r="K83">
        <v>107471708</v>
      </c>
      <c r="L83" s="2">
        <v>45197</v>
      </c>
      <c r="M83">
        <v>30</v>
      </c>
      <c r="N83">
        <v>1</v>
      </c>
      <c r="O83">
        <v>7</v>
      </c>
      <c r="P83">
        <v>1</v>
      </c>
      <c r="Q83" t="s">
        <v>3</v>
      </c>
    </row>
    <row r="84" spans="1:21">
      <c r="A84" t="s">
        <v>947</v>
      </c>
      <c r="B84" t="s">
        <v>950</v>
      </c>
      <c r="C84">
        <v>0</v>
      </c>
      <c r="D84" t="s">
        <v>756</v>
      </c>
      <c r="E84" t="s">
        <v>942</v>
      </c>
      <c r="F84" t="s">
        <v>942</v>
      </c>
      <c r="G84" t="s">
        <v>950</v>
      </c>
      <c r="H84">
        <v>6.8019999999999996</v>
      </c>
      <c r="K84">
        <v>105472013</v>
      </c>
      <c r="L84" s="2">
        <v>43228</v>
      </c>
      <c r="M84">
        <v>30</v>
      </c>
      <c r="N84">
        <v>1</v>
      </c>
      <c r="O84">
        <v>8</v>
      </c>
      <c r="P84">
        <v>1</v>
      </c>
      <c r="Q84" t="s">
        <v>7</v>
      </c>
    </row>
    <row r="85" spans="1:21">
      <c r="A85" t="s">
        <v>947</v>
      </c>
      <c r="B85" t="s">
        <v>950</v>
      </c>
      <c r="C85">
        <v>0</v>
      </c>
      <c r="E85" t="s">
        <v>942</v>
      </c>
      <c r="F85" t="s">
        <v>946</v>
      </c>
      <c r="G85" t="s">
        <v>950</v>
      </c>
      <c r="H85">
        <v>6.8019999999999996</v>
      </c>
      <c r="K85">
        <v>105100516</v>
      </c>
      <c r="L85" s="2">
        <v>42871</v>
      </c>
      <c r="M85">
        <v>26</v>
      </c>
      <c r="N85">
        <v>1</v>
      </c>
      <c r="O85">
        <v>8</v>
      </c>
      <c r="P85">
        <v>1</v>
      </c>
      <c r="Q85" t="s">
        <v>7</v>
      </c>
    </row>
    <row r="86" spans="1:21">
      <c r="A86" t="s">
        <v>947</v>
      </c>
      <c r="B86" t="s">
        <v>950</v>
      </c>
      <c r="C86">
        <v>0</v>
      </c>
      <c r="E86" t="s">
        <v>942</v>
      </c>
      <c r="F86" t="s">
        <v>951</v>
      </c>
      <c r="G86" t="s">
        <v>950</v>
      </c>
      <c r="H86">
        <v>6.8019999999999996</v>
      </c>
      <c r="K86">
        <v>108185378</v>
      </c>
      <c r="L86" s="2">
        <v>45866</v>
      </c>
      <c r="M86">
        <v>21</v>
      </c>
      <c r="N86">
        <v>1</v>
      </c>
      <c r="O86">
        <v>8</v>
      </c>
      <c r="P86">
        <v>1</v>
      </c>
      <c r="Q86" t="s">
        <v>7</v>
      </c>
      <c r="U86" s="603"/>
    </row>
    <row r="87" spans="1:21">
      <c r="A87" t="s">
        <v>947</v>
      </c>
      <c r="B87" t="s">
        <v>950</v>
      </c>
      <c r="C87">
        <v>0</v>
      </c>
      <c r="E87" t="s">
        <v>942</v>
      </c>
      <c r="F87" t="s">
        <v>951</v>
      </c>
      <c r="G87" t="s">
        <v>950</v>
      </c>
      <c r="H87">
        <v>6.8019999999999996</v>
      </c>
      <c r="K87">
        <v>107453797</v>
      </c>
      <c r="L87" s="2">
        <v>45180</v>
      </c>
      <c r="M87">
        <v>23</v>
      </c>
      <c r="N87">
        <v>1</v>
      </c>
      <c r="O87">
        <v>7</v>
      </c>
      <c r="P87">
        <v>5</v>
      </c>
      <c r="Q87" t="s">
        <v>3</v>
      </c>
    </row>
    <row r="88" spans="1:21">
      <c r="A88" t="s">
        <v>947</v>
      </c>
      <c r="B88" t="s">
        <v>950</v>
      </c>
      <c r="C88">
        <v>0</v>
      </c>
      <c r="E88" t="s">
        <v>942</v>
      </c>
      <c r="G88" t="s">
        <v>950</v>
      </c>
      <c r="H88">
        <v>6.8019999999999996</v>
      </c>
      <c r="K88">
        <v>105251652</v>
      </c>
      <c r="L88" s="2">
        <v>43021</v>
      </c>
      <c r="M88">
        <v>21</v>
      </c>
      <c r="N88">
        <v>1</v>
      </c>
      <c r="O88">
        <v>7</v>
      </c>
      <c r="P88">
        <v>1</v>
      </c>
      <c r="Q88" t="s">
        <v>7</v>
      </c>
    </row>
    <row r="89" spans="1:21">
      <c r="A89" t="s">
        <v>947</v>
      </c>
      <c r="B89" t="s">
        <v>950</v>
      </c>
      <c r="C89">
        <v>0</v>
      </c>
      <c r="E89" t="s">
        <v>942</v>
      </c>
      <c r="G89" t="s">
        <v>950</v>
      </c>
      <c r="H89">
        <v>6.8019999999999996</v>
      </c>
      <c r="K89">
        <v>105812332</v>
      </c>
      <c r="L89" s="2">
        <v>43549</v>
      </c>
      <c r="M89">
        <v>21</v>
      </c>
      <c r="N89">
        <v>1</v>
      </c>
      <c r="O89">
        <v>7</v>
      </c>
      <c r="P89">
        <v>1</v>
      </c>
      <c r="Q89" t="s">
        <v>7</v>
      </c>
      <c r="U89" s="603"/>
    </row>
    <row r="90" spans="1:21">
      <c r="A90" t="s">
        <v>947</v>
      </c>
      <c r="B90" t="s">
        <v>950</v>
      </c>
      <c r="C90">
        <v>0</v>
      </c>
      <c r="E90" t="s">
        <v>942</v>
      </c>
      <c r="G90" t="s">
        <v>950</v>
      </c>
      <c r="H90">
        <v>6.8019999999999996</v>
      </c>
      <c r="K90">
        <v>105927533</v>
      </c>
      <c r="L90" s="2">
        <v>43661</v>
      </c>
      <c r="M90">
        <v>21</v>
      </c>
      <c r="N90">
        <v>1</v>
      </c>
      <c r="O90">
        <v>7</v>
      </c>
      <c r="P90">
        <v>1</v>
      </c>
      <c r="Q90" t="s">
        <v>7</v>
      </c>
      <c r="U90" s="603"/>
    </row>
    <row r="91" spans="1:21">
      <c r="A91" t="s">
        <v>947</v>
      </c>
      <c r="B91" t="s">
        <v>950</v>
      </c>
      <c r="C91">
        <v>0</v>
      </c>
      <c r="E91" t="s">
        <v>942</v>
      </c>
      <c r="G91" t="s">
        <v>950</v>
      </c>
      <c r="H91">
        <v>6.8019999999999996</v>
      </c>
      <c r="K91">
        <v>105851751</v>
      </c>
      <c r="L91" s="2">
        <v>43589</v>
      </c>
      <c r="M91">
        <v>21</v>
      </c>
      <c r="N91">
        <v>1</v>
      </c>
      <c r="O91">
        <v>7</v>
      </c>
      <c r="P91">
        <v>1</v>
      </c>
      <c r="Q91" t="s">
        <v>7</v>
      </c>
      <c r="U91" s="603"/>
    </row>
    <row r="92" spans="1:21">
      <c r="A92" t="s">
        <v>947</v>
      </c>
      <c r="B92" t="s">
        <v>950</v>
      </c>
      <c r="C92">
        <v>0</v>
      </c>
      <c r="E92" t="s">
        <v>942</v>
      </c>
      <c r="G92" t="s">
        <v>950</v>
      </c>
      <c r="H92">
        <v>6.8019999999999996</v>
      </c>
      <c r="K92">
        <v>106750298</v>
      </c>
      <c r="L92" s="2">
        <v>44501</v>
      </c>
      <c r="M92">
        <v>21</v>
      </c>
      <c r="N92">
        <v>1</v>
      </c>
      <c r="O92">
        <v>7</v>
      </c>
      <c r="P92">
        <v>1</v>
      </c>
      <c r="Q92" t="s">
        <v>7</v>
      </c>
    </row>
    <row r="93" spans="1:21">
      <c r="A93" t="s">
        <v>947</v>
      </c>
      <c r="B93" t="s">
        <v>950</v>
      </c>
      <c r="C93">
        <v>0</v>
      </c>
      <c r="E93" t="s">
        <v>942</v>
      </c>
      <c r="G93" t="s">
        <v>950</v>
      </c>
      <c r="H93">
        <v>6.8019999999999996</v>
      </c>
      <c r="K93">
        <v>108528080</v>
      </c>
      <c r="L93" s="2">
        <v>46185</v>
      </c>
      <c r="M93">
        <v>23</v>
      </c>
      <c r="N93">
        <v>1</v>
      </c>
      <c r="O93">
        <v>7</v>
      </c>
      <c r="P93">
        <v>1</v>
      </c>
      <c r="Q93" t="s">
        <v>3</v>
      </c>
    </row>
    <row r="94" spans="1:21">
      <c r="A94" t="s">
        <v>947</v>
      </c>
      <c r="B94" t="s">
        <v>950</v>
      </c>
      <c r="C94">
        <v>0</v>
      </c>
      <c r="E94" t="s">
        <v>942</v>
      </c>
      <c r="G94" t="s">
        <v>950</v>
      </c>
      <c r="H94">
        <v>6.8019999999999996</v>
      </c>
      <c r="K94">
        <v>106547772</v>
      </c>
      <c r="L94" s="2">
        <v>44302</v>
      </c>
      <c r="M94">
        <v>30</v>
      </c>
      <c r="N94">
        <v>1</v>
      </c>
      <c r="O94">
        <v>7</v>
      </c>
      <c r="P94">
        <v>4</v>
      </c>
      <c r="Q94" t="s">
        <v>7</v>
      </c>
    </row>
    <row r="95" spans="1:21">
      <c r="A95" t="s">
        <v>947</v>
      </c>
      <c r="B95" t="s">
        <v>950</v>
      </c>
      <c r="C95">
        <v>0</v>
      </c>
      <c r="E95" t="s">
        <v>942</v>
      </c>
      <c r="G95" t="s">
        <v>950</v>
      </c>
      <c r="H95">
        <v>6.8019999999999996</v>
      </c>
      <c r="K95">
        <v>106888816</v>
      </c>
      <c r="L95" s="2">
        <v>44632</v>
      </c>
      <c r="M95">
        <v>30</v>
      </c>
      <c r="N95">
        <v>1</v>
      </c>
      <c r="O95">
        <v>7</v>
      </c>
      <c r="P95">
        <v>1</v>
      </c>
      <c r="Q95" t="s">
        <v>7</v>
      </c>
    </row>
    <row r="96" spans="1:21">
      <c r="A96" t="s">
        <v>947</v>
      </c>
      <c r="B96" t="s">
        <v>950</v>
      </c>
      <c r="C96">
        <v>0</v>
      </c>
      <c r="E96" t="s">
        <v>942</v>
      </c>
      <c r="G96" t="s">
        <v>950</v>
      </c>
      <c r="H96">
        <v>6.8019999999999996</v>
      </c>
      <c r="K96">
        <v>108064946</v>
      </c>
      <c r="L96" s="2">
        <v>45747</v>
      </c>
      <c r="M96">
        <v>30</v>
      </c>
      <c r="N96">
        <v>1</v>
      </c>
      <c r="O96">
        <v>7</v>
      </c>
      <c r="P96">
        <v>1</v>
      </c>
      <c r="Q96" t="s">
        <v>7</v>
      </c>
    </row>
    <row r="97" spans="1:21">
      <c r="A97" t="s">
        <v>947</v>
      </c>
      <c r="B97" t="s">
        <v>950</v>
      </c>
      <c r="C97">
        <v>4.0000000000000001E-3</v>
      </c>
      <c r="D97" t="s">
        <v>757</v>
      </c>
      <c r="E97" t="s">
        <v>942</v>
      </c>
      <c r="F97" t="s">
        <v>951</v>
      </c>
      <c r="G97" t="s">
        <v>950</v>
      </c>
      <c r="H97">
        <v>6.806</v>
      </c>
      <c r="K97">
        <v>105713667</v>
      </c>
      <c r="L97" s="2">
        <v>43450</v>
      </c>
      <c r="M97">
        <v>31</v>
      </c>
      <c r="N97">
        <v>1</v>
      </c>
      <c r="O97">
        <v>7</v>
      </c>
      <c r="P97">
        <v>1</v>
      </c>
      <c r="Q97" t="s">
        <v>7</v>
      </c>
      <c r="U97" s="603"/>
    </row>
    <row r="98" spans="1:21">
      <c r="A98" t="s">
        <v>947</v>
      </c>
      <c r="B98" t="s">
        <v>950</v>
      </c>
      <c r="C98">
        <v>8.9999999999999993E-3</v>
      </c>
      <c r="D98" t="s">
        <v>757</v>
      </c>
      <c r="E98" t="s">
        <v>942</v>
      </c>
      <c r="F98" t="s">
        <v>951</v>
      </c>
      <c r="G98" t="s">
        <v>950</v>
      </c>
      <c r="H98">
        <v>6.8109999999999999</v>
      </c>
      <c r="K98">
        <v>105328522</v>
      </c>
      <c r="L98" s="2">
        <v>43089</v>
      </c>
      <c r="M98">
        <v>21</v>
      </c>
      <c r="N98">
        <v>2</v>
      </c>
      <c r="O98">
        <v>7</v>
      </c>
      <c r="P98">
        <v>1</v>
      </c>
      <c r="Q98" t="s">
        <v>3</v>
      </c>
    </row>
    <row r="99" spans="1:21">
      <c r="A99" t="s">
        <v>947</v>
      </c>
      <c r="B99" t="s">
        <v>950</v>
      </c>
      <c r="C99">
        <v>1.4E-2</v>
      </c>
      <c r="D99" t="s">
        <v>757</v>
      </c>
      <c r="E99" t="s">
        <v>942</v>
      </c>
      <c r="F99" t="s">
        <v>965</v>
      </c>
      <c r="G99" t="s">
        <v>950</v>
      </c>
      <c r="H99">
        <v>6.8159999999999998</v>
      </c>
      <c r="K99">
        <v>105240776</v>
      </c>
      <c r="L99" s="2">
        <v>43014</v>
      </c>
      <c r="M99">
        <v>21</v>
      </c>
      <c r="N99">
        <v>1</v>
      </c>
      <c r="O99">
        <v>0</v>
      </c>
      <c r="P99">
        <v>1</v>
      </c>
      <c r="Q99" t="s">
        <v>7</v>
      </c>
    </row>
    <row r="100" spans="1:21">
      <c r="A100" t="s">
        <v>947</v>
      </c>
      <c r="B100" t="s">
        <v>950</v>
      </c>
      <c r="C100">
        <v>1.4999999999999999E-2</v>
      </c>
      <c r="D100" t="s">
        <v>757</v>
      </c>
      <c r="E100" t="s">
        <v>942</v>
      </c>
      <c r="F100" t="s">
        <v>974</v>
      </c>
      <c r="G100" t="s">
        <v>950</v>
      </c>
      <c r="H100">
        <v>6.8170000000000002</v>
      </c>
      <c r="K100">
        <v>106087835</v>
      </c>
      <c r="L100" s="2">
        <v>43798</v>
      </c>
      <c r="M100">
        <v>21</v>
      </c>
      <c r="N100">
        <v>1</v>
      </c>
      <c r="O100">
        <v>0</v>
      </c>
      <c r="P100">
        <v>1</v>
      </c>
      <c r="Q100" t="s">
        <v>7</v>
      </c>
      <c r="U100" s="603"/>
    </row>
    <row r="101" spans="1:21">
      <c r="A101" t="s">
        <v>947</v>
      </c>
      <c r="B101" t="s">
        <v>950</v>
      </c>
      <c r="C101">
        <v>1.6E-2</v>
      </c>
      <c r="D101" t="s">
        <v>757</v>
      </c>
      <c r="E101" t="s">
        <v>942</v>
      </c>
      <c r="F101" t="s">
        <v>946</v>
      </c>
      <c r="G101" t="s">
        <v>950</v>
      </c>
      <c r="H101">
        <v>6.8179999999999996</v>
      </c>
      <c r="K101">
        <v>105169259</v>
      </c>
      <c r="L101" s="2">
        <v>42934</v>
      </c>
      <c r="M101">
        <v>21</v>
      </c>
      <c r="N101">
        <v>1</v>
      </c>
      <c r="O101">
        <v>0</v>
      </c>
      <c r="P101">
        <v>1</v>
      </c>
      <c r="Q101" t="s">
        <v>8</v>
      </c>
    </row>
    <row r="102" spans="1:21">
      <c r="A102" t="s">
        <v>947</v>
      </c>
      <c r="B102" t="s">
        <v>950</v>
      </c>
      <c r="C102">
        <v>1.9E-2</v>
      </c>
      <c r="D102" t="s">
        <v>757</v>
      </c>
      <c r="E102" t="s">
        <v>942</v>
      </c>
      <c r="F102" t="s">
        <v>946</v>
      </c>
      <c r="G102" t="s">
        <v>950</v>
      </c>
      <c r="H102">
        <v>6.8209999999999997</v>
      </c>
      <c r="K102">
        <v>107761990</v>
      </c>
      <c r="L102" s="2">
        <v>45463</v>
      </c>
      <c r="M102">
        <v>31</v>
      </c>
      <c r="N102">
        <v>1</v>
      </c>
      <c r="O102">
        <v>0</v>
      </c>
      <c r="P102">
        <v>1</v>
      </c>
      <c r="Q102" t="s">
        <v>7</v>
      </c>
    </row>
    <row r="103" spans="1:21">
      <c r="A103" t="s">
        <v>947</v>
      </c>
      <c r="B103" t="s">
        <v>950</v>
      </c>
      <c r="C103">
        <v>1.9E-2</v>
      </c>
      <c r="D103" t="s">
        <v>757</v>
      </c>
      <c r="E103" t="s">
        <v>942</v>
      </c>
      <c r="F103" t="s">
        <v>951</v>
      </c>
      <c r="G103" t="s">
        <v>950</v>
      </c>
      <c r="H103">
        <v>6.8209999999999997</v>
      </c>
      <c r="K103">
        <v>107817333</v>
      </c>
      <c r="L103" s="2">
        <v>45517</v>
      </c>
      <c r="M103">
        <v>21</v>
      </c>
      <c r="N103">
        <v>1</v>
      </c>
      <c r="O103">
        <v>0</v>
      </c>
      <c r="P103">
        <v>1</v>
      </c>
      <c r="Q103" t="s">
        <v>7</v>
      </c>
    </row>
    <row r="104" spans="1:21">
      <c r="A104" t="s">
        <v>947</v>
      </c>
      <c r="B104" t="s">
        <v>942</v>
      </c>
      <c r="C104">
        <v>0</v>
      </c>
      <c r="E104" t="s">
        <v>950</v>
      </c>
      <c r="F104" t="s">
        <v>988</v>
      </c>
      <c r="G104" t="s">
        <v>939</v>
      </c>
      <c r="H104">
        <v>0</v>
      </c>
      <c r="K104">
        <v>107787982</v>
      </c>
      <c r="L104" s="2">
        <v>45488</v>
      </c>
      <c r="M104">
        <v>30</v>
      </c>
      <c r="N104">
        <v>1</v>
      </c>
      <c r="O104">
        <v>7</v>
      </c>
      <c r="P104">
        <v>1</v>
      </c>
      <c r="Q104" t="s">
        <v>7</v>
      </c>
    </row>
    <row r="105" spans="1:21">
      <c r="A105" t="s">
        <v>947</v>
      </c>
      <c r="B105" t="s">
        <v>942</v>
      </c>
      <c r="C105">
        <v>4.2000000000000003E-2</v>
      </c>
      <c r="D105" t="s">
        <v>758</v>
      </c>
      <c r="E105" t="s">
        <v>950</v>
      </c>
      <c r="F105" t="s">
        <v>953</v>
      </c>
      <c r="G105" t="s">
        <v>939</v>
      </c>
      <c r="H105">
        <v>0</v>
      </c>
      <c r="K105">
        <v>107482671</v>
      </c>
      <c r="L105" s="2">
        <v>45203</v>
      </c>
      <c r="M105">
        <v>21</v>
      </c>
      <c r="N105">
        <v>1</v>
      </c>
      <c r="O105">
        <v>0</v>
      </c>
      <c r="P105">
        <v>1</v>
      </c>
      <c r="Q105" t="s">
        <v>3</v>
      </c>
    </row>
    <row r="106" spans="1:21">
      <c r="A106" t="s">
        <v>947</v>
      </c>
      <c r="B106" t="s">
        <v>942</v>
      </c>
      <c r="C106">
        <v>6.0000000000000001E-3</v>
      </c>
      <c r="D106" t="s">
        <v>758</v>
      </c>
      <c r="E106" t="s">
        <v>950</v>
      </c>
      <c r="F106" t="s">
        <v>953</v>
      </c>
      <c r="G106" t="s">
        <v>939</v>
      </c>
      <c r="H106">
        <v>0</v>
      </c>
      <c r="K106">
        <v>106422367</v>
      </c>
      <c r="L106" s="2">
        <v>44166</v>
      </c>
      <c r="M106">
        <v>32</v>
      </c>
      <c r="N106">
        <v>1</v>
      </c>
      <c r="O106">
        <v>7</v>
      </c>
      <c r="P106">
        <v>1</v>
      </c>
      <c r="Q106" t="s">
        <v>7</v>
      </c>
    </row>
    <row r="107" spans="1:21">
      <c r="A107" t="s">
        <v>947</v>
      </c>
      <c r="B107" t="s">
        <v>942</v>
      </c>
      <c r="C107">
        <v>0</v>
      </c>
      <c r="E107" t="s">
        <v>950</v>
      </c>
      <c r="F107" t="s">
        <v>967</v>
      </c>
      <c r="G107" t="s">
        <v>939</v>
      </c>
      <c r="H107">
        <v>0</v>
      </c>
      <c r="K107">
        <v>105580820</v>
      </c>
      <c r="L107" s="2">
        <v>43336</v>
      </c>
      <c r="M107">
        <v>24</v>
      </c>
      <c r="N107">
        <v>1</v>
      </c>
      <c r="O107">
        <v>7</v>
      </c>
      <c r="P107">
        <v>2</v>
      </c>
      <c r="Q107" t="s">
        <v>7</v>
      </c>
    </row>
    <row r="108" spans="1:21">
      <c r="A108" t="s">
        <v>947</v>
      </c>
      <c r="B108" t="s">
        <v>942</v>
      </c>
      <c r="C108">
        <v>0</v>
      </c>
      <c r="E108" t="s">
        <v>950</v>
      </c>
      <c r="F108" t="s">
        <v>987</v>
      </c>
      <c r="G108" t="s">
        <v>939</v>
      </c>
      <c r="H108">
        <v>0</v>
      </c>
      <c r="K108">
        <v>107366351</v>
      </c>
      <c r="L108" s="2">
        <v>45091</v>
      </c>
      <c r="M108">
        <v>31</v>
      </c>
      <c r="N108">
        <v>1</v>
      </c>
      <c r="O108">
        <v>22</v>
      </c>
      <c r="P108">
        <v>1</v>
      </c>
      <c r="Q108" t="s">
        <v>7</v>
      </c>
    </row>
    <row r="109" spans="1:21">
      <c r="A109" t="s">
        <v>947</v>
      </c>
      <c r="B109" t="s">
        <v>942</v>
      </c>
      <c r="C109">
        <v>1.9E-2</v>
      </c>
      <c r="D109" t="s">
        <v>758</v>
      </c>
      <c r="E109" t="s">
        <v>950</v>
      </c>
      <c r="G109" t="s">
        <v>939</v>
      </c>
      <c r="H109">
        <v>0</v>
      </c>
      <c r="K109">
        <v>105212509</v>
      </c>
      <c r="L109" s="2">
        <v>42983</v>
      </c>
      <c r="M109">
        <v>1</v>
      </c>
      <c r="N109">
        <v>2</v>
      </c>
      <c r="O109">
        <v>12</v>
      </c>
      <c r="P109">
        <v>4</v>
      </c>
      <c r="Q109" t="s">
        <v>8</v>
      </c>
    </row>
    <row r="110" spans="1:21">
      <c r="A110" t="s">
        <v>947</v>
      </c>
      <c r="B110" t="s">
        <v>942</v>
      </c>
      <c r="C110">
        <v>0</v>
      </c>
      <c r="E110" t="s">
        <v>950</v>
      </c>
      <c r="G110" t="s">
        <v>939</v>
      </c>
      <c r="H110">
        <v>0</v>
      </c>
      <c r="K110">
        <v>106592483</v>
      </c>
      <c r="L110" s="2">
        <v>44350</v>
      </c>
      <c r="M110">
        <v>21</v>
      </c>
      <c r="N110">
        <v>2</v>
      </c>
      <c r="O110">
        <v>8</v>
      </c>
      <c r="P110">
        <v>1</v>
      </c>
      <c r="Q110" t="s">
        <v>7</v>
      </c>
      <c r="U110" s="603"/>
    </row>
    <row r="111" spans="1:21">
      <c r="A111" t="s">
        <v>947</v>
      </c>
      <c r="B111" t="s">
        <v>942</v>
      </c>
      <c r="C111">
        <v>5.0000000000000001E-3</v>
      </c>
      <c r="D111" t="s">
        <v>756</v>
      </c>
      <c r="E111" t="s">
        <v>950</v>
      </c>
      <c r="F111" t="s">
        <v>953</v>
      </c>
      <c r="G111" t="s">
        <v>939</v>
      </c>
      <c r="H111">
        <v>5.0000000000000001E-3</v>
      </c>
      <c r="K111">
        <v>108468535</v>
      </c>
      <c r="L111" s="2">
        <v>46129</v>
      </c>
      <c r="M111">
        <v>21</v>
      </c>
      <c r="N111">
        <v>1</v>
      </c>
      <c r="O111">
        <v>7</v>
      </c>
      <c r="P111">
        <v>1</v>
      </c>
      <c r="Q111" t="s">
        <v>7</v>
      </c>
    </row>
    <row r="112" spans="1:21">
      <c r="A112" t="s">
        <v>947</v>
      </c>
      <c r="B112" t="s">
        <v>942</v>
      </c>
      <c r="C112">
        <v>8.9999999999999993E-3</v>
      </c>
      <c r="D112" t="s">
        <v>756</v>
      </c>
      <c r="E112" t="s">
        <v>950</v>
      </c>
      <c r="F112" t="s">
        <v>953</v>
      </c>
      <c r="G112" t="s">
        <v>939</v>
      </c>
      <c r="H112">
        <v>8.9999999999999993E-3</v>
      </c>
      <c r="K112">
        <v>108275163</v>
      </c>
      <c r="L112" s="2">
        <v>45953</v>
      </c>
      <c r="M112">
        <v>21</v>
      </c>
      <c r="N112">
        <v>1</v>
      </c>
      <c r="O112">
        <v>7</v>
      </c>
      <c r="P112">
        <v>1</v>
      </c>
      <c r="Q112" t="s">
        <v>7</v>
      </c>
    </row>
    <row r="113" spans="1:28">
      <c r="A113" t="s">
        <v>947</v>
      </c>
      <c r="B113" t="s">
        <v>942</v>
      </c>
      <c r="C113">
        <v>0.01</v>
      </c>
      <c r="D113" t="s">
        <v>756</v>
      </c>
      <c r="E113" t="s">
        <v>950</v>
      </c>
      <c r="F113" t="s">
        <v>953</v>
      </c>
      <c r="G113" t="s">
        <v>939</v>
      </c>
      <c r="H113">
        <v>0.01</v>
      </c>
      <c r="K113">
        <v>105888449</v>
      </c>
      <c r="L113" s="2">
        <v>43560</v>
      </c>
      <c r="M113">
        <v>21</v>
      </c>
      <c r="N113">
        <v>2</v>
      </c>
      <c r="O113">
        <v>0</v>
      </c>
      <c r="P113">
        <v>1</v>
      </c>
      <c r="Q113" t="s">
        <v>3</v>
      </c>
      <c r="U113" s="603"/>
    </row>
    <row r="114" spans="1:28">
      <c r="A114" t="s">
        <v>947</v>
      </c>
      <c r="B114" t="s">
        <v>942</v>
      </c>
      <c r="C114">
        <v>1.4E-2</v>
      </c>
      <c r="D114" t="s">
        <v>756</v>
      </c>
      <c r="E114" t="s">
        <v>950</v>
      </c>
      <c r="F114" t="s">
        <v>953</v>
      </c>
      <c r="G114" t="s">
        <v>939</v>
      </c>
      <c r="H114">
        <v>1.4E-2</v>
      </c>
      <c r="K114">
        <v>105390828</v>
      </c>
      <c r="L114" s="2">
        <v>43154</v>
      </c>
      <c r="M114">
        <v>21</v>
      </c>
      <c r="N114">
        <v>1</v>
      </c>
      <c r="P114">
        <v>1</v>
      </c>
      <c r="Q114" t="s">
        <v>3</v>
      </c>
      <c r="U114" s="603"/>
    </row>
    <row r="115" spans="1:28">
      <c r="A115" t="s">
        <v>947</v>
      </c>
      <c r="B115" t="s">
        <v>942</v>
      </c>
      <c r="C115">
        <v>1.9E-2</v>
      </c>
      <c r="D115" t="s">
        <v>756</v>
      </c>
      <c r="E115" t="s">
        <v>950</v>
      </c>
      <c r="F115" t="s">
        <v>953</v>
      </c>
      <c r="G115" t="s">
        <v>939</v>
      </c>
      <c r="H115">
        <v>1.9E-2</v>
      </c>
      <c r="K115">
        <v>104939553</v>
      </c>
      <c r="L115" s="2">
        <v>42711</v>
      </c>
      <c r="M115">
        <v>30</v>
      </c>
      <c r="N115">
        <v>1</v>
      </c>
      <c r="O115">
        <v>0</v>
      </c>
      <c r="P115">
        <v>1</v>
      </c>
      <c r="Q115" t="s">
        <v>7</v>
      </c>
      <c r="U115" s="603"/>
    </row>
    <row r="116" spans="1:28">
      <c r="A116" t="s">
        <v>947</v>
      </c>
      <c r="B116" t="s">
        <v>942</v>
      </c>
      <c r="C116">
        <v>2.8000000000000001E-2</v>
      </c>
      <c r="D116" t="s">
        <v>756</v>
      </c>
      <c r="E116" t="s">
        <v>950</v>
      </c>
      <c r="F116" t="s">
        <v>953</v>
      </c>
      <c r="G116" t="s">
        <v>939</v>
      </c>
      <c r="H116">
        <v>2.8000000000000001E-2</v>
      </c>
      <c r="K116">
        <v>105944937</v>
      </c>
      <c r="L116" s="2">
        <v>43678</v>
      </c>
      <c r="M116">
        <v>30</v>
      </c>
      <c r="N116">
        <v>1</v>
      </c>
      <c r="O116">
        <v>0</v>
      </c>
      <c r="P116">
        <v>1</v>
      </c>
      <c r="Q116" t="s">
        <v>7</v>
      </c>
      <c r="U116" s="603"/>
    </row>
    <row r="117" spans="1:28">
      <c r="A117" t="s">
        <v>947</v>
      </c>
      <c r="B117" t="s">
        <v>942</v>
      </c>
      <c r="C117">
        <v>3.7999999999999999E-2</v>
      </c>
      <c r="D117" t="s">
        <v>756</v>
      </c>
      <c r="E117" t="s">
        <v>950</v>
      </c>
      <c r="F117" t="s">
        <v>953</v>
      </c>
      <c r="G117" t="s">
        <v>939</v>
      </c>
      <c r="H117">
        <v>3.7999999999999999E-2</v>
      </c>
      <c r="K117">
        <v>105744513</v>
      </c>
      <c r="L117" s="2">
        <v>43481</v>
      </c>
      <c r="M117">
        <v>21</v>
      </c>
      <c r="N117">
        <v>1</v>
      </c>
      <c r="O117">
        <v>0</v>
      </c>
      <c r="P117">
        <v>1</v>
      </c>
      <c r="Q117" t="s">
        <v>7</v>
      </c>
      <c r="U117" s="603"/>
    </row>
    <row r="118" spans="1:28">
      <c r="A118" t="s">
        <v>947</v>
      </c>
      <c r="B118" t="s">
        <v>942</v>
      </c>
      <c r="C118">
        <v>3.7999999999999999E-2</v>
      </c>
      <c r="D118" t="s">
        <v>756</v>
      </c>
      <c r="E118" t="s">
        <v>950</v>
      </c>
      <c r="F118" t="s">
        <v>953</v>
      </c>
      <c r="G118" t="s">
        <v>939</v>
      </c>
      <c r="H118">
        <v>3.7999999999999999E-2</v>
      </c>
      <c r="K118">
        <v>106614425</v>
      </c>
      <c r="L118" s="2">
        <v>44376</v>
      </c>
      <c r="M118">
        <v>21</v>
      </c>
      <c r="N118">
        <v>1</v>
      </c>
      <c r="O118">
        <v>0</v>
      </c>
      <c r="P118">
        <v>1</v>
      </c>
      <c r="Q118" t="s">
        <v>7</v>
      </c>
    </row>
    <row r="119" spans="1:28">
      <c r="A119" t="s">
        <v>947</v>
      </c>
      <c r="B119" t="s">
        <v>942</v>
      </c>
      <c r="C119">
        <v>0.55000000000000004</v>
      </c>
      <c r="D119" t="s">
        <v>765</v>
      </c>
      <c r="E119" t="s">
        <v>953</v>
      </c>
      <c r="F119" t="s">
        <v>950</v>
      </c>
      <c r="G119" t="s">
        <v>939</v>
      </c>
      <c r="H119">
        <v>4.1000000000000002E-2</v>
      </c>
      <c r="K119">
        <v>107693400</v>
      </c>
      <c r="L119" s="2">
        <v>45399</v>
      </c>
      <c r="M119">
        <v>21</v>
      </c>
      <c r="N119">
        <v>1</v>
      </c>
      <c r="O119">
        <v>0</v>
      </c>
      <c r="P119">
        <v>1</v>
      </c>
      <c r="Q119" t="s">
        <v>7</v>
      </c>
      <c r="U119" s="603"/>
    </row>
    <row r="120" spans="1:28">
      <c r="A120" t="s">
        <v>947</v>
      </c>
      <c r="B120" t="s">
        <v>942</v>
      </c>
      <c r="C120">
        <v>1</v>
      </c>
      <c r="D120" t="s">
        <v>758</v>
      </c>
      <c r="E120" t="s">
        <v>948</v>
      </c>
      <c r="F120" t="s">
        <v>950</v>
      </c>
      <c r="G120" t="s">
        <v>939</v>
      </c>
      <c r="H120">
        <v>4.1000000000000002E-2</v>
      </c>
      <c r="K120">
        <v>108185380</v>
      </c>
      <c r="L120" s="2">
        <v>45866</v>
      </c>
      <c r="M120">
        <v>21</v>
      </c>
      <c r="N120">
        <v>1</v>
      </c>
      <c r="O120">
        <v>7</v>
      </c>
      <c r="P120">
        <v>1</v>
      </c>
      <c r="Q120" t="s">
        <v>7</v>
      </c>
      <c r="U120" s="603"/>
    </row>
    <row r="121" spans="1:28">
      <c r="A121" t="s">
        <v>947</v>
      </c>
      <c r="B121" t="s">
        <v>942</v>
      </c>
      <c r="C121">
        <v>4.7E-2</v>
      </c>
      <c r="D121" t="s">
        <v>756</v>
      </c>
      <c r="E121" t="s">
        <v>950</v>
      </c>
      <c r="F121" t="s">
        <v>953</v>
      </c>
      <c r="G121" t="s">
        <v>939</v>
      </c>
      <c r="H121">
        <v>4.7E-2</v>
      </c>
      <c r="K121">
        <v>107712454</v>
      </c>
      <c r="L121" s="2">
        <v>45420</v>
      </c>
      <c r="M121">
        <v>24</v>
      </c>
      <c r="N121">
        <v>2</v>
      </c>
      <c r="O121">
        <v>4</v>
      </c>
      <c r="P121">
        <v>1</v>
      </c>
      <c r="Q121" t="s">
        <v>7</v>
      </c>
    </row>
    <row r="122" spans="1:28">
      <c r="A122" t="s">
        <v>947</v>
      </c>
      <c r="B122" t="s">
        <v>942</v>
      </c>
      <c r="C122">
        <v>0.05</v>
      </c>
      <c r="D122" t="s">
        <v>762</v>
      </c>
      <c r="E122" t="s">
        <v>950</v>
      </c>
      <c r="F122" t="s">
        <v>953</v>
      </c>
      <c r="G122" t="s">
        <v>939</v>
      </c>
      <c r="H122">
        <v>0.05</v>
      </c>
      <c r="K122">
        <v>107693399</v>
      </c>
      <c r="L122" s="2">
        <v>45399</v>
      </c>
      <c r="M122">
        <v>21</v>
      </c>
      <c r="N122">
        <v>1</v>
      </c>
      <c r="O122">
        <v>0</v>
      </c>
      <c r="P122">
        <v>1</v>
      </c>
      <c r="Q122" t="s">
        <v>3</v>
      </c>
    </row>
    <row r="123" spans="1:28">
      <c r="A123" t="s">
        <v>947</v>
      </c>
      <c r="B123" t="s">
        <v>942</v>
      </c>
      <c r="C123">
        <v>0.05</v>
      </c>
      <c r="D123" t="s">
        <v>756</v>
      </c>
      <c r="E123" t="s">
        <v>950</v>
      </c>
      <c r="F123" t="s">
        <v>985</v>
      </c>
      <c r="G123" t="s">
        <v>939</v>
      </c>
      <c r="H123">
        <v>0.05</v>
      </c>
      <c r="K123">
        <v>107361950</v>
      </c>
      <c r="L123" s="2">
        <v>45088</v>
      </c>
      <c r="M123">
        <v>19</v>
      </c>
      <c r="N123">
        <v>1</v>
      </c>
      <c r="O123">
        <v>0</v>
      </c>
      <c r="P123">
        <v>1</v>
      </c>
      <c r="Q123" t="s">
        <v>7</v>
      </c>
    </row>
    <row r="124" spans="1:28">
      <c r="A124" t="s">
        <v>947</v>
      </c>
      <c r="B124" t="s">
        <v>942</v>
      </c>
      <c r="C124">
        <v>5.7000000000000002E-2</v>
      </c>
      <c r="D124" t="s">
        <v>756</v>
      </c>
      <c r="E124" t="s">
        <v>950</v>
      </c>
      <c r="F124" t="s">
        <v>953</v>
      </c>
      <c r="G124" t="s">
        <v>939</v>
      </c>
      <c r="H124">
        <v>5.7000000000000002E-2</v>
      </c>
      <c r="K124">
        <v>106267434</v>
      </c>
      <c r="L124" s="2">
        <v>44015</v>
      </c>
      <c r="M124">
        <v>21</v>
      </c>
      <c r="N124">
        <v>1</v>
      </c>
      <c r="O124">
        <v>0</v>
      </c>
      <c r="P124">
        <v>1</v>
      </c>
      <c r="Q124" t="s">
        <v>7</v>
      </c>
    </row>
    <row r="125" spans="1:28">
      <c r="A125" t="s">
        <v>947</v>
      </c>
      <c r="B125" t="s">
        <v>942</v>
      </c>
      <c r="C125">
        <v>5.7000000000000002E-2</v>
      </c>
      <c r="D125" t="s">
        <v>756</v>
      </c>
      <c r="E125" t="s">
        <v>950</v>
      </c>
      <c r="F125" t="s">
        <v>953</v>
      </c>
      <c r="G125" t="s">
        <v>939</v>
      </c>
      <c r="H125">
        <v>5.7000000000000002E-2</v>
      </c>
      <c r="K125">
        <v>105877329</v>
      </c>
      <c r="L125" s="2">
        <v>43608</v>
      </c>
      <c r="M125">
        <v>30</v>
      </c>
      <c r="N125">
        <v>1</v>
      </c>
      <c r="O125">
        <v>0</v>
      </c>
      <c r="P125">
        <v>1</v>
      </c>
      <c r="Q125" t="s">
        <v>9</v>
      </c>
    </row>
    <row r="126" spans="1:28" s="607" customFormat="1">
      <c r="A126" s="610" t="s">
        <v>947</v>
      </c>
      <c r="B126" t="s">
        <v>942</v>
      </c>
      <c r="C126">
        <v>5.8999999999999997E-2</v>
      </c>
      <c r="D126" t="s">
        <v>762</v>
      </c>
      <c r="E126" t="s">
        <v>950</v>
      </c>
      <c r="F126" t="s">
        <v>953</v>
      </c>
      <c r="G126" t="s">
        <v>939</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947</v>
      </c>
      <c r="B127" t="s">
        <v>942</v>
      </c>
      <c r="C127">
        <v>0.53</v>
      </c>
      <c r="D127" t="s">
        <v>758</v>
      </c>
      <c r="E127" t="s">
        <v>953</v>
      </c>
      <c r="F127" t="s">
        <v>950</v>
      </c>
      <c r="G127" t="s">
        <v>939</v>
      </c>
      <c r="H127">
        <v>6.0999999999999999E-2</v>
      </c>
      <c r="K127">
        <v>108185383</v>
      </c>
      <c r="L127" s="2">
        <v>45867</v>
      </c>
      <c r="M127">
        <v>28</v>
      </c>
      <c r="N127">
        <v>1</v>
      </c>
      <c r="O127">
        <v>0</v>
      </c>
      <c r="P127">
        <v>1</v>
      </c>
      <c r="Q127" t="s">
        <v>7</v>
      </c>
    </row>
    <row r="128" spans="1:28">
      <c r="A128" t="s">
        <v>947</v>
      </c>
      <c r="B128" t="s">
        <v>942</v>
      </c>
      <c r="C128">
        <v>0.5</v>
      </c>
      <c r="D128" t="s">
        <v>765</v>
      </c>
      <c r="E128" t="s">
        <v>953</v>
      </c>
      <c r="F128" t="s">
        <v>950</v>
      </c>
      <c r="G128" t="s">
        <v>939</v>
      </c>
      <c r="H128">
        <v>9.0999999999999998E-2</v>
      </c>
      <c r="K128">
        <v>107025838</v>
      </c>
      <c r="L128" s="2">
        <v>44767</v>
      </c>
      <c r="M128">
        <v>21</v>
      </c>
      <c r="N128">
        <v>1</v>
      </c>
      <c r="O128">
        <v>0</v>
      </c>
      <c r="P128">
        <v>1</v>
      </c>
      <c r="Q128" t="s">
        <v>7</v>
      </c>
    </row>
    <row r="129" spans="1:21">
      <c r="A129" t="s">
        <v>947</v>
      </c>
      <c r="B129" t="s">
        <v>942</v>
      </c>
      <c r="C129">
        <v>9.4E-2</v>
      </c>
      <c r="D129" t="s">
        <v>756</v>
      </c>
      <c r="E129" t="s">
        <v>950</v>
      </c>
      <c r="F129" t="s">
        <v>953</v>
      </c>
      <c r="G129" t="s">
        <v>939</v>
      </c>
      <c r="H129">
        <v>9.4E-2</v>
      </c>
      <c r="K129">
        <v>105764038</v>
      </c>
      <c r="L129" s="2">
        <v>43492</v>
      </c>
      <c r="M129">
        <v>21</v>
      </c>
      <c r="N129">
        <v>1</v>
      </c>
      <c r="O129">
        <v>0</v>
      </c>
      <c r="P129">
        <v>1</v>
      </c>
      <c r="Q129" t="s">
        <v>3</v>
      </c>
    </row>
    <row r="130" spans="1:21">
      <c r="A130" t="s">
        <v>947</v>
      </c>
      <c r="B130" t="s">
        <v>942</v>
      </c>
      <c r="C130">
        <v>0.1</v>
      </c>
      <c r="D130" t="s">
        <v>756</v>
      </c>
      <c r="E130" t="s">
        <v>950</v>
      </c>
      <c r="F130" t="s">
        <v>953</v>
      </c>
      <c r="G130" t="s">
        <v>939</v>
      </c>
      <c r="H130">
        <v>0.1</v>
      </c>
      <c r="K130">
        <v>107090136</v>
      </c>
      <c r="L130" s="2">
        <v>44829</v>
      </c>
      <c r="M130">
        <v>1</v>
      </c>
      <c r="N130">
        <v>1</v>
      </c>
      <c r="O130">
        <v>0</v>
      </c>
      <c r="P130">
        <v>5</v>
      </c>
      <c r="Q130" t="s">
        <v>7</v>
      </c>
    </row>
    <row r="131" spans="1:21">
      <c r="A131" t="s">
        <v>947</v>
      </c>
      <c r="B131" t="s">
        <v>942</v>
      </c>
      <c r="C131">
        <v>0.47</v>
      </c>
      <c r="D131" t="s">
        <v>758</v>
      </c>
      <c r="E131" t="s">
        <v>953</v>
      </c>
      <c r="F131" t="s">
        <v>950</v>
      </c>
      <c r="G131" t="s">
        <v>939</v>
      </c>
      <c r="H131">
        <v>0.121</v>
      </c>
      <c r="K131">
        <v>107564934</v>
      </c>
      <c r="L131" s="2">
        <v>45273</v>
      </c>
      <c r="M131">
        <v>21</v>
      </c>
      <c r="N131">
        <v>1</v>
      </c>
      <c r="O131">
        <v>0</v>
      </c>
      <c r="P131">
        <v>2</v>
      </c>
      <c r="Q131" t="s">
        <v>7</v>
      </c>
    </row>
    <row r="132" spans="1:21">
      <c r="A132" t="s">
        <v>947</v>
      </c>
      <c r="B132" t="s">
        <v>942</v>
      </c>
      <c r="C132">
        <v>0.16</v>
      </c>
      <c r="D132" t="s">
        <v>756</v>
      </c>
      <c r="E132" t="s">
        <v>950</v>
      </c>
      <c r="F132" t="s">
        <v>953</v>
      </c>
      <c r="G132" t="s">
        <v>939</v>
      </c>
      <c r="H132">
        <v>0.16</v>
      </c>
      <c r="K132">
        <v>106594773</v>
      </c>
      <c r="L132" s="2">
        <v>44352</v>
      </c>
      <c r="M132">
        <v>1</v>
      </c>
      <c r="N132">
        <v>1</v>
      </c>
      <c r="O132">
        <v>0</v>
      </c>
      <c r="P132">
        <v>5</v>
      </c>
      <c r="Q132" t="s">
        <v>8</v>
      </c>
    </row>
    <row r="133" spans="1:21">
      <c r="A133" t="s">
        <v>947</v>
      </c>
      <c r="B133" t="s">
        <v>942</v>
      </c>
      <c r="C133">
        <v>0.18</v>
      </c>
      <c r="D133" t="s">
        <v>756</v>
      </c>
      <c r="E133" t="s">
        <v>950</v>
      </c>
      <c r="F133" t="s">
        <v>953</v>
      </c>
      <c r="G133" t="s">
        <v>939</v>
      </c>
      <c r="H133">
        <v>0.18</v>
      </c>
      <c r="K133">
        <v>107465196</v>
      </c>
      <c r="L133" s="2">
        <v>45189</v>
      </c>
      <c r="M133">
        <v>1</v>
      </c>
      <c r="N133">
        <v>1</v>
      </c>
      <c r="O133">
        <v>0</v>
      </c>
      <c r="P133">
        <v>1</v>
      </c>
      <c r="Q133" t="s">
        <v>7</v>
      </c>
    </row>
    <row r="134" spans="1:21">
      <c r="A134" t="s">
        <v>947</v>
      </c>
      <c r="B134" t="s">
        <v>942</v>
      </c>
      <c r="C134">
        <v>0.41</v>
      </c>
      <c r="D134" t="s">
        <v>758</v>
      </c>
      <c r="E134" t="s">
        <v>953</v>
      </c>
      <c r="F134" t="s">
        <v>950</v>
      </c>
      <c r="G134" t="s">
        <v>939</v>
      </c>
      <c r="H134">
        <v>0.18099999999999999</v>
      </c>
      <c r="K134">
        <v>105728397</v>
      </c>
      <c r="L134" s="2">
        <v>43467</v>
      </c>
      <c r="M134">
        <v>19</v>
      </c>
      <c r="N134">
        <v>1</v>
      </c>
      <c r="O134">
        <v>0</v>
      </c>
      <c r="P134">
        <v>1</v>
      </c>
      <c r="Q134" t="s">
        <v>7</v>
      </c>
    </row>
    <row r="135" spans="1:21">
      <c r="A135" t="s">
        <v>947</v>
      </c>
      <c r="B135" t="s">
        <v>942</v>
      </c>
      <c r="C135">
        <v>0.19</v>
      </c>
      <c r="D135" t="s">
        <v>756</v>
      </c>
      <c r="E135" t="s">
        <v>950</v>
      </c>
      <c r="F135" t="s">
        <v>953</v>
      </c>
      <c r="G135" t="s">
        <v>939</v>
      </c>
      <c r="H135">
        <v>0.19</v>
      </c>
      <c r="K135">
        <v>106957894</v>
      </c>
      <c r="L135" s="2">
        <v>44698</v>
      </c>
      <c r="M135">
        <v>21</v>
      </c>
      <c r="N135">
        <v>1</v>
      </c>
      <c r="O135">
        <v>0</v>
      </c>
      <c r="P135">
        <v>1</v>
      </c>
      <c r="Q135" t="s">
        <v>3</v>
      </c>
    </row>
    <row r="136" spans="1:21">
      <c r="A136" t="s">
        <v>947</v>
      </c>
      <c r="B136" t="s">
        <v>942</v>
      </c>
      <c r="C136">
        <v>0.2</v>
      </c>
      <c r="D136" t="s">
        <v>762</v>
      </c>
      <c r="E136" t="s">
        <v>950</v>
      </c>
      <c r="F136" t="s">
        <v>953</v>
      </c>
      <c r="G136" t="s">
        <v>939</v>
      </c>
      <c r="H136">
        <v>0.2</v>
      </c>
      <c r="K136">
        <v>107277046</v>
      </c>
      <c r="L136" s="2">
        <v>45002</v>
      </c>
      <c r="M136">
        <v>1</v>
      </c>
      <c r="N136">
        <v>1</v>
      </c>
      <c r="O136">
        <v>0</v>
      </c>
      <c r="P136">
        <v>1</v>
      </c>
      <c r="Q136" t="s">
        <v>7</v>
      </c>
      <c r="U136" s="603"/>
    </row>
    <row r="137" spans="1:21">
      <c r="A137" t="s">
        <v>947</v>
      </c>
      <c r="B137" t="s">
        <v>942</v>
      </c>
      <c r="C137">
        <v>0.22</v>
      </c>
      <c r="D137" t="s">
        <v>756</v>
      </c>
      <c r="E137" t="s">
        <v>950</v>
      </c>
      <c r="F137" t="s">
        <v>953</v>
      </c>
      <c r="G137" t="s">
        <v>939</v>
      </c>
      <c r="H137">
        <v>0.22</v>
      </c>
      <c r="K137">
        <v>107430799</v>
      </c>
      <c r="L137" s="2">
        <v>45158</v>
      </c>
      <c r="M137">
        <v>21</v>
      </c>
      <c r="N137">
        <v>1</v>
      </c>
      <c r="O137">
        <v>0</v>
      </c>
      <c r="P137">
        <v>1</v>
      </c>
      <c r="Q137" t="s">
        <v>7</v>
      </c>
    </row>
    <row r="138" spans="1:21">
      <c r="A138" t="s">
        <v>947</v>
      </c>
      <c r="B138" t="s">
        <v>942</v>
      </c>
      <c r="C138">
        <v>0.23</v>
      </c>
      <c r="D138" t="s">
        <v>756</v>
      </c>
      <c r="E138" t="s">
        <v>950</v>
      </c>
      <c r="F138" t="s">
        <v>953</v>
      </c>
      <c r="G138" t="s">
        <v>939</v>
      </c>
      <c r="H138">
        <v>0.23</v>
      </c>
      <c r="K138">
        <v>106634974</v>
      </c>
      <c r="L138" s="2">
        <v>44397</v>
      </c>
      <c r="M138">
        <v>21</v>
      </c>
      <c r="N138">
        <v>1</v>
      </c>
      <c r="O138">
        <v>25</v>
      </c>
      <c r="P138">
        <v>1</v>
      </c>
      <c r="Q138" t="s">
        <v>8</v>
      </c>
    </row>
    <row r="139" spans="1:21">
      <c r="A139" t="s">
        <v>947</v>
      </c>
      <c r="B139" t="s">
        <v>942</v>
      </c>
      <c r="C139">
        <v>0.25</v>
      </c>
      <c r="D139" t="s">
        <v>756</v>
      </c>
      <c r="E139" t="s">
        <v>950</v>
      </c>
      <c r="F139" t="s">
        <v>953</v>
      </c>
      <c r="G139" t="s">
        <v>939</v>
      </c>
      <c r="H139">
        <v>0.25</v>
      </c>
      <c r="K139">
        <v>106628710</v>
      </c>
      <c r="L139" s="2">
        <v>44390</v>
      </c>
      <c r="M139">
        <v>21</v>
      </c>
      <c r="N139">
        <v>1</v>
      </c>
      <c r="O139">
        <v>0</v>
      </c>
      <c r="P139">
        <v>1</v>
      </c>
      <c r="Q139" t="s">
        <v>7</v>
      </c>
    </row>
    <row r="140" spans="1:21">
      <c r="A140" t="s">
        <v>947</v>
      </c>
      <c r="B140" t="s">
        <v>942</v>
      </c>
      <c r="C140">
        <v>0.32</v>
      </c>
      <c r="D140" t="s">
        <v>758</v>
      </c>
      <c r="E140" t="s">
        <v>953</v>
      </c>
      <c r="F140" t="s">
        <v>950</v>
      </c>
      <c r="G140" t="s">
        <v>939</v>
      </c>
      <c r="H140">
        <v>0.27100000000000002</v>
      </c>
      <c r="K140">
        <v>107344317</v>
      </c>
      <c r="L140" s="2">
        <v>45068</v>
      </c>
      <c r="M140">
        <v>21</v>
      </c>
      <c r="N140">
        <v>1</v>
      </c>
      <c r="O140">
        <v>0</v>
      </c>
      <c r="P140">
        <v>1</v>
      </c>
      <c r="Q140" t="s">
        <v>3</v>
      </c>
    </row>
    <row r="141" spans="1:21">
      <c r="A141" t="s">
        <v>947</v>
      </c>
      <c r="B141" t="s">
        <v>942</v>
      </c>
      <c r="C141">
        <v>0.32</v>
      </c>
      <c r="D141" t="s">
        <v>758</v>
      </c>
      <c r="E141" t="s">
        <v>953</v>
      </c>
      <c r="F141" t="s">
        <v>950</v>
      </c>
      <c r="G141" t="s">
        <v>939</v>
      </c>
      <c r="H141">
        <v>0.27100000000000002</v>
      </c>
      <c r="K141">
        <v>108313253</v>
      </c>
      <c r="L141" s="2">
        <v>45980</v>
      </c>
      <c r="M141">
        <v>21</v>
      </c>
      <c r="N141">
        <v>1</v>
      </c>
      <c r="O141">
        <v>0</v>
      </c>
      <c r="P141">
        <v>1</v>
      </c>
      <c r="Q141" t="s">
        <v>3</v>
      </c>
      <c r="U141" s="603"/>
    </row>
    <row r="142" spans="1:21">
      <c r="A142" t="s">
        <v>947</v>
      </c>
      <c r="B142" t="s">
        <v>942</v>
      </c>
      <c r="C142">
        <v>0.28000000000000003</v>
      </c>
      <c r="D142" t="s">
        <v>765</v>
      </c>
      <c r="E142" t="s">
        <v>953</v>
      </c>
      <c r="F142" t="s">
        <v>950</v>
      </c>
      <c r="G142" t="s">
        <v>939</v>
      </c>
      <c r="H142">
        <v>0.311</v>
      </c>
      <c r="K142">
        <v>108361181</v>
      </c>
      <c r="L142" s="2">
        <v>46025</v>
      </c>
      <c r="M142">
        <v>1</v>
      </c>
      <c r="N142">
        <v>1</v>
      </c>
      <c r="O142">
        <v>0</v>
      </c>
      <c r="P142">
        <v>5</v>
      </c>
    </row>
    <row r="143" spans="1:21">
      <c r="A143" t="s">
        <v>947</v>
      </c>
      <c r="B143" t="s">
        <v>942</v>
      </c>
      <c r="C143">
        <v>0.25</v>
      </c>
      <c r="D143" t="s">
        <v>758</v>
      </c>
      <c r="E143" t="s">
        <v>953</v>
      </c>
      <c r="F143" t="s">
        <v>950</v>
      </c>
      <c r="G143" t="s">
        <v>939</v>
      </c>
      <c r="H143">
        <v>0.34100000000000003</v>
      </c>
      <c r="K143">
        <v>106401761</v>
      </c>
      <c r="L143" s="2">
        <v>44146</v>
      </c>
      <c r="M143">
        <v>21</v>
      </c>
      <c r="N143">
        <v>2</v>
      </c>
      <c r="O143">
        <v>0</v>
      </c>
      <c r="P143">
        <v>1</v>
      </c>
      <c r="Q143" t="s">
        <v>7</v>
      </c>
    </row>
    <row r="144" spans="1:21">
      <c r="A144" t="s">
        <v>947</v>
      </c>
      <c r="B144" t="s">
        <v>942</v>
      </c>
      <c r="C144">
        <v>0.189</v>
      </c>
      <c r="D144" t="s">
        <v>758</v>
      </c>
      <c r="E144" t="s">
        <v>953</v>
      </c>
      <c r="F144" t="s">
        <v>950</v>
      </c>
      <c r="G144" t="s">
        <v>939</v>
      </c>
      <c r="H144">
        <v>0.40200000000000002</v>
      </c>
      <c r="K144">
        <v>108471501</v>
      </c>
      <c r="L144" s="2">
        <v>46132</v>
      </c>
      <c r="M144">
        <v>21</v>
      </c>
      <c r="N144">
        <v>1</v>
      </c>
      <c r="O144">
        <v>0</v>
      </c>
      <c r="P144">
        <v>1</v>
      </c>
      <c r="Q144" t="s">
        <v>3</v>
      </c>
    </row>
    <row r="145" spans="1:22">
      <c r="A145" t="s">
        <v>947</v>
      </c>
      <c r="B145" t="s">
        <v>942</v>
      </c>
      <c r="C145">
        <v>0.1</v>
      </c>
      <c r="D145" t="s">
        <v>758</v>
      </c>
      <c r="E145" t="s">
        <v>953</v>
      </c>
      <c r="F145" t="s">
        <v>950</v>
      </c>
      <c r="G145" t="s">
        <v>939</v>
      </c>
      <c r="H145">
        <v>0.49099999999999999</v>
      </c>
      <c r="K145">
        <v>105668819</v>
      </c>
      <c r="L145" s="2">
        <v>43416</v>
      </c>
      <c r="M145">
        <v>1</v>
      </c>
      <c r="N145">
        <v>1</v>
      </c>
      <c r="O145">
        <v>0</v>
      </c>
      <c r="P145">
        <v>4</v>
      </c>
    </row>
    <row r="146" spans="1:22">
      <c r="A146" t="s">
        <v>947</v>
      </c>
      <c r="B146" t="s">
        <v>942</v>
      </c>
      <c r="C146">
        <v>5.8000000000000003E-2</v>
      </c>
      <c r="D146" t="s">
        <v>765</v>
      </c>
      <c r="E146" t="s">
        <v>953</v>
      </c>
      <c r="F146" t="s">
        <v>950</v>
      </c>
      <c r="G146" t="s">
        <v>939</v>
      </c>
      <c r="H146">
        <v>0.53300000000000003</v>
      </c>
      <c r="K146">
        <v>106580347</v>
      </c>
      <c r="L146" s="2">
        <v>44335</v>
      </c>
      <c r="M146">
        <v>29</v>
      </c>
      <c r="N146">
        <v>1</v>
      </c>
      <c r="O146">
        <v>0</v>
      </c>
      <c r="P146">
        <v>1</v>
      </c>
      <c r="Q146" t="s">
        <v>8</v>
      </c>
    </row>
    <row r="147" spans="1:22">
      <c r="A147" t="s">
        <v>947</v>
      </c>
      <c r="B147" t="s">
        <v>942</v>
      </c>
      <c r="C147">
        <v>8.5000000000000006E-2</v>
      </c>
      <c r="D147" t="s">
        <v>758</v>
      </c>
      <c r="E147" t="s">
        <v>972</v>
      </c>
      <c r="F147" t="s">
        <v>953</v>
      </c>
      <c r="G147" t="s">
        <v>939</v>
      </c>
      <c r="H147">
        <v>0.58599999999999997</v>
      </c>
      <c r="I147" t="s">
        <v>61</v>
      </c>
      <c r="K147">
        <v>106806195</v>
      </c>
      <c r="L147" s="2">
        <v>44546</v>
      </c>
      <c r="M147">
        <v>21</v>
      </c>
      <c r="N147">
        <v>1</v>
      </c>
      <c r="O147">
        <v>0</v>
      </c>
      <c r="P147">
        <v>1</v>
      </c>
      <c r="Q147" t="s">
        <v>8</v>
      </c>
    </row>
    <row r="148" spans="1:22">
      <c r="A148" t="s">
        <v>947</v>
      </c>
      <c r="B148" t="s">
        <v>942</v>
      </c>
      <c r="C148">
        <v>2E-3</v>
      </c>
      <c r="D148" t="s">
        <v>758</v>
      </c>
      <c r="E148" t="s">
        <v>953</v>
      </c>
      <c r="F148" t="s">
        <v>950</v>
      </c>
      <c r="G148" t="s">
        <v>939</v>
      </c>
      <c r="H148">
        <v>0.58899999999999997</v>
      </c>
      <c r="K148">
        <v>108389051</v>
      </c>
      <c r="L148" s="2">
        <v>46051</v>
      </c>
      <c r="M148">
        <v>21</v>
      </c>
      <c r="N148">
        <v>1</v>
      </c>
      <c r="O148">
        <v>7</v>
      </c>
      <c r="P148">
        <v>1</v>
      </c>
      <c r="Q148" t="s">
        <v>7</v>
      </c>
    </row>
    <row r="149" spans="1:22">
      <c r="A149" t="s">
        <v>947</v>
      </c>
      <c r="B149" t="s">
        <v>942</v>
      </c>
      <c r="C149">
        <v>0</v>
      </c>
      <c r="E149" t="s">
        <v>953</v>
      </c>
      <c r="F149" t="s">
        <v>950</v>
      </c>
      <c r="G149" t="s">
        <v>939</v>
      </c>
      <c r="H149">
        <v>0.59099999999999997</v>
      </c>
      <c r="K149">
        <v>105013789</v>
      </c>
      <c r="L149" s="2">
        <v>42785</v>
      </c>
      <c r="M149">
        <v>29</v>
      </c>
      <c r="N149">
        <v>1</v>
      </c>
      <c r="O149">
        <v>8</v>
      </c>
      <c r="P149">
        <v>5</v>
      </c>
      <c r="Q149" t="s">
        <v>7</v>
      </c>
    </row>
    <row r="150" spans="1:22">
      <c r="A150" t="s">
        <v>947</v>
      </c>
      <c r="B150" t="s">
        <v>942</v>
      </c>
      <c r="C150">
        <v>7.3999999999999996E-2</v>
      </c>
      <c r="D150" t="s">
        <v>758</v>
      </c>
      <c r="E150" t="s">
        <v>972</v>
      </c>
      <c r="F150" t="s">
        <v>953</v>
      </c>
      <c r="G150" t="s">
        <v>939</v>
      </c>
      <c r="H150">
        <v>0.59699999999999998</v>
      </c>
      <c r="I150" t="s">
        <v>61</v>
      </c>
      <c r="K150">
        <v>106725275</v>
      </c>
      <c r="L150" s="2">
        <v>44481</v>
      </c>
      <c r="M150">
        <v>21</v>
      </c>
      <c r="N150">
        <v>1</v>
      </c>
      <c r="O150">
        <v>0</v>
      </c>
      <c r="P150">
        <v>1</v>
      </c>
      <c r="Q150" t="s">
        <v>3</v>
      </c>
      <c r="U150" s="603"/>
    </row>
    <row r="151" spans="1:22">
      <c r="A151" t="s">
        <v>947</v>
      </c>
      <c r="B151" t="s">
        <v>942</v>
      </c>
      <c r="C151">
        <v>3.7999999999999999E-2</v>
      </c>
      <c r="D151" t="s">
        <v>756</v>
      </c>
      <c r="E151" t="s">
        <v>953</v>
      </c>
      <c r="F151" t="s">
        <v>950</v>
      </c>
      <c r="G151" t="s">
        <v>939</v>
      </c>
      <c r="H151">
        <v>0.629</v>
      </c>
      <c r="K151">
        <v>105075866</v>
      </c>
      <c r="L151" s="2">
        <v>42830</v>
      </c>
      <c r="M151">
        <v>21</v>
      </c>
      <c r="N151">
        <v>2</v>
      </c>
      <c r="O151">
        <v>0</v>
      </c>
      <c r="P151">
        <v>1</v>
      </c>
      <c r="Q151" t="s">
        <v>7</v>
      </c>
    </row>
    <row r="152" spans="1:22">
      <c r="A152" t="s">
        <v>947</v>
      </c>
      <c r="B152" t="s">
        <v>942</v>
      </c>
      <c r="C152">
        <v>0.2</v>
      </c>
      <c r="D152" t="s">
        <v>756</v>
      </c>
      <c r="E152" t="s">
        <v>953</v>
      </c>
      <c r="F152" t="s">
        <v>960</v>
      </c>
      <c r="G152" t="s">
        <v>939</v>
      </c>
      <c r="H152">
        <v>0.79100000000000004</v>
      </c>
      <c r="K152">
        <v>105035818</v>
      </c>
      <c r="L152" s="2">
        <v>42806</v>
      </c>
      <c r="M152">
        <v>1</v>
      </c>
      <c r="N152">
        <v>2</v>
      </c>
      <c r="O152">
        <v>0</v>
      </c>
      <c r="P152">
        <v>1</v>
      </c>
      <c r="Q152" t="s">
        <v>7</v>
      </c>
    </row>
    <row r="153" spans="1:22">
      <c r="A153" t="s">
        <v>947</v>
      </c>
      <c r="B153" t="s">
        <v>939</v>
      </c>
      <c r="C153">
        <v>0.1</v>
      </c>
      <c r="D153" t="s">
        <v>758</v>
      </c>
      <c r="E153" t="s">
        <v>960</v>
      </c>
      <c r="F153" t="s">
        <v>953</v>
      </c>
      <c r="G153" t="s">
        <v>939</v>
      </c>
      <c r="H153">
        <v>0.79500000000000004</v>
      </c>
      <c r="K153">
        <v>106766819</v>
      </c>
      <c r="L153" s="2">
        <v>44510</v>
      </c>
      <c r="M153">
        <v>17</v>
      </c>
      <c r="N153">
        <v>1</v>
      </c>
      <c r="O153">
        <v>0</v>
      </c>
      <c r="P153">
        <v>5</v>
      </c>
      <c r="Q153" t="s">
        <v>7</v>
      </c>
    </row>
    <row r="154" spans="1:22">
      <c r="A154" t="s">
        <v>947</v>
      </c>
      <c r="B154" t="s">
        <v>942</v>
      </c>
      <c r="C154">
        <v>3.7999999999999999E-2</v>
      </c>
      <c r="D154" t="s">
        <v>758</v>
      </c>
      <c r="E154" t="s">
        <v>960</v>
      </c>
      <c r="F154" t="s">
        <v>953</v>
      </c>
      <c r="G154" t="s">
        <v>939</v>
      </c>
      <c r="H154">
        <v>0.85699999999999998</v>
      </c>
      <c r="K154">
        <v>105764042</v>
      </c>
      <c r="L154" s="2">
        <v>43495</v>
      </c>
      <c r="M154">
        <v>21</v>
      </c>
      <c r="N154">
        <v>1</v>
      </c>
      <c r="O154">
        <v>0</v>
      </c>
      <c r="P154">
        <v>1</v>
      </c>
      <c r="Q154" t="s">
        <v>7</v>
      </c>
    </row>
    <row r="155" spans="1:22">
      <c r="A155" t="s">
        <v>947</v>
      </c>
      <c r="B155" t="s">
        <v>942</v>
      </c>
      <c r="C155">
        <v>8.9999999999999993E-3</v>
      </c>
      <c r="D155" t="s">
        <v>758</v>
      </c>
      <c r="E155" t="s">
        <v>960</v>
      </c>
      <c r="F155" t="s">
        <v>948</v>
      </c>
      <c r="G155" t="s">
        <v>939</v>
      </c>
      <c r="H155">
        <v>0.88600000000000001</v>
      </c>
      <c r="K155">
        <v>106835489</v>
      </c>
      <c r="L155" s="2">
        <v>44579</v>
      </c>
      <c r="M155">
        <v>21</v>
      </c>
      <c r="N155">
        <v>1</v>
      </c>
      <c r="O155">
        <v>8</v>
      </c>
      <c r="P155">
        <v>1</v>
      </c>
      <c r="Q155" t="s">
        <v>7</v>
      </c>
    </row>
    <row r="156" spans="1:22">
      <c r="A156" t="s">
        <v>947</v>
      </c>
      <c r="B156" t="s">
        <v>939</v>
      </c>
      <c r="C156">
        <v>3.2000000000000001E-2</v>
      </c>
      <c r="D156" t="s">
        <v>756</v>
      </c>
      <c r="E156" t="s">
        <v>960</v>
      </c>
      <c r="F156" t="s">
        <v>948</v>
      </c>
      <c r="G156" t="s">
        <v>939</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947</v>
      </c>
      <c r="B157" t="s">
        <v>942</v>
      </c>
      <c r="C157">
        <v>3.7999999999999999E-2</v>
      </c>
      <c r="D157" t="s">
        <v>756</v>
      </c>
      <c r="E157" t="s">
        <v>960</v>
      </c>
      <c r="F157" t="s">
        <v>948</v>
      </c>
      <c r="G157" t="s">
        <v>939</v>
      </c>
      <c r="H157">
        <v>0.93300000000000005</v>
      </c>
      <c r="K157">
        <v>107090127</v>
      </c>
      <c r="L157" s="2">
        <v>44805</v>
      </c>
      <c r="M157">
        <v>2</v>
      </c>
      <c r="N157">
        <v>1</v>
      </c>
      <c r="O157">
        <v>0</v>
      </c>
      <c r="P157">
        <v>1</v>
      </c>
      <c r="Q157" t="s">
        <v>8</v>
      </c>
      <c r="U157" s="603"/>
    </row>
    <row r="158" spans="1:22">
      <c r="A158" t="s">
        <v>947</v>
      </c>
      <c r="B158" t="s">
        <v>942</v>
      </c>
      <c r="C158">
        <v>9.6000000000000002E-2</v>
      </c>
      <c r="D158" t="s">
        <v>758</v>
      </c>
      <c r="E158" t="s">
        <v>948</v>
      </c>
      <c r="F158" t="s">
        <v>949</v>
      </c>
      <c r="G158" t="s">
        <v>939</v>
      </c>
      <c r="H158">
        <v>0.94499999999999995</v>
      </c>
      <c r="K158">
        <v>107446399</v>
      </c>
      <c r="L158" s="2">
        <v>45171</v>
      </c>
      <c r="M158">
        <v>17</v>
      </c>
      <c r="N158">
        <v>1</v>
      </c>
      <c r="O158">
        <v>0</v>
      </c>
      <c r="P158">
        <v>1</v>
      </c>
      <c r="Q158" t="s">
        <v>7</v>
      </c>
    </row>
    <row r="159" spans="1:22">
      <c r="A159" t="s">
        <v>947</v>
      </c>
      <c r="B159" t="s">
        <v>942</v>
      </c>
      <c r="C159">
        <v>5.8999999999999997E-2</v>
      </c>
      <c r="D159" t="s">
        <v>756</v>
      </c>
      <c r="E159" t="s">
        <v>960</v>
      </c>
      <c r="F159" t="s">
        <v>948</v>
      </c>
      <c r="G159" t="s">
        <v>939</v>
      </c>
      <c r="H159">
        <v>0.95399999999999996</v>
      </c>
      <c r="K159">
        <v>107397257</v>
      </c>
      <c r="L159" s="2">
        <v>45120</v>
      </c>
      <c r="M159">
        <v>21</v>
      </c>
      <c r="N159">
        <v>1</v>
      </c>
      <c r="O159">
        <v>0</v>
      </c>
      <c r="P159">
        <v>1</v>
      </c>
      <c r="Q159" t="s">
        <v>7</v>
      </c>
      <c r="U159" s="603"/>
    </row>
    <row r="160" spans="1:22">
      <c r="A160" t="s">
        <v>947</v>
      </c>
      <c r="B160" t="s">
        <v>942</v>
      </c>
      <c r="C160">
        <v>2.7E-2</v>
      </c>
      <c r="D160" t="s">
        <v>758</v>
      </c>
      <c r="E160" t="s">
        <v>948</v>
      </c>
      <c r="F160" t="s">
        <v>960</v>
      </c>
      <c r="G160" t="s">
        <v>939</v>
      </c>
      <c r="H160">
        <v>1.014</v>
      </c>
      <c r="K160">
        <v>105620847</v>
      </c>
      <c r="L160" s="2">
        <v>43375</v>
      </c>
      <c r="M160">
        <v>21</v>
      </c>
      <c r="N160">
        <v>1</v>
      </c>
      <c r="O160">
        <v>0</v>
      </c>
      <c r="P160">
        <v>1</v>
      </c>
      <c r="Q160" t="s">
        <v>7</v>
      </c>
    </row>
    <row r="161" spans="1:22">
      <c r="A161" t="s">
        <v>947</v>
      </c>
      <c r="B161" t="s">
        <v>948</v>
      </c>
      <c r="C161">
        <v>0</v>
      </c>
      <c r="E161" t="s">
        <v>942</v>
      </c>
      <c r="F161" t="s">
        <v>971</v>
      </c>
      <c r="G161" t="s">
        <v>939</v>
      </c>
      <c r="H161">
        <v>1.0409999999999999</v>
      </c>
      <c r="K161">
        <v>107614732</v>
      </c>
      <c r="L161" s="2">
        <v>45324</v>
      </c>
      <c r="M161">
        <v>24</v>
      </c>
      <c r="N161">
        <v>1</v>
      </c>
      <c r="O161">
        <v>7</v>
      </c>
      <c r="P161">
        <v>4</v>
      </c>
      <c r="Q161" t="s">
        <v>7</v>
      </c>
      <c r="U161" s="603"/>
    </row>
    <row r="162" spans="1:22">
      <c r="A162" t="s">
        <v>947</v>
      </c>
      <c r="B162" t="s">
        <v>942</v>
      </c>
      <c r="C162">
        <v>0</v>
      </c>
      <c r="E162" t="s">
        <v>948</v>
      </c>
      <c r="F162" t="s">
        <v>975</v>
      </c>
      <c r="G162" t="s">
        <v>939</v>
      </c>
      <c r="H162">
        <v>1.0409999999999999</v>
      </c>
      <c r="K162">
        <v>108596194</v>
      </c>
      <c r="L162" s="2">
        <v>46254</v>
      </c>
      <c r="M162">
        <v>19</v>
      </c>
      <c r="N162">
        <v>1</v>
      </c>
      <c r="O162">
        <v>7</v>
      </c>
      <c r="P162">
        <v>1</v>
      </c>
    </row>
    <row r="163" spans="1:22">
      <c r="A163" t="s">
        <v>947</v>
      </c>
      <c r="B163" t="s">
        <v>942</v>
      </c>
      <c r="C163">
        <v>0</v>
      </c>
      <c r="E163" t="s">
        <v>948</v>
      </c>
      <c r="F163" t="s">
        <v>968</v>
      </c>
      <c r="G163" t="s">
        <v>939</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947</v>
      </c>
      <c r="B164" t="s">
        <v>942</v>
      </c>
      <c r="C164">
        <v>0</v>
      </c>
      <c r="E164" t="s">
        <v>948</v>
      </c>
      <c r="F164" t="s">
        <v>949</v>
      </c>
      <c r="G164" t="s">
        <v>939</v>
      </c>
      <c r="H164">
        <v>1.0409999999999999</v>
      </c>
      <c r="K164">
        <v>106939216</v>
      </c>
      <c r="L164" s="2">
        <v>44680</v>
      </c>
      <c r="M164">
        <v>30</v>
      </c>
      <c r="N164">
        <v>1</v>
      </c>
      <c r="O164">
        <v>7</v>
      </c>
      <c r="P164">
        <v>1</v>
      </c>
      <c r="Q164" t="s">
        <v>7</v>
      </c>
      <c r="U164" s="603"/>
    </row>
    <row r="165" spans="1:22">
      <c r="A165" t="s">
        <v>947</v>
      </c>
      <c r="B165" t="s">
        <v>942</v>
      </c>
      <c r="C165">
        <v>0</v>
      </c>
      <c r="E165" t="s">
        <v>948</v>
      </c>
      <c r="F165" t="s">
        <v>972</v>
      </c>
      <c r="G165" t="s">
        <v>939</v>
      </c>
      <c r="H165">
        <v>1.0409999999999999</v>
      </c>
      <c r="K165">
        <v>106995108</v>
      </c>
      <c r="L165" s="2">
        <v>44733</v>
      </c>
      <c r="M165">
        <v>21</v>
      </c>
      <c r="N165">
        <v>1</v>
      </c>
      <c r="O165">
        <v>7</v>
      </c>
      <c r="P165">
        <v>1</v>
      </c>
      <c r="Q165" t="s">
        <v>3</v>
      </c>
    </row>
    <row r="166" spans="1:22">
      <c r="A166" t="s">
        <v>947</v>
      </c>
      <c r="B166" t="s">
        <v>942</v>
      </c>
      <c r="C166">
        <v>0</v>
      </c>
      <c r="E166" t="s">
        <v>948</v>
      </c>
      <c r="G166" t="s">
        <v>939</v>
      </c>
      <c r="H166">
        <v>1.0409999999999999</v>
      </c>
      <c r="K166">
        <v>106374934</v>
      </c>
      <c r="L166" s="2">
        <v>44110</v>
      </c>
      <c r="M166">
        <v>21</v>
      </c>
      <c r="N166">
        <v>1</v>
      </c>
      <c r="O166">
        <v>7</v>
      </c>
      <c r="P166">
        <v>1</v>
      </c>
      <c r="Q166" t="s">
        <v>7</v>
      </c>
      <c r="U166" s="603"/>
    </row>
    <row r="167" spans="1:22">
      <c r="A167" t="s">
        <v>947</v>
      </c>
      <c r="B167" t="s">
        <v>942</v>
      </c>
      <c r="C167">
        <v>0</v>
      </c>
      <c r="E167" t="s">
        <v>948</v>
      </c>
      <c r="G167" t="s">
        <v>939</v>
      </c>
      <c r="H167">
        <v>1.0409999999999999</v>
      </c>
      <c r="K167">
        <v>107817331</v>
      </c>
      <c r="L167" s="2">
        <v>45516</v>
      </c>
      <c r="M167">
        <v>23</v>
      </c>
      <c r="N167">
        <v>1</v>
      </c>
      <c r="P167">
        <v>1</v>
      </c>
      <c r="Q167" t="s">
        <v>3</v>
      </c>
    </row>
    <row r="168" spans="1:22">
      <c r="A168" t="s">
        <v>947</v>
      </c>
      <c r="B168" t="s">
        <v>942</v>
      </c>
      <c r="C168">
        <v>0</v>
      </c>
      <c r="E168" t="s">
        <v>948</v>
      </c>
      <c r="G168" t="s">
        <v>939</v>
      </c>
      <c r="H168">
        <v>1.0409999999999999</v>
      </c>
      <c r="K168">
        <v>106043703</v>
      </c>
      <c r="L168" s="2">
        <v>43768</v>
      </c>
      <c r="M168">
        <v>30</v>
      </c>
      <c r="N168">
        <v>1</v>
      </c>
      <c r="O168">
        <v>7</v>
      </c>
      <c r="P168">
        <v>4</v>
      </c>
      <c r="Q168" t="s">
        <v>7</v>
      </c>
      <c r="U168" s="603"/>
    </row>
    <row r="169" spans="1:22">
      <c r="A169" t="s">
        <v>947</v>
      </c>
      <c r="B169" t="s">
        <v>942</v>
      </c>
      <c r="C169">
        <v>0</v>
      </c>
      <c r="E169" t="s">
        <v>948</v>
      </c>
      <c r="G169" t="s">
        <v>939</v>
      </c>
      <c r="H169">
        <v>1.0409999999999999</v>
      </c>
      <c r="K169">
        <v>107331335</v>
      </c>
      <c r="L169" s="2">
        <v>45057</v>
      </c>
      <c r="M169">
        <v>30</v>
      </c>
      <c r="N169">
        <v>1</v>
      </c>
      <c r="O169">
        <v>7</v>
      </c>
      <c r="P169">
        <v>1</v>
      </c>
      <c r="Q169" t="s">
        <v>8</v>
      </c>
    </row>
    <row r="170" spans="1:22">
      <c r="A170" t="s">
        <v>947</v>
      </c>
      <c r="B170" t="s">
        <v>942</v>
      </c>
      <c r="C170">
        <v>0</v>
      </c>
      <c r="E170" t="s">
        <v>948</v>
      </c>
      <c r="G170" t="s">
        <v>939</v>
      </c>
      <c r="H170">
        <v>1.0409999999999999</v>
      </c>
      <c r="K170">
        <v>108098341</v>
      </c>
      <c r="L170" s="2">
        <v>45780</v>
      </c>
      <c r="M170">
        <v>30</v>
      </c>
      <c r="N170">
        <v>1</v>
      </c>
      <c r="O170">
        <v>7</v>
      </c>
      <c r="P170">
        <v>1</v>
      </c>
      <c r="Q170" t="s">
        <v>3</v>
      </c>
    </row>
    <row r="171" spans="1:22">
      <c r="A171" t="s">
        <v>947</v>
      </c>
      <c r="B171" t="s">
        <v>939</v>
      </c>
      <c r="C171">
        <v>0</v>
      </c>
      <c r="E171" t="s">
        <v>948</v>
      </c>
      <c r="F171" t="s">
        <v>949</v>
      </c>
      <c r="G171" t="s">
        <v>939</v>
      </c>
      <c r="H171">
        <v>1.0409999999999999</v>
      </c>
      <c r="K171">
        <v>107922887</v>
      </c>
      <c r="L171" s="2">
        <v>45610</v>
      </c>
      <c r="M171">
        <v>30</v>
      </c>
      <c r="N171">
        <v>2</v>
      </c>
      <c r="O171">
        <v>7</v>
      </c>
      <c r="P171">
        <v>1</v>
      </c>
      <c r="Q171" t="s">
        <v>7</v>
      </c>
      <c r="U171" s="603"/>
    </row>
    <row r="172" spans="1:22">
      <c r="A172" t="s">
        <v>947</v>
      </c>
      <c r="B172" t="s">
        <v>942</v>
      </c>
      <c r="C172">
        <v>4.0000000000000001E-3</v>
      </c>
      <c r="D172" t="s">
        <v>756</v>
      </c>
      <c r="E172" t="s">
        <v>948</v>
      </c>
      <c r="F172" t="s">
        <v>949</v>
      </c>
      <c r="G172" t="s">
        <v>939</v>
      </c>
      <c r="H172">
        <v>1.0449999999999999</v>
      </c>
      <c r="K172">
        <v>107331337</v>
      </c>
      <c r="L172" s="2">
        <v>45057</v>
      </c>
      <c r="M172">
        <v>28</v>
      </c>
      <c r="N172">
        <v>1</v>
      </c>
      <c r="O172">
        <v>7</v>
      </c>
      <c r="P172">
        <v>1</v>
      </c>
      <c r="Q172" t="s">
        <v>7</v>
      </c>
    </row>
    <row r="173" spans="1:22">
      <c r="A173" t="s">
        <v>947</v>
      </c>
      <c r="B173" t="s">
        <v>942</v>
      </c>
      <c r="C173">
        <v>5.0000000000000001E-3</v>
      </c>
      <c r="D173" t="s">
        <v>756</v>
      </c>
      <c r="E173" t="s">
        <v>948</v>
      </c>
      <c r="F173" t="s">
        <v>949</v>
      </c>
      <c r="G173" t="s">
        <v>939</v>
      </c>
      <c r="H173">
        <v>1.046</v>
      </c>
      <c r="K173">
        <v>107814420</v>
      </c>
      <c r="L173" s="2">
        <v>45514</v>
      </c>
      <c r="M173">
        <v>21</v>
      </c>
      <c r="N173">
        <v>1</v>
      </c>
      <c r="O173">
        <v>7</v>
      </c>
      <c r="P173">
        <v>1</v>
      </c>
      <c r="Q173" t="s">
        <v>7</v>
      </c>
    </row>
    <row r="174" spans="1:22">
      <c r="A174" t="s">
        <v>947</v>
      </c>
      <c r="B174" t="s">
        <v>942</v>
      </c>
      <c r="C174">
        <v>1.0999999999999999E-2</v>
      </c>
      <c r="D174" t="s">
        <v>756</v>
      </c>
      <c r="E174" t="s">
        <v>948</v>
      </c>
      <c r="F174" t="s">
        <v>949</v>
      </c>
      <c r="G174" t="s">
        <v>939</v>
      </c>
      <c r="H174">
        <v>1.052</v>
      </c>
      <c r="K174">
        <v>106811569</v>
      </c>
      <c r="L174" s="2">
        <v>44550</v>
      </c>
      <c r="M174">
        <v>21</v>
      </c>
      <c r="N174">
        <v>1</v>
      </c>
      <c r="O174">
        <v>0</v>
      </c>
      <c r="P174">
        <v>1</v>
      </c>
      <c r="Q174" t="s">
        <v>7</v>
      </c>
    </row>
    <row r="175" spans="1:22">
      <c r="A175" t="s">
        <v>947</v>
      </c>
      <c r="B175" t="s">
        <v>942</v>
      </c>
      <c r="C175">
        <v>3.7999999999999999E-2</v>
      </c>
      <c r="D175" t="s">
        <v>756</v>
      </c>
      <c r="E175" t="s">
        <v>948</v>
      </c>
      <c r="F175" t="s">
        <v>945</v>
      </c>
      <c r="G175" t="s">
        <v>939</v>
      </c>
      <c r="H175">
        <v>1.079</v>
      </c>
      <c r="K175">
        <v>105599835</v>
      </c>
      <c r="L175" s="2">
        <v>43354</v>
      </c>
      <c r="M175">
        <v>1</v>
      </c>
      <c r="N175">
        <v>2</v>
      </c>
      <c r="O175">
        <v>0</v>
      </c>
      <c r="P175">
        <v>1</v>
      </c>
      <c r="U175" s="603"/>
    </row>
    <row r="176" spans="1:22">
      <c r="A176" t="s">
        <v>947</v>
      </c>
      <c r="B176" t="s">
        <v>942</v>
      </c>
      <c r="C176">
        <v>0.14000000000000001</v>
      </c>
      <c r="D176" t="s">
        <v>758</v>
      </c>
      <c r="E176" t="s">
        <v>949</v>
      </c>
      <c r="F176" t="s">
        <v>948</v>
      </c>
      <c r="G176" t="s">
        <v>939</v>
      </c>
      <c r="H176">
        <v>1.1910000000000001</v>
      </c>
      <c r="K176">
        <v>107899083</v>
      </c>
      <c r="L176" s="2">
        <v>45590</v>
      </c>
      <c r="M176">
        <v>1</v>
      </c>
      <c r="N176">
        <v>1</v>
      </c>
      <c r="O176">
        <v>0</v>
      </c>
      <c r="P176">
        <v>1</v>
      </c>
      <c r="Q176" t="s">
        <v>10</v>
      </c>
    </row>
    <row r="177" spans="1:17">
      <c r="A177" t="s">
        <v>947</v>
      </c>
      <c r="B177" t="s">
        <v>942</v>
      </c>
      <c r="C177">
        <v>0.13</v>
      </c>
      <c r="D177" t="s">
        <v>758</v>
      </c>
      <c r="E177" t="s">
        <v>949</v>
      </c>
      <c r="F177" t="s">
        <v>948</v>
      </c>
      <c r="G177" t="s">
        <v>939</v>
      </c>
      <c r="H177">
        <v>1.2010000000000001</v>
      </c>
      <c r="K177">
        <v>106398269</v>
      </c>
      <c r="L177" s="2">
        <v>44144</v>
      </c>
      <c r="M177">
        <v>19</v>
      </c>
      <c r="N177">
        <v>1</v>
      </c>
      <c r="O177">
        <v>0</v>
      </c>
      <c r="P177">
        <v>5</v>
      </c>
      <c r="Q177" t="s">
        <v>7</v>
      </c>
    </row>
    <row r="178" spans="1:17">
      <c r="A178" t="s">
        <v>947</v>
      </c>
      <c r="B178" t="s">
        <v>942</v>
      </c>
      <c r="C178">
        <v>0.189</v>
      </c>
      <c r="D178" t="s">
        <v>756</v>
      </c>
      <c r="E178" t="s">
        <v>948</v>
      </c>
      <c r="F178" t="s">
        <v>949</v>
      </c>
      <c r="G178" t="s">
        <v>939</v>
      </c>
      <c r="H178">
        <v>1.23</v>
      </c>
      <c r="J178" s="606"/>
      <c r="K178">
        <v>108323385</v>
      </c>
      <c r="L178" s="2">
        <v>45989</v>
      </c>
      <c r="M178">
        <v>21</v>
      </c>
      <c r="N178">
        <v>1</v>
      </c>
      <c r="O178">
        <v>0</v>
      </c>
      <c r="P178">
        <v>1</v>
      </c>
      <c r="Q178" t="s">
        <v>7</v>
      </c>
    </row>
    <row r="179" spans="1:17">
      <c r="A179" t="s">
        <v>947</v>
      </c>
      <c r="B179" t="s">
        <v>942</v>
      </c>
      <c r="C179">
        <v>0.19</v>
      </c>
      <c r="D179" t="s">
        <v>756</v>
      </c>
      <c r="E179" t="s">
        <v>948</v>
      </c>
      <c r="F179" t="s">
        <v>949</v>
      </c>
      <c r="G179" t="s">
        <v>939</v>
      </c>
      <c r="H179">
        <v>1.2310000000000001</v>
      </c>
      <c r="K179">
        <v>107213186</v>
      </c>
      <c r="L179" s="2">
        <v>44941</v>
      </c>
      <c r="M179">
        <v>21</v>
      </c>
      <c r="N179">
        <v>1</v>
      </c>
      <c r="O179">
        <v>0</v>
      </c>
      <c r="P179">
        <v>1</v>
      </c>
      <c r="Q179" t="s">
        <v>3</v>
      </c>
    </row>
    <row r="180" spans="1:17">
      <c r="A180" t="s">
        <v>947</v>
      </c>
      <c r="B180" t="s">
        <v>939</v>
      </c>
      <c r="C180">
        <v>9.5000000000000001E-2</v>
      </c>
      <c r="D180" t="s">
        <v>758</v>
      </c>
      <c r="E180" t="s">
        <v>949</v>
      </c>
      <c r="F180" t="s">
        <v>948</v>
      </c>
      <c r="G180" t="s">
        <v>939</v>
      </c>
      <c r="H180">
        <v>1.236</v>
      </c>
      <c r="K180">
        <v>108293465</v>
      </c>
      <c r="L180" s="2">
        <v>45965</v>
      </c>
      <c r="M180">
        <v>21</v>
      </c>
      <c r="N180">
        <v>1</v>
      </c>
      <c r="O180">
        <v>0</v>
      </c>
      <c r="P180">
        <v>1</v>
      </c>
      <c r="Q180" t="s">
        <v>7</v>
      </c>
    </row>
    <row r="181" spans="1:17">
      <c r="A181" t="s">
        <v>998</v>
      </c>
      <c r="B181" t="s">
        <v>942</v>
      </c>
      <c r="C181">
        <v>0.95</v>
      </c>
      <c r="D181" t="s">
        <v>758</v>
      </c>
      <c r="E181" t="s">
        <v>945</v>
      </c>
      <c r="F181" t="s">
        <v>945</v>
      </c>
      <c r="G181" t="s">
        <v>939</v>
      </c>
      <c r="H181">
        <v>1.242</v>
      </c>
      <c r="K181">
        <v>107084782</v>
      </c>
      <c r="L181" s="2">
        <v>44824</v>
      </c>
      <c r="M181">
        <v>28</v>
      </c>
      <c r="N181">
        <v>1</v>
      </c>
      <c r="O181">
        <v>0</v>
      </c>
      <c r="P181">
        <v>1</v>
      </c>
      <c r="Q181" t="s">
        <v>7</v>
      </c>
    </row>
    <row r="182" spans="1:17">
      <c r="A182" t="s">
        <v>947</v>
      </c>
      <c r="B182" t="s">
        <v>942</v>
      </c>
      <c r="C182">
        <v>5.0999999999999997E-2</v>
      </c>
      <c r="D182" t="s">
        <v>758</v>
      </c>
      <c r="E182" t="s">
        <v>949</v>
      </c>
      <c r="F182" t="s">
        <v>948</v>
      </c>
      <c r="G182" t="s">
        <v>939</v>
      </c>
      <c r="H182">
        <v>1.28</v>
      </c>
      <c r="K182">
        <v>106233156</v>
      </c>
      <c r="L182" s="2">
        <v>43974</v>
      </c>
      <c r="M182">
        <v>1</v>
      </c>
      <c r="N182">
        <v>1</v>
      </c>
      <c r="O182">
        <v>0</v>
      </c>
      <c r="P182">
        <v>1</v>
      </c>
      <c r="Q182" t="s">
        <v>8</v>
      </c>
    </row>
    <row r="183" spans="1:17">
      <c r="A183" t="s">
        <v>947</v>
      </c>
      <c r="B183" t="s">
        <v>942</v>
      </c>
      <c r="C183">
        <v>1.4E-2</v>
      </c>
      <c r="D183" t="s">
        <v>758</v>
      </c>
      <c r="E183" t="s">
        <v>949</v>
      </c>
      <c r="F183" t="s">
        <v>948</v>
      </c>
      <c r="G183" t="s">
        <v>939</v>
      </c>
      <c r="H183">
        <v>1.3169999999999999</v>
      </c>
      <c r="K183">
        <v>106431618</v>
      </c>
      <c r="L183" s="2">
        <v>44174</v>
      </c>
      <c r="M183">
        <v>21</v>
      </c>
      <c r="N183">
        <v>1</v>
      </c>
      <c r="O183">
        <v>0</v>
      </c>
      <c r="P183">
        <v>1</v>
      </c>
      <c r="Q183" t="s">
        <v>7</v>
      </c>
    </row>
    <row r="184" spans="1:17">
      <c r="A184" t="s">
        <v>947</v>
      </c>
      <c r="B184" t="s">
        <v>942</v>
      </c>
      <c r="C184">
        <v>0.28000000000000003</v>
      </c>
      <c r="D184" t="s">
        <v>756</v>
      </c>
      <c r="E184" t="s">
        <v>948</v>
      </c>
      <c r="F184" t="s">
        <v>949</v>
      </c>
      <c r="G184" t="s">
        <v>939</v>
      </c>
      <c r="H184">
        <v>1.321</v>
      </c>
      <c r="K184">
        <v>105287302</v>
      </c>
      <c r="L184" s="2">
        <v>43052</v>
      </c>
      <c r="M184">
        <v>17</v>
      </c>
      <c r="N184">
        <v>1</v>
      </c>
      <c r="O184">
        <v>0</v>
      </c>
      <c r="P184">
        <v>5</v>
      </c>
      <c r="Q184" t="s">
        <v>7</v>
      </c>
    </row>
    <row r="185" spans="1:17">
      <c r="A185" t="s">
        <v>947</v>
      </c>
      <c r="B185" t="s">
        <v>942</v>
      </c>
      <c r="C185">
        <v>0.28000000000000003</v>
      </c>
      <c r="D185" t="s">
        <v>756</v>
      </c>
      <c r="E185" t="s">
        <v>948</v>
      </c>
      <c r="F185" t="s">
        <v>949</v>
      </c>
      <c r="G185" t="s">
        <v>939</v>
      </c>
      <c r="H185">
        <v>1.321</v>
      </c>
      <c r="K185">
        <v>106387765</v>
      </c>
      <c r="L185" s="2">
        <v>44134</v>
      </c>
      <c r="M185">
        <v>21</v>
      </c>
      <c r="N185">
        <v>1</v>
      </c>
      <c r="O185">
        <v>0</v>
      </c>
      <c r="P185">
        <v>1</v>
      </c>
      <c r="Q185" t="s">
        <v>7</v>
      </c>
    </row>
    <row r="186" spans="1:17">
      <c r="A186" t="s">
        <v>947</v>
      </c>
      <c r="B186" t="s">
        <v>942</v>
      </c>
      <c r="C186">
        <v>0</v>
      </c>
      <c r="E186" t="s">
        <v>949</v>
      </c>
      <c r="F186" t="s">
        <v>959</v>
      </c>
      <c r="G186" t="s">
        <v>939</v>
      </c>
      <c r="H186">
        <v>1.331</v>
      </c>
      <c r="K186">
        <v>105108562</v>
      </c>
      <c r="L186" s="2">
        <v>42878</v>
      </c>
      <c r="M186">
        <v>2</v>
      </c>
      <c r="N186">
        <v>2</v>
      </c>
      <c r="O186">
        <v>0</v>
      </c>
      <c r="P186">
        <v>5</v>
      </c>
      <c r="Q186" t="s">
        <v>7</v>
      </c>
    </row>
    <row r="187" spans="1:17">
      <c r="A187" t="s">
        <v>947</v>
      </c>
      <c r="B187" t="s">
        <v>942</v>
      </c>
      <c r="C187">
        <v>0</v>
      </c>
      <c r="E187" t="s">
        <v>949</v>
      </c>
      <c r="F187" t="s">
        <v>958</v>
      </c>
      <c r="G187" t="s">
        <v>939</v>
      </c>
      <c r="H187">
        <v>1.331</v>
      </c>
      <c r="K187">
        <v>104976268</v>
      </c>
      <c r="L187" s="2">
        <v>42751</v>
      </c>
      <c r="M187">
        <v>1</v>
      </c>
      <c r="N187">
        <v>1</v>
      </c>
      <c r="O187">
        <v>0</v>
      </c>
      <c r="P187">
        <v>5</v>
      </c>
      <c r="Q187" t="s">
        <v>7</v>
      </c>
    </row>
    <row r="188" spans="1:17">
      <c r="A188" t="s">
        <v>947</v>
      </c>
      <c r="B188" t="s">
        <v>942</v>
      </c>
      <c r="C188">
        <v>0</v>
      </c>
      <c r="E188" t="s">
        <v>949</v>
      </c>
      <c r="F188" t="s">
        <v>958</v>
      </c>
      <c r="G188" t="s">
        <v>939</v>
      </c>
      <c r="H188">
        <v>1.331</v>
      </c>
      <c r="K188">
        <v>107860603</v>
      </c>
      <c r="L188" s="2">
        <v>45559</v>
      </c>
      <c r="M188">
        <v>21</v>
      </c>
      <c r="N188">
        <v>1</v>
      </c>
      <c r="O188">
        <v>8</v>
      </c>
      <c r="P188">
        <v>1</v>
      </c>
      <c r="Q188" t="s">
        <v>3</v>
      </c>
    </row>
    <row r="189" spans="1:17">
      <c r="A189" t="s">
        <v>947</v>
      </c>
      <c r="B189" t="s">
        <v>942</v>
      </c>
      <c r="C189">
        <v>0</v>
      </c>
      <c r="E189" t="s">
        <v>949</v>
      </c>
      <c r="F189" t="s">
        <v>958</v>
      </c>
      <c r="G189" t="s">
        <v>939</v>
      </c>
      <c r="H189">
        <v>1.331</v>
      </c>
      <c r="K189">
        <v>107693402</v>
      </c>
      <c r="L189" s="2">
        <v>45400</v>
      </c>
      <c r="M189">
        <v>21</v>
      </c>
      <c r="N189">
        <v>1</v>
      </c>
      <c r="O189">
        <v>0</v>
      </c>
      <c r="P189">
        <v>1</v>
      </c>
      <c r="Q189" t="s">
        <v>7</v>
      </c>
    </row>
    <row r="190" spans="1:17">
      <c r="A190" t="s">
        <v>947</v>
      </c>
      <c r="B190" t="s">
        <v>942</v>
      </c>
      <c r="C190">
        <v>0</v>
      </c>
      <c r="E190" t="s">
        <v>949</v>
      </c>
      <c r="F190" t="s">
        <v>948</v>
      </c>
      <c r="G190" t="s">
        <v>939</v>
      </c>
      <c r="H190">
        <v>1.331</v>
      </c>
      <c r="K190">
        <v>107122160</v>
      </c>
      <c r="L190" s="2">
        <v>44858</v>
      </c>
      <c r="M190">
        <v>17</v>
      </c>
      <c r="N190">
        <v>1</v>
      </c>
      <c r="O190">
        <v>8</v>
      </c>
      <c r="P190">
        <v>5</v>
      </c>
      <c r="Q190" t="s">
        <v>7</v>
      </c>
    </row>
    <row r="191" spans="1:17">
      <c r="A191" t="s">
        <v>947</v>
      </c>
      <c r="B191" t="s">
        <v>942</v>
      </c>
      <c r="C191">
        <v>0</v>
      </c>
      <c r="E191" t="s">
        <v>949</v>
      </c>
      <c r="G191" t="s">
        <v>939</v>
      </c>
      <c r="H191">
        <v>1.331</v>
      </c>
      <c r="K191">
        <v>106901756</v>
      </c>
      <c r="L191" s="2">
        <v>44645</v>
      </c>
      <c r="M191">
        <v>22</v>
      </c>
      <c r="N191">
        <v>1</v>
      </c>
      <c r="O191">
        <v>8</v>
      </c>
      <c r="P191">
        <v>1</v>
      </c>
      <c r="Q191" t="s">
        <v>7</v>
      </c>
    </row>
    <row r="192" spans="1:17">
      <c r="A192" t="s">
        <v>947</v>
      </c>
      <c r="B192" t="s">
        <v>942</v>
      </c>
      <c r="C192">
        <v>0.3</v>
      </c>
      <c r="D192" t="s">
        <v>762</v>
      </c>
      <c r="E192" t="s">
        <v>948</v>
      </c>
      <c r="F192" t="s">
        <v>945</v>
      </c>
      <c r="G192" t="s">
        <v>939</v>
      </c>
      <c r="H192">
        <v>1.341</v>
      </c>
      <c r="K192">
        <v>107038594</v>
      </c>
      <c r="L192" s="2">
        <v>44780</v>
      </c>
      <c r="M192">
        <v>17</v>
      </c>
      <c r="N192">
        <v>1</v>
      </c>
      <c r="O192">
        <v>0</v>
      </c>
      <c r="P192">
        <v>5</v>
      </c>
      <c r="Q192" t="s">
        <v>7</v>
      </c>
    </row>
    <row r="193" spans="1:17">
      <c r="A193" t="s">
        <v>947</v>
      </c>
      <c r="B193" t="s">
        <v>942</v>
      </c>
      <c r="C193">
        <v>1.0999999999999999E-2</v>
      </c>
      <c r="D193" t="s">
        <v>756</v>
      </c>
      <c r="E193" t="s">
        <v>949</v>
      </c>
      <c r="F193" t="s">
        <v>958</v>
      </c>
      <c r="G193" t="s">
        <v>939</v>
      </c>
      <c r="H193">
        <v>1.3420000000000001</v>
      </c>
      <c r="K193">
        <v>105421693</v>
      </c>
      <c r="L193" s="2">
        <v>43176</v>
      </c>
      <c r="M193">
        <v>1</v>
      </c>
      <c r="N193">
        <v>1</v>
      </c>
      <c r="O193">
        <v>0</v>
      </c>
      <c r="P193">
        <v>5</v>
      </c>
      <c r="Q193" t="s">
        <v>7</v>
      </c>
    </row>
    <row r="194" spans="1:17">
      <c r="A194" t="s">
        <v>947</v>
      </c>
      <c r="B194" t="s">
        <v>942</v>
      </c>
      <c r="C194">
        <v>4.7E-2</v>
      </c>
      <c r="D194" t="s">
        <v>758</v>
      </c>
      <c r="E194" t="s">
        <v>958</v>
      </c>
      <c r="F194" t="s">
        <v>949</v>
      </c>
      <c r="G194" t="s">
        <v>939</v>
      </c>
      <c r="H194">
        <v>1.3640000000000001</v>
      </c>
      <c r="K194">
        <v>105944932</v>
      </c>
      <c r="L194" s="2">
        <v>43649</v>
      </c>
      <c r="M194">
        <v>1</v>
      </c>
      <c r="N194">
        <v>1</v>
      </c>
      <c r="O194">
        <v>0</v>
      </c>
      <c r="P194">
        <v>1</v>
      </c>
      <c r="Q194" t="s">
        <v>7</v>
      </c>
    </row>
    <row r="195" spans="1:17">
      <c r="A195" t="s">
        <v>947</v>
      </c>
      <c r="B195" t="s">
        <v>958</v>
      </c>
      <c r="C195">
        <v>0</v>
      </c>
      <c r="E195" t="s">
        <v>942</v>
      </c>
      <c r="G195" t="s">
        <v>939</v>
      </c>
      <c r="H195">
        <v>1.411</v>
      </c>
      <c r="K195">
        <v>106489666</v>
      </c>
      <c r="L195" s="2">
        <v>44235</v>
      </c>
      <c r="M195">
        <v>30</v>
      </c>
      <c r="N195">
        <v>1</v>
      </c>
      <c r="O195">
        <v>8</v>
      </c>
      <c r="P195">
        <v>1</v>
      </c>
      <c r="Q195" t="s">
        <v>3</v>
      </c>
    </row>
    <row r="196" spans="1:17">
      <c r="A196" t="s">
        <v>947</v>
      </c>
      <c r="B196" t="s">
        <v>942</v>
      </c>
      <c r="C196">
        <v>0</v>
      </c>
      <c r="E196" t="s">
        <v>958</v>
      </c>
      <c r="F196" t="s">
        <v>949</v>
      </c>
      <c r="G196" t="s">
        <v>939</v>
      </c>
      <c r="H196">
        <v>1.411</v>
      </c>
      <c r="K196">
        <v>107515439</v>
      </c>
      <c r="L196" s="2">
        <v>45234</v>
      </c>
      <c r="M196">
        <v>30</v>
      </c>
      <c r="N196">
        <v>1</v>
      </c>
      <c r="O196">
        <v>8</v>
      </c>
      <c r="P196">
        <v>1</v>
      </c>
      <c r="Q196" t="s">
        <v>7</v>
      </c>
    </row>
    <row r="197" spans="1:17">
      <c r="A197" t="s">
        <v>947</v>
      </c>
      <c r="B197" t="s">
        <v>942</v>
      </c>
      <c r="C197">
        <v>0</v>
      </c>
      <c r="E197" t="s">
        <v>958</v>
      </c>
      <c r="F197" t="s">
        <v>957</v>
      </c>
      <c r="G197" t="s">
        <v>939</v>
      </c>
      <c r="H197">
        <v>1.411</v>
      </c>
      <c r="K197">
        <v>108562132</v>
      </c>
      <c r="L197" s="2">
        <v>46220</v>
      </c>
      <c r="M197">
        <v>21</v>
      </c>
      <c r="N197">
        <v>1</v>
      </c>
      <c r="O197">
        <v>8</v>
      </c>
      <c r="P197">
        <v>1</v>
      </c>
      <c r="Q197" t="s">
        <v>3</v>
      </c>
    </row>
    <row r="198" spans="1:17">
      <c r="A198" t="s">
        <v>947</v>
      </c>
      <c r="B198" t="s">
        <v>942</v>
      </c>
      <c r="C198">
        <v>0.28000000000000003</v>
      </c>
      <c r="D198" t="s">
        <v>756</v>
      </c>
      <c r="E198" t="s">
        <v>949</v>
      </c>
      <c r="F198" t="s">
        <v>948</v>
      </c>
      <c r="G198" t="s">
        <v>939</v>
      </c>
      <c r="H198">
        <v>1.611</v>
      </c>
      <c r="K198">
        <v>106367037</v>
      </c>
      <c r="L198" s="2">
        <v>44117</v>
      </c>
      <c r="M198">
        <v>30</v>
      </c>
      <c r="N198">
        <v>1</v>
      </c>
      <c r="O198">
        <v>0</v>
      </c>
      <c r="P198">
        <v>1</v>
      </c>
      <c r="Q198" t="s">
        <v>7</v>
      </c>
    </row>
    <row r="199" spans="1:17">
      <c r="A199" t="s">
        <v>947</v>
      </c>
      <c r="B199" t="s">
        <v>942</v>
      </c>
      <c r="C199">
        <v>9.5000000000000001E-2</v>
      </c>
      <c r="D199" t="s">
        <v>758</v>
      </c>
      <c r="E199" t="s">
        <v>957</v>
      </c>
      <c r="F199" t="s">
        <v>958</v>
      </c>
      <c r="G199" t="s">
        <v>939</v>
      </c>
      <c r="H199">
        <v>1.617</v>
      </c>
      <c r="K199">
        <v>107871653</v>
      </c>
      <c r="L199" s="2">
        <v>45565</v>
      </c>
      <c r="M199">
        <v>21</v>
      </c>
      <c r="N199">
        <v>2</v>
      </c>
      <c r="O199">
        <v>0</v>
      </c>
      <c r="P199">
        <v>1</v>
      </c>
      <c r="Q199" t="s">
        <v>7</v>
      </c>
    </row>
    <row r="200" spans="1:17">
      <c r="A200" t="s">
        <v>947</v>
      </c>
      <c r="B200" t="s">
        <v>942</v>
      </c>
      <c r="C200">
        <v>0.22</v>
      </c>
      <c r="D200" t="s">
        <v>762</v>
      </c>
      <c r="E200" t="s">
        <v>958</v>
      </c>
      <c r="F200" t="s">
        <v>957</v>
      </c>
      <c r="G200" t="s">
        <v>939</v>
      </c>
      <c r="H200">
        <v>1.631</v>
      </c>
      <c r="K200">
        <v>107418388</v>
      </c>
      <c r="L200" s="2">
        <v>45143</v>
      </c>
      <c r="M200">
        <v>28</v>
      </c>
      <c r="N200">
        <v>1</v>
      </c>
      <c r="O200">
        <v>0</v>
      </c>
      <c r="P200">
        <v>1</v>
      </c>
      <c r="Q200" t="s">
        <v>7</v>
      </c>
    </row>
    <row r="201" spans="1:17">
      <c r="A201" t="s">
        <v>947</v>
      </c>
      <c r="B201" t="s">
        <v>942</v>
      </c>
      <c r="C201">
        <v>0.08</v>
      </c>
      <c r="D201" t="s">
        <v>758</v>
      </c>
      <c r="E201" t="s">
        <v>957</v>
      </c>
      <c r="F201" t="s">
        <v>958</v>
      </c>
      <c r="G201" t="s">
        <v>939</v>
      </c>
      <c r="H201">
        <v>1.6319999999999999</v>
      </c>
      <c r="K201">
        <v>107599962</v>
      </c>
      <c r="L201" s="2">
        <v>45309</v>
      </c>
      <c r="M201">
        <v>2</v>
      </c>
      <c r="N201">
        <v>1</v>
      </c>
      <c r="O201">
        <v>14</v>
      </c>
      <c r="P201">
        <v>1</v>
      </c>
      <c r="Q201" t="s">
        <v>7</v>
      </c>
    </row>
    <row r="202" spans="1:17">
      <c r="A202" t="s">
        <v>947</v>
      </c>
      <c r="B202" t="s">
        <v>942</v>
      </c>
      <c r="C202">
        <v>0.06</v>
      </c>
      <c r="D202" t="s">
        <v>758</v>
      </c>
      <c r="E202" t="s">
        <v>957</v>
      </c>
      <c r="F202" t="s">
        <v>986</v>
      </c>
      <c r="G202" t="s">
        <v>939</v>
      </c>
      <c r="H202">
        <v>1.6519999999999999</v>
      </c>
      <c r="K202">
        <v>107482672</v>
      </c>
      <c r="L202" s="2">
        <v>45204</v>
      </c>
      <c r="M202">
        <v>28</v>
      </c>
      <c r="N202">
        <v>1</v>
      </c>
      <c r="O202">
        <v>0</v>
      </c>
      <c r="P202">
        <v>1</v>
      </c>
      <c r="Q202" t="s">
        <v>7</v>
      </c>
    </row>
    <row r="203" spans="1:17">
      <c r="A203" t="s">
        <v>947</v>
      </c>
      <c r="B203" t="s">
        <v>942</v>
      </c>
      <c r="C203">
        <v>0.06</v>
      </c>
      <c r="D203" t="s">
        <v>765</v>
      </c>
      <c r="E203" t="s">
        <v>957</v>
      </c>
      <c r="F203" t="s">
        <v>958</v>
      </c>
      <c r="G203" t="s">
        <v>939</v>
      </c>
      <c r="H203">
        <v>1.6519999999999999</v>
      </c>
      <c r="K203">
        <v>108071000</v>
      </c>
      <c r="L203" s="2">
        <v>45750</v>
      </c>
      <c r="M203">
        <v>28</v>
      </c>
      <c r="N203">
        <v>1</v>
      </c>
      <c r="O203">
        <v>0</v>
      </c>
      <c r="P203">
        <v>1</v>
      </c>
      <c r="Q203" t="s">
        <v>7</v>
      </c>
    </row>
    <row r="204" spans="1:17">
      <c r="A204" t="s">
        <v>947</v>
      </c>
      <c r="B204" t="s">
        <v>942</v>
      </c>
      <c r="C204">
        <v>5.7000000000000002E-2</v>
      </c>
      <c r="D204" t="s">
        <v>758</v>
      </c>
      <c r="E204" t="s">
        <v>957</v>
      </c>
      <c r="F204" t="s">
        <v>958</v>
      </c>
      <c r="G204" t="s">
        <v>939</v>
      </c>
      <c r="H204">
        <v>1.655</v>
      </c>
      <c r="K204">
        <v>108163258</v>
      </c>
      <c r="L204" s="2">
        <v>45840</v>
      </c>
      <c r="M204">
        <v>28</v>
      </c>
      <c r="N204">
        <v>1</v>
      </c>
      <c r="O204">
        <v>12</v>
      </c>
      <c r="P204">
        <v>1</v>
      </c>
      <c r="Q204" t="s">
        <v>7</v>
      </c>
    </row>
    <row r="205" spans="1:17">
      <c r="A205" t="s">
        <v>947</v>
      </c>
      <c r="B205" t="s">
        <v>957</v>
      </c>
      <c r="C205">
        <v>0</v>
      </c>
      <c r="E205" t="s">
        <v>942</v>
      </c>
      <c r="F205" t="s">
        <v>958</v>
      </c>
      <c r="G205" t="s">
        <v>939</v>
      </c>
      <c r="H205">
        <v>1.712</v>
      </c>
      <c r="K205">
        <v>105567593</v>
      </c>
      <c r="L205" s="2">
        <v>43323</v>
      </c>
      <c r="M205">
        <v>19</v>
      </c>
      <c r="N205">
        <v>1</v>
      </c>
      <c r="O205">
        <v>8</v>
      </c>
      <c r="P205">
        <v>1</v>
      </c>
      <c r="Q205" t="s">
        <v>7</v>
      </c>
    </row>
    <row r="206" spans="1:17">
      <c r="A206" t="s">
        <v>947</v>
      </c>
      <c r="B206" t="s">
        <v>942</v>
      </c>
      <c r="C206">
        <v>0</v>
      </c>
      <c r="E206" t="s">
        <v>957</v>
      </c>
      <c r="F206" t="s">
        <v>984</v>
      </c>
      <c r="G206" t="s">
        <v>939</v>
      </c>
      <c r="H206">
        <v>1.712</v>
      </c>
      <c r="K206">
        <v>108126315</v>
      </c>
      <c r="L206" s="2">
        <v>45806</v>
      </c>
      <c r="M206">
        <v>30</v>
      </c>
      <c r="N206">
        <v>1</v>
      </c>
      <c r="O206">
        <v>7</v>
      </c>
      <c r="P206">
        <v>1</v>
      </c>
      <c r="Q206" t="s">
        <v>8</v>
      </c>
    </row>
    <row r="207" spans="1:17">
      <c r="A207" t="s">
        <v>947</v>
      </c>
      <c r="B207" t="s">
        <v>942</v>
      </c>
      <c r="C207">
        <v>2.7E-2</v>
      </c>
      <c r="D207" t="s">
        <v>6</v>
      </c>
      <c r="E207" t="s">
        <v>957</v>
      </c>
      <c r="F207" t="s">
        <v>955</v>
      </c>
      <c r="G207" t="s">
        <v>939</v>
      </c>
      <c r="H207">
        <v>1.7390000000000001</v>
      </c>
      <c r="K207">
        <v>108429922</v>
      </c>
      <c r="L207" s="2">
        <v>46094</v>
      </c>
      <c r="M207">
        <v>30</v>
      </c>
      <c r="N207">
        <v>1</v>
      </c>
      <c r="O207">
        <v>0</v>
      </c>
      <c r="P207">
        <v>1</v>
      </c>
      <c r="Q207" t="s">
        <v>3</v>
      </c>
    </row>
    <row r="208" spans="1:17">
      <c r="A208" t="s">
        <v>947</v>
      </c>
      <c r="B208" t="s">
        <v>942</v>
      </c>
      <c r="C208">
        <v>9.5000000000000001E-2</v>
      </c>
      <c r="D208" t="s">
        <v>6</v>
      </c>
      <c r="E208" t="s">
        <v>957</v>
      </c>
      <c r="F208" t="s">
        <v>962</v>
      </c>
      <c r="G208" t="s">
        <v>939</v>
      </c>
      <c r="H208">
        <v>1.8069999999999999</v>
      </c>
      <c r="K208">
        <v>106964506</v>
      </c>
      <c r="L208" s="2">
        <v>44704</v>
      </c>
      <c r="M208">
        <v>2</v>
      </c>
      <c r="N208">
        <v>1</v>
      </c>
      <c r="O208">
        <v>14</v>
      </c>
      <c r="P208">
        <v>5</v>
      </c>
      <c r="Q208" t="s">
        <v>7</v>
      </c>
    </row>
    <row r="209" spans="1:23">
      <c r="A209" t="s">
        <v>754</v>
      </c>
      <c r="B209" t="s">
        <v>939</v>
      </c>
      <c r="C209">
        <v>9.0999999999999998E-2</v>
      </c>
      <c r="D209" t="s">
        <v>758</v>
      </c>
      <c r="E209" t="s">
        <v>952</v>
      </c>
      <c r="F209" t="s">
        <v>957</v>
      </c>
      <c r="G209" t="s">
        <v>939</v>
      </c>
      <c r="H209">
        <v>1.8109999999999999</v>
      </c>
      <c r="K209">
        <v>106555605</v>
      </c>
      <c r="L209" s="2">
        <v>44310</v>
      </c>
      <c r="M209">
        <v>21</v>
      </c>
      <c r="N209">
        <v>2</v>
      </c>
      <c r="O209">
        <v>0</v>
      </c>
      <c r="P209">
        <v>1</v>
      </c>
      <c r="Q209" t="s">
        <v>3</v>
      </c>
    </row>
    <row r="210" spans="1:23">
      <c r="A210" t="s">
        <v>754</v>
      </c>
      <c r="B210" t="s">
        <v>942</v>
      </c>
      <c r="C210">
        <v>0.1</v>
      </c>
      <c r="D210" t="s">
        <v>756</v>
      </c>
      <c r="E210" t="s">
        <v>957</v>
      </c>
      <c r="F210" t="s">
        <v>1057</v>
      </c>
      <c r="G210" t="s">
        <v>939</v>
      </c>
      <c r="H210">
        <v>1.8120000000000001</v>
      </c>
      <c r="K210">
        <v>107028457</v>
      </c>
      <c r="L210" s="2">
        <v>44760</v>
      </c>
      <c r="M210">
        <v>21</v>
      </c>
      <c r="N210">
        <v>1</v>
      </c>
      <c r="O210">
        <v>0</v>
      </c>
      <c r="P210">
        <v>5</v>
      </c>
      <c r="Q210" t="s">
        <v>7</v>
      </c>
    </row>
    <row r="211" spans="1:23">
      <c r="A211" t="s">
        <v>947</v>
      </c>
      <c r="B211" t="s">
        <v>942</v>
      </c>
      <c r="C211">
        <v>5.7000000000000002E-2</v>
      </c>
      <c r="D211" t="s">
        <v>758</v>
      </c>
      <c r="E211" t="s">
        <v>952</v>
      </c>
      <c r="F211" t="s">
        <v>964</v>
      </c>
      <c r="G211" t="s">
        <v>939</v>
      </c>
      <c r="H211">
        <v>1.845</v>
      </c>
      <c r="K211">
        <v>105258060</v>
      </c>
      <c r="L211" s="2">
        <v>43026</v>
      </c>
      <c r="M211">
        <v>17</v>
      </c>
      <c r="N211">
        <v>1</v>
      </c>
      <c r="O211">
        <v>0</v>
      </c>
      <c r="P211">
        <v>1</v>
      </c>
    </row>
    <row r="212" spans="1:23">
      <c r="A212" t="s">
        <v>754</v>
      </c>
      <c r="B212" t="s">
        <v>939</v>
      </c>
      <c r="C212">
        <v>0.3</v>
      </c>
      <c r="D212" t="s">
        <v>758</v>
      </c>
      <c r="E212" t="s">
        <v>945</v>
      </c>
      <c r="F212" t="s">
        <v>950</v>
      </c>
      <c r="G212" t="s">
        <v>939</v>
      </c>
      <c r="H212">
        <v>1.8919999999999999</v>
      </c>
      <c r="K212">
        <v>106863997</v>
      </c>
      <c r="L212" s="2">
        <v>44602</v>
      </c>
      <c r="M212">
        <v>21</v>
      </c>
      <c r="N212">
        <v>1</v>
      </c>
      <c r="O212">
        <v>8</v>
      </c>
      <c r="P212">
        <v>1</v>
      </c>
      <c r="Q212" t="s">
        <v>7</v>
      </c>
    </row>
    <row r="213" spans="1:23">
      <c r="A213" t="s">
        <v>754</v>
      </c>
      <c r="B213" t="s">
        <v>939</v>
      </c>
      <c r="C213">
        <v>0.3</v>
      </c>
      <c r="D213" t="s">
        <v>758</v>
      </c>
      <c r="E213" t="s">
        <v>945</v>
      </c>
      <c r="F213" t="s">
        <v>950</v>
      </c>
      <c r="G213" t="s">
        <v>939</v>
      </c>
      <c r="H213">
        <v>1.8919999999999999</v>
      </c>
      <c r="K213">
        <v>106638733</v>
      </c>
      <c r="L213" s="2">
        <v>44391</v>
      </c>
      <c r="M213">
        <v>21</v>
      </c>
      <c r="N213">
        <v>1</v>
      </c>
      <c r="O213">
        <v>12</v>
      </c>
      <c r="P213">
        <v>1</v>
      </c>
      <c r="Q213" t="s">
        <v>3</v>
      </c>
    </row>
    <row r="214" spans="1:23">
      <c r="A214" t="s">
        <v>754</v>
      </c>
      <c r="B214" t="s">
        <v>939</v>
      </c>
      <c r="C214">
        <v>2E-3</v>
      </c>
      <c r="D214" t="s">
        <v>758</v>
      </c>
      <c r="E214" t="s">
        <v>980</v>
      </c>
      <c r="F214" t="s">
        <v>981</v>
      </c>
      <c r="G214" t="s">
        <v>939</v>
      </c>
      <c r="H214">
        <v>1.9</v>
      </c>
      <c r="K214">
        <v>106820436</v>
      </c>
      <c r="L214" s="2">
        <v>44561</v>
      </c>
      <c r="M214">
        <v>21</v>
      </c>
      <c r="N214">
        <v>1</v>
      </c>
      <c r="O214">
        <v>12</v>
      </c>
      <c r="P214">
        <v>1</v>
      </c>
      <c r="Q214" t="s">
        <v>3</v>
      </c>
    </row>
    <row r="215" spans="1:23">
      <c r="A215" t="s">
        <v>998</v>
      </c>
      <c r="B215" t="s">
        <v>952</v>
      </c>
      <c r="C215">
        <v>0</v>
      </c>
      <c r="E215" t="s">
        <v>942</v>
      </c>
      <c r="G215" t="s">
        <v>939</v>
      </c>
      <c r="H215">
        <v>1.9019999999999999</v>
      </c>
      <c r="K215">
        <v>108392108</v>
      </c>
      <c r="L215" s="2">
        <v>46058</v>
      </c>
      <c r="M215">
        <v>31</v>
      </c>
      <c r="N215">
        <v>1</v>
      </c>
      <c r="O215">
        <v>8</v>
      </c>
      <c r="P215">
        <v>1</v>
      </c>
      <c r="Q215" t="s">
        <v>7</v>
      </c>
    </row>
    <row r="216" spans="1:23">
      <c r="A216" t="s">
        <v>754</v>
      </c>
      <c r="B216" t="s">
        <v>942</v>
      </c>
      <c r="C216">
        <v>0</v>
      </c>
      <c r="E216" t="s">
        <v>952</v>
      </c>
      <c r="F216" t="s">
        <v>945</v>
      </c>
      <c r="G216" t="s">
        <v>939</v>
      </c>
      <c r="H216">
        <v>1.9019999999999999</v>
      </c>
      <c r="K216">
        <v>105941272</v>
      </c>
      <c r="L216" s="2">
        <v>43676</v>
      </c>
      <c r="M216">
        <v>21</v>
      </c>
      <c r="N216">
        <v>1</v>
      </c>
      <c r="O216">
        <v>8</v>
      </c>
      <c r="P216">
        <v>1</v>
      </c>
      <c r="Q216" t="s">
        <v>7</v>
      </c>
    </row>
    <row r="217" spans="1:23">
      <c r="A217" t="s">
        <v>998</v>
      </c>
      <c r="B217" t="s">
        <v>942</v>
      </c>
      <c r="C217">
        <v>0</v>
      </c>
      <c r="E217" t="s">
        <v>952</v>
      </c>
      <c r="F217" t="s">
        <v>945</v>
      </c>
      <c r="G217" t="s">
        <v>939</v>
      </c>
      <c r="H217">
        <v>1.9019999999999999</v>
      </c>
      <c r="K217">
        <v>104951394</v>
      </c>
      <c r="L217" s="2">
        <v>42720</v>
      </c>
      <c r="M217">
        <v>21</v>
      </c>
      <c r="N217">
        <v>1</v>
      </c>
      <c r="O217">
        <v>8</v>
      </c>
      <c r="P217">
        <v>1</v>
      </c>
      <c r="Q217" t="s">
        <v>7</v>
      </c>
    </row>
    <row r="218" spans="1:23">
      <c r="A218" t="s">
        <v>998</v>
      </c>
      <c r="B218" t="s">
        <v>939</v>
      </c>
      <c r="C218">
        <v>0</v>
      </c>
      <c r="E218" t="s">
        <v>952</v>
      </c>
      <c r="F218" t="s">
        <v>950</v>
      </c>
      <c r="G218" t="s">
        <v>939</v>
      </c>
      <c r="H218">
        <v>1.9019999999999999</v>
      </c>
      <c r="K218">
        <v>106123663</v>
      </c>
      <c r="L218" s="2">
        <v>43833</v>
      </c>
      <c r="M218">
        <v>21</v>
      </c>
      <c r="N218">
        <v>2</v>
      </c>
      <c r="O218">
        <v>12</v>
      </c>
      <c r="P218">
        <v>1</v>
      </c>
      <c r="Q218" t="s">
        <v>7</v>
      </c>
    </row>
    <row r="219" spans="1:23">
      <c r="A219" t="s">
        <v>754</v>
      </c>
      <c r="B219" t="s">
        <v>939</v>
      </c>
      <c r="C219">
        <v>0</v>
      </c>
      <c r="E219" t="s">
        <v>952</v>
      </c>
      <c r="F219" t="s">
        <v>950</v>
      </c>
      <c r="G219" t="s">
        <v>939</v>
      </c>
      <c r="H219">
        <v>1.9019999999999999</v>
      </c>
      <c r="K219">
        <v>106428434</v>
      </c>
      <c r="L219" s="2">
        <v>44169</v>
      </c>
      <c r="M219">
        <v>21</v>
      </c>
      <c r="N219">
        <v>1</v>
      </c>
      <c r="O219">
        <v>0</v>
      </c>
      <c r="P219">
        <v>1</v>
      </c>
      <c r="Q219" t="s">
        <v>7</v>
      </c>
    </row>
    <row r="220" spans="1:23">
      <c r="A220" t="s">
        <v>754</v>
      </c>
      <c r="B220" t="s">
        <v>939</v>
      </c>
      <c r="C220">
        <v>0</v>
      </c>
      <c r="E220" t="s">
        <v>980</v>
      </c>
      <c r="F220" t="s">
        <v>945</v>
      </c>
      <c r="G220" t="s">
        <v>939</v>
      </c>
      <c r="H220">
        <v>1.9019999999999999</v>
      </c>
      <c r="K220">
        <v>107025244</v>
      </c>
      <c r="L220" s="2">
        <v>44764</v>
      </c>
      <c r="M220">
        <v>22</v>
      </c>
      <c r="N220">
        <v>1</v>
      </c>
      <c r="O220">
        <v>8</v>
      </c>
      <c r="P220">
        <v>1</v>
      </c>
      <c r="Q220" t="s">
        <v>3</v>
      </c>
    </row>
    <row r="221" spans="1:23">
      <c r="A221" t="s">
        <v>754</v>
      </c>
      <c r="B221" t="s">
        <v>939</v>
      </c>
      <c r="C221">
        <v>4.9000000000000002E-2</v>
      </c>
      <c r="D221" t="s">
        <v>758</v>
      </c>
      <c r="E221" t="s">
        <v>954</v>
      </c>
      <c r="F221" t="s">
        <v>1143</v>
      </c>
      <c r="G221" t="s">
        <v>939</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998</v>
      </c>
      <c r="B222" t="s">
        <v>942</v>
      </c>
      <c r="C222">
        <v>0.45</v>
      </c>
      <c r="D222" t="s">
        <v>758</v>
      </c>
      <c r="E222" t="s">
        <v>944</v>
      </c>
      <c r="F222" t="s">
        <v>945</v>
      </c>
      <c r="G222" t="s">
        <v>939</v>
      </c>
      <c r="H222">
        <v>1.9530000000000001</v>
      </c>
      <c r="J222" t="s">
        <v>1185</v>
      </c>
      <c r="K222">
        <v>106802351</v>
      </c>
      <c r="L222" s="2">
        <v>44504</v>
      </c>
      <c r="M222">
        <v>24</v>
      </c>
      <c r="N222">
        <v>2</v>
      </c>
      <c r="O222">
        <v>8</v>
      </c>
      <c r="P222">
        <v>1</v>
      </c>
      <c r="Q222" t="s">
        <v>7</v>
      </c>
      <c r="W222" t="s">
        <v>1324</v>
      </c>
    </row>
    <row r="223" spans="1:23">
      <c r="A223" t="s">
        <v>998</v>
      </c>
      <c r="B223" t="s">
        <v>939</v>
      </c>
      <c r="C223">
        <v>8.9999999999999993E-3</v>
      </c>
      <c r="D223" t="s">
        <v>758</v>
      </c>
      <c r="E223" t="s">
        <v>954</v>
      </c>
      <c r="F223" t="s">
        <v>948</v>
      </c>
      <c r="G223" t="s">
        <v>939</v>
      </c>
      <c r="H223">
        <v>1.9790000000000001</v>
      </c>
      <c r="K223">
        <v>106112484</v>
      </c>
      <c r="L223" s="2">
        <v>43829</v>
      </c>
      <c r="M223">
        <v>21</v>
      </c>
      <c r="N223">
        <v>1</v>
      </c>
      <c r="O223">
        <v>0</v>
      </c>
      <c r="P223">
        <v>1</v>
      </c>
      <c r="Q223" t="s">
        <v>7</v>
      </c>
    </row>
    <row r="224" spans="1:23">
      <c r="A224" t="s">
        <v>998</v>
      </c>
      <c r="B224" t="s">
        <v>939</v>
      </c>
      <c r="C224">
        <v>2E-3</v>
      </c>
      <c r="D224" t="s">
        <v>758</v>
      </c>
      <c r="E224" t="s">
        <v>954</v>
      </c>
      <c r="F224" t="s">
        <v>952</v>
      </c>
      <c r="G224" t="s">
        <v>939</v>
      </c>
      <c r="H224">
        <v>1.986</v>
      </c>
      <c r="K224">
        <v>105149399</v>
      </c>
      <c r="L224" s="2">
        <v>42902</v>
      </c>
      <c r="M224">
        <v>21</v>
      </c>
      <c r="N224">
        <v>1</v>
      </c>
      <c r="O224">
        <v>0</v>
      </c>
      <c r="P224">
        <v>1</v>
      </c>
      <c r="Q224" t="s">
        <v>3</v>
      </c>
    </row>
    <row r="225" spans="1:22">
      <c r="A225" t="s">
        <v>998</v>
      </c>
      <c r="B225" t="s">
        <v>942</v>
      </c>
      <c r="C225">
        <v>0</v>
      </c>
      <c r="E225" t="s">
        <v>954</v>
      </c>
      <c r="F225" t="s">
        <v>945</v>
      </c>
      <c r="G225" t="s">
        <v>939</v>
      </c>
      <c r="H225">
        <v>1.988</v>
      </c>
      <c r="K225">
        <v>108252091</v>
      </c>
      <c r="L225" s="2">
        <v>45934</v>
      </c>
      <c r="M225">
        <v>17</v>
      </c>
      <c r="N225">
        <v>1</v>
      </c>
      <c r="O225">
        <v>8</v>
      </c>
      <c r="P225">
        <v>1</v>
      </c>
      <c r="Q225" t="s">
        <v>7</v>
      </c>
    </row>
    <row r="226" spans="1:22">
      <c r="A226" t="s">
        <v>998</v>
      </c>
      <c r="B226" t="s">
        <v>942</v>
      </c>
      <c r="C226">
        <v>0</v>
      </c>
      <c r="E226" t="s">
        <v>954</v>
      </c>
      <c r="F226" t="s">
        <v>945</v>
      </c>
      <c r="G226" t="s">
        <v>939</v>
      </c>
      <c r="H226">
        <v>1.988</v>
      </c>
      <c r="K226">
        <v>107519842</v>
      </c>
      <c r="L226" s="2">
        <v>45237</v>
      </c>
      <c r="M226">
        <v>22</v>
      </c>
      <c r="N226">
        <v>1</v>
      </c>
      <c r="O226">
        <v>8</v>
      </c>
      <c r="P226">
        <v>1</v>
      </c>
      <c r="Q226" t="s">
        <v>7</v>
      </c>
    </row>
    <row r="227" spans="1:22">
      <c r="A227" t="s">
        <v>998</v>
      </c>
      <c r="B227" t="s">
        <v>942</v>
      </c>
      <c r="C227">
        <v>0</v>
      </c>
      <c r="E227" t="s">
        <v>954</v>
      </c>
      <c r="F227" t="s">
        <v>945</v>
      </c>
      <c r="G227" t="s">
        <v>939</v>
      </c>
      <c r="H227">
        <v>1.988</v>
      </c>
      <c r="K227">
        <v>105155943</v>
      </c>
      <c r="L227" s="2">
        <v>42923</v>
      </c>
      <c r="M227">
        <v>24</v>
      </c>
      <c r="N227">
        <v>1</v>
      </c>
      <c r="O227">
        <v>8</v>
      </c>
      <c r="P227">
        <v>1</v>
      </c>
      <c r="Q227" t="s">
        <v>3</v>
      </c>
    </row>
    <row r="228" spans="1:22">
      <c r="A228" t="s">
        <v>754</v>
      </c>
      <c r="B228" t="s">
        <v>939</v>
      </c>
      <c r="C228">
        <v>0</v>
      </c>
      <c r="E228" t="s">
        <v>954</v>
      </c>
      <c r="F228" t="s">
        <v>945</v>
      </c>
      <c r="G228" t="s">
        <v>939</v>
      </c>
      <c r="H228">
        <v>1.988</v>
      </c>
      <c r="K228">
        <v>106912986</v>
      </c>
      <c r="L228" s="2">
        <v>44653</v>
      </c>
      <c r="M228">
        <v>21</v>
      </c>
      <c r="N228">
        <v>1</v>
      </c>
      <c r="O228">
        <v>0</v>
      </c>
      <c r="P228">
        <v>1</v>
      </c>
      <c r="Q228" t="s">
        <v>7</v>
      </c>
    </row>
    <row r="229" spans="1:22">
      <c r="A229" t="s">
        <v>754</v>
      </c>
      <c r="B229" t="s">
        <v>939</v>
      </c>
      <c r="C229">
        <v>0</v>
      </c>
      <c r="D229" t="s">
        <v>756</v>
      </c>
      <c r="E229" t="s">
        <v>954</v>
      </c>
      <c r="F229" t="s">
        <v>945</v>
      </c>
      <c r="G229" t="s">
        <v>939</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998</v>
      </c>
      <c r="B230" t="s">
        <v>939</v>
      </c>
      <c r="C230">
        <v>0</v>
      </c>
      <c r="E230" t="s">
        <v>954</v>
      </c>
      <c r="F230" t="s">
        <v>945</v>
      </c>
      <c r="G230" t="s">
        <v>939</v>
      </c>
      <c r="H230">
        <v>1.988</v>
      </c>
      <c r="K230">
        <v>105144806</v>
      </c>
      <c r="L230" s="2">
        <v>42912</v>
      </c>
      <c r="M230">
        <v>24</v>
      </c>
      <c r="N230">
        <v>1</v>
      </c>
      <c r="O230">
        <v>8</v>
      </c>
      <c r="P230">
        <v>1</v>
      </c>
      <c r="Q230" t="s">
        <v>7</v>
      </c>
    </row>
    <row r="231" spans="1:22">
      <c r="A231" t="s">
        <v>754</v>
      </c>
      <c r="B231" t="s">
        <v>939</v>
      </c>
      <c r="C231">
        <v>0</v>
      </c>
      <c r="E231" t="s">
        <v>954</v>
      </c>
      <c r="F231" t="s">
        <v>945</v>
      </c>
      <c r="G231" t="s">
        <v>939</v>
      </c>
      <c r="H231">
        <v>1.988</v>
      </c>
      <c r="K231">
        <v>106445335</v>
      </c>
      <c r="L231" s="2">
        <v>44183</v>
      </c>
      <c r="M231">
        <v>26</v>
      </c>
      <c r="N231">
        <v>1</v>
      </c>
      <c r="O231">
        <v>8</v>
      </c>
      <c r="P231">
        <v>1</v>
      </c>
      <c r="Q231" t="s">
        <v>7</v>
      </c>
    </row>
    <row r="232" spans="1:22">
      <c r="A232" t="s">
        <v>754</v>
      </c>
      <c r="B232" t="s">
        <v>939</v>
      </c>
      <c r="C232">
        <v>0</v>
      </c>
      <c r="E232" t="s">
        <v>954</v>
      </c>
      <c r="F232" t="s">
        <v>1057</v>
      </c>
      <c r="G232" t="s">
        <v>939</v>
      </c>
      <c r="H232">
        <v>1.988</v>
      </c>
      <c r="K232">
        <v>105336826</v>
      </c>
      <c r="L232" s="2">
        <v>43083</v>
      </c>
      <c r="M232">
        <v>21</v>
      </c>
      <c r="N232">
        <v>1</v>
      </c>
      <c r="O232">
        <v>0</v>
      </c>
      <c r="P232">
        <v>1</v>
      </c>
      <c r="Q232" t="s">
        <v>7</v>
      </c>
    </row>
    <row r="233" spans="1:22">
      <c r="A233" t="s">
        <v>754</v>
      </c>
      <c r="B233" t="s">
        <v>939</v>
      </c>
      <c r="C233">
        <v>0</v>
      </c>
      <c r="E233" t="s">
        <v>954</v>
      </c>
      <c r="G233" t="s">
        <v>939</v>
      </c>
      <c r="H233">
        <v>1.988</v>
      </c>
      <c r="K233">
        <v>105292761</v>
      </c>
      <c r="L233" s="2">
        <v>43053</v>
      </c>
      <c r="M233">
        <v>24</v>
      </c>
      <c r="N233">
        <v>1</v>
      </c>
      <c r="O233">
        <v>8</v>
      </c>
      <c r="P233">
        <v>1</v>
      </c>
      <c r="Q233" t="s">
        <v>7</v>
      </c>
    </row>
    <row r="234" spans="1:22">
      <c r="A234" t="s">
        <v>754</v>
      </c>
      <c r="B234" t="s">
        <v>939</v>
      </c>
      <c r="C234">
        <v>0.2</v>
      </c>
      <c r="D234" t="s">
        <v>758</v>
      </c>
      <c r="E234" t="s">
        <v>945</v>
      </c>
      <c r="F234" t="s">
        <v>952</v>
      </c>
      <c r="G234" t="s">
        <v>939</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939</v>
      </c>
      <c r="C235">
        <v>0.2</v>
      </c>
      <c r="D235" t="s">
        <v>758</v>
      </c>
      <c r="E235" t="s">
        <v>945</v>
      </c>
      <c r="F235" t="s">
        <v>946</v>
      </c>
      <c r="G235" t="s">
        <v>939</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939</v>
      </c>
      <c r="C236">
        <v>0.2</v>
      </c>
      <c r="D236" t="s">
        <v>758</v>
      </c>
      <c r="E236" t="s">
        <v>945</v>
      </c>
      <c r="F236" t="s">
        <v>950</v>
      </c>
      <c r="G236" t="s">
        <v>939</v>
      </c>
      <c r="H236">
        <v>1.992</v>
      </c>
      <c r="K236">
        <v>106422881</v>
      </c>
      <c r="L236" s="2">
        <v>44159</v>
      </c>
      <c r="M236">
        <v>21</v>
      </c>
      <c r="N236">
        <v>1</v>
      </c>
      <c r="O236">
        <v>4</v>
      </c>
      <c r="P236">
        <v>1</v>
      </c>
      <c r="Q236" t="s">
        <v>8</v>
      </c>
    </row>
    <row r="237" spans="1:22">
      <c r="A237" t="s">
        <v>998</v>
      </c>
      <c r="B237" t="s">
        <v>942</v>
      </c>
      <c r="C237">
        <v>0.1</v>
      </c>
      <c r="E237" t="s">
        <v>952</v>
      </c>
      <c r="F237" t="s">
        <v>954</v>
      </c>
      <c r="G237" t="s">
        <v>939</v>
      </c>
      <c r="H237">
        <v>2.0019999999999998</v>
      </c>
      <c r="I237" t="s">
        <v>61</v>
      </c>
      <c r="K237">
        <v>105950177</v>
      </c>
      <c r="L237" s="2">
        <v>43671</v>
      </c>
      <c r="M237">
        <v>21</v>
      </c>
      <c r="N237">
        <v>1</v>
      </c>
      <c r="O237">
        <v>0</v>
      </c>
      <c r="P237">
        <v>1</v>
      </c>
      <c r="Q237" t="s">
        <v>7</v>
      </c>
    </row>
    <row r="238" spans="1:22">
      <c r="A238" t="s">
        <v>754</v>
      </c>
      <c r="B238" t="s">
        <v>939</v>
      </c>
      <c r="C238">
        <v>0.19</v>
      </c>
      <c r="D238" t="s">
        <v>758</v>
      </c>
      <c r="E238" t="s">
        <v>945</v>
      </c>
      <c r="F238" t="s">
        <v>952</v>
      </c>
      <c r="G238" t="s">
        <v>939</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998</v>
      </c>
      <c r="B239" t="s">
        <v>942</v>
      </c>
      <c r="C239">
        <v>4.7E-2</v>
      </c>
      <c r="D239" t="s">
        <v>756</v>
      </c>
      <c r="E239" t="s">
        <v>954</v>
      </c>
      <c r="F239" t="s">
        <v>1059</v>
      </c>
      <c r="G239" t="s">
        <v>939</v>
      </c>
      <c r="H239">
        <v>2.0350000000000001</v>
      </c>
      <c r="K239">
        <v>105312008</v>
      </c>
      <c r="L239" s="2">
        <v>43066</v>
      </c>
      <c r="M239">
        <v>1</v>
      </c>
      <c r="N239">
        <v>1</v>
      </c>
      <c r="O239">
        <v>0</v>
      </c>
      <c r="P239">
        <v>1</v>
      </c>
      <c r="Q239" t="s">
        <v>7</v>
      </c>
    </row>
    <row r="240" spans="1:22">
      <c r="A240" t="s">
        <v>998</v>
      </c>
      <c r="B240" t="s">
        <v>942</v>
      </c>
      <c r="C240">
        <v>0.1</v>
      </c>
      <c r="D240" t="s">
        <v>758</v>
      </c>
      <c r="E240" t="s">
        <v>945</v>
      </c>
      <c r="F240" t="s">
        <v>954</v>
      </c>
      <c r="G240" t="s">
        <v>939</v>
      </c>
      <c r="H240">
        <v>2.0920000000000001</v>
      </c>
      <c r="K240">
        <v>105505253</v>
      </c>
      <c r="L240" s="2">
        <v>43250</v>
      </c>
      <c r="M240">
        <v>28</v>
      </c>
      <c r="N240">
        <v>1</v>
      </c>
      <c r="O240">
        <v>25</v>
      </c>
      <c r="P240">
        <v>1</v>
      </c>
      <c r="Q240" t="s">
        <v>7</v>
      </c>
    </row>
    <row r="241" spans="1:23">
      <c r="A241" t="s">
        <v>998</v>
      </c>
      <c r="B241" t="s">
        <v>939</v>
      </c>
      <c r="C241">
        <v>0.1</v>
      </c>
      <c r="D241" t="s">
        <v>758</v>
      </c>
      <c r="E241" t="s">
        <v>945</v>
      </c>
      <c r="F241" t="s">
        <v>952</v>
      </c>
      <c r="G241" t="s">
        <v>939</v>
      </c>
      <c r="H241">
        <v>2.0920000000000001</v>
      </c>
      <c r="K241">
        <v>105749191</v>
      </c>
      <c r="L241" s="2">
        <v>43484</v>
      </c>
      <c r="M241">
        <v>17</v>
      </c>
      <c r="N241">
        <v>1</v>
      </c>
      <c r="O241">
        <v>0</v>
      </c>
      <c r="P241">
        <v>1</v>
      </c>
      <c r="Q241" t="s">
        <v>7</v>
      </c>
    </row>
    <row r="242" spans="1:23">
      <c r="A242" t="s">
        <v>754</v>
      </c>
      <c r="B242" t="s">
        <v>939</v>
      </c>
      <c r="C242">
        <v>0.1</v>
      </c>
      <c r="D242" t="s">
        <v>758</v>
      </c>
      <c r="E242" t="s">
        <v>945</v>
      </c>
      <c r="F242" t="s">
        <v>952</v>
      </c>
      <c r="G242" t="s">
        <v>939</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939</v>
      </c>
      <c r="C243">
        <v>0.1</v>
      </c>
      <c r="D243" t="s">
        <v>758</v>
      </c>
      <c r="E243" t="s">
        <v>945</v>
      </c>
      <c r="F243" t="s">
        <v>950</v>
      </c>
      <c r="G243" t="s">
        <v>939</v>
      </c>
      <c r="H243">
        <v>2.0920000000000001</v>
      </c>
      <c r="K243">
        <v>105832375</v>
      </c>
      <c r="L243" s="2">
        <v>43566</v>
      </c>
      <c r="M243">
        <v>21</v>
      </c>
      <c r="N243">
        <v>1</v>
      </c>
      <c r="O243">
        <v>0</v>
      </c>
      <c r="P243">
        <v>1</v>
      </c>
      <c r="Q243" t="s">
        <v>3</v>
      </c>
    </row>
    <row r="244" spans="1:23">
      <c r="A244" t="s">
        <v>947</v>
      </c>
      <c r="B244" t="s">
        <v>939</v>
      </c>
      <c r="C244">
        <v>0.1</v>
      </c>
      <c r="D244" t="s">
        <v>758</v>
      </c>
      <c r="E244" t="s">
        <v>945</v>
      </c>
      <c r="F244" t="s">
        <v>950</v>
      </c>
      <c r="G244" t="s">
        <v>939</v>
      </c>
      <c r="H244">
        <v>2.0920000000000001</v>
      </c>
      <c r="K244">
        <v>106889355</v>
      </c>
      <c r="L244" s="2">
        <v>44625</v>
      </c>
      <c r="M244">
        <v>21</v>
      </c>
      <c r="N244">
        <v>1</v>
      </c>
      <c r="O244">
        <v>0</v>
      </c>
      <c r="P244">
        <v>1</v>
      </c>
      <c r="Q244" t="s">
        <v>7</v>
      </c>
    </row>
    <row r="245" spans="1:23">
      <c r="A245" t="s">
        <v>754</v>
      </c>
      <c r="B245" t="s">
        <v>939</v>
      </c>
      <c r="C245">
        <v>0.1</v>
      </c>
      <c r="D245" t="s">
        <v>758</v>
      </c>
      <c r="E245" t="s">
        <v>945</v>
      </c>
      <c r="F245" t="s">
        <v>950</v>
      </c>
      <c r="G245" t="s">
        <v>939</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939</v>
      </c>
      <c r="C246">
        <v>0.1</v>
      </c>
      <c r="D246" t="s">
        <v>758</v>
      </c>
      <c r="E246" t="s">
        <v>945</v>
      </c>
      <c r="F246" t="s">
        <v>950</v>
      </c>
      <c r="G246" t="s">
        <v>939</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939</v>
      </c>
      <c r="C247">
        <v>9.5000000000000001E-2</v>
      </c>
      <c r="D247" t="s">
        <v>758</v>
      </c>
      <c r="E247" t="s">
        <v>945</v>
      </c>
      <c r="F247" t="s">
        <v>950</v>
      </c>
      <c r="G247" t="s">
        <v>939</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998</v>
      </c>
      <c r="B248" t="s">
        <v>942</v>
      </c>
      <c r="C248">
        <v>9.4E-2</v>
      </c>
      <c r="D248" t="s">
        <v>764</v>
      </c>
      <c r="E248" t="s">
        <v>945</v>
      </c>
      <c r="F248" t="s">
        <v>944</v>
      </c>
      <c r="G248" t="s">
        <v>939</v>
      </c>
      <c r="H248">
        <v>2.0979999999999999</v>
      </c>
      <c r="J248" t="s">
        <v>1185</v>
      </c>
      <c r="K248">
        <v>107487781</v>
      </c>
      <c r="L248" s="2">
        <v>45211</v>
      </c>
      <c r="M248">
        <v>30</v>
      </c>
      <c r="N248">
        <v>1</v>
      </c>
      <c r="O248">
        <v>8</v>
      </c>
      <c r="P248">
        <v>4</v>
      </c>
      <c r="Q248" t="s">
        <v>7</v>
      </c>
      <c r="W248" t="s">
        <v>1324</v>
      </c>
    </row>
    <row r="249" spans="1:23">
      <c r="A249" t="s">
        <v>998</v>
      </c>
      <c r="B249" t="s">
        <v>942</v>
      </c>
      <c r="C249">
        <v>7.5999999999999998E-2</v>
      </c>
      <c r="D249" t="s">
        <v>764</v>
      </c>
      <c r="E249" t="s">
        <v>945</v>
      </c>
      <c r="F249" t="s">
        <v>940</v>
      </c>
      <c r="G249" t="s">
        <v>939</v>
      </c>
      <c r="H249">
        <v>2.1160000000000001</v>
      </c>
      <c r="J249" t="s">
        <v>1185</v>
      </c>
      <c r="K249">
        <v>108188729</v>
      </c>
      <c r="L249" s="2">
        <v>45869</v>
      </c>
      <c r="M249">
        <v>24</v>
      </c>
      <c r="N249">
        <v>1</v>
      </c>
      <c r="O249">
        <v>12</v>
      </c>
      <c r="P249">
        <v>1</v>
      </c>
      <c r="Q249" t="s">
        <v>7</v>
      </c>
      <c r="W249" t="s">
        <v>1324</v>
      </c>
    </row>
    <row r="250" spans="1:23">
      <c r="A250" t="s">
        <v>998</v>
      </c>
      <c r="B250" t="s">
        <v>942</v>
      </c>
      <c r="C250">
        <v>5.7000000000000002E-2</v>
      </c>
      <c r="D250" t="s">
        <v>764</v>
      </c>
      <c r="E250" t="s">
        <v>945</v>
      </c>
      <c r="F250" t="s">
        <v>944</v>
      </c>
      <c r="G250" t="s">
        <v>939</v>
      </c>
      <c r="H250">
        <v>2.1349999999999998</v>
      </c>
      <c r="J250" t="s">
        <v>1185</v>
      </c>
      <c r="K250">
        <v>107946257</v>
      </c>
      <c r="L250" s="2">
        <v>45631</v>
      </c>
      <c r="M250">
        <v>21</v>
      </c>
      <c r="N250">
        <v>1</v>
      </c>
      <c r="O250">
        <v>7</v>
      </c>
      <c r="P250">
        <v>4</v>
      </c>
      <c r="Q250" t="s">
        <v>3</v>
      </c>
      <c r="W250" t="s">
        <v>869</v>
      </c>
    </row>
    <row r="251" spans="1:23">
      <c r="A251" t="s">
        <v>998</v>
      </c>
      <c r="B251" t="s">
        <v>942</v>
      </c>
      <c r="C251">
        <v>5.7000000000000002E-2</v>
      </c>
      <c r="D251" t="s">
        <v>764</v>
      </c>
      <c r="E251" t="s">
        <v>945</v>
      </c>
      <c r="F251" t="s">
        <v>944</v>
      </c>
      <c r="G251" t="s">
        <v>939</v>
      </c>
      <c r="H251">
        <v>2.1349999999999998</v>
      </c>
      <c r="J251" t="s">
        <v>1185</v>
      </c>
      <c r="K251">
        <v>108546965</v>
      </c>
      <c r="L251" s="2">
        <v>46204</v>
      </c>
      <c r="M251">
        <v>25</v>
      </c>
      <c r="N251">
        <v>1</v>
      </c>
      <c r="O251">
        <v>0</v>
      </c>
      <c r="P251">
        <v>1</v>
      </c>
      <c r="Q251" t="s">
        <v>7</v>
      </c>
      <c r="W251" t="s">
        <v>1324</v>
      </c>
    </row>
    <row r="252" spans="1:23">
      <c r="A252" t="s">
        <v>998</v>
      </c>
      <c r="B252" t="s">
        <v>942</v>
      </c>
      <c r="C252">
        <v>0.05</v>
      </c>
      <c r="D252" t="s">
        <v>764</v>
      </c>
      <c r="E252" t="s">
        <v>945</v>
      </c>
      <c r="F252" t="s">
        <v>944</v>
      </c>
      <c r="G252" t="s">
        <v>939</v>
      </c>
      <c r="H252">
        <v>2.1419999999999999</v>
      </c>
      <c r="J252" t="s">
        <v>1185</v>
      </c>
      <c r="K252">
        <v>108401704</v>
      </c>
      <c r="L252" s="2">
        <v>46067</v>
      </c>
      <c r="M252">
        <v>28</v>
      </c>
      <c r="N252">
        <v>1</v>
      </c>
      <c r="O252">
        <v>0</v>
      </c>
      <c r="P252">
        <v>1</v>
      </c>
      <c r="Q252" t="s">
        <v>7</v>
      </c>
      <c r="W252" t="s">
        <v>869</v>
      </c>
    </row>
    <row r="253" spans="1:23">
      <c r="A253" t="s">
        <v>998</v>
      </c>
      <c r="B253" t="s">
        <v>942</v>
      </c>
      <c r="C253">
        <v>0.25</v>
      </c>
      <c r="D253" t="s">
        <v>758</v>
      </c>
      <c r="E253" t="s">
        <v>944</v>
      </c>
      <c r="F253" t="s">
        <v>945</v>
      </c>
      <c r="G253" t="s">
        <v>939</v>
      </c>
      <c r="H253">
        <v>2.153</v>
      </c>
      <c r="J253" t="s">
        <v>1185</v>
      </c>
      <c r="K253">
        <v>106802099</v>
      </c>
      <c r="L253" s="2">
        <v>44377</v>
      </c>
      <c r="M253">
        <v>22</v>
      </c>
      <c r="N253">
        <v>1</v>
      </c>
      <c r="O253">
        <v>0</v>
      </c>
      <c r="P253">
        <v>1</v>
      </c>
      <c r="Q253" t="s">
        <v>7</v>
      </c>
      <c r="W253" t="s">
        <v>1325</v>
      </c>
    </row>
    <row r="254" spans="1:23">
      <c r="A254" t="s">
        <v>998</v>
      </c>
      <c r="B254" t="s">
        <v>942</v>
      </c>
      <c r="C254">
        <v>2.5000000000000001E-2</v>
      </c>
      <c r="D254" t="s">
        <v>763</v>
      </c>
      <c r="E254" t="s">
        <v>945</v>
      </c>
      <c r="F254" t="s">
        <v>954</v>
      </c>
      <c r="G254" t="s">
        <v>939</v>
      </c>
      <c r="H254">
        <v>2.1669999999999998</v>
      </c>
      <c r="K254">
        <v>108446727</v>
      </c>
      <c r="L254" s="2">
        <v>46107</v>
      </c>
      <c r="M254">
        <v>21</v>
      </c>
      <c r="N254">
        <v>1</v>
      </c>
      <c r="O254">
        <v>0</v>
      </c>
      <c r="P254">
        <v>1</v>
      </c>
      <c r="Q254" t="s">
        <v>7</v>
      </c>
    </row>
    <row r="255" spans="1:23">
      <c r="A255" t="s">
        <v>998</v>
      </c>
      <c r="B255" t="s">
        <v>942</v>
      </c>
      <c r="C255">
        <v>1.9E-2</v>
      </c>
      <c r="D255" t="s">
        <v>758</v>
      </c>
      <c r="E255" t="s">
        <v>945</v>
      </c>
      <c r="F255" t="s">
        <v>963</v>
      </c>
      <c r="G255" t="s">
        <v>939</v>
      </c>
      <c r="H255">
        <v>2.173</v>
      </c>
      <c r="K255">
        <v>108426283</v>
      </c>
      <c r="L255" s="2">
        <v>46091</v>
      </c>
      <c r="M255">
        <v>21</v>
      </c>
      <c r="N255">
        <v>1</v>
      </c>
      <c r="O255">
        <v>0</v>
      </c>
      <c r="P255">
        <v>1</v>
      </c>
      <c r="Q255" t="s">
        <v>7</v>
      </c>
    </row>
    <row r="256" spans="1:23">
      <c r="A256" t="s">
        <v>998</v>
      </c>
      <c r="B256" t="s">
        <v>942</v>
      </c>
      <c r="C256">
        <v>1.9E-2</v>
      </c>
      <c r="D256" t="s">
        <v>764</v>
      </c>
      <c r="E256" t="s">
        <v>945</v>
      </c>
      <c r="F256" t="s">
        <v>944</v>
      </c>
      <c r="G256" t="s">
        <v>939</v>
      </c>
      <c r="H256">
        <v>2.173</v>
      </c>
      <c r="J256" t="s">
        <v>1185</v>
      </c>
      <c r="K256">
        <v>108060397</v>
      </c>
      <c r="L256" s="2">
        <v>45743</v>
      </c>
      <c r="M256">
        <v>21</v>
      </c>
      <c r="N256">
        <v>1</v>
      </c>
      <c r="O256">
        <v>7</v>
      </c>
      <c r="P256">
        <v>1</v>
      </c>
      <c r="Q256" t="s">
        <v>7</v>
      </c>
      <c r="W256" t="s">
        <v>869</v>
      </c>
    </row>
    <row r="257" spans="1:23">
      <c r="A257" t="s">
        <v>754</v>
      </c>
      <c r="B257" t="s">
        <v>939</v>
      </c>
      <c r="C257">
        <v>1.9E-2</v>
      </c>
      <c r="D257" t="s">
        <v>758</v>
      </c>
      <c r="E257" t="s">
        <v>945</v>
      </c>
      <c r="F257" t="s">
        <v>952</v>
      </c>
      <c r="G257" t="s">
        <v>939</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998</v>
      </c>
      <c r="B258" t="s">
        <v>942</v>
      </c>
      <c r="C258">
        <v>0.224</v>
      </c>
      <c r="D258" t="s">
        <v>758</v>
      </c>
      <c r="E258" t="s">
        <v>944</v>
      </c>
      <c r="F258" t="s">
        <v>945</v>
      </c>
      <c r="G258" t="s">
        <v>939</v>
      </c>
      <c r="H258">
        <v>2.1789999999999998</v>
      </c>
      <c r="J258" t="s">
        <v>1185</v>
      </c>
      <c r="K258">
        <v>106937847</v>
      </c>
      <c r="L258" s="2">
        <v>44680</v>
      </c>
      <c r="M258">
        <v>21</v>
      </c>
      <c r="N258">
        <v>1</v>
      </c>
      <c r="O258">
        <v>0</v>
      </c>
      <c r="P258">
        <v>1</v>
      </c>
      <c r="Q258" t="s">
        <v>7</v>
      </c>
      <c r="W258" t="s">
        <v>1325</v>
      </c>
    </row>
    <row r="259" spans="1:23">
      <c r="A259" t="s">
        <v>998</v>
      </c>
      <c r="B259" t="s">
        <v>942</v>
      </c>
      <c r="C259">
        <v>1.2999999999999999E-2</v>
      </c>
      <c r="D259" t="s">
        <v>764</v>
      </c>
      <c r="E259" t="s">
        <v>945</v>
      </c>
      <c r="F259" t="s">
        <v>944</v>
      </c>
      <c r="G259" t="s">
        <v>939</v>
      </c>
      <c r="H259">
        <v>2.1789999999999998</v>
      </c>
      <c r="J259" t="s">
        <v>1185</v>
      </c>
      <c r="K259">
        <v>107923709</v>
      </c>
      <c r="L259" s="2">
        <v>45613</v>
      </c>
      <c r="M259">
        <v>21</v>
      </c>
      <c r="N259">
        <v>1</v>
      </c>
      <c r="O259">
        <v>7</v>
      </c>
      <c r="P259">
        <v>1</v>
      </c>
      <c r="Q259" t="s">
        <v>7</v>
      </c>
      <c r="W259" t="s">
        <v>869</v>
      </c>
    </row>
    <row r="260" spans="1:23">
      <c r="A260" t="s">
        <v>998</v>
      </c>
      <c r="B260" t="s">
        <v>942</v>
      </c>
      <c r="C260">
        <v>1.2E-2</v>
      </c>
      <c r="D260" t="s">
        <v>758</v>
      </c>
      <c r="E260" t="s">
        <v>945</v>
      </c>
      <c r="F260" t="s">
        <v>954</v>
      </c>
      <c r="G260" t="s">
        <v>939</v>
      </c>
      <c r="H260">
        <v>2.1800000000000002</v>
      </c>
      <c r="K260">
        <v>105792459</v>
      </c>
      <c r="L260" s="2">
        <v>43514</v>
      </c>
      <c r="M260">
        <v>21</v>
      </c>
      <c r="N260">
        <v>1</v>
      </c>
      <c r="O260">
        <v>7</v>
      </c>
      <c r="P260">
        <v>1</v>
      </c>
      <c r="Q260" t="s">
        <v>7</v>
      </c>
    </row>
    <row r="261" spans="1:23">
      <c r="A261" t="s">
        <v>998</v>
      </c>
      <c r="B261" t="s">
        <v>942</v>
      </c>
      <c r="C261">
        <v>0.22</v>
      </c>
      <c r="D261" t="s">
        <v>758</v>
      </c>
      <c r="E261" t="s">
        <v>944</v>
      </c>
      <c r="F261" t="s">
        <v>945</v>
      </c>
      <c r="G261" t="s">
        <v>939</v>
      </c>
      <c r="H261">
        <v>2.1829999999999998</v>
      </c>
      <c r="J261" t="s">
        <v>1185</v>
      </c>
      <c r="K261">
        <v>107207040</v>
      </c>
      <c r="L261" s="2">
        <v>44935</v>
      </c>
      <c r="M261">
        <v>24</v>
      </c>
      <c r="N261">
        <v>1</v>
      </c>
      <c r="O261">
        <v>0</v>
      </c>
      <c r="P261">
        <v>1</v>
      </c>
      <c r="Q261" t="s">
        <v>3</v>
      </c>
      <c r="W261" t="s">
        <v>1324</v>
      </c>
    </row>
    <row r="262" spans="1:23">
      <c r="A262" t="s">
        <v>998</v>
      </c>
      <c r="B262" t="s">
        <v>942</v>
      </c>
      <c r="C262">
        <v>8.9999999999999993E-3</v>
      </c>
      <c r="D262" t="s">
        <v>764</v>
      </c>
      <c r="E262" t="s">
        <v>945</v>
      </c>
      <c r="F262" t="s">
        <v>1167</v>
      </c>
      <c r="G262" t="s">
        <v>939</v>
      </c>
      <c r="H262">
        <v>2.1829999999999998</v>
      </c>
      <c r="J262" t="s">
        <v>1185</v>
      </c>
      <c r="K262">
        <v>108273803</v>
      </c>
      <c r="L262" s="2">
        <v>45952</v>
      </c>
      <c r="M262">
        <v>21</v>
      </c>
      <c r="N262">
        <v>1</v>
      </c>
      <c r="O262">
        <v>12</v>
      </c>
      <c r="P262">
        <v>1</v>
      </c>
      <c r="Q262" t="s">
        <v>7</v>
      </c>
      <c r="W262" t="s">
        <v>869</v>
      </c>
    </row>
    <row r="263" spans="1:23">
      <c r="A263" t="s">
        <v>998</v>
      </c>
      <c r="B263" t="s">
        <v>942</v>
      </c>
      <c r="C263">
        <v>8.9999999999999993E-3</v>
      </c>
      <c r="D263" t="s">
        <v>758</v>
      </c>
      <c r="E263" t="s">
        <v>945</v>
      </c>
      <c r="F263" t="s">
        <v>963</v>
      </c>
      <c r="G263" t="s">
        <v>939</v>
      </c>
      <c r="H263">
        <v>2.1829999999999998</v>
      </c>
      <c r="K263">
        <v>107629118</v>
      </c>
      <c r="L263" s="2">
        <v>45342</v>
      </c>
      <c r="M263">
        <v>21</v>
      </c>
      <c r="N263">
        <v>1</v>
      </c>
      <c r="O263">
        <v>7</v>
      </c>
      <c r="P263">
        <v>1</v>
      </c>
      <c r="Q263" t="s">
        <v>7</v>
      </c>
    </row>
    <row r="264" spans="1:23">
      <c r="A264" t="s">
        <v>998</v>
      </c>
      <c r="B264" t="s">
        <v>942</v>
      </c>
      <c r="C264">
        <v>8.9999999999999993E-3</v>
      </c>
      <c r="D264" t="s">
        <v>758</v>
      </c>
      <c r="E264" t="s">
        <v>945</v>
      </c>
      <c r="F264" t="s">
        <v>954</v>
      </c>
      <c r="G264" t="s">
        <v>939</v>
      </c>
      <c r="H264">
        <v>2.1829999999999998</v>
      </c>
      <c r="K264">
        <v>107402785</v>
      </c>
      <c r="L264" s="2">
        <v>45128</v>
      </c>
      <c r="M264">
        <v>23</v>
      </c>
      <c r="N264">
        <v>1</v>
      </c>
      <c r="O264">
        <v>0</v>
      </c>
      <c r="P264">
        <v>1</v>
      </c>
      <c r="Q264" t="s">
        <v>7</v>
      </c>
    </row>
    <row r="265" spans="1:23">
      <c r="A265" t="s">
        <v>998</v>
      </c>
      <c r="B265" t="s">
        <v>939</v>
      </c>
      <c r="C265">
        <v>7.0000000000000001E-3</v>
      </c>
      <c r="D265" t="s">
        <v>758</v>
      </c>
      <c r="E265" t="s">
        <v>945</v>
      </c>
      <c r="F265" t="s">
        <v>1001</v>
      </c>
      <c r="G265" t="s">
        <v>939</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998</v>
      </c>
      <c r="B266" t="s">
        <v>939</v>
      </c>
      <c r="C266">
        <v>6.0000000000000001E-3</v>
      </c>
      <c r="D266" t="s">
        <v>758</v>
      </c>
      <c r="E266" t="s">
        <v>945</v>
      </c>
      <c r="F266" t="s">
        <v>963</v>
      </c>
      <c r="G266" t="s">
        <v>939</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998</v>
      </c>
      <c r="B267" t="s">
        <v>942</v>
      </c>
      <c r="C267">
        <v>5.0000000000000001E-3</v>
      </c>
      <c r="D267" t="s">
        <v>758</v>
      </c>
      <c r="E267" t="s">
        <v>945</v>
      </c>
      <c r="G267" t="s">
        <v>939</v>
      </c>
      <c r="H267">
        <v>2.1869999999999998</v>
      </c>
      <c r="K267">
        <v>107438194</v>
      </c>
      <c r="L267" s="2">
        <v>45166</v>
      </c>
      <c r="M267">
        <v>22</v>
      </c>
      <c r="N267">
        <v>2</v>
      </c>
      <c r="O267">
        <v>0</v>
      </c>
      <c r="P267">
        <v>1</v>
      </c>
      <c r="Q267" t="s">
        <v>7</v>
      </c>
    </row>
    <row r="268" spans="1:23">
      <c r="A268" t="s">
        <v>998</v>
      </c>
      <c r="B268" t="s">
        <v>939</v>
      </c>
      <c r="C268">
        <v>5.0000000000000001E-3</v>
      </c>
      <c r="D268" t="s">
        <v>758</v>
      </c>
      <c r="E268" t="s">
        <v>945</v>
      </c>
      <c r="F268" t="s">
        <v>954</v>
      </c>
      <c r="G268" t="s">
        <v>939</v>
      </c>
      <c r="H268">
        <v>2.1869999999999998</v>
      </c>
      <c r="K268">
        <v>107134309</v>
      </c>
      <c r="L268" s="2">
        <v>44867</v>
      </c>
      <c r="M268">
        <v>21</v>
      </c>
      <c r="N268">
        <v>1</v>
      </c>
      <c r="O268">
        <v>7</v>
      </c>
      <c r="P268">
        <v>1</v>
      </c>
      <c r="Q268" t="s">
        <v>3</v>
      </c>
    </row>
    <row r="269" spans="1:23">
      <c r="A269" t="s">
        <v>998</v>
      </c>
      <c r="B269" t="s">
        <v>942</v>
      </c>
      <c r="C269">
        <v>4.0000000000000001E-3</v>
      </c>
      <c r="D269" t="s">
        <v>758</v>
      </c>
      <c r="E269" t="s">
        <v>945</v>
      </c>
      <c r="F269" t="s">
        <v>963</v>
      </c>
      <c r="G269" t="s">
        <v>939</v>
      </c>
      <c r="H269">
        <v>2.1880000000000002</v>
      </c>
      <c r="K269">
        <v>106843451</v>
      </c>
      <c r="L269" s="2">
        <v>44587</v>
      </c>
      <c r="M269">
        <v>28</v>
      </c>
      <c r="N269">
        <v>1</v>
      </c>
      <c r="O269">
        <v>0</v>
      </c>
      <c r="P269">
        <v>1</v>
      </c>
      <c r="Q269" t="s">
        <v>7</v>
      </c>
    </row>
    <row r="270" spans="1:23">
      <c r="A270" t="s">
        <v>998</v>
      </c>
      <c r="B270" t="s">
        <v>942</v>
      </c>
      <c r="C270">
        <v>4.0000000000000001E-3</v>
      </c>
      <c r="D270" t="s">
        <v>758</v>
      </c>
      <c r="E270" t="s">
        <v>945</v>
      </c>
      <c r="F270" t="s">
        <v>944</v>
      </c>
      <c r="G270" t="s">
        <v>939</v>
      </c>
      <c r="H270">
        <v>2.1880000000000002</v>
      </c>
      <c r="J270" t="s">
        <v>1185</v>
      </c>
      <c r="K270">
        <v>105240096</v>
      </c>
      <c r="L270" s="2">
        <v>42995</v>
      </c>
      <c r="M270">
        <v>22</v>
      </c>
      <c r="N270">
        <v>1</v>
      </c>
      <c r="O270">
        <v>0</v>
      </c>
      <c r="P270">
        <v>1</v>
      </c>
      <c r="Q270" t="s">
        <v>7</v>
      </c>
      <c r="W270" t="s">
        <v>869</v>
      </c>
    </row>
    <row r="271" spans="1:23">
      <c r="A271" t="s">
        <v>998</v>
      </c>
      <c r="B271" t="s">
        <v>942</v>
      </c>
      <c r="C271">
        <v>4.0000000000000001E-3</v>
      </c>
      <c r="D271" t="s">
        <v>758</v>
      </c>
      <c r="E271" t="s">
        <v>945</v>
      </c>
      <c r="F271" t="s">
        <v>954</v>
      </c>
      <c r="G271" t="s">
        <v>939</v>
      </c>
      <c r="H271">
        <v>2.1880000000000002</v>
      </c>
      <c r="K271">
        <v>105377027</v>
      </c>
      <c r="L271" s="2">
        <v>43120</v>
      </c>
      <c r="M271">
        <v>21</v>
      </c>
      <c r="N271">
        <v>4</v>
      </c>
      <c r="O271">
        <v>7</v>
      </c>
      <c r="P271">
        <v>1</v>
      </c>
      <c r="Q271" t="s">
        <v>7</v>
      </c>
    </row>
    <row r="272" spans="1:23">
      <c r="A272" t="s">
        <v>754</v>
      </c>
      <c r="B272" t="s">
        <v>939</v>
      </c>
      <c r="C272">
        <v>0.2</v>
      </c>
      <c r="D272" t="s">
        <v>756</v>
      </c>
      <c r="E272" t="s">
        <v>954</v>
      </c>
      <c r="F272" t="s">
        <v>1057</v>
      </c>
      <c r="G272" t="s">
        <v>939</v>
      </c>
      <c r="H272">
        <v>2.1880000000000002</v>
      </c>
      <c r="K272">
        <v>106144525</v>
      </c>
      <c r="L272" s="2">
        <v>43858</v>
      </c>
      <c r="M272">
        <v>31</v>
      </c>
      <c r="N272">
        <v>1</v>
      </c>
      <c r="O272">
        <v>12</v>
      </c>
      <c r="P272">
        <v>1</v>
      </c>
      <c r="Q272" t="s">
        <v>7</v>
      </c>
    </row>
    <row r="273" spans="1:23">
      <c r="A273" t="s">
        <v>754</v>
      </c>
      <c r="B273" t="s">
        <v>939</v>
      </c>
      <c r="C273">
        <v>2E-3</v>
      </c>
      <c r="D273" t="s">
        <v>758</v>
      </c>
      <c r="E273" t="s">
        <v>945</v>
      </c>
      <c r="F273" t="s">
        <v>950</v>
      </c>
      <c r="G273" t="s">
        <v>939</v>
      </c>
      <c r="H273">
        <v>2.19</v>
      </c>
      <c r="K273">
        <v>106678935</v>
      </c>
      <c r="L273" s="2">
        <v>44432</v>
      </c>
      <c r="M273">
        <v>21</v>
      </c>
      <c r="N273">
        <v>1</v>
      </c>
      <c r="O273">
        <v>12</v>
      </c>
      <c r="P273">
        <v>1</v>
      </c>
      <c r="Q273" t="s">
        <v>3</v>
      </c>
    </row>
    <row r="274" spans="1:23">
      <c r="A274" t="s">
        <v>754</v>
      </c>
      <c r="B274" t="s">
        <v>939</v>
      </c>
      <c r="C274">
        <v>2E-3</v>
      </c>
      <c r="D274" t="s">
        <v>758</v>
      </c>
      <c r="E274" t="s">
        <v>945</v>
      </c>
      <c r="F274" t="s">
        <v>950</v>
      </c>
      <c r="G274" t="s">
        <v>939</v>
      </c>
      <c r="H274">
        <v>2.19</v>
      </c>
      <c r="K274">
        <v>106997868</v>
      </c>
      <c r="L274" s="2">
        <v>44736</v>
      </c>
      <c r="M274">
        <v>21</v>
      </c>
      <c r="N274">
        <v>1</v>
      </c>
      <c r="O274">
        <v>12</v>
      </c>
      <c r="P274">
        <v>1</v>
      </c>
      <c r="Q274" t="s">
        <v>7</v>
      </c>
    </row>
    <row r="275" spans="1:23">
      <c r="A275" t="s">
        <v>998</v>
      </c>
      <c r="B275" t="s">
        <v>942</v>
      </c>
      <c r="C275">
        <v>1E-3</v>
      </c>
      <c r="D275" t="s">
        <v>764</v>
      </c>
      <c r="E275" t="s">
        <v>945</v>
      </c>
      <c r="F275" t="s">
        <v>1159</v>
      </c>
      <c r="G275" t="s">
        <v>939</v>
      </c>
      <c r="H275">
        <v>2.1909999999999998</v>
      </c>
      <c r="J275" t="s">
        <v>1185</v>
      </c>
      <c r="K275">
        <v>107925452</v>
      </c>
      <c r="L275" s="2">
        <v>45614</v>
      </c>
      <c r="M275">
        <v>21</v>
      </c>
      <c r="N275">
        <v>1</v>
      </c>
      <c r="O275">
        <v>7</v>
      </c>
      <c r="P275">
        <v>1</v>
      </c>
      <c r="Q275" t="s">
        <v>7</v>
      </c>
      <c r="W275" t="s">
        <v>869</v>
      </c>
    </row>
    <row r="276" spans="1:23">
      <c r="A276" t="s">
        <v>998</v>
      </c>
      <c r="B276" t="s">
        <v>942</v>
      </c>
      <c r="C276">
        <v>0</v>
      </c>
      <c r="E276" t="s">
        <v>945</v>
      </c>
      <c r="F276" t="s">
        <v>1121</v>
      </c>
      <c r="G276" t="s">
        <v>939</v>
      </c>
      <c r="H276">
        <v>2.1920000000000002</v>
      </c>
      <c r="K276">
        <v>106874915</v>
      </c>
      <c r="L276" s="2">
        <v>44620</v>
      </c>
      <c r="M276">
        <v>21</v>
      </c>
      <c r="N276">
        <v>1</v>
      </c>
      <c r="O276">
        <v>7</v>
      </c>
      <c r="P276">
        <v>1</v>
      </c>
      <c r="Q276" t="s">
        <v>7</v>
      </c>
    </row>
    <row r="277" spans="1:23">
      <c r="A277" t="s">
        <v>998</v>
      </c>
      <c r="B277" t="s">
        <v>942</v>
      </c>
      <c r="C277">
        <v>0</v>
      </c>
      <c r="E277" t="s">
        <v>945</v>
      </c>
      <c r="F277" t="s">
        <v>963</v>
      </c>
      <c r="G277" t="s">
        <v>939</v>
      </c>
      <c r="H277">
        <v>2.1920000000000002</v>
      </c>
      <c r="K277">
        <v>106530154</v>
      </c>
      <c r="L277" s="2">
        <v>44244</v>
      </c>
      <c r="M277">
        <v>21</v>
      </c>
      <c r="N277">
        <v>1</v>
      </c>
      <c r="P277">
        <v>1</v>
      </c>
      <c r="Q277" t="s">
        <v>7</v>
      </c>
    </row>
    <row r="278" spans="1:23">
      <c r="A278" t="s">
        <v>998</v>
      </c>
      <c r="B278" t="s">
        <v>942</v>
      </c>
      <c r="C278">
        <v>0</v>
      </c>
      <c r="E278" t="s">
        <v>945</v>
      </c>
      <c r="F278" t="s">
        <v>963</v>
      </c>
      <c r="G278" t="s">
        <v>939</v>
      </c>
      <c r="H278">
        <v>2.1920000000000002</v>
      </c>
      <c r="K278">
        <v>106802263</v>
      </c>
      <c r="L278" s="2">
        <v>44468</v>
      </c>
      <c r="M278">
        <v>21</v>
      </c>
      <c r="N278">
        <v>1</v>
      </c>
      <c r="O278">
        <v>7</v>
      </c>
      <c r="P278">
        <v>1</v>
      </c>
      <c r="Q278" t="s">
        <v>7</v>
      </c>
    </row>
    <row r="279" spans="1:23">
      <c r="A279" t="s">
        <v>998</v>
      </c>
      <c r="B279" t="s">
        <v>942</v>
      </c>
      <c r="C279">
        <v>0</v>
      </c>
      <c r="D279" t="s">
        <v>758</v>
      </c>
      <c r="E279" t="s">
        <v>945</v>
      </c>
      <c r="F279" t="s">
        <v>963</v>
      </c>
      <c r="G279" t="s">
        <v>939</v>
      </c>
      <c r="H279">
        <v>2.1920000000000002</v>
      </c>
      <c r="K279">
        <v>106840907</v>
      </c>
      <c r="L279" s="2">
        <v>44585</v>
      </c>
      <c r="M279">
        <v>21</v>
      </c>
      <c r="N279">
        <v>1</v>
      </c>
      <c r="O279">
        <v>7</v>
      </c>
      <c r="P279">
        <v>1</v>
      </c>
      <c r="Q279" t="s">
        <v>7</v>
      </c>
    </row>
    <row r="280" spans="1:23">
      <c r="A280" t="s">
        <v>998</v>
      </c>
      <c r="B280" t="s">
        <v>942</v>
      </c>
      <c r="C280">
        <v>0</v>
      </c>
      <c r="D280" t="s">
        <v>765</v>
      </c>
      <c r="E280" t="s">
        <v>945</v>
      </c>
      <c r="F280" t="s">
        <v>963</v>
      </c>
      <c r="G280" t="s">
        <v>939</v>
      </c>
      <c r="H280">
        <v>2.1920000000000002</v>
      </c>
      <c r="K280">
        <v>107601223</v>
      </c>
      <c r="L280" s="2">
        <v>45313</v>
      </c>
      <c r="M280">
        <v>21</v>
      </c>
      <c r="N280">
        <v>1</v>
      </c>
      <c r="O280">
        <v>7</v>
      </c>
      <c r="P280">
        <v>4</v>
      </c>
      <c r="Q280" t="s">
        <v>7</v>
      </c>
    </row>
    <row r="281" spans="1:23">
      <c r="A281" t="s">
        <v>998</v>
      </c>
      <c r="B281" t="s">
        <v>942</v>
      </c>
      <c r="C281">
        <v>0</v>
      </c>
      <c r="E281" t="s">
        <v>945</v>
      </c>
      <c r="F281" t="s">
        <v>963</v>
      </c>
      <c r="G281" t="s">
        <v>939</v>
      </c>
      <c r="H281">
        <v>2.1920000000000002</v>
      </c>
      <c r="K281">
        <v>107580675</v>
      </c>
      <c r="L281" s="2">
        <v>45291</v>
      </c>
      <c r="M281">
        <v>21</v>
      </c>
      <c r="N281">
        <v>1</v>
      </c>
      <c r="O281">
        <v>0</v>
      </c>
      <c r="P281">
        <v>4</v>
      </c>
      <c r="Q281" t="s">
        <v>7</v>
      </c>
    </row>
    <row r="282" spans="1:23">
      <c r="A282" t="s">
        <v>998</v>
      </c>
      <c r="B282" t="s">
        <v>942</v>
      </c>
      <c r="C282">
        <v>0</v>
      </c>
      <c r="E282" t="s">
        <v>945</v>
      </c>
      <c r="F282" t="s">
        <v>963</v>
      </c>
      <c r="G282" t="s">
        <v>939</v>
      </c>
      <c r="H282">
        <v>2.1920000000000002</v>
      </c>
      <c r="K282">
        <v>108586880</v>
      </c>
      <c r="L282" s="2">
        <v>46245</v>
      </c>
      <c r="M282">
        <v>21</v>
      </c>
      <c r="N282">
        <v>1</v>
      </c>
      <c r="O282">
        <v>8</v>
      </c>
      <c r="P282">
        <v>1</v>
      </c>
      <c r="Q282" t="s">
        <v>7</v>
      </c>
    </row>
    <row r="283" spans="1:23">
      <c r="A283" t="s">
        <v>998</v>
      </c>
      <c r="B283" t="s">
        <v>942</v>
      </c>
      <c r="C283">
        <v>0</v>
      </c>
      <c r="E283" t="s">
        <v>945</v>
      </c>
      <c r="F283" t="s">
        <v>1093</v>
      </c>
      <c r="G283" t="s">
        <v>939</v>
      </c>
      <c r="H283">
        <v>2.1920000000000002</v>
      </c>
      <c r="K283">
        <v>106064266</v>
      </c>
      <c r="L283" s="2">
        <v>43763</v>
      </c>
      <c r="M283">
        <v>21</v>
      </c>
      <c r="N283">
        <v>1</v>
      </c>
      <c r="O283">
        <v>7</v>
      </c>
      <c r="P283">
        <v>1</v>
      </c>
      <c r="Q283" t="s">
        <v>7</v>
      </c>
    </row>
    <row r="284" spans="1:23">
      <c r="A284" t="s">
        <v>998</v>
      </c>
      <c r="B284" t="s">
        <v>942</v>
      </c>
      <c r="C284">
        <v>0</v>
      </c>
      <c r="E284" t="s">
        <v>945</v>
      </c>
      <c r="F284" t="s">
        <v>940</v>
      </c>
      <c r="G284" t="s">
        <v>939</v>
      </c>
      <c r="H284">
        <v>2.1920000000000002</v>
      </c>
      <c r="J284" t="s">
        <v>1185</v>
      </c>
      <c r="K284">
        <v>107804499</v>
      </c>
      <c r="L284" s="2">
        <v>45505</v>
      </c>
      <c r="M284">
        <v>21</v>
      </c>
      <c r="N284">
        <v>1</v>
      </c>
      <c r="O284">
        <v>7</v>
      </c>
      <c r="P284">
        <v>1</v>
      </c>
      <c r="Q284" t="s">
        <v>3</v>
      </c>
      <c r="W284" t="s">
        <v>869</v>
      </c>
    </row>
    <row r="285" spans="1:23">
      <c r="A285" t="s">
        <v>998</v>
      </c>
      <c r="B285" t="s">
        <v>942</v>
      </c>
      <c r="C285">
        <v>0</v>
      </c>
      <c r="E285" t="s">
        <v>945</v>
      </c>
      <c r="F285" t="s">
        <v>940</v>
      </c>
      <c r="G285" t="s">
        <v>939</v>
      </c>
      <c r="H285">
        <v>2.1920000000000002</v>
      </c>
      <c r="J285" t="s">
        <v>1185</v>
      </c>
      <c r="K285">
        <v>107281990</v>
      </c>
      <c r="L285" s="2">
        <v>45010</v>
      </c>
      <c r="M285">
        <v>21</v>
      </c>
      <c r="N285">
        <v>2</v>
      </c>
      <c r="O285">
        <v>7</v>
      </c>
      <c r="P285">
        <v>1</v>
      </c>
      <c r="Q285" t="s">
        <v>3</v>
      </c>
      <c r="W285" t="s">
        <v>869</v>
      </c>
    </row>
    <row r="286" spans="1:23">
      <c r="A286" t="s">
        <v>998</v>
      </c>
      <c r="B286" t="s">
        <v>942</v>
      </c>
      <c r="C286">
        <v>0</v>
      </c>
      <c r="E286" t="s">
        <v>945</v>
      </c>
      <c r="F286" t="s">
        <v>940</v>
      </c>
      <c r="G286" t="s">
        <v>939</v>
      </c>
      <c r="H286">
        <v>2.1920000000000002</v>
      </c>
      <c r="J286" t="s">
        <v>1185</v>
      </c>
      <c r="K286">
        <v>108009769</v>
      </c>
      <c r="L286" s="2">
        <v>45692</v>
      </c>
      <c r="M286">
        <v>21</v>
      </c>
      <c r="N286">
        <v>1</v>
      </c>
      <c r="O286">
        <v>7</v>
      </c>
      <c r="P286">
        <v>1</v>
      </c>
      <c r="Q286" t="s">
        <v>7</v>
      </c>
      <c r="W286" t="s">
        <v>869</v>
      </c>
    </row>
    <row r="287" spans="1:23">
      <c r="A287" t="s">
        <v>998</v>
      </c>
      <c r="B287" t="s">
        <v>942</v>
      </c>
      <c r="C287">
        <v>0</v>
      </c>
      <c r="D287" t="s">
        <v>756</v>
      </c>
      <c r="E287" t="s">
        <v>945</v>
      </c>
      <c r="F287" t="s">
        <v>940</v>
      </c>
      <c r="G287" t="s">
        <v>939</v>
      </c>
      <c r="H287">
        <v>2.1920000000000002</v>
      </c>
      <c r="J287" t="s">
        <v>1185</v>
      </c>
      <c r="K287">
        <v>105329619</v>
      </c>
      <c r="L287" s="2">
        <v>43078</v>
      </c>
      <c r="M287">
        <v>24</v>
      </c>
      <c r="N287">
        <v>2</v>
      </c>
      <c r="O287">
        <v>4</v>
      </c>
      <c r="P287">
        <v>1</v>
      </c>
      <c r="Q287" t="s">
        <v>7</v>
      </c>
      <c r="W287" t="s">
        <v>1324</v>
      </c>
    </row>
    <row r="288" spans="1:23">
      <c r="A288" t="s">
        <v>998</v>
      </c>
      <c r="B288" t="s">
        <v>942</v>
      </c>
      <c r="C288">
        <v>0</v>
      </c>
      <c r="D288" t="s">
        <v>763</v>
      </c>
      <c r="E288" t="s">
        <v>945</v>
      </c>
      <c r="F288" t="s">
        <v>1000</v>
      </c>
      <c r="G288" t="s">
        <v>939</v>
      </c>
      <c r="H288">
        <v>2.1920000000000002</v>
      </c>
      <c r="K288">
        <v>107712132</v>
      </c>
      <c r="L288" s="2">
        <v>45420</v>
      </c>
      <c r="M288">
        <v>22</v>
      </c>
      <c r="N288">
        <v>1</v>
      </c>
      <c r="O288">
        <v>0</v>
      </c>
      <c r="P288">
        <v>1</v>
      </c>
      <c r="Q288" t="s">
        <v>7</v>
      </c>
    </row>
    <row r="289" spans="1:23">
      <c r="A289" t="s">
        <v>998</v>
      </c>
      <c r="B289" t="s">
        <v>942</v>
      </c>
      <c r="C289">
        <v>0</v>
      </c>
      <c r="E289" t="s">
        <v>945</v>
      </c>
      <c r="F289" t="s">
        <v>1000</v>
      </c>
      <c r="G289" t="s">
        <v>939</v>
      </c>
      <c r="H289">
        <v>2.1920000000000002</v>
      </c>
      <c r="K289">
        <v>107845488</v>
      </c>
      <c r="L289" s="2">
        <v>45545</v>
      </c>
      <c r="M289">
        <v>26</v>
      </c>
      <c r="N289">
        <v>1</v>
      </c>
      <c r="O289">
        <v>7</v>
      </c>
      <c r="P289">
        <v>1</v>
      </c>
      <c r="Q289" t="s">
        <v>7</v>
      </c>
    </row>
    <row r="290" spans="1:23">
      <c r="A290" t="s">
        <v>998</v>
      </c>
      <c r="B290" t="s">
        <v>942</v>
      </c>
      <c r="C290">
        <v>0</v>
      </c>
      <c r="E290" t="s">
        <v>945</v>
      </c>
      <c r="F290" t="s">
        <v>944</v>
      </c>
      <c r="G290" t="s">
        <v>939</v>
      </c>
      <c r="H290">
        <v>2.1920000000000002</v>
      </c>
      <c r="J290" t="s">
        <v>1185</v>
      </c>
      <c r="K290">
        <v>107579959</v>
      </c>
      <c r="L290" s="2">
        <v>45290</v>
      </c>
      <c r="M290">
        <v>21</v>
      </c>
      <c r="N290">
        <v>1</v>
      </c>
      <c r="O290">
        <v>7</v>
      </c>
      <c r="P290">
        <v>5</v>
      </c>
      <c r="Q290" t="s">
        <v>7</v>
      </c>
      <c r="W290" t="s">
        <v>869</v>
      </c>
    </row>
    <row r="291" spans="1:23">
      <c r="A291" t="s">
        <v>998</v>
      </c>
      <c r="B291" t="s">
        <v>942</v>
      </c>
      <c r="C291">
        <v>0</v>
      </c>
      <c r="E291" t="s">
        <v>945</v>
      </c>
      <c r="F291" t="s">
        <v>944</v>
      </c>
      <c r="G291" t="s">
        <v>939</v>
      </c>
      <c r="H291">
        <v>2.1920000000000002</v>
      </c>
      <c r="J291" t="s">
        <v>1185</v>
      </c>
      <c r="K291">
        <v>107935083</v>
      </c>
      <c r="L291" s="2">
        <v>45615</v>
      </c>
      <c r="M291">
        <v>21</v>
      </c>
      <c r="N291">
        <v>1</v>
      </c>
      <c r="O291">
        <v>0</v>
      </c>
      <c r="P291">
        <v>4</v>
      </c>
      <c r="Q291" t="s">
        <v>7</v>
      </c>
      <c r="W291" t="s">
        <v>869</v>
      </c>
    </row>
    <row r="292" spans="1:23">
      <c r="A292" t="s">
        <v>998</v>
      </c>
      <c r="B292" t="s">
        <v>942</v>
      </c>
      <c r="C292">
        <v>0</v>
      </c>
      <c r="E292" t="s">
        <v>945</v>
      </c>
      <c r="F292" t="s">
        <v>944</v>
      </c>
      <c r="G292" t="s">
        <v>939</v>
      </c>
      <c r="H292">
        <v>2.1920000000000002</v>
      </c>
      <c r="J292" t="s">
        <v>1185</v>
      </c>
      <c r="K292">
        <v>108258243</v>
      </c>
      <c r="L292" s="2">
        <v>45939</v>
      </c>
      <c r="M292">
        <v>21</v>
      </c>
      <c r="N292">
        <v>1</v>
      </c>
      <c r="O292">
        <v>7</v>
      </c>
      <c r="P292">
        <v>3</v>
      </c>
      <c r="Q292" t="s">
        <v>7</v>
      </c>
      <c r="W292" t="s">
        <v>869</v>
      </c>
    </row>
    <row r="293" spans="1:23">
      <c r="A293" t="s">
        <v>998</v>
      </c>
      <c r="B293" t="s">
        <v>942</v>
      </c>
      <c r="C293">
        <v>0</v>
      </c>
      <c r="D293" t="s">
        <v>756</v>
      </c>
      <c r="E293" t="s">
        <v>945</v>
      </c>
      <c r="F293" t="s">
        <v>944</v>
      </c>
      <c r="G293" t="s">
        <v>939</v>
      </c>
      <c r="H293">
        <v>2.1920000000000002</v>
      </c>
      <c r="J293" t="s">
        <v>1185</v>
      </c>
      <c r="K293">
        <v>108154686</v>
      </c>
      <c r="L293" s="2">
        <v>45834</v>
      </c>
      <c r="M293">
        <v>26</v>
      </c>
      <c r="N293">
        <v>1</v>
      </c>
      <c r="O293">
        <v>0</v>
      </c>
      <c r="P293">
        <v>1</v>
      </c>
      <c r="Q293" t="s">
        <v>7</v>
      </c>
      <c r="W293" t="s">
        <v>869</v>
      </c>
    </row>
    <row r="294" spans="1:23">
      <c r="A294" t="s">
        <v>998</v>
      </c>
      <c r="B294" t="s">
        <v>942</v>
      </c>
      <c r="C294">
        <v>0</v>
      </c>
      <c r="E294" t="s">
        <v>945</v>
      </c>
      <c r="F294" t="s">
        <v>944</v>
      </c>
      <c r="G294" t="s">
        <v>939</v>
      </c>
      <c r="H294">
        <v>2.1920000000000002</v>
      </c>
      <c r="J294" t="s">
        <v>1185</v>
      </c>
      <c r="K294">
        <v>105591487</v>
      </c>
      <c r="L294" s="2">
        <v>43343</v>
      </c>
      <c r="M294">
        <v>29</v>
      </c>
      <c r="N294">
        <v>1</v>
      </c>
      <c r="O294">
        <v>7</v>
      </c>
      <c r="P294">
        <v>1</v>
      </c>
      <c r="Q294" t="s">
        <v>7</v>
      </c>
      <c r="W294" t="s">
        <v>869</v>
      </c>
    </row>
    <row r="295" spans="1:23">
      <c r="A295" t="s">
        <v>998</v>
      </c>
      <c r="B295" t="s">
        <v>942</v>
      </c>
      <c r="C295">
        <v>0</v>
      </c>
      <c r="D295" t="s">
        <v>757</v>
      </c>
      <c r="E295" t="s">
        <v>945</v>
      </c>
      <c r="F295" t="s">
        <v>944</v>
      </c>
      <c r="G295" t="s">
        <v>939</v>
      </c>
      <c r="H295">
        <v>2.1920000000000002</v>
      </c>
      <c r="J295" t="s">
        <v>1185</v>
      </c>
      <c r="K295">
        <v>108406685</v>
      </c>
      <c r="L295" s="2">
        <v>46071</v>
      </c>
      <c r="M295">
        <v>30</v>
      </c>
      <c r="N295">
        <v>1</v>
      </c>
      <c r="O295">
        <v>7</v>
      </c>
      <c r="P295">
        <v>1</v>
      </c>
      <c r="Q295" t="s">
        <v>7</v>
      </c>
      <c r="W295" t="s">
        <v>869</v>
      </c>
    </row>
    <row r="296" spans="1:23">
      <c r="A296" t="s">
        <v>998</v>
      </c>
      <c r="B296" t="s">
        <v>942</v>
      </c>
      <c r="C296">
        <v>0</v>
      </c>
      <c r="D296" t="s">
        <v>757</v>
      </c>
      <c r="E296" t="s">
        <v>945</v>
      </c>
      <c r="F296" t="s">
        <v>942</v>
      </c>
      <c r="G296" t="s">
        <v>939</v>
      </c>
      <c r="H296">
        <v>2.1920000000000002</v>
      </c>
      <c r="K296">
        <v>108430686</v>
      </c>
      <c r="L296" s="2">
        <v>46095</v>
      </c>
      <c r="M296">
        <v>21</v>
      </c>
      <c r="N296">
        <v>1</v>
      </c>
      <c r="O296">
        <v>7</v>
      </c>
      <c r="P296">
        <v>1</v>
      </c>
      <c r="Q296" t="s">
        <v>7</v>
      </c>
    </row>
    <row r="297" spans="1:23">
      <c r="A297" t="s">
        <v>998</v>
      </c>
      <c r="B297" t="s">
        <v>942</v>
      </c>
      <c r="C297">
        <v>0</v>
      </c>
      <c r="E297" t="s">
        <v>945</v>
      </c>
      <c r="F297" t="s">
        <v>1085</v>
      </c>
      <c r="G297" t="s">
        <v>939</v>
      </c>
      <c r="H297">
        <v>2.1920000000000002</v>
      </c>
      <c r="K297">
        <v>105861773</v>
      </c>
      <c r="L297" s="2">
        <v>43593</v>
      </c>
      <c r="M297">
        <v>21</v>
      </c>
      <c r="N297">
        <v>1</v>
      </c>
      <c r="O297">
        <v>0</v>
      </c>
      <c r="P297">
        <v>1</v>
      </c>
      <c r="Q297" t="s">
        <v>7</v>
      </c>
    </row>
    <row r="298" spans="1:23">
      <c r="A298" t="s">
        <v>998</v>
      </c>
      <c r="B298" t="s">
        <v>942</v>
      </c>
      <c r="C298">
        <v>0</v>
      </c>
      <c r="E298" t="s">
        <v>945</v>
      </c>
      <c r="F298" t="s">
        <v>954</v>
      </c>
      <c r="G298" t="s">
        <v>939</v>
      </c>
      <c r="H298">
        <v>2.1920000000000002</v>
      </c>
      <c r="K298">
        <v>107201553</v>
      </c>
      <c r="L298" s="2">
        <v>44905</v>
      </c>
      <c r="M298">
        <v>21</v>
      </c>
      <c r="N298">
        <v>1</v>
      </c>
      <c r="O298">
        <v>0</v>
      </c>
      <c r="P298">
        <v>1</v>
      </c>
      <c r="Q298" t="s">
        <v>7</v>
      </c>
    </row>
    <row r="299" spans="1:23">
      <c r="A299" t="s">
        <v>998</v>
      </c>
      <c r="B299" t="s">
        <v>942</v>
      </c>
      <c r="C299">
        <v>0</v>
      </c>
      <c r="E299" t="s">
        <v>945</v>
      </c>
      <c r="F299" t="s">
        <v>954</v>
      </c>
      <c r="G299" t="s">
        <v>939</v>
      </c>
      <c r="H299">
        <v>2.1920000000000002</v>
      </c>
      <c r="K299">
        <v>105125303</v>
      </c>
      <c r="L299" s="2">
        <v>42871</v>
      </c>
      <c r="M299">
        <v>21</v>
      </c>
      <c r="N299">
        <v>1</v>
      </c>
      <c r="O299">
        <v>7</v>
      </c>
      <c r="P299">
        <v>1</v>
      </c>
      <c r="Q299" t="s">
        <v>7</v>
      </c>
    </row>
    <row r="300" spans="1:23">
      <c r="A300" t="s">
        <v>998</v>
      </c>
      <c r="B300" t="s">
        <v>942</v>
      </c>
      <c r="C300">
        <v>0</v>
      </c>
      <c r="E300" t="s">
        <v>945</v>
      </c>
      <c r="F300" t="s">
        <v>954</v>
      </c>
      <c r="G300" t="s">
        <v>939</v>
      </c>
      <c r="H300">
        <v>2.1920000000000002</v>
      </c>
      <c r="K300">
        <v>105107771</v>
      </c>
      <c r="L300" s="2">
        <v>42854</v>
      </c>
      <c r="M300">
        <v>21</v>
      </c>
      <c r="N300">
        <v>1</v>
      </c>
      <c r="O300">
        <v>7</v>
      </c>
      <c r="P300">
        <v>1</v>
      </c>
      <c r="Q300" t="s">
        <v>7</v>
      </c>
    </row>
    <row r="301" spans="1:23">
      <c r="A301" t="s">
        <v>998</v>
      </c>
      <c r="B301" t="s">
        <v>942</v>
      </c>
      <c r="C301">
        <v>0</v>
      </c>
      <c r="D301" t="s">
        <v>758</v>
      </c>
      <c r="E301" t="s">
        <v>945</v>
      </c>
      <c r="F301" t="s">
        <v>954</v>
      </c>
      <c r="G301" t="s">
        <v>939</v>
      </c>
      <c r="H301">
        <v>2.1920000000000002</v>
      </c>
      <c r="K301">
        <v>105792454</v>
      </c>
      <c r="L301" s="2">
        <v>43510</v>
      </c>
      <c r="M301">
        <v>21</v>
      </c>
      <c r="N301">
        <v>1</v>
      </c>
      <c r="O301">
        <v>7</v>
      </c>
      <c r="P301">
        <v>1</v>
      </c>
      <c r="Q301" t="s">
        <v>7</v>
      </c>
    </row>
    <row r="302" spans="1:23">
      <c r="A302" t="s">
        <v>998</v>
      </c>
      <c r="B302" t="s">
        <v>942</v>
      </c>
      <c r="C302">
        <v>0</v>
      </c>
      <c r="E302" t="s">
        <v>945</v>
      </c>
      <c r="F302" t="s">
        <v>954</v>
      </c>
      <c r="G302" t="s">
        <v>939</v>
      </c>
      <c r="H302">
        <v>2.1920000000000002</v>
      </c>
      <c r="K302">
        <v>106308161</v>
      </c>
      <c r="L302" s="2">
        <v>44001</v>
      </c>
      <c r="M302">
        <v>21</v>
      </c>
      <c r="N302">
        <v>1</v>
      </c>
      <c r="O302">
        <v>7</v>
      </c>
      <c r="P302">
        <v>2</v>
      </c>
      <c r="Q302" t="s">
        <v>7</v>
      </c>
    </row>
    <row r="303" spans="1:23">
      <c r="A303" t="s">
        <v>998</v>
      </c>
      <c r="B303" t="s">
        <v>942</v>
      </c>
      <c r="C303">
        <v>0</v>
      </c>
      <c r="E303" t="s">
        <v>945</v>
      </c>
      <c r="F303" t="s">
        <v>954</v>
      </c>
      <c r="G303" t="s">
        <v>939</v>
      </c>
      <c r="H303">
        <v>2.1920000000000002</v>
      </c>
      <c r="K303">
        <v>107072037</v>
      </c>
      <c r="L303" s="2">
        <v>44811</v>
      </c>
      <c r="M303">
        <v>21</v>
      </c>
      <c r="N303">
        <v>1</v>
      </c>
      <c r="O303">
        <v>0</v>
      </c>
      <c r="P303">
        <v>1</v>
      </c>
      <c r="Q303" t="s">
        <v>7</v>
      </c>
    </row>
    <row r="304" spans="1:23">
      <c r="A304" t="s">
        <v>998</v>
      </c>
      <c r="B304" t="s">
        <v>942</v>
      </c>
      <c r="C304">
        <v>0</v>
      </c>
      <c r="E304" t="s">
        <v>945</v>
      </c>
      <c r="F304" t="s">
        <v>954</v>
      </c>
      <c r="G304" t="s">
        <v>939</v>
      </c>
      <c r="H304">
        <v>2.1920000000000002</v>
      </c>
      <c r="K304">
        <v>107389833</v>
      </c>
      <c r="L304" s="2">
        <v>45114</v>
      </c>
      <c r="M304">
        <v>21</v>
      </c>
      <c r="N304">
        <v>1</v>
      </c>
      <c r="O304">
        <v>7</v>
      </c>
      <c r="P304">
        <v>1</v>
      </c>
      <c r="Q304" t="s">
        <v>7</v>
      </c>
    </row>
    <row r="305" spans="1:28">
      <c r="A305" t="s">
        <v>998</v>
      </c>
      <c r="B305" t="s">
        <v>942</v>
      </c>
      <c r="C305">
        <v>0</v>
      </c>
      <c r="E305" t="s">
        <v>945</v>
      </c>
      <c r="F305" t="s">
        <v>954</v>
      </c>
      <c r="G305" t="s">
        <v>939</v>
      </c>
      <c r="H305">
        <v>2.1920000000000002</v>
      </c>
      <c r="K305">
        <v>107847004</v>
      </c>
      <c r="L305" s="2">
        <v>45547</v>
      </c>
      <c r="M305">
        <v>21</v>
      </c>
      <c r="N305">
        <v>1</v>
      </c>
      <c r="O305">
        <v>7</v>
      </c>
      <c r="P305">
        <v>1</v>
      </c>
      <c r="Q305" t="s">
        <v>7</v>
      </c>
    </row>
    <row r="306" spans="1:28">
      <c r="A306" t="s">
        <v>998</v>
      </c>
      <c r="B306" t="s">
        <v>942</v>
      </c>
      <c r="C306">
        <v>0</v>
      </c>
      <c r="E306" t="s">
        <v>945</v>
      </c>
      <c r="F306" t="s">
        <v>954</v>
      </c>
      <c r="G306" t="s">
        <v>939</v>
      </c>
      <c r="H306">
        <v>2.1920000000000002</v>
      </c>
      <c r="K306">
        <v>108225476</v>
      </c>
      <c r="L306" s="2">
        <v>45909</v>
      </c>
      <c r="M306">
        <v>21</v>
      </c>
      <c r="N306">
        <v>1</v>
      </c>
      <c r="O306">
        <v>7</v>
      </c>
      <c r="P306">
        <v>1</v>
      </c>
      <c r="Q306" t="s">
        <v>7</v>
      </c>
    </row>
    <row r="307" spans="1:28">
      <c r="A307" t="s">
        <v>998</v>
      </c>
      <c r="B307" t="s">
        <v>942</v>
      </c>
      <c r="C307">
        <v>0</v>
      </c>
      <c r="E307" t="s">
        <v>945</v>
      </c>
      <c r="G307" t="s">
        <v>939</v>
      </c>
      <c r="H307">
        <v>2.1920000000000002</v>
      </c>
      <c r="K307">
        <v>107218368</v>
      </c>
      <c r="L307" s="2">
        <v>44945</v>
      </c>
      <c r="M307">
        <v>28</v>
      </c>
      <c r="N307">
        <v>1</v>
      </c>
      <c r="O307">
        <v>0</v>
      </c>
      <c r="P307">
        <v>4</v>
      </c>
      <c r="Q307" t="s">
        <v>7</v>
      </c>
    </row>
    <row r="308" spans="1:28">
      <c r="A308" t="s">
        <v>998</v>
      </c>
      <c r="B308" t="s">
        <v>939</v>
      </c>
      <c r="C308">
        <v>8.4000000000000005E-2</v>
      </c>
      <c r="D308" t="s">
        <v>756</v>
      </c>
      <c r="E308" t="s">
        <v>945</v>
      </c>
      <c r="F308" t="s">
        <v>940</v>
      </c>
      <c r="G308" t="s">
        <v>939</v>
      </c>
      <c r="H308">
        <v>2.1920000000000002</v>
      </c>
      <c r="J308" t="s">
        <v>1185</v>
      </c>
      <c r="K308">
        <v>108153033</v>
      </c>
      <c r="L308" s="2">
        <v>45832</v>
      </c>
      <c r="M308">
        <v>17</v>
      </c>
      <c r="N308">
        <v>1</v>
      </c>
      <c r="O308">
        <v>0</v>
      </c>
      <c r="P308">
        <v>1</v>
      </c>
      <c r="Q308" t="s">
        <v>7</v>
      </c>
      <c r="R308">
        <v>35.177509999999998</v>
      </c>
      <c r="S308">
        <v>-79.428079999999994</v>
      </c>
      <c r="T308" t="s">
        <v>761</v>
      </c>
      <c r="U308" t="s">
        <v>367</v>
      </c>
      <c r="V308">
        <v>4.7600000000000003E-2</v>
      </c>
      <c r="W308" t="s">
        <v>1186</v>
      </c>
      <c r="X308" t="s">
        <v>1187</v>
      </c>
      <c r="AB308" t="s">
        <v>1188</v>
      </c>
    </row>
    <row r="309" spans="1:28">
      <c r="A309" t="s">
        <v>754</v>
      </c>
      <c r="B309" t="s">
        <v>939</v>
      </c>
      <c r="C309">
        <v>1.4999999999999999E-2</v>
      </c>
      <c r="D309" t="s">
        <v>756</v>
      </c>
      <c r="E309" t="s">
        <v>945</v>
      </c>
      <c r="F309" t="s">
        <v>940</v>
      </c>
      <c r="G309" t="s">
        <v>939</v>
      </c>
      <c r="H309">
        <v>2.1920000000000002</v>
      </c>
      <c r="J309" t="s">
        <v>1185</v>
      </c>
      <c r="K309">
        <v>108469044</v>
      </c>
      <c r="L309" s="2">
        <v>46125</v>
      </c>
      <c r="M309">
        <v>21</v>
      </c>
      <c r="N309">
        <v>1</v>
      </c>
      <c r="O309">
        <v>0</v>
      </c>
      <c r="P309">
        <v>1</v>
      </c>
      <c r="Q309" t="s">
        <v>3</v>
      </c>
      <c r="R309">
        <v>35.178370000000001</v>
      </c>
      <c r="S309">
        <v>-79.431489999999997</v>
      </c>
      <c r="T309" t="s">
        <v>755</v>
      </c>
      <c r="U309" t="s">
        <v>367</v>
      </c>
      <c r="V309">
        <v>0.19989999999999999</v>
      </c>
      <c r="W309" t="s">
        <v>1325</v>
      </c>
    </row>
    <row r="310" spans="1:28">
      <c r="A310" t="s">
        <v>754</v>
      </c>
      <c r="B310" t="s">
        <v>939</v>
      </c>
      <c r="C310">
        <v>0.1</v>
      </c>
      <c r="D310" t="s">
        <v>6</v>
      </c>
      <c r="E310" t="s">
        <v>945</v>
      </c>
      <c r="F310" t="s">
        <v>950</v>
      </c>
      <c r="G310" t="s">
        <v>939</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998</v>
      </c>
      <c r="B311" t="s">
        <v>939</v>
      </c>
      <c r="C311">
        <v>0</v>
      </c>
      <c r="E311" t="s">
        <v>945</v>
      </c>
      <c r="F311" t="s">
        <v>939</v>
      </c>
      <c r="G311" t="s">
        <v>939</v>
      </c>
      <c r="H311">
        <v>2.1920000000000002</v>
      </c>
      <c r="K311">
        <v>106343026</v>
      </c>
      <c r="L311" s="2">
        <v>44089</v>
      </c>
      <c r="M311">
        <v>21</v>
      </c>
      <c r="N311">
        <v>1</v>
      </c>
      <c r="O311">
        <v>0</v>
      </c>
      <c r="P311">
        <v>1</v>
      </c>
      <c r="Q311" t="s">
        <v>7</v>
      </c>
    </row>
    <row r="312" spans="1:28">
      <c r="A312" t="s">
        <v>998</v>
      </c>
      <c r="B312" t="s">
        <v>939</v>
      </c>
      <c r="C312">
        <v>3.3000000000000002E-2</v>
      </c>
      <c r="D312" t="s">
        <v>756</v>
      </c>
      <c r="E312" t="s">
        <v>945</v>
      </c>
      <c r="F312" t="s">
        <v>937</v>
      </c>
      <c r="G312" t="s">
        <v>939</v>
      </c>
      <c r="H312">
        <v>2.1920000000000002</v>
      </c>
      <c r="J312" t="s">
        <v>1185</v>
      </c>
      <c r="K312">
        <v>105933809</v>
      </c>
      <c r="L312" s="2">
        <v>43651</v>
      </c>
      <c r="M312">
        <v>21</v>
      </c>
      <c r="N312">
        <v>1</v>
      </c>
      <c r="O312">
        <v>0</v>
      </c>
      <c r="P312">
        <v>1</v>
      </c>
      <c r="Q312" t="s">
        <v>7</v>
      </c>
      <c r="W312" t="s">
        <v>869</v>
      </c>
    </row>
    <row r="313" spans="1:28">
      <c r="A313" t="s">
        <v>998</v>
      </c>
      <c r="B313" t="s">
        <v>939</v>
      </c>
      <c r="C313">
        <v>1.9E-2</v>
      </c>
      <c r="D313" t="s">
        <v>756</v>
      </c>
      <c r="E313" t="s">
        <v>945</v>
      </c>
      <c r="F313" t="s">
        <v>937</v>
      </c>
      <c r="G313" t="s">
        <v>939</v>
      </c>
      <c r="H313">
        <v>2.1920000000000002</v>
      </c>
      <c r="J313" t="s">
        <v>1185</v>
      </c>
      <c r="K313">
        <v>106355502</v>
      </c>
      <c r="L313" s="2">
        <v>44104</v>
      </c>
      <c r="M313">
        <v>21</v>
      </c>
      <c r="N313">
        <v>1</v>
      </c>
      <c r="O313">
        <v>0</v>
      </c>
      <c r="P313">
        <v>1</v>
      </c>
      <c r="Q313" t="s">
        <v>3</v>
      </c>
      <c r="W313" t="s">
        <v>869</v>
      </c>
    </row>
    <row r="314" spans="1:28">
      <c r="A314" t="s">
        <v>998</v>
      </c>
      <c r="B314" t="s">
        <v>939</v>
      </c>
      <c r="C314">
        <v>0</v>
      </c>
      <c r="E314" t="s">
        <v>945</v>
      </c>
      <c r="F314" t="s">
        <v>937</v>
      </c>
      <c r="G314" t="s">
        <v>939</v>
      </c>
      <c r="H314">
        <v>2.1920000000000002</v>
      </c>
      <c r="J314" t="s">
        <v>1185</v>
      </c>
      <c r="K314">
        <v>106763653</v>
      </c>
      <c r="L314" s="2">
        <v>44504</v>
      </c>
      <c r="M314">
        <v>21</v>
      </c>
      <c r="N314">
        <v>2</v>
      </c>
      <c r="O314">
        <v>7</v>
      </c>
      <c r="P314">
        <v>1</v>
      </c>
      <c r="Q314" t="s">
        <v>7</v>
      </c>
      <c r="W314" t="s">
        <v>869</v>
      </c>
    </row>
    <row r="315" spans="1:28">
      <c r="A315" t="s">
        <v>998</v>
      </c>
      <c r="B315" t="s">
        <v>939</v>
      </c>
      <c r="C315">
        <v>4.0000000000000001E-3</v>
      </c>
      <c r="D315" t="s">
        <v>756</v>
      </c>
      <c r="E315" t="s">
        <v>945</v>
      </c>
      <c r="F315" t="s">
        <v>937</v>
      </c>
      <c r="G315" t="s">
        <v>939</v>
      </c>
      <c r="H315">
        <v>2.1920000000000002</v>
      </c>
      <c r="J315" t="s">
        <v>1185</v>
      </c>
      <c r="K315">
        <v>105954816</v>
      </c>
      <c r="L315" s="2">
        <v>43682</v>
      </c>
      <c r="M315">
        <v>26</v>
      </c>
      <c r="N315">
        <v>1</v>
      </c>
      <c r="O315">
        <v>12</v>
      </c>
      <c r="P315">
        <v>1</v>
      </c>
      <c r="Q315" t="s">
        <v>7</v>
      </c>
      <c r="W315" t="s">
        <v>869</v>
      </c>
    </row>
    <row r="316" spans="1:28">
      <c r="A316" t="s">
        <v>998</v>
      </c>
      <c r="B316" t="s">
        <v>939</v>
      </c>
      <c r="C316">
        <v>0</v>
      </c>
      <c r="E316" t="s">
        <v>945</v>
      </c>
      <c r="F316" t="s">
        <v>1001</v>
      </c>
      <c r="G316" t="s">
        <v>939</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939</v>
      </c>
      <c r="C317">
        <v>4.0000000000000001E-3</v>
      </c>
      <c r="D317" t="s">
        <v>756</v>
      </c>
      <c r="E317" t="s">
        <v>945</v>
      </c>
      <c r="F317" t="s">
        <v>1001</v>
      </c>
      <c r="G317" t="s">
        <v>939</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939</v>
      </c>
      <c r="C318">
        <v>9.5000000000000001E-2</v>
      </c>
      <c r="D318" t="s">
        <v>756</v>
      </c>
      <c r="E318" t="s">
        <v>945</v>
      </c>
      <c r="F318" t="s">
        <v>1001</v>
      </c>
      <c r="G318" t="s">
        <v>939</v>
      </c>
      <c r="H318">
        <v>2.1920000000000002</v>
      </c>
      <c r="K318">
        <v>107464310</v>
      </c>
      <c r="L318" s="2">
        <v>45188</v>
      </c>
      <c r="M318">
        <v>28</v>
      </c>
      <c r="N318">
        <v>1</v>
      </c>
      <c r="O318">
        <v>0</v>
      </c>
      <c r="P318">
        <v>1</v>
      </c>
      <c r="Q318" t="s">
        <v>7</v>
      </c>
    </row>
    <row r="319" spans="1:28">
      <c r="A319" t="s">
        <v>998</v>
      </c>
      <c r="B319" t="s">
        <v>939</v>
      </c>
      <c r="C319">
        <v>0</v>
      </c>
      <c r="E319" t="s">
        <v>945</v>
      </c>
      <c r="F319" t="s">
        <v>954</v>
      </c>
      <c r="G319" t="s">
        <v>939</v>
      </c>
      <c r="H319">
        <v>2.1920000000000002</v>
      </c>
      <c r="K319">
        <v>105561216</v>
      </c>
      <c r="L319" s="2">
        <v>43307</v>
      </c>
      <c r="M319">
        <v>21</v>
      </c>
      <c r="N319">
        <v>1</v>
      </c>
      <c r="O319">
        <v>7</v>
      </c>
      <c r="P319">
        <v>1</v>
      </c>
      <c r="Q319" t="s">
        <v>7</v>
      </c>
    </row>
    <row r="320" spans="1:28">
      <c r="A320" t="s">
        <v>947</v>
      </c>
      <c r="B320" t="s">
        <v>939</v>
      </c>
      <c r="C320">
        <v>0.1</v>
      </c>
      <c r="D320" t="s">
        <v>756</v>
      </c>
      <c r="E320" t="s">
        <v>945</v>
      </c>
      <c r="F320" t="s">
        <v>954</v>
      </c>
      <c r="G320" t="s">
        <v>939</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939</v>
      </c>
      <c r="C321">
        <v>0</v>
      </c>
      <c r="E321" t="s">
        <v>945</v>
      </c>
      <c r="F321" t="s">
        <v>956</v>
      </c>
      <c r="G321" t="s">
        <v>939</v>
      </c>
      <c r="H321">
        <v>2.1920000000000002</v>
      </c>
      <c r="K321">
        <v>107313737</v>
      </c>
      <c r="L321" s="2">
        <v>45030</v>
      </c>
      <c r="M321">
        <v>26</v>
      </c>
      <c r="N321">
        <v>2</v>
      </c>
      <c r="O321">
        <v>7</v>
      </c>
      <c r="P321">
        <v>1</v>
      </c>
      <c r="Q321" t="s">
        <v>7</v>
      </c>
    </row>
    <row r="322" spans="1:23">
      <c r="A322" t="s">
        <v>754</v>
      </c>
      <c r="B322" t="s">
        <v>939</v>
      </c>
      <c r="C322">
        <v>1.2999999999999999E-2</v>
      </c>
      <c r="D322" t="s">
        <v>756</v>
      </c>
      <c r="E322" t="s">
        <v>945</v>
      </c>
      <c r="F322" t="s">
        <v>1081</v>
      </c>
      <c r="G322" t="s">
        <v>939</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939</v>
      </c>
      <c r="C323">
        <v>0</v>
      </c>
      <c r="E323" t="s">
        <v>999</v>
      </c>
      <c r="F323" t="s">
        <v>945</v>
      </c>
      <c r="G323" t="s">
        <v>939</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998</v>
      </c>
      <c r="B324" t="s">
        <v>939</v>
      </c>
      <c r="C324">
        <v>0.25</v>
      </c>
      <c r="D324" t="s">
        <v>758</v>
      </c>
      <c r="E324" t="s">
        <v>937</v>
      </c>
      <c r="F324" t="s">
        <v>945</v>
      </c>
      <c r="G324" t="s">
        <v>939</v>
      </c>
      <c r="H324">
        <v>999.99900000000002</v>
      </c>
      <c r="J324" t="s">
        <v>1185</v>
      </c>
      <c r="K324">
        <v>106778678</v>
      </c>
      <c r="L324" s="2">
        <v>44519</v>
      </c>
      <c r="M324">
        <v>28</v>
      </c>
      <c r="N324">
        <v>1</v>
      </c>
      <c r="O324">
        <v>0</v>
      </c>
      <c r="P324">
        <v>4</v>
      </c>
      <c r="Q324" t="s">
        <v>7</v>
      </c>
      <c r="W324" t="s">
        <v>1325</v>
      </c>
    </row>
    <row r="325" spans="1:23">
      <c r="A325" t="s">
        <v>754</v>
      </c>
      <c r="B325" t="s">
        <v>938</v>
      </c>
      <c r="C325">
        <v>1.6E-2</v>
      </c>
      <c r="D325" t="s">
        <v>758</v>
      </c>
      <c r="E325" t="s">
        <v>945</v>
      </c>
      <c r="F325" t="s">
        <v>950</v>
      </c>
      <c r="G325" t="s">
        <v>938</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998</v>
      </c>
      <c r="B326" t="s">
        <v>938</v>
      </c>
      <c r="C326">
        <v>2E-3</v>
      </c>
      <c r="D326" t="s">
        <v>758</v>
      </c>
      <c r="E326" t="s">
        <v>945</v>
      </c>
      <c r="F326" t="s">
        <v>950</v>
      </c>
      <c r="G326" t="s">
        <v>938</v>
      </c>
      <c r="H326">
        <v>0</v>
      </c>
      <c r="K326">
        <v>106710804</v>
      </c>
      <c r="L326" s="2">
        <v>44460</v>
      </c>
      <c r="M326">
        <v>21</v>
      </c>
      <c r="N326">
        <v>2</v>
      </c>
      <c r="O326">
        <v>7</v>
      </c>
      <c r="P326">
        <v>1</v>
      </c>
      <c r="Q326" t="s">
        <v>7</v>
      </c>
    </row>
    <row r="327" spans="1:23">
      <c r="A327" t="s">
        <v>754</v>
      </c>
      <c r="B327" t="s">
        <v>938</v>
      </c>
      <c r="C327">
        <v>0</v>
      </c>
      <c r="E327" t="s">
        <v>945</v>
      </c>
      <c r="F327" t="s">
        <v>1001</v>
      </c>
      <c r="G327" t="s">
        <v>938</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998</v>
      </c>
      <c r="B328" t="s">
        <v>942</v>
      </c>
      <c r="C328">
        <v>3.0000000000000001E-3</v>
      </c>
      <c r="D328" t="s">
        <v>756</v>
      </c>
      <c r="E328" t="s">
        <v>1057</v>
      </c>
      <c r="F328" t="s">
        <v>954</v>
      </c>
      <c r="G328" t="s">
        <v>938</v>
      </c>
      <c r="H328">
        <v>3.0000000000000001E-3</v>
      </c>
      <c r="K328">
        <v>107230268</v>
      </c>
      <c r="L328" s="2">
        <v>44957</v>
      </c>
      <c r="M328">
        <v>21</v>
      </c>
      <c r="N328">
        <v>1</v>
      </c>
      <c r="O328">
        <v>7</v>
      </c>
      <c r="P328">
        <v>1</v>
      </c>
      <c r="Q328" t="s">
        <v>7</v>
      </c>
    </row>
    <row r="329" spans="1:23">
      <c r="A329" t="s">
        <v>998</v>
      </c>
      <c r="B329" t="s">
        <v>942</v>
      </c>
      <c r="C329">
        <v>8.0000000000000002E-3</v>
      </c>
      <c r="D329" t="s">
        <v>756</v>
      </c>
      <c r="E329" t="s">
        <v>945</v>
      </c>
      <c r="F329" t="s">
        <v>940</v>
      </c>
      <c r="G329" t="s">
        <v>938</v>
      </c>
      <c r="H329">
        <v>8.0000000000000002E-3</v>
      </c>
      <c r="J329" t="s">
        <v>1185</v>
      </c>
      <c r="K329">
        <v>107951962</v>
      </c>
      <c r="L329" s="2">
        <v>45636</v>
      </c>
      <c r="M329">
        <v>28</v>
      </c>
      <c r="N329">
        <v>2</v>
      </c>
      <c r="O329">
        <v>7</v>
      </c>
      <c r="P329">
        <v>1</v>
      </c>
      <c r="Q329" t="s">
        <v>7</v>
      </c>
      <c r="W329" t="s">
        <v>869</v>
      </c>
    </row>
    <row r="330" spans="1:23">
      <c r="A330" t="s">
        <v>998</v>
      </c>
      <c r="B330" t="s">
        <v>942</v>
      </c>
      <c r="C330">
        <v>8.9999999999999993E-3</v>
      </c>
      <c r="D330" t="s">
        <v>756</v>
      </c>
      <c r="E330" t="s">
        <v>945</v>
      </c>
      <c r="F330" t="s">
        <v>944</v>
      </c>
      <c r="G330" t="s">
        <v>938</v>
      </c>
      <c r="H330">
        <v>8.9999999999999993E-3</v>
      </c>
      <c r="J330" t="s">
        <v>1185</v>
      </c>
      <c r="K330">
        <v>106910437</v>
      </c>
      <c r="L330" s="2">
        <v>44656</v>
      </c>
      <c r="M330">
        <v>21</v>
      </c>
      <c r="N330">
        <v>1</v>
      </c>
      <c r="O330">
        <v>0</v>
      </c>
      <c r="P330">
        <v>1</v>
      </c>
      <c r="Q330" t="s">
        <v>7</v>
      </c>
      <c r="W330" t="s">
        <v>869</v>
      </c>
    </row>
    <row r="331" spans="1:23">
      <c r="A331" t="s">
        <v>998</v>
      </c>
      <c r="B331" t="s">
        <v>942</v>
      </c>
      <c r="C331">
        <v>8.9999999999999993E-3</v>
      </c>
      <c r="D331" t="s">
        <v>756</v>
      </c>
      <c r="E331" t="s">
        <v>945</v>
      </c>
      <c r="F331" t="s">
        <v>944</v>
      </c>
      <c r="G331" t="s">
        <v>938</v>
      </c>
      <c r="H331">
        <v>8.9999999999999993E-3</v>
      </c>
      <c r="J331" t="s">
        <v>1185</v>
      </c>
      <c r="K331">
        <v>105611393</v>
      </c>
      <c r="L331" s="2">
        <v>43349</v>
      </c>
      <c r="M331">
        <v>28</v>
      </c>
      <c r="N331">
        <v>1</v>
      </c>
      <c r="O331">
        <v>7</v>
      </c>
      <c r="P331">
        <v>1</v>
      </c>
      <c r="Q331" t="s">
        <v>7</v>
      </c>
      <c r="W331" t="s">
        <v>869</v>
      </c>
    </row>
    <row r="332" spans="1:23">
      <c r="A332" t="s">
        <v>998</v>
      </c>
      <c r="B332" t="s">
        <v>942</v>
      </c>
      <c r="C332">
        <v>8.9999999999999993E-3</v>
      </c>
      <c r="D332" t="s">
        <v>756</v>
      </c>
      <c r="E332" t="s">
        <v>1057</v>
      </c>
      <c r="F332" t="s">
        <v>944</v>
      </c>
      <c r="G332" t="s">
        <v>938</v>
      </c>
      <c r="H332">
        <v>8.9999999999999993E-3</v>
      </c>
      <c r="J332" t="s">
        <v>1185</v>
      </c>
      <c r="K332">
        <v>107205129</v>
      </c>
      <c r="L332" s="2">
        <v>44933</v>
      </c>
      <c r="M332">
        <v>21</v>
      </c>
      <c r="N332">
        <v>1</v>
      </c>
      <c r="O332">
        <v>0</v>
      </c>
      <c r="P332">
        <v>1</v>
      </c>
      <c r="Q332" t="s">
        <v>7</v>
      </c>
      <c r="W332" t="s">
        <v>869</v>
      </c>
    </row>
    <row r="333" spans="1:23">
      <c r="A333" t="s">
        <v>998</v>
      </c>
      <c r="B333" t="s">
        <v>942</v>
      </c>
      <c r="C333">
        <v>0.2</v>
      </c>
      <c r="D333" t="s">
        <v>758</v>
      </c>
      <c r="E333" t="s">
        <v>944</v>
      </c>
      <c r="F333" t="s">
        <v>945</v>
      </c>
      <c r="G333" t="s">
        <v>938</v>
      </c>
      <c r="H333">
        <v>1.0999999999999999E-2</v>
      </c>
      <c r="J333" t="s">
        <v>1185</v>
      </c>
      <c r="K333">
        <v>105611397</v>
      </c>
      <c r="L333" s="2">
        <v>43344</v>
      </c>
      <c r="M333">
        <v>30</v>
      </c>
      <c r="N333">
        <v>1</v>
      </c>
      <c r="O333">
        <v>0</v>
      </c>
      <c r="P333">
        <v>2</v>
      </c>
      <c r="Q333" t="s">
        <v>3</v>
      </c>
      <c r="W333" t="s">
        <v>1324</v>
      </c>
    </row>
    <row r="334" spans="1:23">
      <c r="A334" t="s">
        <v>998</v>
      </c>
      <c r="B334" t="s">
        <v>942</v>
      </c>
      <c r="C334">
        <v>0.2</v>
      </c>
      <c r="D334" t="s">
        <v>758</v>
      </c>
      <c r="E334" t="s">
        <v>944</v>
      </c>
      <c r="F334" t="s">
        <v>1057</v>
      </c>
      <c r="G334" t="s">
        <v>938</v>
      </c>
      <c r="H334">
        <v>1.0999999999999999E-2</v>
      </c>
      <c r="J334" t="s">
        <v>1185</v>
      </c>
      <c r="K334">
        <v>106296410</v>
      </c>
      <c r="L334" s="2">
        <v>43992</v>
      </c>
      <c r="M334">
        <v>21</v>
      </c>
      <c r="N334">
        <v>1</v>
      </c>
      <c r="O334">
        <v>7</v>
      </c>
      <c r="P334">
        <v>1</v>
      </c>
      <c r="Q334" t="s">
        <v>7</v>
      </c>
      <c r="W334" t="s">
        <v>869</v>
      </c>
    </row>
    <row r="335" spans="1:23">
      <c r="A335" t="s">
        <v>998</v>
      </c>
      <c r="B335" t="s">
        <v>942</v>
      </c>
      <c r="C335">
        <v>0.02</v>
      </c>
      <c r="D335" t="s">
        <v>756</v>
      </c>
      <c r="E335" t="s">
        <v>945</v>
      </c>
      <c r="F335" t="s">
        <v>944</v>
      </c>
      <c r="G335" t="s">
        <v>938</v>
      </c>
      <c r="H335">
        <v>0.02</v>
      </c>
      <c r="J335" t="s">
        <v>1185</v>
      </c>
      <c r="K335">
        <v>105075626</v>
      </c>
      <c r="L335" s="2">
        <v>42826</v>
      </c>
      <c r="M335">
        <v>30</v>
      </c>
      <c r="N335">
        <v>1</v>
      </c>
      <c r="O335">
        <v>8</v>
      </c>
      <c r="P335">
        <v>1</v>
      </c>
      <c r="Q335" t="s">
        <v>7</v>
      </c>
      <c r="W335" t="s">
        <v>1324</v>
      </c>
    </row>
    <row r="336" spans="1:23">
      <c r="A336" t="s">
        <v>998</v>
      </c>
      <c r="B336" t="s">
        <v>942</v>
      </c>
      <c r="C336">
        <v>0.19</v>
      </c>
      <c r="D336" t="s">
        <v>758</v>
      </c>
      <c r="E336" t="s">
        <v>944</v>
      </c>
      <c r="F336" t="s">
        <v>945</v>
      </c>
      <c r="G336" t="s">
        <v>938</v>
      </c>
      <c r="H336">
        <v>2.1000000000000001E-2</v>
      </c>
      <c r="J336" t="s">
        <v>1185</v>
      </c>
      <c r="K336">
        <v>107630621</v>
      </c>
      <c r="L336" s="2">
        <v>45343</v>
      </c>
      <c r="M336">
        <v>21</v>
      </c>
      <c r="N336">
        <v>1</v>
      </c>
      <c r="O336">
        <v>0</v>
      </c>
      <c r="P336">
        <v>1</v>
      </c>
      <c r="Q336" t="s">
        <v>7</v>
      </c>
      <c r="W336" t="s">
        <v>1325</v>
      </c>
    </row>
    <row r="337" spans="1:28">
      <c r="A337" t="s">
        <v>998</v>
      </c>
      <c r="B337" t="s">
        <v>942</v>
      </c>
      <c r="C337">
        <v>0.18</v>
      </c>
      <c r="D337" t="s">
        <v>758</v>
      </c>
      <c r="E337" t="s">
        <v>944</v>
      </c>
      <c r="F337" t="s">
        <v>945</v>
      </c>
      <c r="G337" t="s">
        <v>938</v>
      </c>
      <c r="H337">
        <v>3.1E-2</v>
      </c>
      <c r="J337" t="s">
        <v>1185</v>
      </c>
      <c r="K337">
        <v>107151491</v>
      </c>
      <c r="L337" s="2">
        <v>44883</v>
      </c>
      <c r="M337">
        <v>28</v>
      </c>
      <c r="N337">
        <v>1</v>
      </c>
      <c r="O337">
        <v>0</v>
      </c>
      <c r="P337">
        <v>2</v>
      </c>
      <c r="Q337" t="s">
        <v>7</v>
      </c>
      <c r="W337" t="s">
        <v>1325</v>
      </c>
    </row>
    <row r="338" spans="1:28">
      <c r="A338" t="s">
        <v>998</v>
      </c>
      <c r="B338" t="s">
        <v>942</v>
      </c>
      <c r="C338">
        <v>3.1E-2</v>
      </c>
      <c r="D338" t="s">
        <v>756</v>
      </c>
      <c r="E338" t="s">
        <v>945</v>
      </c>
      <c r="G338" t="s">
        <v>938</v>
      </c>
      <c r="H338">
        <v>3.1E-2</v>
      </c>
      <c r="K338">
        <v>106167499</v>
      </c>
      <c r="L338" s="2">
        <v>43844</v>
      </c>
      <c r="M338">
        <v>21</v>
      </c>
      <c r="N338">
        <v>2</v>
      </c>
      <c r="O338">
        <v>0</v>
      </c>
      <c r="P338">
        <v>1</v>
      </c>
      <c r="Q338" t="s">
        <v>3</v>
      </c>
    </row>
    <row r="339" spans="1:28">
      <c r="A339" t="s">
        <v>998</v>
      </c>
      <c r="B339" t="s">
        <v>942</v>
      </c>
      <c r="C339">
        <v>3.4000000000000002E-2</v>
      </c>
      <c r="D339" t="s">
        <v>756</v>
      </c>
      <c r="E339" t="s">
        <v>945</v>
      </c>
      <c r="F339" t="s">
        <v>940</v>
      </c>
      <c r="G339" t="s">
        <v>938</v>
      </c>
      <c r="H339">
        <v>3.4000000000000002E-2</v>
      </c>
      <c r="J339" t="s">
        <v>1185</v>
      </c>
      <c r="K339">
        <v>107316179</v>
      </c>
      <c r="L339" s="2">
        <v>45027</v>
      </c>
      <c r="M339">
        <v>28</v>
      </c>
      <c r="N339">
        <v>1</v>
      </c>
      <c r="O339">
        <v>0</v>
      </c>
      <c r="P339">
        <v>1</v>
      </c>
      <c r="Q339" t="s">
        <v>8</v>
      </c>
      <c r="W339" t="s">
        <v>1325</v>
      </c>
    </row>
    <row r="340" spans="1:28">
      <c r="A340" t="s">
        <v>998</v>
      </c>
      <c r="B340" t="s">
        <v>942</v>
      </c>
      <c r="C340">
        <v>3.4000000000000002E-2</v>
      </c>
      <c r="D340" t="s">
        <v>756</v>
      </c>
      <c r="E340" t="s">
        <v>945</v>
      </c>
      <c r="F340" t="s">
        <v>944</v>
      </c>
      <c r="G340" t="s">
        <v>938</v>
      </c>
      <c r="H340">
        <v>3.4000000000000002E-2</v>
      </c>
      <c r="J340" t="s">
        <v>1185</v>
      </c>
      <c r="K340">
        <v>108484135</v>
      </c>
      <c r="L340" s="2">
        <v>46143</v>
      </c>
      <c r="M340">
        <v>21</v>
      </c>
      <c r="N340">
        <v>2</v>
      </c>
      <c r="O340">
        <v>0</v>
      </c>
      <c r="P340">
        <v>1</v>
      </c>
      <c r="Q340" t="s">
        <v>7</v>
      </c>
      <c r="W340" t="s">
        <v>869</v>
      </c>
    </row>
    <row r="341" spans="1:28">
      <c r="A341" t="s">
        <v>998</v>
      </c>
      <c r="B341" t="s">
        <v>942</v>
      </c>
      <c r="C341">
        <v>3.7999999999999999E-2</v>
      </c>
      <c r="D341" t="s">
        <v>756</v>
      </c>
      <c r="E341" t="s">
        <v>945</v>
      </c>
      <c r="F341" t="s">
        <v>944</v>
      </c>
      <c r="G341" t="s">
        <v>938</v>
      </c>
      <c r="H341">
        <v>3.7999999999999999E-2</v>
      </c>
      <c r="J341" t="s">
        <v>1185</v>
      </c>
      <c r="K341">
        <v>107067250</v>
      </c>
      <c r="L341" s="2">
        <v>44806</v>
      </c>
      <c r="M341">
        <v>21</v>
      </c>
      <c r="N341">
        <v>1</v>
      </c>
      <c r="O341">
        <v>0</v>
      </c>
      <c r="P341">
        <v>1</v>
      </c>
      <c r="Q341" t="s">
        <v>7</v>
      </c>
      <c r="W341" t="s">
        <v>1324</v>
      </c>
    </row>
    <row r="342" spans="1:28">
      <c r="A342" t="s">
        <v>998</v>
      </c>
      <c r="B342" t="s">
        <v>942</v>
      </c>
      <c r="C342">
        <v>3.7999999999999999E-2</v>
      </c>
      <c r="D342" t="s">
        <v>756</v>
      </c>
      <c r="E342" t="s">
        <v>945</v>
      </c>
      <c r="F342" t="s">
        <v>941</v>
      </c>
      <c r="G342" t="s">
        <v>938</v>
      </c>
      <c r="H342">
        <v>3.7999999999999999E-2</v>
      </c>
      <c r="K342">
        <v>107629002</v>
      </c>
      <c r="L342" s="2">
        <v>45342</v>
      </c>
      <c r="M342">
        <v>23</v>
      </c>
      <c r="N342">
        <v>1</v>
      </c>
      <c r="O342">
        <v>0</v>
      </c>
      <c r="P342">
        <v>1</v>
      </c>
      <c r="Q342" t="s">
        <v>7</v>
      </c>
    </row>
    <row r="343" spans="1:28">
      <c r="A343" t="s">
        <v>998</v>
      </c>
      <c r="B343" t="s">
        <v>942</v>
      </c>
      <c r="C343">
        <v>0.17</v>
      </c>
      <c r="D343" t="s">
        <v>758</v>
      </c>
      <c r="E343" t="s">
        <v>944</v>
      </c>
      <c r="F343" t="s">
        <v>945</v>
      </c>
      <c r="G343" t="s">
        <v>938</v>
      </c>
      <c r="H343">
        <v>4.1000000000000002E-2</v>
      </c>
      <c r="J343" t="s">
        <v>1185</v>
      </c>
      <c r="K343">
        <v>107001492</v>
      </c>
      <c r="L343" s="2">
        <v>44741</v>
      </c>
      <c r="M343">
        <v>21</v>
      </c>
      <c r="N343">
        <v>1</v>
      </c>
      <c r="O343">
        <v>7</v>
      </c>
      <c r="P343">
        <v>1</v>
      </c>
      <c r="Q343" t="s">
        <v>7</v>
      </c>
      <c r="W343" t="s">
        <v>869</v>
      </c>
    </row>
    <row r="344" spans="1:28">
      <c r="A344" t="s">
        <v>998</v>
      </c>
      <c r="B344" t="s">
        <v>942</v>
      </c>
      <c r="C344">
        <v>4.4999999999999998E-2</v>
      </c>
      <c r="D344" t="s">
        <v>756</v>
      </c>
      <c r="E344" t="s">
        <v>945</v>
      </c>
      <c r="F344" t="s">
        <v>940</v>
      </c>
      <c r="G344" t="s">
        <v>938</v>
      </c>
      <c r="H344">
        <v>4.4999999999999998E-2</v>
      </c>
      <c r="J344" t="s">
        <v>1185</v>
      </c>
      <c r="K344">
        <v>107985189</v>
      </c>
      <c r="L344" s="2">
        <v>45665</v>
      </c>
      <c r="M344">
        <v>28</v>
      </c>
      <c r="N344">
        <v>1</v>
      </c>
      <c r="O344">
        <v>0</v>
      </c>
      <c r="P344">
        <v>1</v>
      </c>
      <c r="Q344" t="s">
        <v>7</v>
      </c>
      <c r="W344" t="s">
        <v>1325</v>
      </c>
    </row>
    <row r="345" spans="1:28">
      <c r="A345" t="s">
        <v>998</v>
      </c>
      <c r="B345" t="s">
        <v>942</v>
      </c>
      <c r="C345">
        <v>4.7E-2</v>
      </c>
      <c r="D345" t="s">
        <v>756</v>
      </c>
      <c r="E345" t="s">
        <v>945</v>
      </c>
      <c r="F345" t="s">
        <v>940</v>
      </c>
      <c r="G345" t="s">
        <v>938</v>
      </c>
      <c r="H345">
        <v>4.7E-2</v>
      </c>
      <c r="J345" t="s">
        <v>1185</v>
      </c>
      <c r="K345">
        <v>108604623</v>
      </c>
      <c r="L345" s="2">
        <v>46263</v>
      </c>
      <c r="M345">
        <v>24</v>
      </c>
      <c r="N345">
        <v>1</v>
      </c>
      <c r="O345">
        <v>0</v>
      </c>
      <c r="P345">
        <v>1</v>
      </c>
      <c r="Q345" t="s">
        <v>3</v>
      </c>
      <c r="W345" t="s">
        <v>1189</v>
      </c>
      <c r="X345" t="s">
        <v>1190</v>
      </c>
      <c r="AB345" t="s">
        <v>1191</v>
      </c>
    </row>
    <row r="346" spans="1:28">
      <c r="A346" t="s">
        <v>998</v>
      </c>
      <c r="B346" t="s">
        <v>942</v>
      </c>
      <c r="C346">
        <v>5.7000000000000002E-2</v>
      </c>
      <c r="D346" t="s">
        <v>756</v>
      </c>
      <c r="E346" t="s">
        <v>945</v>
      </c>
      <c r="F346" t="s">
        <v>944</v>
      </c>
      <c r="G346" t="s">
        <v>938</v>
      </c>
      <c r="H346">
        <v>5.7000000000000002E-2</v>
      </c>
      <c r="J346" t="s">
        <v>1185</v>
      </c>
      <c r="K346">
        <v>105720587</v>
      </c>
      <c r="L346" s="2">
        <v>43410</v>
      </c>
      <c r="M346">
        <v>21</v>
      </c>
      <c r="N346">
        <v>1</v>
      </c>
      <c r="O346">
        <v>0</v>
      </c>
      <c r="P346">
        <v>1</v>
      </c>
      <c r="Q346" t="s">
        <v>3</v>
      </c>
      <c r="W346" t="s">
        <v>1325</v>
      </c>
    </row>
    <row r="347" spans="1:28">
      <c r="A347" t="s">
        <v>998</v>
      </c>
      <c r="B347" t="s">
        <v>942</v>
      </c>
      <c r="C347">
        <v>5.7000000000000002E-2</v>
      </c>
      <c r="D347" t="s">
        <v>756</v>
      </c>
      <c r="E347" t="s">
        <v>945</v>
      </c>
      <c r="G347" t="s">
        <v>938</v>
      </c>
      <c r="H347">
        <v>5.7000000000000002E-2</v>
      </c>
      <c r="K347">
        <v>106802363</v>
      </c>
      <c r="L347" s="2">
        <v>44508</v>
      </c>
      <c r="M347">
        <v>30</v>
      </c>
      <c r="N347">
        <v>1</v>
      </c>
      <c r="O347">
        <v>8</v>
      </c>
      <c r="P347">
        <v>1</v>
      </c>
      <c r="Q347" t="s">
        <v>7</v>
      </c>
    </row>
    <row r="348" spans="1:28">
      <c r="A348" t="s">
        <v>998</v>
      </c>
      <c r="B348" t="s">
        <v>942</v>
      </c>
      <c r="C348">
        <v>0.06</v>
      </c>
      <c r="D348" t="s">
        <v>756</v>
      </c>
      <c r="E348" t="s">
        <v>945</v>
      </c>
      <c r="F348" t="s">
        <v>944</v>
      </c>
      <c r="G348" t="s">
        <v>938</v>
      </c>
      <c r="H348">
        <v>0.06</v>
      </c>
      <c r="J348" t="s">
        <v>1185</v>
      </c>
      <c r="K348">
        <v>106284002</v>
      </c>
      <c r="L348" s="2">
        <v>43967</v>
      </c>
      <c r="M348">
        <v>25</v>
      </c>
      <c r="N348">
        <v>1</v>
      </c>
      <c r="O348">
        <v>8</v>
      </c>
      <c r="P348">
        <v>1</v>
      </c>
      <c r="Q348" t="s">
        <v>8</v>
      </c>
      <c r="W348" t="s">
        <v>1324</v>
      </c>
    </row>
    <row r="349" spans="1:28">
      <c r="A349" t="s">
        <v>998</v>
      </c>
      <c r="B349" t="s">
        <v>942</v>
      </c>
      <c r="C349">
        <v>6.6000000000000003E-2</v>
      </c>
      <c r="D349" t="s">
        <v>756</v>
      </c>
      <c r="E349" t="s">
        <v>945</v>
      </c>
      <c r="F349" t="s">
        <v>940</v>
      </c>
      <c r="G349" t="s">
        <v>938</v>
      </c>
      <c r="H349">
        <v>6.6000000000000003E-2</v>
      </c>
      <c r="J349" t="s">
        <v>1185</v>
      </c>
      <c r="K349">
        <v>106961672</v>
      </c>
      <c r="L349" s="2">
        <v>44701</v>
      </c>
      <c r="M349">
        <v>28</v>
      </c>
      <c r="N349">
        <v>1</v>
      </c>
      <c r="O349">
        <v>0</v>
      </c>
      <c r="P349">
        <v>1</v>
      </c>
      <c r="Q349" t="s">
        <v>7</v>
      </c>
      <c r="W349" t="s">
        <v>1324</v>
      </c>
    </row>
    <row r="350" spans="1:28">
      <c r="A350" t="s">
        <v>998</v>
      </c>
      <c r="B350" t="s">
        <v>942</v>
      </c>
      <c r="C350">
        <v>0.14000000000000001</v>
      </c>
      <c r="D350" t="s">
        <v>758</v>
      </c>
      <c r="E350" t="s">
        <v>944</v>
      </c>
      <c r="F350" t="s">
        <v>945</v>
      </c>
      <c r="G350" t="s">
        <v>938</v>
      </c>
      <c r="H350">
        <v>7.0999999999999994E-2</v>
      </c>
      <c r="J350" t="s">
        <v>1185</v>
      </c>
      <c r="K350">
        <v>107149989</v>
      </c>
      <c r="L350" s="2">
        <v>44862</v>
      </c>
      <c r="M350">
        <v>21</v>
      </c>
      <c r="N350">
        <v>1</v>
      </c>
      <c r="O350">
        <v>7</v>
      </c>
      <c r="P350">
        <v>1</v>
      </c>
      <c r="Q350" t="s">
        <v>7</v>
      </c>
      <c r="W350" t="s">
        <v>869</v>
      </c>
    </row>
    <row r="351" spans="1:28">
      <c r="A351" t="s">
        <v>998</v>
      </c>
      <c r="B351" t="s">
        <v>942</v>
      </c>
      <c r="C351">
        <v>7.5999999999999998E-2</v>
      </c>
      <c r="D351" t="s">
        <v>756</v>
      </c>
      <c r="E351" t="s">
        <v>945</v>
      </c>
      <c r="F351" t="s">
        <v>944</v>
      </c>
      <c r="G351" t="s">
        <v>938</v>
      </c>
      <c r="H351">
        <v>7.5999999999999998E-2</v>
      </c>
      <c r="J351" t="s">
        <v>1185</v>
      </c>
      <c r="K351">
        <v>106125019</v>
      </c>
      <c r="L351" s="2">
        <v>43804</v>
      </c>
      <c r="M351">
        <v>30</v>
      </c>
      <c r="N351">
        <v>1</v>
      </c>
      <c r="O351">
        <v>8</v>
      </c>
      <c r="P351">
        <v>1</v>
      </c>
      <c r="Q351" t="s">
        <v>7</v>
      </c>
      <c r="W351" t="s">
        <v>1324</v>
      </c>
    </row>
    <row r="352" spans="1:28">
      <c r="A352" t="s">
        <v>998</v>
      </c>
      <c r="B352" t="s">
        <v>942</v>
      </c>
      <c r="C352">
        <v>0.114</v>
      </c>
      <c r="D352" t="s">
        <v>758</v>
      </c>
      <c r="E352" t="s">
        <v>944</v>
      </c>
      <c r="F352" t="s">
        <v>1088</v>
      </c>
      <c r="G352" t="s">
        <v>938</v>
      </c>
      <c r="H352">
        <v>9.7000000000000003E-2</v>
      </c>
      <c r="J352" t="s">
        <v>1185</v>
      </c>
      <c r="K352">
        <v>105934950</v>
      </c>
      <c r="L352" s="2">
        <v>43626</v>
      </c>
      <c r="M352">
        <v>30</v>
      </c>
      <c r="N352">
        <v>1</v>
      </c>
      <c r="O352">
        <v>8</v>
      </c>
      <c r="P352">
        <v>1</v>
      </c>
      <c r="Q352" t="s">
        <v>7</v>
      </c>
      <c r="W352" t="s">
        <v>1324</v>
      </c>
    </row>
    <row r="353" spans="1:28">
      <c r="A353" t="s">
        <v>998</v>
      </c>
      <c r="B353" t="s">
        <v>942</v>
      </c>
      <c r="C353">
        <v>0.1</v>
      </c>
      <c r="D353" t="s">
        <v>756</v>
      </c>
      <c r="E353" t="s">
        <v>945</v>
      </c>
      <c r="F353" t="s">
        <v>944</v>
      </c>
      <c r="G353" t="s">
        <v>938</v>
      </c>
      <c r="H353">
        <v>0.1</v>
      </c>
      <c r="J353" t="s">
        <v>1185</v>
      </c>
      <c r="K353">
        <v>107201545</v>
      </c>
      <c r="L353" s="2">
        <v>44912</v>
      </c>
      <c r="M353">
        <v>24</v>
      </c>
      <c r="N353">
        <v>1</v>
      </c>
      <c r="O353">
        <v>8</v>
      </c>
      <c r="P353">
        <v>2</v>
      </c>
      <c r="Q353" t="s">
        <v>7</v>
      </c>
      <c r="W353" t="s">
        <v>1324</v>
      </c>
    </row>
    <row r="354" spans="1:28">
      <c r="A354" t="s">
        <v>998</v>
      </c>
      <c r="B354" t="s">
        <v>942</v>
      </c>
      <c r="C354">
        <v>0.11</v>
      </c>
      <c r="D354" t="s">
        <v>758</v>
      </c>
      <c r="E354" t="s">
        <v>944</v>
      </c>
      <c r="F354" t="s">
        <v>945</v>
      </c>
      <c r="G354" t="s">
        <v>938</v>
      </c>
      <c r="H354">
        <v>0.10100000000000001</v>
      </c>
      <c r="J354" t="s">
        <v>1185</v>
      </c>
      <c r="K354">
        <v>107533994</v>
      </c>
      <c r="L354" s="2">
        <v>45250</v>
      </c>
      <c r="M354">
        <v>24</v>
      </c>
      <c r="N354">
        <v>1</v>
      </c>
      <c r="O354">
        <v>8</v>
      </c>
      <c r="P354">
        <v>1</v>
      </c>
      <c r="Q354" t="s">
        <v>7</v>
      </c>
      <c r="W354" t="s">
        <v>1324</v>
      </c>
    </row>
    <row r="355" spans="1:28">
      <c r="A355" t="s">
        <v>998</v>
      </c>
      <c r="B355" t="s">
        <v>942</v>
      </c>
      <c r="C355">
        <v>0.11</v>
      </c>
      <c r="D355" t="s">
        <v>758</v>
      </c>
      <c r="E355" t="s">
        <v>944</v>
      </c>
      <c r="F355" t="s">
        <v>945</v>
      </c>
      <c r="G355" t="s">
        <v>938</v>
      </c>
      <c r="H355">
        <v>0.10100000000000001</v>
      </c>
      <c r="J355" t="s">
        <v>1185</v>
      </c>
      <c r="K355">
        <v>107635370</v>
      </c>
      <c r="L355" s="2">
        <v>45345</v>
      </c>
      <c r="M355">
        <v>30</v>
      </c>
      <c r="N355">
        <v>1</v>
      </c>
      <c r="O355">
        <v>8</v>
      </c>
      <c r="P355">
        <v>1</v>
      </c>
      <c r="Q355" t="s">
        <v>7</v>
      </c>
      <c r="W355" t="s">
        <v>1324</v>
      </c>
    </row>
    <row r="356" spans="1:28">
      <c r="A356" t="s">
        <v>998</v>
      </c>
      <c r="B356" t="s">
        <v>942</v>
      </c>
      <c r="C356">
        <v>0.11</v>
      </c>
      <c r="D356" t="s">
        <v>758</v>
      </c>
      <c r="E356" t="s">
        <v>944</v>
      </c>
      <c r="F356" t="s">
        <v>945</v>
      </c>
      <c r="G356" t="s">
        <v>938</v>
      </c>
      <c r="H356">
        <v>0.10100000000000001</v>
      </c>
      <c r="J356" t="s">
        <v>1185</v>
      </c>
      <c r="K356">
        <v>107653473</v>
      </c>
      <c r="L356" s="2">
        <v>45362</v>
      </c>
      <c r="M356">
        <v>30</v>
      </c>
      <c r="N356">
        <v>1</v>
      </c>
      <c r="O356">
        <v>8</v>
      </c>
      <c r="P356">
        <v>1</v>
      </c>
      <c r="Q356" t="s">
        <v>7</v>
      </c>
      <c r="W356" t="s">
        <v>1324</v>
      </c>
    </row>
    <row r="357" spans="1:28">
      <c r="A357" t="s">
        <v>998</v>
      </c>
      <c r="B357" t="s">
        <v>942</v>
      </c>
      <c r="C357">
        <v>0.109</v>
      </c>
      <c r="D357" t="s">
        <v>758</v>
      </c>
      <c r="E357" t="s">
        <v>944</v>
      </c>
      <c r="F357" t="s">
        <v>945</v>
      </c>
      <c r="G357" t="s">
        <v>938</v>
      </c>
      <c r="H357">
        <v>0.10199999999999999</v>
      </c>
      <c r="J357" t="s">
        <v>1185</v>
      </c>
      <c r="K357">
        <v>105075633</v>
      </c>
      <c r="L357" s="2">
        <v>42830</v>
      </c>
      <c r="M357">
        <v>30</v>
      </c>
      <c r="N357">
        <v>1</v>
      </c>
      <c r="O357">
        <v>4</v>
      </c>
      <c r="P357">
        <v>1</v>
      </c>
      <c r="Q357" t="s">
        <v>3</v>
      </c>
      <c r="W357" t="s">
        <v>1324</v>
      </c>
    </row>
    <row r="358" spans="1:28">
      <c r="A358" t="s">
        <v>998</v>
      </c>
      <c r="B358" t="s">
        <v>942</v>
      </c>
      <c r="C358">
        <v>0.1</v>
      </c>
      <c r="D358" t="s">
        <v>758</v>
      </c>
      <c r="E358" t="s">
        <v>944</v>
      </c>
      <c r="F358" t="s">
        <v>1094</v>
      </c>
      <c r="G358" t="s">
        <v>938</v>
      </c>
      <c r="H358">
        <v>0.111</v>
      </c>
      <c r="J358" t="s">
        <v>1185</v>
      </c>
      <c r="K358">
        <v>105984036</v>
      </c>
      <c r="L358" s="2">
        <v>43700</v>
      </c>
      <c r="M358">
        <v>30</v>
      </c>
      <c r="N358">
        <v>1</v>
      </c>
      <c r="O358">
        <v>8</v>
      </c>
      <c r="P358">
        <v>1</v>
      </c>
      <c r="Q358" t="s">
        <v>7</v>
      </c>
      <c r="W358" t="s">
        <v>1324</v>
      </c>
    </row>
    <row r="359" spans="1:28">
      <c r="A359" t="s">
        <v>998</v>
      </c>
      <c r="B359" t="s">
        <v>942</v>
      </c>
      <c r="C359">
        <v>0.1</v>
      </c>
      <c r="D359" t="s">
        <v>758</v>
      </c>
      <c r="E359" t="s">
        <v>944</v>
      </c>
      <c r="F359" t="s">
        <v>1059</v>
      </c>
      <c r="G359" t="s">
        <v>938</v>
      </c>
      <c r="H359">
        <v>0.111</v>
      </c>
      <c r="J359" t="s">
        <v>1185</v>
      </c>
      <c r="K359">
        <v>105532282</v>
      </c>
      <c r="L359" s="2">
        <v>43266</v>
      </c>
      <c r="M359">
        <v>30</v>
      </c>
      <c r="N359">
        <v>1</v>
      </c>
      <c r="O359">
        <v>8</v>
      </c>
      <c r="P359">
        <v>1</v>
      </c>
      <c r="Q359" t="s">
        <v>3</v>
      </c>
      <c r="W359" t="s">
        <v>1324</v>
      </c>
    </row>
    <row r="360" spans="1:28">
      <c r="A360" t="s">
        <v>998</v>
      </c>
      <c r="B360" t="s">
        <v>942</v>
      </c>
      <c r="C360">
        <v>0.1</v>
      </c>
      <c r="D360" t="s">
        <v>758</v>
      </c>
      <c r="E360" t="s">
        <v>944</v>
      </c>
      <c r="F360" t="s">
        <v>1061</v>
      </c>
      <c r="G360" t="s">
        <v>938</v>
      </c>
      <c r="H360">
        <v>0.111</v>
      </c>
      <c r="J360" t="s">
        <v>1185</v>
      </c>
      <c r="K360">
        <v>105329622</v>
      </c>
      <c r="L360" s="2">
        <v>43079</v>
      </c>
      <c r="M360">
        <v>24</v>
      </c>
      <c r="N360">
        <v>1</v>
      </c>
      <c r="O360">
        <v>8</v>
      </c>
      <c r="P360">
        <v>1</v>
      </c>
      <c r="Q360" t="s">
        <v>3</v>
      </c>
      <c r="W360" t="s">
        <v>1324</v>
      </c>
    </row>
    <row r="361" spans="1:28">
      <c r="A361" t="s">
        <v>998</v>
      </c>
      <c r="B361" t="s">
        <v>942</v>
      </c>
      <c r="C361">
        <v>0.1</v>
      </c>
      <c r="D361" t="s">
        <v>758</v>
      </c>
      <c r="E361" t="s">
        <v>944</v>
      </c>
      <c r="F361" t="s">
        <v>945</v>
      </c>
      <c r="G361" t="s">
        <v>938</v>
      </c>
      <c r="H361">
        <v>0.111</v>
      </c>
      <c r="J361" t="s">
        <v>1185</v>
      </c>
      <c r="K361">
        <v>106802294</v>
      </c>
      <c r="L361" s="2">
        <v>44484</v>
      </c>
      <c r="M361">
        <v>23</v>
      </c>
      <c r="N361">
        <v>1</v>
      </c>
      <c r="O361">
        <v>8</v>
      </c>
      <c r="P361">
        <v>1</v>
      </c>
      <c r="Q361" t="s">
        <v>7</v>
      </c>
      <c r="W361" t="s">
        <v>1324</v>
      </c>
    </row>
    <row r="362" spans="1:28">
      <c r="A362" t="s">
        <v>998</v>
      </c>
      <c r="B362" t="s">
        <v>942</v>
      </c>
      <c r="C362">
        <v>0.1</v>
      </c>
      <c r="D362" t="s">
        <v>763</v>
      </c>
      <c r="E362" t="s">
        <v>944</v>
      </c>
      <c r="F362" t="s">
        <v>945</v>
      </c>
      <c r="G362" t="s">
        <v>938</v>
      </c>
      <c r="H362">
        <v>0.111</v>
      </c>
      <c r="J362" t="s">
        <v>1185</v>
      </c>
      <c r="K362">
        <v>108484532</v>
      </c>
      <c r="L362" s="2">
        <v>46145</v>
      </c>
      <c r="M362">
        <v>26</v>
      </c>
      <c r="N362">
        <v>1</v>
      </c>
      <c r="O362">
        <v>0</v>
      </c>
      <c r="P362">
        <v>1</v>
      </c>
      <c r="Q362" t="s">
        <v>7</v>
      </c>
      <c r="W362" t="s">
        <v>1324</v>
      </c>
    </row>
    <row r="363" spans="1:28">
      <c r="A363" t="s">
        <v>998</v>
      </c>
      <c r="B363" t="s">
        <v>942</v>
      </c>
      <c r="C363">
        <v>0.1</v>
      </c>
      <c r="D363" t="s">
        <v>758</v>
      </c>
      <c r="E363" t="s">
        <v>944</v>
      </c>
      <c r="F363" t="s">
        <v>945</v>
      </c>
      <c r="G363" t="s">
        <v>938</v>
      </c>
      <c r="H363">
        <v>0.111</v>
      </c>
      <c r="J363" t="s">
        <v>1185</v>
      </c>
      <c r="K363">
        <v>105432181</v>
      </c>
      <c r="L363" s="2">
        <v>43168</v>
      </c>
      <c r="M363">
        <v>30</v>
      </c>
      <c r="N363">
        <v>1</v>
      </c>
      <c r="O363">
        <v>8</v>
      </c>
      <c r="P363">
        <v>1</v>
      </c>
      <c r="Q363" t="s">
        <v>7</v>
      </c>
      <c r="W363" t="s">
        <v>1324</v>
      </c>
    </row>
    <row r="364" spans="1:28">
      <c r="A364" t="s">
        <v>998</v>
      </c>
      <c r="B364" t="s">
        <v>942</v>
      </c>
      <c r="C364">
        <v>0.1</v>
      </c>
      <c r="D364" t="s">
        <v>758</v>
      </c>
      <c r="E364" t="s">
        <v>944</v>
      </c>
      <c r="F364" t="s">
        <v>945</v>
      </c>
      <c r="G364" t="s">
        <v>938</v>
      </c>
      <c r="H364">
        <v>0.111</v>
      </c>
      <c r="J364" t="s">
        <v>1185</v>
      </c>
      <c r="K364">
        <v>105645894</v>
      </c>
      <c r="L364" s="2">
        <v>43385</v>
      </c>
      <c r="M364">
        <v>30</v>
      </c>
      <c r="N364">
        <v>1</v>
      </c>
      <c r="O364">
        <v>8</v>
      </c>
      <c r="P364">
        <v>1</v>
      </c>
      <c r="Q364" t="s">
        <v>7</v>
      </c>
      <c r="W364" t="s">
        <v>1324</v>
      </c>
    </row>
    <row r="365" spans="1:28">
      <c r="A365" t="s">
        <v>998</v>
      </c>
      <c r="B365" t="s">
        <v>942</v>
      </c>
      <c r="C365">
        <v>0.1</v>
      </c>
      <c r="D365" t="s">
        <v>758</v>
      </c>
      <c r="E365" t="s">
        <v>944</v>
      </c>
      <c r="F365" t="s">
        <v>945</v>
      </c>
      <c r="G365" t="s">
        <v>938</v>
      </c>
      <c r="H365">
        <v>0.111</v>
      </c>
      <c r="J365" t="s">
        <v>1185</v>
      </c>
      <c r="K365">
        <v>106000020</v>
      </c>
      <c r="L365" s="2">
        <v>43706</v>
      </c>
      <c r="M365">
        <v>30</v>
      </c>
      <c r="N365">
        <v>1</v>
      </c>
      <c r="O365">
        <v>8</v>
      </c>
      <c r="P365">
        <v>1</v>
      </c>
      <c r="Q365" t="s">
        <v>3</v>
      </c>
      <c r="W365" t="s">
        <v>1324</v>
      </c>
    </row>
    <row r="366" spans="1:28">
      <c r="A366" t="s">
        <v>998</v>
      </c>
      <c r="B366" t="s">
        <v>942</v>
      </c>
      <c r="C366">
        <v>0.1</v>
      </c>
      <c r="D366" t="s">
        <v>758</v>
      </c>
      <c r="E366" t="s">
        <v>944</v>
      </c>
      <c r="F366" t="s">
        <v>945</v>
      </c>
      <c r="G366" t="s">
        <v>938</v>
      </c>
      <c r="H366">
        <v>0.111</v>
      </c>
      <c r="J366" t="s">
        <v>1185</v>
      </c>
      <c r="K366">
        <v>106482329</v>
      </c>
      <c r="L366" s="2">
        <v>44183</v>
      </c>
      <c r="M366">
        <v>30</v>
      </c>
      <c r="N366">
        <v>1</v>
      </c>
      <c r="O366">
        <v>8</v>
      </c>
      <c r="P366">
        <v>1</v>
      </c>
      <c r="Q366" t="s">
        <v>7</v>
      </c>
      <c r="W366" t="s">
        <v>1324</v>
      </c>
    </row>
    <row r="367" spans="1:28">
      <c r="A367" t="s">
        <v>998</v>
      </c>
      <c r="B367" t="s">
        <v>942</v>
      </c>
      <c r="C367">
        <v>0.1</v>
      </c>
      <c r="D367" t="s">
        <v>758</v>
      </c>
      <c r="E367" t="s">
        <v>944</v>
      </c>
      <c r="F367" t="s">
        <v>945</v>
      </c>
      <c r="G367" t="s">
        <v>938</v>
      </c>
      <c r="H367">
        <v>0.111</v>
      </c>
      <c r="J367" t="s">
        <v>1185</v>
      </c>
      <c r="K367">
        <v>107251468</v>
      </c>
      <c r="L367" s="2">
        <v>44979</v>
      </c>
      <c r="M367">
        <v>30</v>
      </c>
      <c r="N367">
        <v>1</v>
      </c>
      <c r="O367">
        <v>8</v>
      </c>
      <c r="P367">
        <v>1</v>
      </c>
      <c r="Q367" t="s">
        <v>3</v>
      </c>
      <c r="W367" t="s">
        <v>1324</v>
      </c>
    </row>
    <row r="368" spans="1:28">
      <c r="A368" t="s">
        <v>998</v>
      </c>
      <c r="B368" t="s">
        <v>942</v>
      </c>
      <c r="C368">
        <v>0.09</v>
      </c>
      <c r="D368" t="s">
        <v>758</v>
      </c>
      <c r="E368" t="s">
        <v>944</v>
      </c>
      <c r="F368" t="s">
        <v>945</v>
      </c>
      <c r="G368" t="s">
        <v>938</v>
      </c>
      <c r="H368">
        <v>0.121</v>
      </c>
      <c r="J368" t="s">
        <v>1185</v>
      </c>
      <c r="K368">
        <v>106850905</v>
      </c>
      <c r="L368" s="2">
        <v>44595</v>
      </c>
      <c r="M368">
        <v>30</v>
      </c>
      <c r="N368">
        <v>1</v>
      </c>
      <c r="O368">
        <v>8</v>
      </c>
      <c r="P368">
        <v>1</v>
      </c>
      <c r="Q368" t="s">
        <v>7</v>
      </c>
      <c r="W368" t="s">
        <v>1192</v>
      </c>
      <c r="X368" t="s">
        <v>1193</v>
      </c>
      <c r="AB368" t="s">
        <v>1194</v>
      </c>
    </row>
    <row r="369" spans="1:28">
      <c r="A369" t="s">
        <v>998</v>
      </c>
      <c r="B369" t="s">
        <v>942</v>
      </c>
      <c r="C369">
        <v>8.5000000000000006E-2</v>
      </c>
      <c r="D369" t="s">
        <v>758</v>
      </c>
      <c r="E369" t="s">
        <v>944</v>
      </c>
      <c r="F369" t="s">
        <v>945</v>
      </c>
      <c r="G369" t="s">
        <v>938</v>
      </c>
      <c r="H369">
        <v>0.126</v>
      </c>
      <c r="J369" t="s">
        <v>1185</v>
      </c>
      <c r="K369">
        <v>107108479</v>
      </c>
      <c r="L369" s="2">
        <v>44846</v>
      </c>
      <c r="M369">
        <v>21</v>
      </c>
      <c r="N369">
        <v>1</v>
      </c>
      <c r="O369">
        <v>0</v>
      </c>
      <c r="P369">
        <v>1</v>
      </c>
      <c r="Q369" t="s">
        <v>7</v>
      </c>
      <c r="W369" t="s">
        <v>1195</v>
      </c>
      <c r="X369" t="s">
        <v>1196</v>
      </c>
      <c r="AB369" t="s">
        <v>1197</v>
      </c>
    </row>
    <row r="370" spans="1:28">
      <c r="A370" t="s">
        <v>998</v>
      </c>
      <c r="B370" t="s">
        <v>942</v>
      </c>
      <c r="C370">
        <v>7.5999999999999998E-2</v>
      </c>
      <c r="D370" t="s">
        <v>758</v>
      </c>
      <c r="E370" t="s">
        <v>940</v>
      </c>
      <c r="F370" t="s">
        <v>945</v>
      </c>
      <c r="G370" t="s">
        <v>938</v>
      </c>
      <c r="H370">
        <v>0.13500000000000001</v>
      </c>
      <c r="J370" t="s">
        <v>1185</v>
      </c>
      <c r="K370">
        <v>107574287</v>
      </c>
      <c r="L370" s="2">
        <v>45283</v>
      </c>
      <c r="M370">
        <v>21</v>
      </c>
      <c r="N370">
        <v>1</v>
      </c>
      <c r="O370">
        <v>0</v>
      </c>
      <c r="P370">
        <v>1</v>
      </c>
      <c r="Q370" t="s">
        <v>7</v>
      </c>
      <c r="W370" t="s">
        <v>1198</v>
      </c>
      <c r="X370" t="s">
        <v>1196</v>
      </c>
      <c r="AB370" t="s">
        <v>1199</v>
      </c>
    </row>
    <row r="371" spans="1:28">
      <c r="A371" t="s">
        <v>998</v>
      </c>
      <c r="B371" t="s">
        <v>942</v>
      </c>
      <c r="C371">
        <v>7.5999999999999998E-2</v>
      </c>
      <c r="D371" t="s">
        <v>758</v>
      </c>
      <c r="E371" t="s">
        <v>944</v>
      </c>
      <c r="F371" t="s">
        <v>945</v>
      </c>
      <c r="G371" t="s">
        <v>938</v>
      </c>
      <c r="H371">
        <v>0.13500000000000001</v>
      </c>
      <c r="J371" t="s">
        <v>1185</v>
      </c>
      <c r="K371">
        <v>106802440</v>
      </c>
      <c r="L371" s="2">
        <v>44537</v>
      </c>
      <c r="M371">
        <v>30</v>
      </c>
      <c r="N371">
        <v>1</v>
      </c>
      <c r="O371">
        <v>0</v>
      </c>
      <c r="P371">
        <v>1</v>
      </c>
      <c r="Q371" t="s">
        <v>7</v>
      </c>
      <c r="W371" t="s">
        <v>1200</v>
      </c>
      <c r="X371" t="s">
        <v>1196</v>
      </c>
      <c r="AB371" t="s">
        <v>1201</v>
      </c>
    </row>
    <row r="372" spans="1:28">
      <c r="A372" t="s">
        <v>998</v>
      </c>
      <c r="B372" t="s">
        <v>942</v>
      </c>
      <c r="C372">
        <v>0.13800000000000001</v>
      </c>
      <c r="D372" t="s">
        <v>756</v>
      </c>
      <c r="E372" t="s">
        <v>945</v>
      </c>
      <c r="F372" t="s">
        <v>944</v>
      </c>
      <c r="G372" t="s">
        <v>938</v>
      </c>
      <c r="H372">
        <v>0.13800000000000001</v>
      </c>
      <c r="J372" t="s">
        <v>1185</v>
      </c>
      <c r="K372">
        <v>108421756</v>
      </c>
      <c r="L372" s="2">
        <v>46086</v>
      </c>
      <c r="M372">
        <v>28</v>
      </c>
      <c r="N372">
        <v>1</v>
      </c>
      <c r="O372">
        <v>0</v>
      </c>
      <c r="P372">
        <v>2</v>
      </c>
      <c r="Q372" t="s">
        <v>7</v>
      </c>
      <c r="W372" t="s">
        <v>1202</v>
      </c>
      <c r="X372" t="s">
        <v>1203</v>
      </c>
      <c r="AB372" t="s">
        <v>1204</v>
      </c>
    </row>
    <row r="373" spans="1:28">
      <c r="A373" t="s">
        <v>998</v>
      </c>
      <c r="B373" t="s">
        <v>942</v>
      </c>
      <c r="C373">
        <v>5.1999999999999998E-2</v>
      </c>
      <c r="D373" t="s">
        <v>758</v>
      </c>
      <c r="E373" t="s">
        <v>940</v>
      </c>
      <c r="F373" t="s">
        <v>1057</v>
      </c>
      <c r="G373" t="s">
        <v>938</v>
      </c>
      <c r="H373">
        <v>0.159</v>
      </c>
      <c r="J373" t="s">
        <v>1185</v>
      </c>
      <c r="K373">
        <v>106502440</v>
      </c>
      <c r="L373" s="2">
        <v>44195</v>
      </c>
      <c r="M373">
        <v>2</v>
      </c>
      <c r="N373">
        <v>2</v>
      </c>
      <c r="O373">
        <v>0</v>
      </c>
      <c r="P373">
        <v>4</v>
      </c>
      <c r="Q373" t="s">
        <v>7</v>
      </c>
      <c r="W373" t="s">
        <v>1205</v>
      </c>
      <c r="X373" t="s">
        <v>1206</v>
      </c>
      <c r="AB373" t="s">
        <v>1207</v>
      </c>
    </row>
    <row r="374" spans="1:28">
      <c r="A374" t="s">
        <v>998</v>
      </c>
      <c r="B374" t="s">
        <v>942</v>
      </c>
      <c r="C374">
        <v>0.05</v>
      </c>
      <c r="D374" t="s">
        <v>758</v>
      </c>
      <c r="E374" t="s">
        <v>944</v>
      </c>
      <c r="F374" t="s">
        <v>945</v>
      </c>
      <c r="G374" t="s">
        <v>938</v>
      </c>
      <c r="H374">
        <v>0.161</v>
      </c>
      <c r="J374" t="s">
        <v>1185</v>
      </c>
      <c r="K374">
        <v>107458368</v>
      </c>
      <c r="L374" s="2">
        <v>45180</v>
      </c>
      <c r="M374">
        <v>1</v>
      </c>
      <c r="N374">
        <v>1</v>
      </c>
      <c r="O374">
        <v>4</v>
      </c>
      <c r="P374">
        <v>1</v>
      </c>
      <c r="Q374" t="s">
        <v>9</v>
      </c>
      <c r="W374" t="s">
        <v>1208</v>
      </c>
      <c r="X374" t="s">
        <v>1209</v>
      </c>
      <c r="AB374" t="s">
        <v>1210</v>
      </c>
    </row>
    <row r="375" spans="1:28">
      <c r="A375" t="s">
        <v>998</v>
      </c>
      <c r="B375" t="s">
        <v>942</v>
      </c>
      <c r="C375">
        <v>3.7999999999999999E-2</v>
      </c>
      <c r="D375" t="s">
        <v>758</v>
      </c>
      <c r="E375" t="s">
        <v>944</v>
      </c>
      <c r="F375" t="s">
        <v>945</v>
      </c>
      <c r="G375" t="s">
        <v>938</v>
      </c>
      <c r="H375">
        <v>0.17299999999999999</v>
      </c>
      <c r="J375" t="s">
        <v>1185</v>
      </c>
      <c r="K375">
        <v>107440089</v>
      </c>
      <c r="L375" s="2">
        <v>45166</v>
      </c>
      <c r="M375">
        <v>28</v>
      </c>
      <c r="N375">
        <v>1</v>
      </c>
      <c r="O375">
        <v>0</v>
      </c>
      <c r="P375">
        <v>1</v>
      </c>
      <c r="Q375" t="s">
        <v>7</v>
      </c>
      <c r="W375" t="s">
        <v>1211</v>
      </c>
      <c r="X375" t="s">
        <v>1203</v>
      </c>
      <c r="AB375" t="s">
        <v>1212</v>
      </c>
    </row>
    <row r="376" spans="1:28">
      <c r="A376" t="s">
        <v>998</v>
      </c>
      <c r="B376" t="s">
        <v>942</v>
      </c>
      <c r="C376">
        <v>2.4E-2</v>
      </c>
      <c r="D376" t="s">
        <v>758</v>
      </c>
      <c r="E376" t="s">
        <v>944</v>
      </c>
      <c r="F376" t="s">
        <v>945</v>
      </c>
      <c r="G376" t="s">
        <v>938</v>
      </c>
      <c r="H376">
        <v>0.187</v>
      </c>
      <c r="J376" t="s">
        <v>769</v>
      </c>
      <c r="K376">
        <v>107495942</v>
      </c>
      <c r="L376" s="2">
        <v>45217</v>
      </c>
      <c r="M376">
        <v>30</v>
      </c>
      <c r="N376">
        <v>1</v>
      </c>
      <c r="O376">
        <v>7</v>
      </c>
      <c r="P376">
        <v>1</v>
      </c>
      <c r="Q376" t="s">
        <v>7</v>
      </c>
      <c r="X376" t="s">
        <v>1213</v>
      </c>
      <c r="Y376" t="s">
        <v>1214</v>
      </c>
      <c r="Z376" t="s">
        <v>1215</v>
      </c>
      <c r="AA376" t="s">
        <v>724</v>
      </c>
    </row>
    <row r="377" spans="1:28">
      <c r="A377" t="s">
        <v>998</v>
      </c>
      <c r="B377" t="s">
        <v>942</v>
      </c>
      <c r="C377">
        <v>1.2E-2</v>
      </c>
      <c r="D377" t="s">
        <v>764</v>
      </c>
      <c r="E377" t="s">
        <v>944</v>
      </c>
      <c r="F377" t="s">
        <v>997</v>
      </c>
      <c r="G377" t="s">
        <v>938</v>
      </c>
      <c r="H377">
        <v>0.19900000000000001</v>
      </c>
      <c r="J377" t="s">
        <v>769</v>
      </c>
      <c r="K377">
        <v>108527871</v>
      </c>
      <c r="L377" s="2">
        <v>46185</v>
      </c>
      <c r="M377">
        <v>2</v>
      </c>
      <c r="N377">
        <v>1</v>
      </c>
      <c r="O377">
        <v>7</v>
      </c>
      <c r="P377">
        <v>1</v>
      </c>
      <c r="Q377" t="s">
        <v>8</v>
      </c>
      <c r="X377" t="s">
        <v>1216</v>
      </c>
      <c r="Y377" t="s">
        <v>1217</v>
      </c>
      <c r="AA377" t="s">
        <v>723</v>
      </c>
    </row>
    <row r="378" spans="1:28">
      <c r="A378" t="s">
        <v>998</v>
      </c>
      <c r="B378" t="s">
        <v>942</v>
      </c>
      <c r="C378">
        <v>0.01</v>
      </c>
      <c r="D378" t="s">
        <v>758</v>
      </c>
      <c r="E378" t="s">
        <v>944</v>
      </c>
      <c r="F378" t="s">
        <v>945</v>
      </c>
      <c r="G378" t="s">
        <v>938</v>
      </c>
      <c r="H378">
        <v>0.20100000000000001</v>
      </c>
      <c r="J378" t="s">
        <v>769</v>
      </c>
      <c r="K378">
        <v>106802024</v>
      </c>
      <c r="L378" s="2">
        <v>44342</v>
      </c>
      <c r="M378">
        <v>21</v>
      </c>
      <c r="N378">
        <v>1</v>
      </c>
      <c r="O378">
        <v>0</v>
      </c>
      <c r="P378">
        <v>1</v>
      </c>
      <c r="Q378" t="s">
        <v>7</v>
      </c>
      <c r="X378" t="s">
        <v>1196</v>
      </c>
      <c r="Y378" t="s">
        <v>1215</v>
      </c>
      <c r="Z378" t="s">
        <v>1218</v>
      </c>
      <c r="AA378" t="s">
        <v>724</v>
      </c>
    </row>
    <row r="379" spans="1:28">
      <c r="A379" t="s">
        <v>998</v>
      </c>
      <c r="B379" t="s">
        <v>942</v>
      </c>
      <c r="C379">
        <v>0.01</v>
      </c>
      <c r="D379" t="s">
        <v>758</v>
      </c>
      <c r="E379" t="s">
        <v>944</v>
      </c>
      <c r="F379" t="s">
        <v>945</v>
      </c>
      <c r="G379" t="s">
        <v>938</v>
      </c>
      <c r="H379">
        <v>0.20100000000000001</v>
      </c>
      <c r="J379" t="s">
        <v>769</v>
      </c>
      <c r="K379">
        <v>104999009</v>
      </c>
      <c r="L379" s="2">
        <v>42739</v>
      </c>
      <c r="M379">
        <v>30</v>
      </c>
      <c r="N379">
        <v>1</v>
      </c>
      <c r="O379">
        <v>4</v>
      </c>
      <c r="P379">
        <v>1</v>
      </c>
      <c r="Q379" t="s">
        <v>7</v>
      </c>
      <c r="X379" t="s">
        <v>1219</v>
      </c>
      <c r="Y379" t="s">
        <v>771</v>
      </c>
      <c r="Z379" t="s">
        <v>1215</v>
      </c>
      <c r="AA379" t="s">
        <v>722</v>
      </c>
    </row>
    <row r="380" spans="1:28">
      <c r="A380" t="s">
        <v>998</v>
      </c>
      <c r="B380" t="s">
        <v>942</v>
      </c>
      <c r="C380">
        <v>8.9999999999999993E-3</v>
      </c>
      <c r="D380" t="s">
        <v>758</v>
      </c>
      <c r="E380" t="s">
        <v>940</v>
      </c>
      <c r="F380" t="s">
        <v>945</v>
      </c>
      <c r="G380" t="s">
        <v>938</v>
      </c>
      <c r="H380">
        <v>0.20200000000000001</v>
      </c>
      <c r="J380" t="s">
        <v>769</v>
      </c>
      <c r="K380">
        <v>107713399</v>
      </c>
      <c r="L380" s="2">
        <v>45399</v>
      </c>
      <c r="M380">
        <v>21</v>
      </c>
      <c r="N380">
        <v>1</v>
      </c>
      <c r="O380">
        <v>12</v>
      </c>
      <c r="P380">
        <v>1</v>
      </c>
      <c r="Q380" t="s">
        <v>7</v>
      </c>
      <c r="X380" t="s">
        <v>1220</v>
      </c>
      <c r="Y380" t="s">
        <v>774</v>
      </c>
      <c r="Z380" t="s">
        <v>1221</v>
      </c>
      <c r="AA380" t="s">
        <v>723</v>
      </c>
    </row>
    <row r="381" spans="1:28">
      <c r="A381" t="s">
        <v>998</v>
      </c>
      <c r="B381" t="s">
        <v>942</v>
      </c>
      <c r="C381">
        <v>8.9999999999999993E-3</v>
      </c>
      <c r="D381" t="s">
        <v>758</v>
      </c>
      <c r="E381" t="s">
        <v>940</v>
      </c>
      <c r="F381" t="s">
        <v>945</v>
      </c>
      <c r="G381" t="s">
        <v>938</v>
      </c>
      <c r="H381">
        <v>0.20200000000000001</v>
      </c>
      <c r="J381" t="s">
        <v>769</v>
      </c>
      <c r="K381">
        <v>106812334</v>
      </c>
      <c r="L381" s="2">
        <v>44553</v>
      </c>
      <c r="M381">
        <v>24</v>
      </c>
      <c r="N381">
        <v>1</v>
      </c>
      <c r="O381">
        <v>0</v>
      </c>
      <c r="P381">
        <v>1</v>
      </c>
      <c r="Q381" t="s">
        <v>7</v>
      </c>
      <c r="X381" t="s">
        <v>1222</v>
      </c>
      <c r="Y381" t="s">
        <v>1217</v>
      </c>
      <c r="Z381" t="s">
        <v>774</v>
      </c>
      <c r="AA381" t="s">
        <v>723</v>
      </c>
    </row>
    <row r="382" spans="1:28">
      <c r="A382" t="s">
        <v>754</v>
      </c>
      <c r="B382" t="s">
        <v>942</v>
      </c>
      <c r="C382">
        <v>4.0000000000000001E-3</v>
      </c>
      <c r="D382" t="s">
        <v>758</v>
      </c>
      <c r="E382" t="s">
        <v>944</v>
      </c>
      <c r="F382" t="s">
        <v>997</v>
      </c>
      <c r="G382" t="s">
        <v>938</v>
      </c>
      <c r="H382">
        <v>0.20699999999999999</v>
      </c>
      <c r="J382" t="s">
        <v>769</v>
      </c>
      <c r="K382">
        <v>106231607</v>
      </c>
      <c r="L382" s="2">
        <v>43901</v>
      </c>
      <c r="M382">
        <v>28</v>
      </c>
      <c r="N382">
        <v>1</v>
      </c>
      <c r="O382">
        <v>7</v>
      </c>
      <c r="P382">
        <v>1</v>
      </c>
      <c r="Q382" t="s">
        <v>7</v>
      </c>
      <c r="X382" t="s">
        <v>1203</v>
      </c>
      <c r="Y382" t="s">
        <v>1223</v>
      </c>
      <c r="Z382" t="s">
        <v>774</v>
      </c>
      <c r="AA382" t="s">
        <v>723</v>
      </c>
    </row>
    <row r="383" spans="1:28">
      <c r="A383" t="s">
        <v>998</v>
      </c>
      <c r="B383" t="s">
        <v>942</v>
      </c>
      <c r="C383">
        <v>4.0000000000000001E-3</v>
      </c>
      <c r="D383" t="s">
        <v>758</v>
      </c>
      <c r="E383" t="s">
        <v>944</v>
      </c>
      <c r="F383" t="s">
        <v>997</v>
      </c>
      <c r="G383" t="s">
        <v>938</v>
      </c>
      <c r="H383">
        <v>0.20699999999999999</v>
      </c>
      <c r="J383" t="s">
        <v>769</v>
      </c>
      <c r="K383">
        <v>106223033</v>
      </c>
      <c r="L383" s="2">
        <v>43901</v>
      </c>
      <c r="M383">
        <v>28</v>
      </c>
      <c r="N383">
        <v>1</v>
      </c>
      <c r="O383">
        <v>7</v>
      </c>
      <c r="P383">
        <v>1</v>
      </c>
      <c r="Q383" t="s">
        <v>7</v>
      </c>
      <c r="X383" t="s">
        <v>1203</v>
      </c>
      <c r="Y383" t="s">
        <v>1223</v>
      </c>
      <c r="Z383" t="s">
        <v>774</v>
      </c>
      <c r="AA383" t="s">
        <v>723</v>
      </c>
    </row>
    <row r="384" spans="1:28">
      <c r="A384" t="s">
        <v>998</v>
      </c>
      <c r="B384" t="s">
        <v>942</v>
      </c>
      <c r="C384">
        <v>4.0000000000000001E-3</v>
      </c>
      <c r="D384" t="s">
        <v>758</v>
      </c>
      <c r="E384" t="s">
        <v>944</v>
      </c>
      <c r="F384" t="s">
        <v>945</v>
      </c>
      <c r="G384" t="s">
        <v>938</v>
      </c>
      <c r="H384">
        <v>0.20699999999999999</v>
      </c>
      <c r="J384" t="s">
        <v>769</v>
      </c>
      <c r="K384">
        <v>106350413</v>
      </c>
      <c r="L384" s="2">
        <v>44069</v>
      </c>
      <c r="M384">
        <v>21</v>
      </c>
      <c r="N384">
        <v>1</v>
      </c>
      <c r="P384">
        <v>1</v>
      </c>
      <c r="Q384" t="s">
        <v>7</v>
      </c>
      <c r="X384" t="s">
        <v>1196</v>
      </c>
      <c r="Y384" t="s">
        <v>1224</v>
      </c>
      <c r="Z384" t="s">
        <v>1224</v>
      </c>
      <c r="AA384" t="s">
        <v>724</v>
      </c>
    </row>
    <row r="385" spans="1:28">
      <c r="A385" t="s">
        <v>998</v>
      </c>
      <c r="B385" t="s">
        <v>942</v>
      </c>
      <c r="C385">
        <v>0</v>
      </c>
      <c r="E385" t="s">
        <v>940</v>
      </c>
      <c r="F385" t="s">
        <v>1000</v>
      </c>
      <c r="G385" t="s">
        <v>938</v>
      </c>
      <c r="H385">
        <v>0.21099999999999999</v>
      </c>
      <c r="J385" t="s">
        <v>769</v>
      </c>
      <c r="K385">
        <v>107051745</v>
      </c>
      <c r="L385" s="2">
        <v>44793</v>
      </c>
      <c r="M385">
        <v>23</v>
      </c>
      <c r="N385">
        <v>1</v>
      </c>
      <c r="O385">
        <v>7</v>
      </c>
      <c r="P385">
        <v>1</v>
      </c>
      <c r="Q385" t="s">
        <v>3</v>
      </c>
      <c r="X385" t="s">
        <v>1225</v>
      </c>
      <c r="Y385" t="s">
        <v>780</v>
      </c>
      <c r="Z385" t="s">
        <v>1215</v>
      </c>
      <c r="AA385" t="s">
        <v>724</v>
      </c>
    </row>
    <row r="386" spans="1:28">
      <c r="A386" t="s">
        <v>998</v>
      </c>
      <c r="B386" t="s">
        <v>942</v>
      </c>
      <c r="C386">
        <v>0</v>
      </c>
      <c r="E386" t="s">
        <v>940</v>
      </c>
      <c r="F386" t="s">
        <v>1000</v>
      </c>
      <c r="G386" t="s">
        <v>938</v>
      </c>
      <c r="H386">
        <v>0.21099999999999999</v>
      </c>
      <c r="J386" t="s">
        <v>769</v>
      </c>
      <c r="K386">
        <v>107702985</v>
      </c>
      <c r="L386" s="2">
        <v>45410</v>
      </c>
      <c r="M386">
        <v>30</v>
      </c>
      <c r="N386">
        <v>1</v>
      </c>
      <c r="O386">
        <v>7</v>
      </c>
      <c r="P386">
        <v>1</v>
      </c>
      <c r="Q386" t="s">
        <v>3</v>
      </c>
      <c r="X386" t="s">
        <v>1226</v>
      </c>
      <c r="Y386" t="s">
        <v>772</v>
      </c>
      <c r="Z386" t="s">
        <v>774</v>
      </c>
      <c r="AA386" t="s">
        <v>722</v>
      </c>
    </row>
    <row r="387" spans="1:28">
      <c r="A387" t="s">
        <v>998</v>
      </c>
      <c r="B387" t="s">
        <v>942</v>
      </c>
      <c r="C387">
        <v>0</v>
      </c>
      <c r="E387" t="s">
        <v>940</v>
      </c>
      <c r="F387" t="s">
        <v>1000</v>
      </c>
      <c r="G387" t="s">
        <v>938</v>
      </c>
      <c r="H387">
        <v>0.21099999999999999</v>
      </c>
      <c r="J387" t="s">
        <v>769</v>
      </c>
      <c r="K387">
        <v>107272557</v>
      </c>
      <c r="L387" s="2">
        <v>44999</v>
      </c>
      <c r="M387">
        <v>30</v>
      </c>
      <c r="N387">
        <v>1</v>
      </c>
      <c r="O387">
        <v>7</v>
      </c>
      <c r="P387">
        <v>1</v>
      </c>
      <c r="Q387" t="s">
        <v>3</v>
      </c>
      <c r="X387" t="s">
        <v>1227</v>
      </c>
      <c r="Y387" t="s">
        <v>774</v>
      </c>
      <c r="Z387" t="s">
        <v>781</v>
      </c>
      <c r="AA387" t="s">
        <v>723</v>
      </c>
    </row>
    <row r="388" spans="1:28">
      <c r="A388" t="s">
        <v>998</v>
      </c>
      <c r="B388" t="s">
        <v>942</v>
      </c>
      <c r="C388">
        <v>0</v>
      </c>
      <c r="D388" t="s">
        <v>6</v>
      </c>
      <c r="E388" t="s">
        <v>940</v>
      </c>
      <c r="F388" t="s">
        <v>944</v>
      </c>
      <c r="G388" t="s">
        <v>938</v>
      </c>
      <c r="H388">
        <v>0.21099999999999999</v>
      </c>
      <c r="J388" t="s">
        <v>769</v>
      </c>
      <c r="K388">
        <v>107813734</v>
      </c>
      <c r="L388" s="2">
        <v>45516</v>
      </c>
      <c r="M388">
        <v>30</v>
      </c>
      <c r="N388">
        <v>1</v>
      </c>
      <c r="O388">
        <v>0</v>
      </c>
      <c r="P388">
        <v>1</v>
      </c>
      <c r="Q388" t="s">
        <v>7</v>
      </c>
      <c r="X388" t="s">
        <v>1228</v>
      </c>
      <c r="Y388" t="s">
        <v>1215</v>
      </c>
      <c r="Z388" t="s">
        <v>781</v>
      </c>
      <c r="AA388" t="s">
        <v>724</v>
      </c>
    </row>
    <row r="389" spans="1:28">
      <c r="A389" t="s">
        <v>998</v>
      </c>
      <c r="B389" t="s">
        <v>942</v>
      </c>
      <c r="C389">
        <v>0</v>
      </c>
      <c r="E389" t="s">
        <v>940</v>
      </c>
      <c r="G389" t="s">
        <v>938</v>
      </c>
      <c r="H389">
        <v>0.21099999999999999</v>
      </c>
      <c r="J389" t="s">
        <v>769</v>
      </c>
      <c r="K389">
        <v>107667864</v>
      </c>
      <c r="L389" s="2">
        <v>45377</v>
      </c>
      <c r="M389">
        <v>21</v>
      </c>
      <c r="N389">
        <v>1</v>
      </c>
      <c r="O389">
        <v>7</v>
      </c>
      <c r="P389">
        <v>1</v>
      </c>
      <c r="Q389" t="s">
        <v>7</v>
      </c>
      <c r="X389" t="s">
        <v>1220</v>
      </c>
      <c r="Y389" t="s">
        <v>774</v>
      </c>
      <c r="Z389" t="s">
        <v>1221</v>
      </c>
      <c r="AA389" t="s">
        <v>723</v>
      </c>
    </row>
    <row r="390" spans="1:28">
      <c r="A390" t="s">
        <v>998</v>
      </c>
      <c r="B390" t="s">
        <v>942</v>
      </c>
      <c r="C390">
        <v>0</v>
      </c>
      <c r="E390" t="s">
        <v>940</v>
      </c>
      <c r="G390" t="s">
        <v>938</v>
      </c>
      <c r="H390">
        <v>0.21099999999999999</v>
      </c>
      <c r="J390" t="s">
        <v>769</v>
      </c>
      <c r="K390">
        <v>105329607</v>
      </c>
      <c r="L390" s="2">
        <v>43070</v>
      </c>
      <c r="M390">
        <v>30</v>
      </c>
      <c r="N390">
        <v>1</v>
      </c>
      <c r="P390">
        <v>1</v>
      </c>
      <c r="Q390" t="s">
        <v>7</v>
      </c>
      <c r="X390" t="s">
        <v>1229</v>
      </c>
      <c r="Y390" t="s">
        <v>774</v>
      </c>
      <c r="Z390" t="s">
        <v>771</v>
      </c>
      <c r="AA390" t="s">
        <v>723</v>
      </c>
    </row>
    <row r="391" spans="1:28">
      <c r="A391" t="s">
        <v>998</v>
      </c>
      <c r="B391" t="s">
        <v>942</v>
      </c>
      <c r="C391">
        <v>0</v>
      </c>
      <c r="E391" t="s">
        <v>944</v>
      </c>
      <c r="F391" t="s">
        <v>1118</v>
      </c>
      <c r="G391" t="s">
        <v>938</v>
      </c>
      <c r="H391">
        <v>0.21099999999999999</v>
      </c>
      <c r="J391" t="s">
        <v>769</v>
      </c>
      <c r="K391">
        <v>106915544</v>
      </c>
      <c r="L391" s="2">
        <v>44660</v>
      </c>
      <c r="M391">
        <v>28</v>
      </c>
      <c r="N391">
        <v>1</v>
      </c>
      <c r="O391">
        <v>7</v>
      </c>
      <c r="P391">
        <v>1</v>
      </c>
      <c r="Q391" t="s">
        <v>7</v>
      </c>
      <c r="X391" t="s">
        <v>1203</v>
      </c>
      <c r="Y391" t="s">
        <v>1230</v>
      </c>
      <c r="Z391" t="s">
        <v>1221</v>
      </c>
      <c r="AA391" t="s">
        <v>723</v>
      </c>
    </row>
    <row r="392" spans="1:28">
      <c r="A392" t="s">
        <v>998</v>
      </c>
      <c r="B392" t="s">
        <v>942</v>
      </c>
      <c r="C392">
        <v>0</v>
      </c>
      <c r="D392" t="s">
        <v>756</v>
      </c>
      <c r="E392" t="s">
        <v>944</v>
      </c>
      <c r="F392" t="s">
        <v>940</v>
      </c>
      <c r="G392" t="s">
        <v>938</v>
      </c>
      <c r="H392">
        <v>0.21099999999999999</v>
      </c>
      <c r="J392" t="s">
        <v>769</v>
      </c>
      <c r="K392">
        <v>107447464</v>
      </c>
      <c r="L392" s="2">
        <v>45174</v>
      </c>
      <c r="M392">
        <v>21</v>
      </c>
      <c r="N392">
        <v>1</v>
      </c>
      <c r="O392">
        <v>7</v>
      </c>
      <c r="P392">
        <v>1</v>
      </c>
      <c r="Q392" t="s">
        <v>7</v>
      </c>
      <c r="X392" t="s">
        <v>1196</v>
      </c>
      <c r="Y392" t="s">
        <v>1215</v>
      </c>
      <c r="Z392" t="s">
        <v>1218</v>
      </c>
      <c r="AA392" t="s">
        <v>724</v>
      </c>
    </row>
    <row r="393" spans="1:28">
      <c r="A393" t="s">
        <v>998</v>
      </c>
      <c r="B393" t="s">
        <v>942</v>
      </c>
      <c r="C393">
        <v>0</v>
      </c>
      <c r="E393" t="s">
        <v>944</v>
      </c>
      <c r="F393" t="s">
        <v>940</v>
      </c>
      <c r="G393" t="s">
        <v>938</v>
      </c>
      <c r="H393">
        <v>0.21099999999999999</v>
      </c>
      <c r="J393" t="s">
        <v>769</v>
      </c>
      <c r="K393">
        <v>107555301</v>
      </c>
      <c r="L393" s="2">
        <v>45268</v>
      </c>
      <c r="M393">
        <v>24</v>
      </c>
      <c r="N393">
        <v>1</v>
      </c>
      <c r="O393">
        <v>7</v>
      </c>
      <c r="P393">
        <v>1</v>
      </c>
      <c r="Q393" t="s">
        <v>7</v>
      </c>
      <c r="X393" t="s">
        <v>1190</v>
      </c>
      <c r="Y393" t="s">
        <v>1215</v>
      </c>
      <c r="Z393" t="s">
        <v>772</v>
      </c>
      <c r="AA393" t="s">
        <v>722</v>
      </c>
    </row>
    <row r="394" spans="1:28">
      <c r="A394" t="s">
        <v>998</v>
      </c>
      <c r="B394" t="s">
        <v>942</v>
      </c>
      <c r="C394">
        <v>0</v>
      </c>
      <c r="E394" t="s">
        <v>944</v>
      </c>
      <c r="F394" t="s">
        <v>940</v>
      </c>
      <c r="G394" t="s">
        <v>938</v>
      </c>
      <c r="H394">
        <v>0.21099999999999999</v>
      </c>
      <c r="J394" t="s">
        <v>769</v>
      </c>
      <c r="K394">
        <v>105125296</v>
      </c>
      <c r="L394" s="2">
        <v>42878</v>
      </c>
      <c r="M394">
        <v>30</v>
      </c>
      <c r="N394">
        <v>2</v>
      </c>
      <c r="O394">
        <v>7</v>
      </c>
      <c r="P394">
        <v>1</v>
      </c>
      <c r="Q394" t="s">
        <v>7</v>
      </c>
      <c r="X394" t="s">
        <v>1231</v>
      </c>
      <c r="Y394" t="s">
        <v>772</v>
      </c>
      <c r="Z394" t="s">
        <v>781</v>
      </c>
      <c r="AA394" t="s">
        <v>722</v>
      </c>
      <c r="AB394" t="s">
        <v>1232</v>
      </c>
    </row>
    <row r="395" spans="1:28">
      <c r="A395" t="s">
        <v>998</v>
      </c>
      <c r="B395" t="s">
        <v>942</v>
      </c>
      <c r="C395">
        <v>0</v>
      </c>
      <c r="D395" t="s">
        <v>6</v>
      </c>
      <c r="E395" t="s">
        <v>944</v>
      </c>
      <c r="F395" t="s">
        <v>940</v>
      </c>
      <c r="G395" t="s">
        <v>938</v>
      </c>
      <c r="H395">
        <v>0.21099999999999999</v>
      </c>
      <c r="J395" t="s">
        <v>769</v>
      </c>
      <c r="K395">
        <v>105984052</v>
      </c>
      <c r="L395" s="2">
        <v>43696</v>
      </c>
      <c r="M395">
        <v>30</v>
      </c>
      <c r="N395">
        <v>1</v>
      </c>
      <c r="O395">
        <v>7</v>
      </c>
      <c r="P395">
        <v>1</v>
      </c>
      <c r="Q395" t="s">
        <v>3</v>
      </c>
      <c r="X395" t="s">
        <v>1231</v>
      </c>
      <c r="Y395" t="s">
        <v>772</v>
      </c>
      <c r="Z395" t="s">
        <v>781</v>
      </c>
      <c r="AA395" t="s">
        <v>722</v>
      </c>
      <c r="AB395" t="s">
        <v>1232</v>
      </c>
    </row>
    <row r="396" spans="1:28">
      <c r="A396" t="s">
        <v>998</v>
      </c>
      <c r="B396" t="s">
        <v>942</v>
      </c>
      <c r="C396">
        <v>0</v>
      </c>
      <c r="E396" t="s">
        <v>944</v>
      </c>
      <c r="F396" t="s">
        <v>1000</v>
      </c>
      <c r="G396" t="s">
        <v>938</v>
      </c>
      <c r="H396">
        <v>0.21099999999999999</v>
      </c>
      <c r="J396" t="s">
        <v>769</v>
      </c>
      <c r="K396">
        <v>107535374</v>
      </c>
      <c r="L396" s="2">
        <v>45251</v>
      </c>
      <c r="M396">
        <v>24</v>
      </c>
      <c r="N396">
        <v>2</v>
      </c>
      <c r="O396">
        <v>7</v>
      </c>
      <c r="P396">
        <v>1</v>
      </c>
      <c r="Q396" t="s">
        <v>7</v>
      </c>
      <c r="X396" t="s">
        <v>1193</v>
      </c>
      <c r="Y396" t="s">
        <v>772</v>
      </c>
      <c r="Z396" t="s">
        <v>774</v>
      </c>
      <c r="AA396" t="s">
        <v>722</v>
      </c>
    </row>
    <row r="397" spans="1:28">
      <c r="A397" t="s">
        <v>998</v>
      </c>
      <c r="B397" t="s">
        <v>942</v>
      </c>
      <c r="C397">
        <v>0</v>
      </c>
      <c r="D397" t="s">
        <v>758</v>
      </c>
      <c r="E397" t="s">
        <v>944</v>
      </c>
      <c r="F397" t="s">
        <v>945</v>
      </c>
      <c r="G397" t="s">
        <v>938</v>
      </c>
      <c r="H397">
        <v>0.21099999999999999</v>
      </c>
      <c r="J397" t="s">
        <v>769</v>
      </c>
      <c r="K397">
        <v>105465438</v>
      </c>
      <c r="L397" s="2">
        <v>43209</v>
      </c>
      <c r="M397">
        <v>21</v>
      </c>
      <c r="N397">
        <v>1</v>
      </c>
      <c r="O397">
        <v>0</v>
      </c>
      <c r="P397">
        <v>1</v>
      </c>
      <c r="Q397" t="s">
        <v>7</v>
      </c>
      <c r="X397" t="s">
        <v>1196</v>
      </c>
      <c r="Y397" t="s">
        <v>1215</v>
      </c>
      <c r="Z397" t="s">
        <v>1218</v>
      </c>
      <c r="AA397" t="s">
        <v>724</v>
      </c>
    </row>
    <row r="398" spans="1:28">
      <c r="A398" t="s">
        <v>998</v>
      </c>
      <c r="B398" t="s">
        <v>942</v>
      </c>
      <c r="C398">
        <v>0</v>
      </c>
      <c r="D398" t="s">
        <v>758</v>
      </c>
      <c r="E398" t="s">
        <v>944</v>
      </c>
      <c r="F398" t="s">
        <v>945</v>
      </c>
      <c r="G398" t="s">
        <v>938</v>
      </c>
      <c r="H398">
        <v>0.21099999999999999</v>
      </c>
      <c r="J398" t="s">
        <v>769</v>
      </c>
      <c r="K398">
        <v>107468744</v>
      </c>
      <c r="L398" s="2">
        <v>45194</v>
      </c>
      <c r="M398">
        <v>21</v>
      </c>
      <c r="N398">
        <v>1</v>
      </c>
      <c r="O398">
        <v>7</v>
      </c>
      <c r="P398">
        <v>1</v>
      </c>
      <c r="Q398" t="s">
        <v>7</v>
      </c>
      <c r="X398" t="s">
        <v>1196</v>
      </c>
      <c r="Y398" t="s">
        <v>1218</v>
      </c>
      <c r="Z398" t="s">
        <v>1215</v>
      </c>
      <c r="AA398" t="s">
        <v>724</v>
      </c>
    </row>
    <row r="399" spans="1:28">
      <c r="A399" t="s">
        <v>998</v>
      </c>
      <c r="B399" t="s">
        <v>942</v>
      </c>
      <c r="C399">
        <v>0</v>
      </c>
      <c r="D399" t="s">
        <v>758</v>
      </c>
      <c r="E399" t="s">
        <v>944</v>
      </c>
      <c r="F399" t="s">
        <v>945</v>
      </c>
      <c r="G399" t="s">
        <v>938</v>
      </c>
      <c r="H399">
        <v>0.21099999999999999</v>
      </c>
      <c r="J399" t="s">
        <v>769</v>
      </c>
      <c r="K399">
        <v>108048149</v>
      </c>
      <c r="L399" s="2">
        <v>45729</v>
      </c>
      <c r="M399">
        <v>23</v>
      </c>
      <c r="N399">
        <v>1</v>
      </c>
      <c r="O399">
        <v>8</v>
      </c>
      <c r="P399">
        <v>1</v>
      </c>
      <c r="Q399" t="s">
        <v>7</v>
      </c>
      <c r="X399" t="s">
        <v>1233</v>
      </c>
      <c r="Y399" t="s">
        <v>1234</v>
      </c>
      <c r="Z399" t="s">
        <v>1215</v>
      </c>
      <c r="AA399" t="s">
        <v>721</v>
      </c>
    </row>
    <row r="400" spans="1:28">
      <c r="A400" t="s">
        <v>998</v>
      </c>
      <c r="B400" t="s">
        <v>942</v>
      </c>
      <c r="C400">
        <v>0</v>
      </c>
      <c r="D400" t="s">
        <v>758</v>
      </c>
      <c r="E400" t="s">
        <v>944</v>
      </c>
      <c r="F400" t="s">
        <v>945</v>
      </c>
      <c r="G400" t="s">
        <v>938</v>
      </c>
      <c r="H400">
        <v>0.21099999999999999</v>
      </c>
      <c r="J400" t="s">
        <v>769</v>
      </c>
      <c r="K400">
        <v>106802462</v>
      </c>
      <c r="L400" s="2">
        <v>44544</v>
      </c>
      <c r="M400">
        <v>23</v>
      </c>
      <c r="N400">
        <v>1</v>
      </c>
      <c r="O400">
        <v>4</v>
      </c>
      <c r="P400">
        <v>1</v>
      </c>
      <c r="Q400" t="s">
        <v>7</v>
      </c>
      <c r="X400" t="s">
        <v>1233</v>
      </c>
      <c r="Y400" t="s">
        <v>1234</v>
      </c>
      <c r="Z400" t="s">
        <v>1215</v>
      </c>
      <c r="AA400" t="s">
        <v>721</v>
      </c>
    </row>
    <row r="401" spans="1:28">
      <c r="A401" t="s">
        <v>998</v>
      </c>
      <c r="B401" t="s">
        <v>942</v>
      </c>
      <c r="C401">
        <v>0</v>
      </c>
      <c r="D401" t="s">
        <v>6</v>
      </c>
      <c r="E401" t="s">
        <v>944</v>
      </c>
      <c r="F401" t="s">
        <v>945</v>
      </c>
      <c r="G401" t="s">
        <v>938</v>
      </c>
      <c r="H401">
        <v>0.21099999999999999</v>
      </c>
      <c r="J401" t="s">
        <v>769</v>
      </c>
      <c r="K401">
        <v>106802009</v>
      </c>
      <c r="L401" s="2">
        <v>44334</v>
      </c>
      <c r="M401">
        <v>23</v>
      </c>
      <c r="N401">
        <v>1</v>
      </c>
      <c r="O401">
        <v>7</v>
      </c>
      <c r="P401">
        <v>1</v>
      </c>
      <c r="Q401" t="s">
        <v>7</v>
      </c>
      <c r="X401" t="s">
        <v>1233</v>
      </c>
      <c r="Y401" t="s">
        <v>1234</v>
      </c>
      <c r="Z401" t="s">
        <v>1215</v>
      </c>
      <c r="AA401" t="s">
        <v>721</v>
      </c>
    </row>
    <row r="402" spans="1:28">
      <c r="A402" t="s">
        <v>998</v>
      </c>
      <c r="B402" t="s">
        <v>942</v>
      </c>
      <c r="C402">
        <v>0</v>
      </c>
      <c r="E402" t="s">
        <v>944</v>
      </c>
      <c r="F402" t="s">
        <v>945</v>
      </c>
      <c r="G402" t="s">
        <v>938</v>
      </c>
      <c r="H402">
        <v>0.21099999999999999</v>
      </c>
      <c r="J402" t="s">
        <v>769</v>
      </c>
      <c r="K402">
        <v>107526751</v>
      </c>
      <c r="L402" s="2">
        <v>45244</v>
      </c>
      <c r="M402">
        <v>23</v>
      </c>
      <c r="N402">
        <v>1</v>
      </c>
      <c r="O402">
        <v>0</v>
      </c>
      <c r="P402">
        <v>1</v>
      </c>
      <c r="Q402" t="s">
        <v>3</v>
      </c>
      <c r="X402" t="s">
        <v>1235</v>
      </c>
      <c r="Y402" t="s">
        <v>772</v>
      </c>
      <c r="Z402" t="s">
        <v>774</v>
      </c>
      <c r="AA402" t="s">
        <v>722</v>
      </c>
    </row>
    <row r="403" spans="1:28">
      <c r="A403" t="s">
        <v>998</v>
      </c>
      <c r="B403" t="s">
        <v>942</v>
      </c>
      <c r="C403">
        <v>0</v>
      </c>
      <c r="E403" t="s">
        <v>944</v>
      </c>
      <c r="F403" t="s">
        <v>945</v>
      </c>
      <c r="G403" t="s">
        <v>938</v>
      </c>
      <c r="H403">
        <v>0.21099999999999999</v>
      </c>
      <c r="J403" t="s">
        <v>769</v>
      </c>
      <c r="K403">
        <v>106802287</v>
      </c>
      <c r="L403" s="2">
        <v>44481</v>
      </c>
      <c r="M403">
        <v>24</v>
      </c>
      <c r="N403">
        <v>1</v>
      </c>
      <c r="O403">
        <v>7</v>
      </c>
      <c r="P403">
        <v>1</v>
      </c>
      <c r="Q403" t="s">
        <v>3</v>
      </c>
      <c r="X403" t="s">
        <v>1236</v>
      </c>
      <c r="Y403" t="s">
        <v>1234</v>
      </c>
      <c r="Z403" t="s">
        <v>1215</v>
      </c>
      <c r="AA403" t="s">
        <v>721</v>
      </c>
    </row>
    <row r="404" spans="1:28">
      <c r="A404" t="s">
        <v>998</v>
      </c>
      <c r="B404" t="s">
        <v>942</v>
      </c>
      <c r="C404">
        <v>0</v>
      </c>
      <c r="E404" t="s">
        <v>944</v>
      </c>
      <c r="F404" t="s">
        <v>945</v>
      </c>
      <c r="G404" t="s">
        <v>938</v>
      </c>
      <c r="H404">
        <v>0.21099999999999999</v>
      </c>
      <c r="J404" t="s">
        <v>769</v>
      </c>
      <c r="K404">
        <v>107416680</v>
      </c>
      <c r="L404" s="2">
        <v>45141</v>
      </c>
      <c r="M404">
        <v>25</v>
      </c>
      <c r="N404">
        <v>1</v>
      </c>
      <c r="O404">
        <v>7</v>
      </c>
      <c r="P404">
        <v>1</v>
      </c>
      <c r="Q404" t="s">
        <v>8</v>
      </c>
      <c r="X404" t="s">
        <v>1237</v>
      </c>
      <c r="Y404" t="s">
        <v>1234</v>
      </c>
      <c r="Z404" t="s">
        <v>1215</v>
      </c>
      <c r="AA404" t="s">
        <v>721</v>
      </c>
    </row>
    <row r="405" spans="1:28">
      <c r="A405" t="s">
        <v>998</v>
      </c>
      <c r="B405" t="s">
        <v>942</v>
      </c>
      <c r="C405">
        <v>0</v>
      </c>
      <c r="E405" t="s">
        <v>944</v>
      </c>
      <c r="F405" t="s">
        <v>945</v>
      </c>
      <c r="G405" t="s">
        <v>938</v>
      </c>
      <c r="H405">
        <v>0.21099999999999999</v>
      </c>
      <c r="J405" t="s">
        <v>769</v>
      </c>
      <c r="K405">
        <v>107805343</v>
      </c>
      <c r="L405" s="2">
        <v>45506</v>
      </c>
      <c r="M405">
        <v>28</v>
      </c>
      <c r="N405">
        <v>1</v>
      </c>
      <c r="O405">
        <v>0</v>
      </c>
      <c r="P405">
        <v>1</v>
      </c>
      <c r="Q405" t="s">
        <v>7</v>
      </c>
      <c r="X405" t="s">
        <v>1203</v>
      </c>
      <c r="Y405" t="s">
        <v>1223</v>
      </c>
      <c r="Z405" t="s">
        <v>774</v>
      </c>
      <c r="AA405" t="s">
        <v>723</v>
      </c>
    </row>
    <row r="406" spans="1:28">
      <c r="A406" t="s">
        <v>998</v>
      </c>
      <c r="B406" t="s">
        <v>942</v>
      </c>
      <c r="C406">
        <v>0</v>
      </c>
      <c r="E406" t="s">
        <v>944</v>
      </c>
      <c r="F406" t="s">
        <v>945</v>
      </c>
      <c r="G406" t="s">
        <v>938</v>
      </c>
      <c r="H406">
        <v>0.21099999999999999</v>
      </c>
      <c r="J406" t="s">
        <v>769</v>
      </c>
      <c r="K406">
        <v>106372334</v>
      </c>
      <c r="L406" s="2">
        <v>44095</v>
      </c>
      <c r="M406">
        <v>30</v>
      </c>
      <c r="N406">
        <v>1</v>
      </c>
      <c r="P406">
        <v>1</v>
      </c>
      <c r="Q406" t="s">
        <v>3</v>
      </c>
      <c r="X406" t="s">
        <v>1238</v>
      </c>
      <c r="Y406" t="s">
        <v>774</v>
      </c>
      <c r="Z406" t="s">
        <v>1215</v>
      </c>
      <c r="AA406" t="s">
        <v>723</v>
      </c>
    </row>
    <row r="407" spans="1:28">
      <c r="A407" t="s">
        <v>998</v>
      </c>
      <c r="B407" t="s">
        <v>942</v>
      </c>
      <c r="C407">
        <v>0</v>
      </c>
      <c r="E407" t="s">
        <v>944</v>
      </c>
      <c r="F407" t="s">
        <v>945</v>
      </c>
      <c r="G407" t="s">
        <v>938</v>
      </c>
      <c r="H407">
        <v>0.21099999999999999</v>
      </c>
      <c r="J407" t="s">
        <v>769</v>
      </c>
      <c r="K407">
        <v>106907157</v>
      </c>
      <c r="L407" s="2">
        <v>44652</v>
      </c>
      <c r="M407">
        <v>30</v>
      </c>
      <c r="N407">
        <v>1</v>
      </c>
      <c r="O407">
        <v>7</v>
      </c>
      <c r="P407">
        <v>1</v>
      </c>
      <c r="Q407" t="s">
        <v>7</v>
      </c>
      <c r="X407" t="s">
        <v>1239</v>
      </c>
      <c r="Y407" t="s">
        <v>1215</v>
      </c>
      <c r="Z407" t="s">
        <v>772</v>
      </c>
      <c r="AA407" t="s">
        <v>724</v>
      </c>
    </row>
    <row r="408" spans="1:28">
      <c r="A408" t="s">
        <v>998</v>
      </c>
      <c r="B408" t="s">
        <v>942</v>
      </c>
      <c r="C408">
        <v>0</v>
      </c>
      <c r="E408" t="s">
        <v>944</v>
      </c>
      <c r="G408" t="s">
        <v>938</v>
      </c>
      <c r="H408">
        <v>0.21099999999999999</v>
      </c>
      <c r="J408" t="s">
        <v>769</v>
      </c>
      <c r="K408">
        <v>107007989</v>
      </c>
      <c r="L408" s="2">
        <v>44748</v>
      </c>
      <c r="M408">
        <v>30</v>
      </c>
      <c r="N408">
        <v>1</v>
      </c>
      <c r="O408">
        <v>7</v>
      </c>
      <c r="P408">
        <v>1</v>
      </c>
      <c r="Q408" t="s">
        <v>7</v>
      </c>
      <c r="X408" t="s">
        <v>1219</v>
      </c>
      <c r="Y408" t="s">
        <v>1240</v>
      </c>
      <c r="Z408" t="s">
        <v>1215</v>
      </c>
      <c r="AA408" t="s">
        <v>722</v>
      </c>
    </row>
    <row r="409" spans="1:28">
      <c r="A409" t="s">
        <v>998</v>
      </c>
      <c r="B409" t="s">
        <v>942</v>
      </c>
      <c r="C409">
        <v>0</v>
      </c>
      <c r="E409" t="s">
        <v>944</v>
      </c>
      <c r="G409" t="s">
        <v>938</v>
      </c>
      <c r="H409">
        <v>0.21099999999999999</v>
      </c>
      <c r="J409" t="s">
        <v>769</v>
      </c>
      <c r="K409">
        <v>105329610</v>
      </c>
      <c r="L409" s="2">
        <v>43073</v>
      </c>
      <c r="M409">
        <v>30</v>
      </c>
      <c r="N409">
        <v>1</v>
      </c>
      <c r="P409">
        <v>1</v>
      </c>
      <c r="Q409" t="s">
        <v>7</v>
      </c>
      <c r="X409" t="s">
        <v>1219</v>
      </c>
      <c r="Y409" t="s">
        <v>771</v>
      </c>
      <c r="Z409" t="s">
        <v>1215</v>
      </c>
      <c r="AA409" t="s">
        <v>722</v>
      </c>
    </row>
    <row r="410" spans="1:28">
      <c r="A410" t="s">
        <v>998</v>
      </c>
      <c r="B410" t="s">
        <v>942</v>
      </c>
      <c r="C410">
        <v>0</v>
      </c>
      <c r="E410" t="s">
        <v>944</v>
      </c>
      <c r="G410" t="s">
        <v>938</v>
      </c>
      <c r="H410">
        <v>0.21099999999999999</v>
      </c>
      <c r="J410" t="s">
        <v>769</v>
      </c>
      <c r="K410">
        <v>107203016</v>
      </c>
      <c r="L410" s="2">
        <v>44931</v>
      </c>
      <c r="M410">
        <v>30</v>
      </c>
      <c r="N410">
        <v>1</v>
      </c>
      <c r="O410">
        <v>7</v>
      </c>
      <c r="P410">
        <v>4</v>
      </c>
      <c r="Q410" t="s">
        <v>3</v>
      </c>
      <c r="X410" t="s">
        <v>1241</v>
      </c>
      <c r="Y410" t="s">
        <v>1217</v>
      </c>
      <c r="Z410" t="s">
        <v>1215</v>
      </c>
      <c r="AA410" t="s">
        <v>723</v>
      </c>
      <c r="AB410" t="s">
        <v>1242</v>
      </c>
    </row>
    <row r="411" spans="1:28">
      <c r="A411" t="s">
        <v>998</v>
      </c>
      <c r="B411" t="s">
        <v>942</v>
      </c>
      <c r="C411">
        <v>0</v>
      </c>
      <c r="E411" t="s">
        <v>999</v>
      </c>
      <c r="F411" t="s">
        <v>940</v>
      </c>
      <c r="G411" t="s">
        <v>938</v>
      </c>
      <c r="H411">
        <v>0.21099999999999999</v>
      </c>
      <c r="J411" t="s">
        <v>1185</v>
      </c>
      <c r="K411">
        <v>104981930</v>
      </c>
      <c r="L411" s="2">
        <v>42713</v>
      </c>
      <c r="M411">
        <v>30</v>
      </c>
      <c r="N411">
        <v>1</v>
      </c>
      <c r="O411">
        <v>8</v>
      </c>
      <c r="P411">
        <v>1</v>
      </c>
      <c r="Q411" t="s">
        <v>7</v>
      </c>
      <c r="W411" t="s">
        <v>1243</v>
      </c>
      <c r="X411" t="s">
        <v>1244</v>
      </c>
      <c r="AB411" t="s">
        <v>1245</v>
      </c>
    </row>
    <row r="412" spans="1:28">
      <c r="A412" t="s">
        <v>998</v>
      </c>
      <c r="B412" t="s">
        <v>942</v>
      </c>
      <c r="C412">
        <v>0</v>
      </c>
      <c r="E412" t="s">
        <v>999</v>
      </c>
      <c r="F412" t="s">
        <v>1000</v>
      </c>
      <c r="G412" t="s">
        <v>938</v>
      </c>
      <c r="H412">
        <v>0.21099999999999999</v>
      </c>
      <c r="J412" t="s">
        <v>1185</v>
      </c>
      <c r="K412">
        <v>107838267</v>
      </c>
      <c r="L412" s="2">
        <v>45538</v>
      </c>
      <c r="M412">
        <v>24</v>
      </c>
      <c r="N412">
        <v>1</v>
      </c>
      <c r="O412">
        <v>8</v>
      </c>
      <c r="P412">
        <v>1</v>
      </c>
      <c r="Q412" t="s">
        <v>7</v>
      </c>
      <c r="W412" t="s">
        <v>1246</v>
      </c>
      <c r="X412" t="s">
        <v>1193</v>
      </c>
      <c r="AB412" t="s">
        <v>1247</v>
      </c>
    </row>
    <row r="413" spans="1:28">
      <c r="A413" t="s">
        <v>998</v>
      </c>
      <c r="B413" t="s">
        <v>942</v>
      </c>
      <c r="C413">
        <v>0</v>
      </c>
      <c r="E413" t="s">
        <v>999</v>
      </c>
      <c r="F413" t="s">
        <v>944</v>
      </c>
      <c r="G413" t="s">
        <v>938</v>
      </c>
      <c r="H413">
        <v>0.21099999999999999</v>
      </c>
      <c r="J413" t="s">
        <v>1185</v>
      </c>
      <c r="K413">
        <v>107635374</v>
      </c>
      <c r="L413" s="2">
        <v>45345</v>
      </c>
      <c r="M413">
        <v>25</v>
      </c>
      <c r="N413">
        <v>1</v>
      </c>
      <c r="O413">
        <v>0</v>
      </c>
      <c r="P413">
        <v>1</v>
      </c>
      <c r="Q413" t="s">
        <v>7</v>
      </c>
      <c r="W413" t="s">
        <v>1248</v>
      </c>
      <c r="X413" t="s">
        <v>1249</v>
      </c>
      <c r="AB413" t="s">
        <v>1250</v>
      </c>
    </row>
    <row r="414" spans="1:28">
      <c r="A414" t="s">
        <v>998</v>
      </c>
      <c r="B414" t="s">
        <v>942</v>
      </c>
      <c r="C414">
        <v>0</v>
      </c>
      <c r="E414" t="s">
        <v>999</v>
      </c>
      <c r="F414" t="s">
        <v>945</v>
      </c>
      <c r="G414" t="s">
        <v>938</v>
      </c>
      <c r="H414">
        <v>0.21099999999999999</v>
      </c>
      <c r="J414" t="s">
        <v>1185</v>
      </c>
      <c r="K414">
        <v>106578511</v>
      </c>
      <c r="L414" s="2">
        <v>44277</v>
      </c>
      <c r="M414">
        <v>23</v>
      </c>
      <c r="N414">
        <v>1</v>
      </c>
      <c r="O414">
        <v>4</v>
      </c>
      <c r="P414">
        <v>1</v>
      </c>
      <c r="Q414" t="s">
        <v>3</v>
      </c>
      <c r="W414" t="s">
        <v>1251</v>
      </c>
      <c r="X414" t="s">
        <v>1241</v>
      </c>
      <c r="AB414" t="s">
        <v>1252</v>
      </c>
    </row>
    <row r="415" spans="1:28">
      <c r="A415" t="s">
        <v>998</v>
      </c>
      <c r="B415" t="s">
        <v>942</v>
      </c>
      <c r="C415">
        <v>0</v>
      </c>
      <c r="E415" t="s">
        <v>999</v>
      </c>
      <c r="F415" t="s">
        <v>945</v>
      </c>
      <c r="G415" t="s">
        <v>938</v>
      </c>
      <c r="H415">
        <v>0.21099999999999999</v>
      </c>
      <c r="J415" t="s">
        <v>1185</v>
      </c>
      <c r="K415">
        <v>107208073</v>
      </c>
      <c r="L415" s="2">
        <v>44919</v>
      </c>
      <c r="M415">
        <v>24</v>
      </c>
      <c r="N415">
        <v>1</v>
      </c>
      <c r="O415">
        <v>8</v>
      </c>
      <c r="P415">
        <v>1</v>
      </c>
      <c r="Q415" t="s">
        <v>7</v>
      </c>
      <c r="W415" t="s">
        <v>1253</v>
      </c>
      <c r="X415" t="s">
        <v>1190</v>
      </c>
      <c r="AB415" t="s">
        <v>1254</v>
      </c>
    </row>
    <row r="416" spans="1:28">
      <c r="A416" t="s">
        <v>998</v>
      </c>
      <c r="B416" t="s">
        <v>942</v>
      </c>
      <c r="C416">
        <v>0</v>
      </c>
      <c r="E416" t="s">
        <v>999</v>
      </c>
      <c r="F416" t="s">
        <v>945</v>
      </c>
      <c r="G416" t="s">
        <v>938</v>
      </c>
      <c r="H416">
        <v>0.21099999999999999</v>
      </c>
      <c r="J416" t="s">
        <v>1185</v>
      </c>
      <c r="K416">
        <v>104982048</v>
      </c>
      <c r="L416" s="2">
        <v>42719</v>
      </c>
      <c r="M416">
        <v>30</v>
      </c>
      <c r="N416">
        <v>1</v>
      </c>
      <c r="O416">
        <v>8</v>
      </c>
      <c r="P416">
        <v>1</v>
      </c>
      <c r="Q416" t="s">
        <v>7</v>
      </c>
      <c r="W416" t="s">
        <v>1255</v>
      </c>
      <c r="X416" t="s">
        <v>1244</v>
      </c>
      <c r="AB416" t="s">
        <v>1256</v>
      </c>
    </row>
    <row r="417" spans="1:28">
      <c r="A417" t="s">
        <v>998</v>
      </c>
      <c r="B417" t="s">
        <v>942</v>
      </c>
      <c r="C417">
        <v>0</v>
      </c>
      <c r="E417" t="s">
        <v>999</v>
      </c>
      <c r="F417" t="s">
        <v>945</v>
      </c>
      <c r="G417" t="s">
        <v>938</v>
      </c>
      <c r="H417">
        <v>0.21099999999999999</v>
      </c>
      <c r="K417">
        <v>106802282</v>
      </c>
      <c r="L417" s="2">
        <v>44479</v>
      </c>
      <c r="M417">
        <v>30</v>
      </c>
      <c r="N417">
        <v>1</v>
      </c>
      <c r="O417">
        <v>0</v>
      </c>
      <c r="P417">
        <v>1</v>
      </c>
      <c r="Q417" t="s">
        <v>7</v>
      </c>
    </row>
    <row r="418" spans="1:28">
      <c r="A418" t="s">
        <v>998</v>
      </c>
      <c r="B418" t="s">
        <v>942</v>
      </c>
      <c r="C418">
        <v>0</v>
      </c>
      <c r="E418" t="s">
        <v>999</v>
      </c>
      <c r="F418" t="s">
        <v>945</v>
      </c>
      <c r="G418" t="s">
        <v>938</v>
      </c>
      <c r="H418">
        <v>0.21099999999999999</v>
      </c>
      <c r="J418" t="s">
        <v>1185</v>
      </c>
      <c r="K418">
        <v>106969091</v>
      </c>
      <c r="L418" s="2">
        <v>44707</v>
      </c>
      <c r="M418">
        <v>30</v>
      </c>
      <c r="N418">
        <v>1</v>
      </c>
      <c r="O418">
        <v>8</v>
      </c>
      <c r="P418">
        <v>1</v>
      </c>
      <c r="Q418" t="s">
        <v>7</v>
      </c>
      <c r="W418" t="s">
        <v>1253</v>
      </c>
      <c r="X418" t="s">
        <v>1257</v>
      </c>
      <c r="AB418" t="s">
        <v>1258</v>
      </c>
    </row>
    <row r="419" spans="1:28">
      <c r="A419" t="s">
        <v>998</v>
      </c>
      <c r="B419" t="s">
        <v>942</v>
      </c>
      <c r="C419">
        <v>0</v>
      </c>
      <c r="E419" t="s">
        <v>999</v>
      </c>
      <c r="G419" t="s">
        <v>938</v>
      </c>
      <c r="H419">
        <v>0.21099999999999999</v>
      </c>
      <c r="J419" t="s">
        <v>1185</v>
      </c>
      <c r="K419">
        <v>108093329</v>
      </c>
      <c r="L419" s="2">
        <v>45775</v>
      </c>
      <c r="M419">
        <v>28</v>
      </c>
      <c r="N419">
        <v>1</v>
      </c>
      <c r="O419">
        <v>8</v>
      </c>
      <c r="P419">
        <v>1</v>
      </c>
      <c r="Q419" t="s">
        <v>7</v>
      </c>
      <c r="W419" t="s">
        <v>1259</v>
      </c>
      <c r="X419" t="s">
        <v>1260</v>
      </c>
      <c r="AB419" t="s">
        <v>1261</v>
      </c>
    </row>
    <row r="420" spans="1:28">
      <c r="A420" t="s">
        <v>998</v>
      </c>
      <c r="B420" t="s">
        <v>942</v>
      </c>
      <c r="C420">
        <v>0</v>
      </c>
      <c r="E420" t="s">
        <v>999</v>
      </c>
      <c r="G420" t="s">
        <v>938</v>
      </c>
      <c r="H420">
        <v>0.21099999999999999</v>
      </c>
      <c r="J420" t="s">
        <v>1185</v>
      </c>
      <c r="K420">
        <v>105125306</v>
      </c>
      <c r="L420" s="2">
        <v>42871</v>
      </c>
      <c r="M420">
        <v>30</v>
      </c>
      <c r="N420">
        <v>1</v>
      </c>
      <c r="O420">
        <v>0</v>
      </c>
      <c r="P420">
        <v>1</v>
      </c>
      <c r="Q420" t="s">
        <v>3</v>
      </c>
      <c r="W420" t="s">
        <v>1262</v>
      </c>
      <c r="X420" t="s">
        <v>1244</v>
      </c>
      <c r="AB420" t="s">
        <v>1263</v>
      </c>
    </row>
    <row r="421" spans="1:28">
      <c r="A421" t="s">
        <v>998</v>
      </c>
      <c r="B421" t="s">
        <v>999</v>
      </c>
      <c r="C421">
        <v>0</v>
      </c>
      <c r="D421" t="s">
        <v>757</v>
      </c>
      <c r="E421" t="s">
        <v>942</v>
      </c>
      <c r="F421" t="s">
        <v>944</v>
      </c>
      <c r="G421" t="s">
        <v>938</v>
      </c>
      <c r="H421">
        <v>0.21099999999999999</v>
      </c>
      <c r="J421" t="s">
        <v>1185</v>
      </c>
      <c r="K421">
        <v>108301120</v>
      </c>
      <c r="L421" s="2">
        <v>45971</v>
      </c>
      <c r="M421">
        <v>20</v>
      </c>
      <c r="N421">
        <v>1</v>
      </c>
      <c r="O421">
        <v>0</v>
      </c>
      <c r="P421">
        <v>1</v>
      </c>
      <c r="Q421" t="s">
        <v>7</v>
      </c>
      <c r="W421" t="s">
        <v>1264</v>
      </c>
      <c r="X421" t="s">
        <v>1265</v>
      </c>
      <c r="AB421" t="s">
        <v>1266</v>
      </c>
    </row>
    <row r="422" spans="1:28">
      <c r="A422" t="s">
        <v>998</v>
      </c>
      <c r="B422" t="s">
        <v>999</v>
      </c>
      <c r="C422">
        <v>0</v>
      </c>
      <c r="D422" t="s">
        <v>6</v>
      </c>
      <c r="E422" t="s">
        <v>942</v>
      </c>
      <c r="G422" t="s">
        <v>938</v>
      </c>
      <c r="H422">
        <v>0.21099999999999999</v>
      </c>
      <c r="K422">
        <v>106802406</v>
      </c>
      <c r="L422" s="2">
        <v>44523</v>
      </c>
      <c r="M422">
        <v>21</v>
      </c>
      <c r="N422">
        <v>1</v>
      </c>
      <c r="O422">
        <v>0</v>
      </c>
      <c r="P422">
        <v>1</v>
      </c>
      <c r="Q422" t="s">
        <v>7</v>
      </c>
    </row>
    <row r="423" spans="1:28">
      <c r="A423" t="s">
        <v>998</v>
      </c>
      <c r="B423" t="s">
        <v>999</v>
      </c>
      <c r="C423">
        <v>0</v>
      </c>
      <c r="E423" t="s">
        <v>942</v>
      </c>
      <c r="G423" t="s">
        <v>938</v>
      </c>
      <c r="H423">
        <v>0.21099999999999999</v>
      </c>
      <c r="J423" t="s">
        <v>1185</v>
      </c>
      <c r="K423">
        <v>108243989</v>
      </c>
      <c r="L423" s="2">
        <v>45926</v>
      </c>
      <c r="M423">
        <v>21</v>
      </c>
      <c r="N423">
        <v>1</v>
      </c>
      <c r="O423">
        <v>0</v>
      </c>
      <c r="P423">
        <v>1</v>
      </c>
      <c r="Q423" t="s">
        <v>7</v>
      </c>
      <c r="W423" t="s">
        <v>1267</v>
      </c>
      <c r="X423" t="s">
        <v>1268</v>
      </c>
      <c r="AB423" t="s">
        <v>1269</v>
      </c>
    </row>
    <row r="424" spans="1:28">
      <c r="A424" t="s">
        <v>998</v>
      </c>
      <c r="B424" t="s">
        <v>942</v>
      </c>
      <c r="C424">
        <v>0.01</v>
      </c>
      <c r="D424" t="s">
        <v>756</v>
      </c>
      <c r="E424" t="s">
        <v>944</v>
      </c>
      <c r="F424" t="s">
        <v>945</v>
      </c>
      <c r="G424" t="s">
        <v>938</v>
      </c>
      <c r="H424">
        <v>0.221</v>
      </c>
      <c r="J424" t="s">
        <v>769</v>
      </c>
      <c r="K424">
        <v>107004020</v>
      </c>
      <c r="L424" s="2">
        <v>44742</v>
      </c>
      <c r="M424">
        <v>21</v>
      </c>
      <c r="N424">
        <v>1</v>
      </c>
      <c r="O424">
        <v>0</v>
      </c>
      <c r="P424">
        <v>1</v>
      </c>
      <c r="Q424" t="s">
        <v>7</v>
      </c>
      <c r="X424" t="s">
        <v>1196</v>
      </c>
      <c r="Y424" t="s">
        <v>1218</v>
      </c>
      <c r="Z424" t="s">
        <v>1218</v>
      </c>
      <c r="AA424" t="s">
        <v>724</v>
      </c>
    </row>
    <row r="425" spans="1:28">
      <c r="A425" t="s">
        <v>998</v>
      </c>
      <c r="B425" t="s">
        <v>942</v>
      </c>
      <c r="C425">
        <v>1.0999999999999999E-2</v>
      </c>
      <c r="D425" t="s">
        <v>756</v>
      </c>
      <c r="E425" t="s">
        <v>940</v>
      </c>
      <c r="F425" t="s">
        <v>997</v>
      </c>
      <c r="G425" t="s">
        <v>938</v>
      </c>
      <c r="H425">
        <v>0.222</v>
      </c>
      <c r="J425" t="s">
        <v>769</v>
      </c>
      <c r="K425">
        <v>105611574</v>
      </c>
      <c r="L425" s="2">
        <v>43352</v>
      </c>
      <c r="M425">
        <v>1</v>
      </c>
      <c r="N425">
        <v>2</v>
      </c>
      <c r="O425">
        <v>0</v>
      </c>
      <c r="P425">
        <v>5</v>
      </c>
      <c r="Q425" t="s">
        <v>7</v>
      </c>
      <c r="X425" t="s">
        <v>1270</v>
      </c>
      <c r="Y425" t="s">
        <v>774</v>
      </c>
      <c r="AA425" t="s">
        <v>723</v>
      </c>
    </row>
    <row r="426" spans="1:28">
      <c r="A426" t="s">
        <v>998</v>
      </c>
      <c r="B426" t="s">
        <v>942</v>
      </c>
      <c r="C426">
        <v>1.4E-2</v>
      </c>
      <c r="D426" t="s">
        <v>756</v>
      </c>
      <c r="E426" t="s">
        <v>940</v>
      </c>
      <c r="F426" t="s">
        <v>1000</v>
      </c>
      <c r="G426" t="s">
        <v>938</v>
      </c>
      <c r="H426">
        <v>0.22500000000000001</v>
      </c>
      <c r="J426" t="s">
        <v>769</v>
      </c>
      <c r="K426">
        <v>105186073</v>
      </c>
      <c r="L426" s="2">
        <v>42944</v>
      </c>
      <c r="M426">
        <v>19</v>
      </c>
      <c r="N426">
        <v>2</v>
      </c>
      <c r="O426">
        <v>7</v>
      </c>
      <c r="P426">
        <v>2</v>
      </c>
      <c r="Q426" t="s">
        <v>7</v>
      </c>
      <c r="X426" t="s">
        <v>1271</v>
      </c>
      <c r="Y426" t="s">
        <v>1217</v>
      </c>
      <c r="AA426" t="s">
        <v>310</v>
      </c>
    </row>
    <row r="427" spans="1:28">
      <c r="A427" t="s">
        <v>998</v>
      </c>
      <c r="B427" t="s">
        <v>942</v>
      </c>
      <c r="C427">
        <v>2.1000000000000001E-2</v>
      </c>
      <c r="D427" t="s">
        <v>756</v>
      </c>
      <c r="E427" t="s">
        <v>944</v>
      </c>
      <c r="F427" t="s">
        <v>997</v>
      </c>
      <c r="G427" t="s">
        <v>938</v>
      </c>
      <c r="H427">
        <v>0.23200000000000001</v>
      </c>
      <c r="J427" t="s">
        <v>769</v>
      </c>
      <c r="K427">
        <v>105741351</v>
      </c>
      <c r="L427" s="2">
        <v>43453</v>
      </c>
      <c r="M427">
        <v>28</v>
      </c>
      <c r="N427">
        <v>1</v>
      </c>
      <c r="O427">
        <v>7</v>
      </c>
      <c r="P427">
        <v>1</v>
      </c>
      <c r="Q427" t="s">
        <v>7</v>
      </c>
      <c r="X427" t="s">
        <v>1272</v>
      </c>
      <c r="Y427" t="s">
        <v>1214</v>
      </c>
      <c r="Z427" t="s">
        <v>1215</v>
      </c>
      <c r="AA427" t="s">
        <v>724</v>
      </c>
    </row>
    <row r="428" spans="1:28">
      <c r="A428" t="s">
        <v>998</v>
      </c>
      <c r="B428" t="s">
        <v>942</v>
      </c>
      <c r="C428">
        <v>3.7999999999999999E-2</v>
      </c>
      <c r="D428" t="s">
        <v>6</v>
      </c>
      <c r="E428" t="s">
        <v>940</v>
      </c>
      <c r="F428" t="s">
        <v>997</v>
      </c>
      <c r="G428" t="s">
        <v>938</v>
      </c>
      <c r="H428">
        <v>0.249</v>
      </c>
      <c r="J428" t="s">
        <v>1185</v>
      </c>
      <c r="K428">
        <v>105919405</v>
      </c>
      <c r="L428" s="2">
        <v>43622</v>
      </c>
      <c r="M428">
        <v>30</v>
      </c>
      <c r="N428">
        <v>1</v>
      </c>
      <c r="O428">
        <v>0</v>
      </c>
      <c r="P428">
        <v>1</v>
      </c>
      <c r="Q428" t="s">
        <v>7</v>
      </c>
      <c r="W428" t="s">
        <v>1273</v>
      </c>
      <c r="X428" t="s">
        <v>1272</v>
      </c>
      <c r="AB428" t="s">
        <v>1274</v>
      </c>
    </row>
    <row r="429" spans="1:28">
      <c r="A429" t="s">
        <v>998</v>
      </c>
      <c r="B429" t="s">
        <v>942</v>
      </c>
      <c r="C429">
        <v>4.8000000000000001E-2</v>
      </c>
      <c r="D429" t="s">
        <v>756</v>
      </c>
      <c r="E429" t="s">
        <v>944</v>
      </c>
      <c r="F429" t="s">
        <v>997</v>
      </c>
      <c r="G429" t="s">
        <v>938</v>
      </c>
      <c r="H429">
        <v>0.25900000000000001</v>
      </c>
      <c r="J429" t="s">
        <v>1185</v>
      </c>
      <c r="K429">
        <v>107150024</v>
      </c>
      <c r="L429" s="2">
        <v>44878</v>
      </c>
      <c r="M429">
        <v>28</v>
      </c>
      <c r="N429">
        <v>1</v>
      </c>
      <c r="O429">
        <v>0</v>
      </c>
      <c r="P429">
        <v>1</v>
      </c>
      <c r="Q429" t="s">
        <v>7</v>
      </c>
      <c r="W429" t="s">
        <v>1275</v>
      </c>
      <c r="X429" t="s">
        <v>1203</v>
      </c>
      <c r="AB429" t="s">
        <v>1276</v>
      </c>
    </row>
    <row r="430" spans="1:28">
      <c r="A430" t="s">
        <v>998</v>
      </c>
      <c r="B430" t="s">
        <v>942</v>
      </c>
      <c r="C430">
        <v>7.9000000000000001E-2</v>
      </c>
      <c r="D430" t="s">
        <v>758</v>
      </c>
      <c r="E430" t="s">
        <v>997</v>
      </c>
      <c r="F430" t="s">
        <v>944</v>
      </c>
      <c r="G430" t="s">
        <v>938</v>
      </c>
      <c r="H430">
        <v>0.26100000000000001</v>
      </c>
      <c r="J430" t="s">
        <v>1185</v>
      </c>
      <c r="K430">
        <v>106837459</v>
      </c>
      <c r="L430" s="2">
        <v>44581</v>
      </c>
      <c r="M430">
        <v>28</v>
      </c>
      <c r="N430">
        <v>2</v>
      </c>
      <c r="O430">
        <v>0</v>
      </c>
      <c r="P430">
        <v>1</v>
      </c>
      <c r="Q430" t="s">
        <v>7</v>
      </c>
      <c r="W430" t="s">
        <v>1277</v>
      </c>
      <c r="X430" t="s">
        <v>1272</v>
      </c>
      <c r="AB430" t="s">
        <v>1278</v>
      </c>
    </row>
    <row r="431" spans="1:28">
      <c r="A431" t="s">
        <v>998</v>
      </c>
      <c r="B431" t="s">
        <v>942</v>
      </c>
      <c r="C431">
        <v>0.28199999999999997</v>
      </c>
      <c r="D431" t="s">
        <v>756</v>
      </c>
      <c r="E431" t="s">
        <v>1057</v>
      </c>
      <c r="F431" t="s">
        <v>997</v>
      </c>
      <c r="G431" t="s">
        <v>938</v>
      </c>
      <c r="H431">
        <v>0.28199999999999997</v>
      </c>
      <c r="K431">
        <v>106802398</v>
      </c>
      <c r="L431" s="2">
        <v>44520</v>
      </c>
      <c r="M431">
        <v>17</v>
      </c>
      <c r="N431">
        <v>1</v>
      </c>
      <c r="O431">
        <v>0</v>
      </c>
      <c r="P431">
        <v>5</v>
      </c>
      <c r="Q431" t="s">
        <v>7</v>
      </c>
    </row>
    <row r="432" spans="1:28">
      <c r="A432" t="s">
        <v>998</v>
      </c>
      <c r="B432" t="s">
        <v>942</v>
      </c>
      <c r="C432">
        <v>5.7000000000000002E-2</v>
      </c>
      <c r="D432" t="s">
        <v>758</v>
      </c>
      <c r="E432" t="s">
        <v>997</v>
      </c>
      <c r="F432" t="s">
        <v>944</v>
      </c>
      <c r="G432" t="s">
        <v>938</v>
      </c>
      <c r="H432">
        <v>0.28299999999999997</v>
      </c>
      <c r="J432" t="s">
        <v>1185</v>
      </c>
      <c r="K432">
        <v>107950519</v>
      </c>
      <c r="L432" s="2">
        <v>45633</v>
      </c>
      <c r="M432">
        <v>17</v>
      </c>
      <c r="N432">
        <v>1</v>
      </c>
      <c r="O432">
        <v>0</v>
      </c>
      <c r="P432">
        <v>5</v>
      </c>
      <c r="Q432" t="s">
        <v>7</v>
      </c>
      <c r="W432" t="s">
        <v>1279</v>
      </c>
      <c r="X432" t="s">
        <v>1280</v>
      </c>
      <c r="AB432" t="s">
        <v>1281</v>
      </c>
    </row>
    <row r="433" spans="1:28">
      <c r="A433" t="s">
        <v>998</v>
      </c>
      <c r="B433" t="s">
        <v>942</v>
      </c>
      <c r="C433">
        <v>5.7000000000000002E-2</v>
      </c>
      <c r="D433" t="s">
        <v>758</v>
      </c>
      <c r="E433" t="s">
        <v>997</v>
      </c>
      <c r="F433" t="s">
        <v>944</v>
      </c>
      <c r="G433" t="s">
        <v>938</v>
      </c>
      <c r="H433">
        <v>0.28299999999999997</v>
      </c>
      <c r="J433" t="s">
        <v>1185</v>
      </c>
      <c r="K433">
        <v>106810307</v>
      </c>
      <c r="L433" s="2">
        <v>44550</v>
      </c>
      <c r="M433">
        <v>28</v>
      </c>
      <c r="N433">
        <v>1</v>
      </c>
      <c r="O433">
        <v>0</v>
      </c>
      <c r="P433">
        <v>4</v>
      </c>
      <c r="Q433" t="s">
        <v>7</v>
      </c>
      <c r="W433" t="s">
        <v>1279</v>
      </c>
      <c r="X433" t="s">
        <v>1272</v>
      </c>
      <c r="AB433" t="s">
        <v>1282</v>
      </c>
    </row>
    <row r="434" spans="1:28">
      <c r="A434" t="s">
        <v>754</v>
      </c>
      <c r="B434" t="s">
        <v>938</v>
      </c>
      <c r="C434">
        <v>0.3</v>
      </c>
      <c r="D434" t="s">
        <v>756</v>
      </c>
      <c r="E434" t="s">
        <v>945</v>
      </c>
      <c r="F434" t="s">
        <v>950</v>
      </c>
      <c r="G434" t="s">
        <v>938</v>
      </c>
      <c r="H434">
        <v>0.3</v>
      </c>
      <c r="J434" t="s">
        <v>1185</v>
      </c>
      <c r="K434">
        <v>105844062</v>
      </c>
      <c r="L434" s="2">
        <v>43572</v>
      </c>
      <c r="M434">
        <v>21</v>
      </c>
      <c r="N434">
        <v>1</v>
      </c>
      <c r="O434">
        <v>0</v>
      </c>
      <c r="P434">
        <v>1</v>
      </c>
      <c r="Q434" t="s">
        <v>7</v>
      </c>
      <c r="W434" t="s">
        <v>1283</v>
      </c>
      <c r="X434" t="s">
        <v>1220</v>
      </c>
      <c r="AB434" t="s">
        <v>1284</v>
      </c>
    </row>
    <row r="435" spans="1:28">
      <c r="A435" t="s">
        <v>998</v>
      </c>
      <c r="B435" t="s">
        <v>942</v>
      </c>
      <c r="C435">
        <v>3.7999999999999999E-2</v>
      </c>
      <c r="D435" t="s">
        <v>758</v>
      </c>
      <c r="E435" t="s">
        <v>997</v>
      </c>
      <c r="F435" t="s">
        <v>944</v>
      </c>
      <c r="G435" t="s">
        <v>938</v>
      </c>
      <c r="H435">
        <v>0.30199999999999999</v>
      </c>
      <c r="J435" t="s">
        <v>773</v>
      </c>
      <c r="K435">
        <v>107249218</v>
      </c>
      <c r="L435" s="2">
        <v>44977</v>
      </c>
      <c r="M435">
        <v>21</v>
      </c>
      <c r="N435">
        <v>1</v>
      </c>
      <c r="O435">
        <v>7</v>
      </c>
      <c r="P435">
        <v>1</v>
      </c>
      <c r="Q435" t="s">
        <v>7</v>
      </c>
      <c r="W435" t="s">
        <v>1285</v>
      </c>
      <c r="X435" t="s">
        <v>1196</v>
      </c>
      <c r="AA435" t="s">
        <v>724</v>
      </c>
      <c r="AB435" t="s">
        <v>1286</v>
      </c>
    </row>
    <row r="436" spans="1:28">
      <c r="A436" t="s">
        <v>998</v>
      </c>
      <c r="B436" t="s">
        <v>942</v>
      </c>
      <c r="C436">
        <v>1.4999999999999999E-2</v>
      </c>
      <c r="D436" t="s">
        <v>765</v>
      </c>
      <c r="E436" t="s">
        <v>997</v>
      </c>
      <c r="F436" t="s">
        <v>944</v>
      </c>
      <c r="G436" t="s">
        <v>938</v>
      </c>
      <c r="H436">
        <v>0.32500000000000001</v>
      </c>
      <c r="J436" t="s">
        <v>1185</v>
      </c>
      <c r="K436">
        <v>108306192</v>
      </c>
      <c r="L436" s="2">
        <v>45975</v>
      </c>
      <c r="M436">
        <v>21</v>
      </c>
      <c r="N436">
        <v>1</v>
      </c>
      <c r="O436">
        <v>0</v>
      </c>
      <c r="P436">
        <v>1</v>
      </c>
      <c r="Q436" t="s">
        <v>7</v>
      </c>
      <c r="W436" t="s">
        <v>1324</v>
      </c>
    </row>
    <row r="437" spans="1:28">
      <c r="A437" t="s">
        <v>998</v>
      </c>
      <c r="B437" t="s">
        <v>942</v>
      </c>
      <c r="C437">
        <v>8.0000000000000002E-3</v>
      </c>
      <c r="D437" t="s">
        <v>758</v>
      </c>
      <c r="E437" t="s">
        <v>997</v>
      </c>
      <c r="F437" t="s">
        <v>944</v>
      </c>
      <c r="G437" t="s">
        <v>938</v>
      </c>
      <c r="H437">
        <v>0.33200000000000002</v>
      </c>
      <c r="J437" t="s">
        <v>1185</v>
      </c>
      <c r="K437">
        <v>107209484</v>
      </c>
      <c r="L437" s="2">
        <v>44582</v>
      </c>
      <c r="M437">
        <v>30</v>
      </c>
      <c r="N437">
        <v>5</v>
      </c>
      <c r="O437">
        <v>8</v>
      </c>
      <c r="P437">
        <v>5</v>
      </c>
      <c r="Q437" t="s">
        <v>7</v>
      </c>
      <c r="W437" t="s">
        <v>1325</v>
      </c>
    </row>
    <row r="438" spans="1:28">
      <c r="A438" t="s">
        <v>998</v>
      </c>
      <c r="B438" t="s">
        <v>942</v>
      </c>
      <c r="C438">
        <v>0</v>
      </c>
      <c r="E438" t="s">
        <v>997</v>
      </c>
      <c r="F438" t="s">
        <v>944</v>
      </c>
      <c r="G438" t="s">
        <v>938</v>
      </c>
      <c r="H438">
        <v>0.34</v>
      </c>
      <c r="J438" t="s">
        <v>1185</v>
      </c>
      <c r="K438">
        <v>106186204</v>
      </c>
      <c r="L438" s="2">
        <v>43846</v>
      </c>
      <c r="M438">
        <v>30</v>
      </c>
      <c r="N438">
        <v>1</v>
      </c>
      <c r="O438">
        <v>8</v>
      </c>
      <c r="P438">
        <v>1</v>
      </c>
      <c r="Q438" t="s">
        <v>8</v>
      </c>
      <c r="W438" t="s">
        <v>1326</v>
      </c>
    </row>
    <row r="439" spans="1:28">
      <c r="A439" t="s">
        <v>998</v>
      </c>
      <c r="B439" t="s">
        <v>942</v>
      </c>
      <c r="C439">
        <v>0</v>
      </c>
      <c r="E439" t="s">
        <v>997</v>
      </c>
      <c r="G439" t="s">
        <v>938</v>
      </c>
      <c r="H439">
        <v>0.34</v>
      </c>
      <c r="K439">
        <v>106416194</v>
      </c>
      <c r="L439" s="2">
        <v>44146</v>
      </c>
      <c r="M439">
        <v>13</v>
      </c>
      <c r="N439">
        <v>2</v>
      </c>
      <c r="P439">
        <v>1</v>
      </c>
      <c r="Q439" t="s">
        <v>8</v>
      </c>
    </row>
    <row r="440" spans="1:28">
      <c r="A440" t="s">
        <v>998</v>
      </c>
      <c r="B440" t="s">
        <v>942</v>
      </c>
      <c r="C440">
        <v>0.32</v>
      </c>
      <c r="D440" t="s">
        <v>758</v>
      </c>
      <c r="E440" t="s">
        <v>1000</v>
      </c>
      <c r="F440" t="s">
        <v>997</v>
      </c>
      <c r="G440" t="s">
        <v>938</v>
      </c>
      <c r="H440">
        <v>0.34499999999999997</v>
      </c>
      <c r="K440">
        <v>106802186</v>
      </c>
      <c r="L440" s="2">
        <v>44418</v>
      </c>
      <c r="M440">
        <v>28</v>
      </c>
      <c r="N440">
        <v>1</v>
      </c>
      <c r="O440">
        <v>7</v>
      </c>
      <c r="P440">
        <v>1</v>
      </c>
      <c r="Q440" t="s">
        <v>7</v>
      </c>
    </row>
    <row r="441" spans="1:28">
      <c r="A441" t="s">
        <v>998</v>
      </c>
      <c r="B441" t="s">
        <v>942</v>
      </c>
      <c r="C441">
        <v>2.8000000000000001E-2</v>
      </c>
      <c r="D441" t="s">
        <v>756</v>
      </c>
      <c r="E441" t="s">
        <v>997</v>
      </c>
      <c r="F441" t="s">
        <v>1000</v>
      </c>
      <c r="G441" t="s">
        <v>938</v>
      </c>
      <c r="H441">
        <v>0.36799999999999999</v>
      </c>
      <c r="K441">
        <v>108315433</v>
      </c>
      <c r="L441" s="2">
        <v>45983</v>
      </c>
      <c r="M441">
        <v>17</v>
      </c>
      <c r="N441">
        <v>1</v>
      </c>
      <c r="O441">
        <v>0</v>
      </c>
      <c r="P441">
        <v>4</v>
      </c>
      <c r="Q441" t="s">
        <v>7</v>
      </c>
    </row>
    <row r="442" spans="1:28">
      <c r="A442" t="s">
        <v>998</v>
      </c>
      <c r="B442" t="s">
        <v>942</v>
      </c>
      <c r="C442">
        <v>3.7999999999999999E-2</v>
      </c>
      <c r="D442" t="s">
        <v>756</v>
      </c>
      <c r="E442" t="s">
        <v>997</v>
      </c>
      <c r="F442" t="s">
        <v>944</v>
      </c>
      <c r="G442" t="s">
        <v>938</v>
      </c>
      <c r="H442">
        <v>0.378</v>
      </c>
      <c r="J442" t="s">
        <v>1185</v>
      </c>
      <c r="K442">
        <v>106095388</v>
      </c>
      <c r="L442" s="2">
        <v>43775</v>
      </c>
      <c r="M442">
        <v>17</v>
      </c>
      <c r="N442">
        <v>1</v>
      </c>
      <c r="O442">
        <v>0</v>
      </c>
      <c r="P442">
        <v>1</v>
      </c>
      <c r="Q442" t="s">
        <v>7</v>
      </c>
      <c r="W442" t="s">
        <v>1325</v>
      </c>
    </row>
    <row r="443" spans="1:28">
      <c r="A443" t="s">
        <v>998</v>
      </c>
      <c r="B443" t="s">
        <v>942</v>
      </c>
      <c r="C443">
        <v>5.7000000000000002E-2</v>
      </c>
      <c r="D443" t="s">
        <v>762</v>
      </c>
      <c r="E443" t="s">
        <v>997</v>
      </c>
      <c r="F443" t="s">
        <v>1000</v>
      </c>
      <c r="G443" t="s">
        <v>938</v>
      </c>
      <c r="H443">
        <v>0.39700000000000002</v>
      </c>
      <c r="K443">
        <v>108474558</v>
      </c>
      <c r="L443" s="2">
        <v>46133</v>
      </c>
      <c r="M443">
        <v>2</v>
      </c>
      <c r="N443">
        <v>1</v>
      </c>
      <c r="O443">
        <v>0</v>
      </c>
      <c r="P443">
        <v>1</v>
      </c>
      <c r="Q443" t="s">
        <v>7</v>
      </c>
    </row>
    <row r="444" spans="1:28">
      <c r="A444" t="s">
        <v>998</v>
      </c>
      <c r="B444" t="s">
        <v>942</v>
      </c>
      <c r="C444">
        <v>7.5999999999999998E-2</v>
      </c>
      <c r="D444" t="s">
        <v>762</v>
      </c>
      <c r="E444" t="s">
        <v>997</v>
      </c>
      <c r="F444" t="s">
        <v>1000</v>
      </c>
      <c r="G444" t="s">
        <v>938</v>
      </c>
      <c r="H444">
        <v>0.41599999999999998</v>
      </c>
      <c r="K444">
        <v>108324784</v>
      </c>
      <c r="L444" s="2">
        <v>45991</v>
      </c>
      <c r="M444">
        <v>17</v>
      </c>
      <c r="N444">
        <v>1</v>
      </c>
      <c r="O444">
        <v>0</v>
      </c>
      <c r="P444">
        <v>5</v>
      </c>
      <c r="Q444" t="s">
        <v>7</v>
      </c>
    </row>
    <row r="445" spans="1:28">
      <c r="A445" t="s">
        <v>998</v>
      </c>
      <c r="B445" t="s">
        <v>942</v>
      </c>
      <c r="C445">
        <v>0.5</v>
      </c>
      <c r="D445" t="s">
        <v>756</v>
      </c>
      <c r="E445" t="s">
        <v>945</v>
      </c>
      <c r="F445" t="s">
        <v>1136</v>
      </c>
      <c r="G445" t="s">
        <v>938</v>
      </c>
      <c r="H445">
        <v>0.5</v>
      </c>
      <c r="K445">
        <v>107173238</v>
      </c>
      <c r="L445" s="2">
        <v>44897</v>
      </c>
      <c r="M445">
        <v>17</v>
      </c>
      <c r="N445">
        <v>1</v>
      </c>
      <c r="O445">
        <v>0</v>
      </c>
      <c r="P445">
        <v>1</v>
      </c>
      <c r="Q445" t="s">
        <v>7</v>
      </c>
    </row>
    <row r="446" spans="1:28">
      <c r="A446" t="s">
        <v>998</v>
      </c>
      <c r="B446" t="s">
        <v>942</v>
      </c>
      <c r="C446">
        <v>0.151</v>
      </c>
      <c r="D446" t="s">
        <v>758</v>
      </c>
      <c r="E446" t="s">
        <v>1000</v>
      </c>
      <c r="F446" t="s">
        <v>997</v>
      </c>
      <c r="G446" t="s">
        <v>938</v>
      </c>
      <c r="H446">
        <v>0.51400000000000001</v>
      </c>
      <c r="K446">
        <v>106871183</v>
      </c>
      <c r="L446" s="2">
        <v>44615</v>
      </c>
      <c r="M446">
        <v>17</v>
      </c>
      <c r="N446">
        <v>1</v>
      </c>
      <c r="O446">
        <v>0</v>
      </c>
      <c r="P446">
        <v>5</v>
      </c>
      <c r="Q446" t="s">
        <v>7</v>
      </c>
    </row>
    <row r="447" spans="1:28">
      <c r="A447" t="s">
        <v>998</v>
      </c>
      <c r="B447" t="s">
        <v>942</v>
      </c>
      <c r="C447">
        <v>0.15</v>
      </c>
      <c r="D447" t="s">
        <v>758</v>
      </c>
      <c r="E447" t="s">
        <v>1014</v>
      </c>
      <c r="F447" t="s">
        <v>1015</v>
      </c>
      <c r="G447" t="s">
        <v>938</v>
      </c>
      <c r="H447">
        <v>0.51500000000000001</v>
      </c>
      <c r="K447">
        <v>108545121</v>
      </c>
      <c r="L447" s="2">
        <v>46203</v>
      </c>
      <c r="M447">
        <v>18</v>
      </c>
      <c r="N447">
        <v>1</v>
      </c>
      <c r="O447">
        <v>0</v>
      </c>
      <c r="P447">
        <v>1</v>
      </c>
      <c r="Q447" t="s">
        <v>7</v>
      </c>
    </row>
    <row r="448" spans="1:28">
      <c r="A448" t="s">
        <v>998</v>
      </c>
      <c r="B448" t="s">
        <v>942</v>
      </c>
      <c r="C448">
        <v>4.7E-2</v>
      </c>
      <c r="D448" t="s">
        <v>758</v>
      </c>
      <c r="E448" t="s">
        <v>1000</v>
      </c>
      <c r="F448" t="s">
        <v>1033</v>
      </c>
      <c r="G448" t="s">
        <v>938</v>
      </c>
      <c r="H448">
        <v>0.61799999999999999</v>
      </c>
      <c r="K448">
        <v>107173234</v>
      </c>
      <c r="L448" s="2">
        <v>44895</v>
      </c>
      <c r="M448">
        <v>17</v>
      </c>
      <c r="N448">
        <v>1</v>
      </c>
      <c r="O448">
        <v>0</v>
      </c>
      <c r="P448">
        <v>5</v>
      </c>
      <c r="Q448" t="s">
        <v>3</v>
      </c>
    </row>
    <row r="449" spans="1:23">
      <c r="A449" t="s">
        <v>998</v>
      </c>
      <c r="B449" t="s">
        <v>942</v>
      </c>
      <c r="C449">
        <v>3.7999999999999999E-2</v>
      </c>
      <c r="D449" t="s">
        <v>765</v>
      </c>
      <c r="E449" t="s">
        <v>1000</v>
      </c>
      <c r="F449" t="s">
        <v>997</v>
      </c>
      <c r="G449" t="s">
        <v>938</v>
      </c>
      <c r="H449">
        <v>0.627</v>
      </c>
      <c r="K449">
        <v>107819536</v>
      </c>
      <c r="L449" s="2">
        <v>45519</v>
      </c>
      <c r="M449">
        <v>28</v>
      </c>
      <c r="N449">
        <v>1</v>
      </c>
      <c r="O449">
        <v>0</v>
      </c>
      <c r="P449">
        <v>1</v>
      </c>
      <c r="Q449" t="s">
        <v>7</v>
      </c>
    </row>
    <row r="450" spans="1:23">
      <c r="A450" t="s">
        <v>998</v>
      </c>
      <c r="B450" t="s">
        <v>942</v>
      </c>
      <c r="C450">
        <v>0.2</v>
      </c>
      <c r="D450" t="s">
        <v>758</v>
      </c>
      <c r="E450" t="s">
        <v>1016</v>
      </c>
      <c r="F450" t="s">
        <v>1000</v>
      </c>
      <c r="G450" t="s">
        <v>938</v>
      </c>
      <c r="H450">
        <v>0.63900000000000001</v>
      </c>
      <c r="K450">
        <v>105646386</v>
      </c>
      <c r="L450" s="2">
        <v>43378</v>
      </c>
      <c r="M450">
        <v>21</v>
      </c>
      <c r="N450">
        <v>1</v>
      </c>
      <c r="O450">
        <v>7</v>
      </c>
      <c r="P450">
        <v>1</v>
      </c>
      <c r="Q450" t="s">
        <v>3</v>
      </c>
    </row>
    <row r="451" spans="1:23">
      <c r="A451" t="s">
        <v>998</v>
      </c>
      <c r="B451" t="s">
        <v>942</v>
      </c>
      <c r="C451">
        <v>0.3</v>
      </c>
      <c r="D451" t="s">
        <v>756</v>
      </c>
      <c r="E451" t="s">
        <v>997</v>
      </c>
      <c r="F451" t="s">
        <v>1000</v>
      </c>
      <c r="G451" t="s">
        <v>938</v>
      </c>
      <c r="H451">
        <v>0.64</v>
      </c>
      <c r="K451">
        <v>106802281</v>
      </c>
      <c r="L451" s="2">
        <v>44478</v>
      </c>
      <c r="M451">
        <v>21</v>
      </c>
      <c r="N451">
        <v>1</v>
      </c>
      <c r="O451">
        <v>0</v>
      </c>
      <c r="P451">
        <v>1</v>
      </c>
      <c r="Q451" t="s">
        <v>7</v>
      </c>
    </row>
    <row r="452" spans="1:23">
      <c r="A452" t="s">
        <v>998</v>
      </c>
      <c r="B452" t="s">
        <v>942</v>
      </c>
      <c r="C452">
        <v>1.9E-2</v>
      </c>
      <c r="D452" t="s">
        <v>765</v>
      </c>
      <c r="E452" t="s">
        <v>1000</v>
      </c>
      <c r="F452" t="s">
        <v>997</v>
      </c>
      <c r="G452" t="s">
        <v>938</v>
      </c>
      <c r="H452">
        <v>0.64600000000000002</v>
      </c>
      <c r="K452">
        <v>107644019</v>
      </c>
      <c r="L452" s="2">
        <v>45355</v>
      </c>
      <c r="M452">
        <v>21</v>
      </c>
      <c r="N452">
        <v>1</v>
      </c>
      <c r="O452">
        <v>0</v>
      </c>
      <c r="P452">
        <v>1</v>
      </c>
      <c r="Q452" t="s">
        <v>7</v>
      </c>
    </row>
    <row r="453" spans="1:23">
      <c r="A453" t="s">
        <v>998</v>
      </c>
      <c r="B453" t="s">
        <v>942</v>
      </c>
      <c r="C453">
        <v>2E-3</v>
      </c>
      <c r="D453" t="s">
        <v>758</v>
      </c>
      <c r="E453" t="s">
        <v>1000</v>
      </c>
      <c r="F453" t="s">
        <v>940</v>
      </c>
      <c r="G453" t="s">
        <v>938</v>
      </c>
      <c r="H453">
        <v>0.66300000000000003</v>
      </c>
      <c r="J453" t="s">
        <v>1185</v>
      </c>
      <c r="K453">
        <v>106211370</v>
      </c>
      <c r="L453" s="2">
        <v>43888</v>
      </c>
      <c r="M453">
        <v>28</v>
      </c>
      <c r="N453">
        <v>1</v>
      </c>
      <c r="O453">
        <v>7</v>
      </c>
      <c r="P453">
        <v>4</v>
      </c>
      <c r="Q453" t="s">
        <v>7</v>
      </c>
      <c r="W453" t="s">
        <v>1327</v>
      </c>
    </row>
    <row r="454" spans="1:23">
      <c r="A454" t="s">
        <v>998</v>
      </c>
      <c r="B454" t="s">
        <v>1000</v>
      </c>
      <c r="C454">
        <v>0</v>
      </c>
      <c r="E454" t="s">
        <v>942</v>
      </c>
      <c r="F454" t="s">
        <v>1112</v>
      </c>
      <c r="G454" t="s">
        <v>938</v>
      </c>
      <c r="H454">
        <v>0.66500000000000004</v>
      </c>
      <c r="K454">
        <v>106802345</v>
      </c>
      <c r="L454" s="2">
        <v>44502</v>
      </c>
      <c r="M454">
        <v>23</v>
      </c>
      <c r="N454">
        <v>1</v>
      </c>
      <c r="O454">
        <v>7</v>
      </c>
      <c r="P454">
        <v>5</v>
      </c>
      <c r="Q454" t="s">
        <v>3</v>
      </c>
    </row>
    <row r="455" spans="1:23">
      <c r="A455" t="s">
        <v>998</v>
      </c>
      <c r="B455" t="s">
        <v>1000</v>
      </c>
      <c r="C455">
        <v>0</v>
      </c>
      <c r="E455" t="s">
        <v>942</v>
      </c>
      <c r="F455" t="s">
        <v>1044</v>
      </c>
      <c r="G455" t="s">
        <v>938</v>
      </c>
      <c r="H455">
        <v>0.66500000000000004</v>
      </c>
      <c r="K455">
        <v>106480728</v>
      </c>
      <c r="L455" s="2">
        <v>44183</v>
      </c>
      <c r="M455">
        <v>21</v>
      </c>
      <c r="N455">
        <v>1</v>
      </c>
      <c r="O455">
        <v>7</v>
      </c>
      <c r="P455">
        <v>1</v>
      </c>
      <c r="Q455" t="s">
        <v>7</v>
      </c>
    </row>
    <row r="456" spans="1:23">
      <c r="A456" t="s">
        <v>998</v>
      </c>
      <c r="B456" t="s">
        <v>1000</v>
      </c>
      <c r="C456">
        <v>0</v>
      </c>
      <c r="E456" t="s">
        <v>942</v>
      </c>
      <c r="F456" t="s">
        <v>1014</v>
      </c>
      <c r="G456" t="s">
        <v>938</v>
      </c>
      <c r="H456">
        <v>0.66500000000000004</v>
      </c>
      <c r="K456">
        <v>107506776</v>
      </c>
      <c r="L456" s="2">
        <v>45228</v>
      </c>
      <c r="M456">
        <v>26</v>
      </c>
      <c r="N456">
        <v>1</v>
      </c>
      <c r="O456">
        <v>7</v>
      </c>
      <c r="P456">
        <v>1</v>
      </c>
      <c r="Q456" t="s">
        <v>7</v>
      </c>
    </row>
    <row r="457" spans="1:23">
      <c r="A457" t="s">
        <v>998</v>
      </c>
      <c r="B457" t="s">
        <v>1000</v>
      </c>
      <c r="C457">
        <v>0</v>
      </c>
      <c r="E457" t="s">
        <v>942</v>
      </c>
      <c r="F457" t="s">
        <v>1014</v>
      </c>
      <c r="G457" t="s">
        <v>938</v>
      </c>
      <c r="H457">
        <v>0.66500000000000004</v>
      </c>
      <c r="K457">
        <v>106883178</v>
      </c>
      <c r="L457" s="2">
        <v>44628</v>
      </c>
      <c r="M457">
        <v>28</v>
      </c>
      <c r="N457">
        <v>2</v>
      </c>
      <c r="O457">
        <v>7</v>
      </c>
      <c r="P457">
        <v>2</v>
      </c>
      <c r="Q457" t="s">
        <v>7</v>
      </c>
    </row>
    <row r="458" spans="1:23">
      <c r="A458" t="s">
        <v>998</v>
      </c>
      <c r="B458" t="s">
        <v>1000</v>
      </c>
      <c r="C458">
        <v>0</v>
      </c>
      <c r="E458" t="s">
        <v>942</v>
      </c>
      <c r="F458" t="s">
        <v>1014</v>
      </c>
      <c r="G458" t="s">
        <v>938</v>
      </c>
      <c r="H458">
        <v>0.66500000000000004</v>
      </c>
      <c r="K458">
        <v>106001233</v>
      </c>
      <c r="L458" s="2">
        <v>43712</v>
      </c>
      <c r="M458">
        <v>30</v>
      </c>
      <c r="N458">
        <v>1</v>
      </c>
      <c r="O458">
        <v>7</v>
      </c>
      <c r="P458">
        <v>7</v>
      </c>
      <c r="Q458" t="s">
        <v>7</v>
      </c>
    </row>
    <row r="459" spans="1:23">
      <c r="A459" t="s">
        <v>998</v>
      </c>
      <c r="B459" t="s">
        <v>1000</v>
      </c>
      <c r="C459">
        <v>0</v>
      </c>
      <c r="D459" t="s">
        <v>6</v>
      </c>
      <c r="E459" t="s">
        <v>942</v>
      </c>
      <c r="F459" t="s">
        <v>1014</v>
      </c>
      <c r="G459" t="s">
        <v>938</v>
      </c>
      <c r="H459">
        <v>0.66500000000000004</v>
      </c>
      <c r="K459">
        <v>107993612</v>
      </c>
      <c r="L459" s="2">
        <v>45674</v>
      </c>
      <c r="M459">
        <v>30</v>
      </c>
      <c r="N459">
        <v>1</v>
      </c>
      <c r="O459">
        <v>0</v>
      </c>
      <c r="P459">
        <v>1</v>
      </c>
      <c r="Q459" t="s">
        <v>7</v>
      </c>
    </row>
    <row r="460" spans="1:23">
      <c r="A460" t="s">
        <v>998</v>
      </c>
      <c r="B460" t="s">
        <v>1000</v>
      </c>
      <c r="C460">
        <v>0</v>
      </c>
      <c r="E460" t="s">
        <v>942</v>
      </c>
      <c r="F460" t="s">
        <v>1019</v>
      </c>
      <c r="G460" t="s">
        <v>938</v>
      </c>
      <c r="H460">
        <v>0.66500000000000004</v>
      </c>
      <c r="K460">
        <v>107920550</v>
      </c>
      <c r="L460" s="2">
        <v>45610</v>
      </c>
      <c r="M460">
        <v>15</v>
      </c>
      <c r="N460">
        <v>1</v>
      </c>
      <c r="O460">
        <v>0</v>
      </c>
      <c r="P460">
        <v>1</v>
      </c>
      <c r="Q460" t="s">
        <v>3</v>
      </c>
      <c r="R460">
        <v>35.175645000000003</v>
      </c>
      <c r="S460">
        <v>-79.420618000000005</v>
      </c>
      <c r="T460" t="s">
        <v>1037</v>
      </c>
      <c r="U460" t="s">
        <v>367</v>
      </c>
      <c r="V460">
        <v>0.45029999999999998</v>
      </c>
    </row>
    <row r="461" spans="1:23">
      <c r="A461" t="s">
        <v>998</v>
      </c>
      <c r="B461" t="s">
        <v>1000</v>
      </c>
      <c r="C461">
        <v>0</v>
      </c>
      <c r="E461" t="s">
        <v>942</v>
      </c>
      <c r="F461" t="s">
        <v>1019</v>
      </c>
      <c r="G461" t="s">
        <v>938</v>
      </c>
      <c r="H461">
        <v>0.66500000000000004</v>
      </c>
      <c r="K461">
        <v>107863754</v>
      </c>
      <c r="L461" s="2">
        <v>45561</v>
      </c>
      <c r="M461">
        <v>21</v>
      </c>
      <c r="N461">
        <v>2</v>
      </c>
      <c r="O461">
        <v>7</v>
      </c>
      <c r="P461">
        <v>1</v>
      </c>
      <c r="Q461" t="s">
        <v>7</v>
      </c>
    </row>
    <row r="462" spans="1:23">
      <c r="A462" t="s">
        <v>998</v>
      </c>
      <c r="B462" t="s">
        <v>1000</v>
      </c>
      <c r="C462">
        <v>0</v>
      </c>
      <c r="E462" t="s">
        <v>942</v>
      </c>
      <c r="F462" t="s">
        <v>1019</v>
      </c>
      <c r="G462" t="s">
        <v>938</v>
      </c>
      <c r="H462">
        <v>0.66500000000000004</v>
      </c>
      <c r="K462">
        <v>106000019</v>
      </c>
      <c r="L462" s="2">
        <v>43707</v>
      </c>
      <c r="M462">
        <v>22</v>
      </c>
      <c r="N462">
        <v>1</v>
      </c>
      <c r="O462">
        <v>7</v>
      </c>
      <c r="P462">
        <v>1</v>
      </c>
      <c r="Q462" t="s">
        <v>3</v>
      </c>
    </row>
    <row r="463" spans="1:23">
      <c r="A463" t="s">
        <v>998</v>
      </c>
      <c r="B463" t="s">
        <v>1000</v>
      </c>
      <c r="C463">
        <v>0</v>
      </c>
      <c r="E463" t="s">
        <v>942</v>
      </c>
      <c r="G463" t="s">
        <v>938</v>
      </c>
      <c r="H463">
        <v>0.66500000000000004</v>
      </c>
      <c r="K463">
        <v>107564797</v>
      </c>
      <c r="L463" s="2">
        <v>45275</v>
      </c>
      <c r="M463">
        <v>21</v>
      </c>
      <c r="N463">
        <v>1</v>
      </c>
      <c r="O463">
        <v>7</v>
      </c>
      <c r="P463">
        <v>4</v>
      </c>
      <c r="Q463" t="s">
        <v>7</v>
      </c>
    </row>
    <row r="464" spans="1:23">
      <c r="A464" t="s">
        <v>998</v>
      </c>
      <c r="B464" t="s">
        <v>942</v>
      </c>
      <c r="C464">
        <v>0</v>
      </c>
      <c r="E464" t="s">
        <v>1000</v>
      </c>
      <c r="F464" t="s">
        <v>1112</v>
      </c>
      <c r="G464" t="s">
        <v>938</v>
      </c>
      <c r="H464">
        <v>0.66500000000000004</v>
      </c>
      <c r="K464">
        <v>107050946</v>
      </c>
      <c r="L464" s="2">
        <v>44791</v>
      </c>
      <c r="M464">
        <v>28</v>
      </c>
      <c r="N464">
        <v>1</v>
      </c>
      <c r="O464">
        <v>0</v>
      </c>
      <c r="P464">
        <v>1</v>
      </c>
      <c r="Q464" t="s">
        <v>7</v>
      </c>
    </row>
    <row r="465" spans="1:23">
      <c r="A465" t="s">
        <v>998</v>
      </c>
      <c r="B465" t="s">
        <v>942</v>
      </c>
      <c r="C465">
        <v>0</v>
      </c>
      <c r="E465" t="s">
        <v>1000</v>
      </c>
      <c r="F465" t="s">
        <v>1112</v>
      </c>
      <c r="G465" t="s">
        <v>938</v>
      </c>
      <c r="H465">
        <v>0.66500000000000004</v>
      </c>
      <c r="K465">
        <v>107047314</v>
      </c>
      <c r="L465" s="2">
        <v>44789</v>
      </c>
      <c r="M465">
        <v>30</v>
      </c>
      <c r="N465">
        <v>2</v>
      </c>
      <c r="O465">
        <v>7</v>
      </c>
      <c r="P465">
        <v>1</v>
      </c>
      <c r="Q465" t="s">
        <v>7</v>
      </c>
    </row>
    <row r="466" spans="1:23">
      <c r="A466" t="s">
        <v>998</v>
      </c>
      <c r="B466" t="s">
        <v>942</v>
      </c>
      <c r="C466">
        <v>0</v>
      </c>
      <c r="E466" t="s">
        <v>1000</v>
      </c>
      <c r="F466" t="s">
        <v>1015</v>
      </c>
      <c r="G466" t="s">
        <v>938</v>
      </c>
      <c r="H466">
        <v>0.66500000000000004</v>
      </c>
      <c r="K466">
        <v>107963003</v>
      </c>
      <c r="L466" s="2">
        <v>45644</v>
      </c>
      <c r="M466">
        <v>23</v>
      </c>
      <c r="N466">
        <v>1</v>
      </c>
      <c r="O466">
        <v>7</v>
      </c>
      <c r="P466">
        <v>4</v>
      </c>
      <c r="Q466" t="s">
        <v>3</v>
      </c>
    </row>
    <row r="467" spans="1:23">
      <c r="A467" t="s">
        <v>998</v>
      </c>
      <c r="B467" t="s">
        <v>942</v>
      </c>
      <c r="C467">
        <v>0</v>
      </c>
      <c r="E467" t="s">
        <v>1000</v>
      </c>
      <c r="F467" t="s">
        <v>944</v>
      </c>
      <c r="G467" t="s">
        <v>938</v>
      </c>
      <c r="H467">
        <v>0.66500000000000004</v>
      </c>
      <c r="J467" t="s">
        <v>1185</v>
      </c>
      <c r="K467">
        <v>107254035</v>
      </c>
      <c r="L467" s="2">
        <v>44982</v>
      </c>
      <c r="M467">
        <v>28</v>
      </c>
      <c r="N467">
        <v>1</v>
      </c>
      <c r="O467">
        <v>0</v>
      </c>
      <c r="P467">
        <v>1</v>
      </c>
      <c r="Q467" t="s">
        <v>7</v>
      </c>
      <c r="W467" t="s">
        <v>1327</v>
      </c>
    </row>
    <row r="468" spans="1:23">
      <c r="A468" t="s">
        <v>998</v>
      </c>
      <c r="B468" t="s">
        <v>942</v>
      </c>
      <c r="C468">
        <v>0</v>
      </c>
      <c r="E468" t="s">
        <v>1000</v>
      </c>
      <c r="F468" t="s">
        <v>944</v>
      </c>
      <c r="G468" t="s">
        <v>938</v>
      </c>
      <c r="H468">
        <v>0.66500000000000004</v>
      </c>
      <c r="J468" t="s">
        <v>1185</v>
      </c>
      <c r="K468">
        <v>107536974</v>
      </c>
      <c r="L468" s="2">
        <v>45252</v>
      </c>
      <c r="M468">
        <v>28</v>
      </c>
      <c r="N468">
        <v>1</v>
      </c>
      <c r="O468">
        <v>7</v>
      </c>
      <c r="P468">
        <v>1</v>
      </c>
      <c r="Q468" t="s">
        <v>7</v>
      </c>
      <c r="W468" t="s">
        <v>1327</v>
      </c>
    </row>
    <row r="469" spans="1:23">
      <c r="A469" t="s">
        <v>998</v>
      </c>
      <c r="B469" t="s">
        <v>942</v>
      </c>
      <c r="C469">
        <v>0</v>
      </c>
      <c r="D469" t="s">
        <v>756</v>
      </c>
      <c r="E469" t="s">
        <v>1000</v>
      </c>
      <c r="F469" t="s">
        <v>1041</v>
      </c>
      <c r="G469" t="s">
        <v>938</v>
      </c>
      <c r="H469">
        <v>0.66500000000000004</v>
      </c>
      <c r="K469">
        <v>105514658</v>
      </c>
      <c r="L469" s="2">
        <v>43263</v>
      </c>
      <c r="M469">
        <v>30</v>
      </c>
      <c r="N469">
        <v>1</v>
      </c>
      <c r="O469">
        <v>7</v>
      </c>
      <c r="P469">
        <v>1</v>
      </c>
      <c r="Q469" t="s">
        <v>8</v>
      </c>
    </row>
    <row r="470" spans="1:23">
      <c r="A470" t="s">
        <v>998</v>
      </c>
      <c r="B470" t="s">
        <v>942</v>
      </c>
      <c r="C470">
        <v>0</v>
      </c>
      <c r="E470" t="s">
        <v>1000</v>
      </c>
      <c r="F470" t="s">
        <v>1041</v>
      </c>
      <c r="G470" t="s">
        <v>938</v>
      </c>
      <c r="H470">
        <v>0.66500000000000004</v>
      </c>
      <c r="K470">
        <v>106802290</v>
      </c>
      <c r="L470" s="2">
        <v>44483</v>
      </c>
      <c r="M470">
        <v>30</v>
      </c>
      <c r="N470">
        <v>1</v>
      </c>
      <c r="O470">
        <v>7</v>
      </c>
      <c r="P470">
        <v>1</v>
      </c>
      <c r="Q470" t="s">
        <v>3</v>
      </c>
    </row>
    <row r="471" spans="1:23">
      <c r="A471" t="s">
        <v>998</v>
      </c>
      <c r="B471" t="s">
        <v>942</v>
      </c>
      <c r="C471">
        <v>0</v>
      </c>
      <c r="E471" t="s">
        <v>1000</v>
      </c>
      <c r="F471" t="s">
        <v>1033</v>
      </c>
      <c r="G471" t="s">
        <v>938</v>
      </c>
      <c r="H471">
        <v>0.66500000000000004</v>
      </c>
      <c r="K471">
        <v>106802231</v>
      </c>
      <c r="L471" s="2">
        <v>44451</v>
      </c>
      <c r="M471">
        <v>21</v>
      </c>
      <c r="N471">
        <v>1</v>
      </c>
      <c r="O471">
        <v>7</v>
      </c>
      <c r="P471">
        <v>1</v>
      </c>
      <c r="Q471" t="s">
        <v>7</v>
      </c>
    </row>
    <row r="472" spans="1:23">
      <c r="A472" t="s">
        <v>998</v>
      </c>
      <c r="B472" t="s">
        <v>942</v>
      </c>
      <c r="C472">
        <v>0</v>
      </c>
      <c r="E472" t="s">
        <v>1000</v>
      </c>
      <c r="F472" t="s">
        <v>1033</v>
      </c>
      <c r="G472" t="s">
        <v>938</v>
      </c>
      <c r="H472">
        <v>0.66500000000000004</v>
      </c>
      <c r="K472">
        <v>105277907</v>
      </c>
      <c r="L472" s="2">
        <v>43036</v>
      </c>
      <c r="M472">
        <v>30</v>
      </c>
      <c r="N472">
        <v>1</v>
      </c>
      <c r="O472">
        <v>7</v>
      </c>
      <c r="P472">
        <v>5</v>
      </c>
      <c r="Q472" t="s">
        <v>7</v>
      </c>
    </row>
    <row r="473" spans="1:23">
      <c r="A473" t="s">
        <v>998</v>
      </c>
      <c r="B473" t="s">
        <v>942</v>
      </c>
      <c r="C473">
        <v>0</v>
      </c>
      <c r="E473" t="s">
        <v>1000</v>
      </c>
      <c r="F473" t="s">
        <v>1044</v>
      </c>
      <c r="G473" t="s">
        <v>938</v>
      </c>
      <c r="H473">
        <v>0.66500000000000004</v>
      </c>
      <c r="K473">
        <v>105233221</v>
      </c>
      <c r="L473" s="2">
        <v>42983</v>
      </c>
      <c r="M473">
        <v>30</v>
      </c>
      <c r="N473">
        <v>1</v>
      </c>
      <c r="O473">
        <v>7</v>
      </c>
      <c r="P473">
        <v>1</v>
      </c>
      <c r="Q473" t="s">
        <v>8</v>
      </c>
    </row>
    <row r="474" spans="1:23">
      <c r="A474" t="s">
        <v>998</v>
      </c>
      <c r="B474" t="s">
        <v>942</v>
      </c>
      <c r="C474">
        <v>0</v>
      </c>
      <c r="E474" t="s">
        <v>1000</v>
      </c>
      <c r="F474" t="s">
        <v>1014</v>
      </c>
      <c r="G474" t="s">
        <v>938</v>
      </c>
      <c r="H474">
        <v>0.66500000000000004</v>
      </c>
      <c r="K474">
        <v>107275210</v>
      </c>
      <c r="L474" s="2">
        <v>45002</v>
      </c>
      <c r="M474">
        <v>0</v>
      </c>
      <c r="N474">
        <v>2</v>
      </c>
      <c r="O474">
        <v>7</v>
      </c>
      <c r="P474">
        <v>4</v>
      </c>
      <c r="Q474" t="s">
        <v>3</v>
      </c>
    </row>
    <row r="475" spans="1:23">
      <c r="A475" t="s">
        <v>998</v>
      </c>
      <c r="B475" t="s">
        <v>942</v>
      </c>
      <c r="C475">
        <v>0</v>
      </c>
      <c r="D475" t="s">
        <v>756</v>
      </c>
      <c r="E475" t="s">
        <v>1000</v>
      </c>
      <c r="F475" t="s">
        <v>1014</v>
      </c>
      <c r="G475" t="s">
        <v>938</v>
      </c>
      <c r="H475">
        <v>0.66500000000000004</v>
      </c>
      <c r="K475">
        <v>106802337</v>
      </c>
      <c r="L475" s="2">
        <v>44500</v>
      </c>
      <c r="M475">
        <v>21</v>
      </c>
      <c r="N475">
        <v>1</v>
      </c>
      <c r="O475">
        <v>7</v>
      </c>
      <c r="P475">
        <v>1</v>
      </c>
      <c r="Q475" t="s">
        <v>7</v>
      </c>
    </row>
    <row r="476" spans="1:23">
      <c r="A476" t="s">
        <v>998</v>
      </c>
      <c r="B476" t="s">
        <v>942</v>
      </c>
      <c r="C476">
        <v>0</v>
      </c>
      <c r="E476" t="s">
        <v>1000</v>
      </c>
      <c r="F476" t="s">
        <v>1014</v>
      </c>
      <c r="G476" t="s">
        <v>938</v>
      </c>
      <c r="H476">
        <v>0.66500000000000004</v>
      </c>
      <c r="K476">
        <v>105881663</v>
      </c>
      <c r="L476" s="2">
        <v>43595</v>
      </c>
      <c r="M476">
        <v>27</v>
      </c>
      <c r="N476">
        <v>1</v>
      </c>
      <c r="O476">
        <v>7</v>
      </c>
      <c r="P476">
        <v>5</v>
      </c>
      <c r="Q476" t="s">
        <v>7</v>
      </c>
    </row>
    <row r="477" spans="1:23">
      <c r="A477" t="s">
        <v>998</v>
      </c>
      <c r="B477" t="s">
        <v>942</v>
      </c>
      <c r="C477">
        <v>0</v>
      </c>
      <c r="E477" t="s">
        <v>1000</v>
      </c>
      <c r="F477" t="s">
        <v>1014</v>
      </c>
      <c r="G477" t="s">
        <v>938</v>
      </c>
      <c r="H477">
        <v>0.66500000000000004</v>
      </c>
      <c r="K477">
        <v>108009366</v>
      </c>
      <c r="L477" s="2">
        <v>45689</v>
      </c>
      <c r="M477">
        <v>28</v>
      </c>
      <c r="N477">
        <v>1</v>
      </c>
      <c r="O477">
        <v>7</v>
      </c>
      <c r="P477">
        <v>1</v>
      </c>
      <c r="Q477" t="s">
        <v>7</v>
      </c>
    </row>
    <row r="478" spans="1:23">
      <c r="A478" t="s">
        <v>998</v>
      </c>
      <c r="B478" t="s">
        <v>942</v>
      </c>
      <c r="C478">
        <v>0</v>
      </c>
      <c r="E478" t="s">
        <v>1000</v>
      </c>
      <c r="F478" t="s">
        <v>1014</v>
      </c>
      <c r="G478" t="s">
        <v>938</v>
      </c>
      <c r="H478">
        <v>0.66500000000000004</v>
      </c>
      <c r="K478">
        <v>106521746</v>
      </c>
      <c r="L478" s="2">
        <v>44233</v>
      </c>
      <c r="M478">
        <v>30</v>
      </c>
      <c r="N478">
        <v>2</v>
      </c>
      <c r="O478">
        <v>7</v>
      </c>
      <c r="P478">
        <v>5</v>
      </c>
      <c r="Q478" t="s">
        <v>7</v>
      </c>
    </row>
    <row r="479" spans="1:23">
      <c r="A479" t="s">
        <v>998</v>
      </c>
      <c r="B479" t="s">
        <v>942</v>
      </c>
      <c r="C479">
        <v>0</v>
      </c>
      <c r="E479" t="s">
        <v>1000</v>
      </c>
      <c r="F479" t="s">
        <v>1014</v>
      </c>
      <c r="G479" t="s">
        <v>938</v>
      </c>
      <c r="H479">
        <v>0.66500000000000004</v>
      </c>
      <c r="K479">
        <v>106868723</v>
      </c>
      <c r="L479" s="2">
        <v>44613</v>
      </c>
      <c r="M479">
        <v>30</v>
      </c>
      <c r="N479">
        <v>1</v>
      </c>
      <c r="O479">
        <v>7</v>
      </c>
      <c r="P479">
        <v>1</v>
      </c>
      <c r="Q479" t="s">
        <v>7</v>
      </c>
    </row>
    <row r="480" spans="1:23">
      <c r="A480" t="s">
        <v>998</v>
      </c>
      <c r="B480" t="s">
        <v>942</v>
      </c>
      <c r="C480">
        <v>0</v>
      </c>
      <c r="E480" t="s">
        <v>1000</v>
      </c>
      <c r="F480" t="s">
        <v>1014</v>
      </c>
      <c r="G480" t="s">
        <v>938</v>
      </c>
      <c r="H480">
        <v>0.66500000000000004</v>
      </c>
      <c r="K480">
        <v>108153236</v>
      </c>
      <c r="L480" s="2">
        <v>45833</v>
      </c>
      <c r="M480">
        <v>30</v>
      </c>
      <c r="N480">
        <v>1</v>
      </c>
      <c r="O480">
        <v>7</v>
      </c>
      <c r="P480">
        <v>1</v>
      </c>
      <c r="Q480" t="s">
        <v>3</v>
      </c>
    </row>
    <row r="481" spans="1:17">
      <c r="A481" t="s">
        <v>998</v>
      </c>
      <c r="B481" t="s">
        <v>942</v>
      </c>
      <c r="C481">
        <v>0</v>
      </c>
      <c r="E481" t="s">
        <v>1000</v>
      </c>
      <c r="F481" t="s">
        <v>1014</v>
      </c>
      <c r="G481" t="s">
        <v>938</v>
      </c>
      <c r="H481">
        <v>0.66500000000000004</v>
      </c>
      <c r="K481">
        <v>108410603</v>
      </c>
      <c r="L481" s="2">
        <v>46077</v>
      </c>
      <c r="M481">
        <v>30</v>
      </c>
      <c r="N481">
        <v>1</v>
      </c>
      <c r="O481">
        <v>7</v>
      </c>
      <c r="P481">
        <v>1</v>
      </c>
      <c r="Q481" t="s">
        <v>8</v>
      </c>
    </row>
    <row r="482" spans="1:17">
      <c r="A482" t="s">
        <v>998</v>
      </c>
      <c r="B482" t="s">
        <v>942</v>
      </c>
      <c r="C482">
        <v>0</v>
      </c>
      <c r="E482" t="s">
        <v>1000</v>
      </c>
      <c r="F482" t="s">
        <v>1016</v>
      </c>
      <c r="G482" t="s">
        <v>938</v>
      </c>
      <c r="H482">
        <v>0.66500000000000004</v>
      </c>
      <c r="K482">
        <v>106064309</v>
      </c>
      <c r="L482" s="2">
        <v>43756</v>
      </c>
      <c r="M482">
        <v>21</v>
      </c>
      <c r="N482">
        <v>1</v>
      </c>
      <c r="O482">
        <v>7</v>
      </c>
      <c r="P482">
        <v>3</v>
      </c>
      <c r="Q482" t="s">
        <v>7</v>
      </c>
    </row>
    <row r="483" spans="1:17">
      <c r="A483" t="s">
        <v>998</v>
      </c>
      <c r="B483" t="s">
        <v>942</v>
      </c>
      <c r="C483">
        <v>0</v>
      </c>
      <c r="E483" t="s">
        <v>1000</v>
      </c>
      <c r="F483" t="s">
        <v>1016</v>
      </c>
      <c r="G483" t="s">
        <v>938</v>
      </c>
      <c r="H483">
        <v>0.66500000000000004</v>
      </c>
      <c r="K483">
        <v>108465677</v>
      </c>
      <c r="L483" s="2">
        <v>46086</v>
      </c>
      <c r="M483">
        <v>21</v>
      </c>
      <c r="N483">
        <v>1</v>
      </c>
      <c r="O483">
        <v>7</v>
      </c>
      <c r="P483">
        <v>1</v>
      </c>
      <c r="Q483" t="s">
        <v>3</v>
      </c>
    </row>
    <row r="484" spans="1:17">
      <c r="A484" t="s">
        <v>998</v>
      </c>
      <c r="B484" t="s">
        <v>942</v>
      </c>
      <c r="C484">
        <v>0</v>
      </c>
      <c r="E484" t="s">
        <v>1000</v>
      </c>
      <c r="F484" t="s">
        <v>1016</v>
      </c>
      <c r="G484" t="s">
        <v>938</v>
      </c>
      <c r="H484">
        <v>0.66500000000000004</v>
      </c>
      <c r="K484">
        <v>107720323</v>
      </c>
      <c r="L484" s="2">
        <v>45427</v>
      </c>
      <c r="M484">
        <v>24</v>
      </c>
      <c r="N484">
        <v>1</v>
      </c>
      <c r="O484">
        <v>0</v>
      </c>
      <c r="P484">
        <v>1</v>
      </c>
      <c r="Q484" t="s">
        <v>7</v>
      </c>
    </row>
    <row r="485" spans="1:17">
      <c r="A485" t="s">
        <v>998</v>
      </c>
      <c r="B485" t="s">
        <v>942</v>
      </c>
      <c r="C485">
        <v>0</v>
      </c>
      <c r="E485" t="s">
        <v>1000</v>
      </c>
      <c r="F485" t="s">
        <v>1016</v>
      </c>
      <c r="G485" t="s">
        <v>938</v>
      </c>
      <c r="H485">
        <v>0.66500000000000004</v>
      </c>
      <c r="K485">
        <v>106000030</v>
      </c>
      <c r="L485" s="2">
        <v>43709</v>
      </c>
      <c r="M485">
        <v>30</v>
      </c>
      <c r="N485">
        <v>1</v>
      </c>
      <c r="O485">
        <v>7</v>
      </c>
      <c r="P485">
        <v>1</v>
      </c>
      <c r="Q485" t="s">
        <v>8</v>
      </c>
    </row>
    <row r="486" spans="1:17">
      <c r="A486" t="s">
        <v>998</v>
      </c>
      <c r="B486" t="s">
        <v>942</v>
      </c>
      <c r="C486">
        <v>0</v>
      </c>
      <c r="E486" t="s">
        <v>1000</v>
      </c>
      <c r="F486" t="s">
        <v>1016</v>
      </c>
      <c r="G486" t="s">
        <v>938</v>
      </c>
      <c r="H486">
        <v>0.66500000000000004</v>
      </c>
      <c r="K486">
        <v>105984047</v>
      </c>
      <c r="L486" s="2">
        <v>43691</v>
      </c>
      <c r="M486">
        <v>30</v>
      </c>
      <c r="N486">
        <v>1</v>
      </c>
      <c r="O486">
        <v>7</v>
      </c>
      <c r="P486">
        <v>1</v>
      </c>
      <c r="Q486" t="s">
        <v>7</v>
      </c>
    </row>
    <row r="487" spans="1:17">
      <c r="A487" t="s">
        <v>998</v>
      </c>
      <c r="B487" t="s">
        <v>942</v>
      </c>
      <c r="C487">
        <v>0</v>
      </c>
      <c r="E487" t="s">
        <v>1000</v>
      </c>
      <c r="F487" t="s">
        <v>1016</v>
      </c>
      <c r="G487" t="s">
        <v>938</v>
      </c>
      <c r="H487">
        <v>0.66500000000000004</v>
      </c>
      <c r="K487">
        <v>106350389</v>
      </c>
      <c r="L487" s="2">
        <v>44064</v>
      </c>
      <c r="M487">
        <v>30</v>
      </c>
      <c r="N487">
        <v>2</v>
      </c>
      <c r="O487">
        <v>7</v>
      </c>
      <c r="P487">
        <v>1</v>
      </c>
      <c r="Q487" t="s">
        <v>8</v>
      </c>
    </row>
    <row r="488" spans="1:17">
      <c r="A488" t="s">
        <v>998</v>
      </c>
      <c r="B488" t="s">
        <v>942</v>
      </c>
      <c r="C488">
        <v>0</v>
      </c>
      <c r="E488" t="s">
        <v>1000</v>
      </c>
      <c r="F488" t="s">
        <v>1016</v>
      </c>
      <c r="G488" t="s">
        <v>938</v>
      </c>
      <c r="H488">
        <v>0.66500000000000004</v>
      </c>
      <c r="K488">
        <v>106802304</v>
      </c>
      <c r="L488" s="2">
        <v>44490</v>
      </c>
      <c r="M488">
        <v>30</v>
      </c>
      <c r="N488">
        <v>1</v>
      </c>
      <c r="O488">
        <v>7</v>
      </c>
      <c r="P488">
        <v>1</v>
      </c>
      <c r="Q488" t="s">
        <v>7</v>
      </c>
    </row>
    <row r="489" spans="1:17">
      <c r="A489" t="s">
        <v>998</v>
      </c>
      <c r="B489" t="s">
        <v>942</v>
      </c>
      <c r="C489">
        <v>0</v>
      </c>
      <c r="D489" t="s">
        <v>757</v>
      </c>
      <c r="E489" t="s">
        <v>1000</v>
      </c>
      <c r="F489" t="s">
        <v>1016</v>
      </c>
      <c r="G489" t="s">
        <v>938</v>
      </c>
      <c r="H489">
        <v>0.66500000000000004</v>
      </c>
      <c r="K489">
        <v>107861683</v>
      </c>
      <c r="L489" s="2">
        <v>45560</v>
      </c>
      <c r="M489">
        <v>30</v>
      </c>
      <c r="N489">
        <v>1</v>
      </c>
      <c r="O489">
        <v>0</v>
      </c>
      <c r="P489">
        <v>1</v>
      </c>
      <c r="Q489" t="s">
        <v>7</v>
      </c>
    </row>
    <row r="490" spans="1:17">
      <c r="A490" t="s">
        <v>998</v>
      </c>
      <c r="B490" t="s">
        <v>942</v>
      </c>
      <c r="C490">
        <v>0</v>
      </c>
      <c r="E490" t="s">
        <v>1000</v>
      </c>
      <c r="F490" t="s">
        <v>1016</v>
      </c>
      <c r="G490" t="s">
        <v>938</v>
      </c>
      <c r="H490">
        <v>0.66500000000000004</v>
      </c>
      <c r="K490">
        <v>108236674</v>
      </c>
      <c r="L490" s="2">
        <v>45918</v>
      </c>
      <c r="M490">
        <v>30</v>
      </c>
      <c r="N490">
        <v>1</v>
      </c>
      <c r="O490">
        <v>7</v>
      </c>
      <c r="P490">
        <v>1</v>
      </c>
      <c r="Q490" t="s">
        <v>7</v>
      </c>
    </row>
    <row r="491" spans="1:17">
      <c r="A491" t="s">
        <v>998</v>
      </c>
      <c r="B491" t="s">
        <v>942</v>
      </c>
      <c r="C491">
        <v>0</v>
      </c>
      <c r="E491" t="s">
        <v>1000</v>
      </c>
      <c r="F491" t="s">
        <v>1019</v>
      </c>
      <c r="G491" t="s">
        <v>938</v>
      </c>
      <c r="H491">
        <v>0.66500000000000004</v>
      </c>
      <c r="K491">
        <v>107449158</v>
      </c>
      <c r="L491" s="2">
        <v>45175</v>
      </c>
      <c r="M491">
        <v>21</v>
      </c>
      <c r="N491">
        <v>1</v>
      </c>
      <c r="O491">
        <v>7</v>
      </c>
      <c r="P491">
        <v>1</v>
      </c>
      <c r="Q491" t="s">
        <v>7</v>
      </c>
    </row>
    <row r="492" spans="1:17">
      <c r="A492" t="s">
        <v>998</v>
      </c>
      <c r="B492" t="s">
        <v>942</v>
      </c>
      <c r="C492">
        <v>0</v>
      </c>
      <c r="E492" t="s">
        <v>1000</v>
      </c>
      <c r="F492" t="s">
        <v>1019</v>
      </c>
      <c r="G492" t="s">
        <v>938</v>
      </c>
      <c r="H492">
        <v>0.66500000000000004</v>
      </c>
      <c r="K492">
        <v>107694687</v>
      </c>
      <c r="L492" s="2">
        <v>45401</v>
      </c>
      <c r="M492">
        <v>23</v>
      </c>
      <c r="N492">
        <v>2</v>
      </c>
      <c r="O492">
        <v>7</v>
      </c>
      <c r="P492">
        <v>1</v>
      </c>
      <c r="Q492" t="s">
        <v>7</v>
      </c>
    </row>
    <row r="493" spans="1:17">
      <c r="A493" t="s">
        <v>998</v>
      </c>
      <c r="B493" t="s">
        <v>942</v>
      </c>
      <c r="C493">
        <v>0</v>
      </c>
      <c r="E493" t="s">
        <v>1000</v>
      </c>
      <c r="F493" t="s">
        <v>1019</v>
      </c>
      <c r="G493" t="s">
        <v>938</v>
      </c>
      <c r="H493">
        <v>0.66500000000000004</v>
      </c>
      <c r="K493">
        <v>107116744</v>
      </c>
      <c r="L493" s="2">
        <v>44852</v>
      </c>
      <c r="M493">
        <v>30</v>
      </c>
      <c r="N493">
        <v>1</v>
      </c>
      <c r="O493">
        <v>7</v>
      </c>
      <c r="P493">
        <v>1</v>
      </c>
      <c r="Q493" t="s">
        <v>7</v>
      </c>
    </row>
    <row r="494" spans="1:17">
      <c r="A494" t="s">
        <v>998</v>
      </c>
      <c r="B494" t="s">
        <v>942</v>
      </c>
      <c r="C494">
        <v>0</v>
      </c>
      <c r="E494" t="s">
        <v>1000</v>
      </c>
      <c r="F494" t="s">
        <v>997</v>
      </c>
      <c r="G494" t="s">
        <v>938</v>
      </c>
      <c r="H494">
        <v>0.66500000000000004</v>
      </c>
      <c r="K494">
        <v>106456200</v>
      </c>
      <c r="L494" s="2">
        <v>44176</v>
      </c>
      <c r="M494">
        <v>2</v>
      </c>
      <c r="N494">
        <v>1</v>
      </c>
      <c r="O494">
        <v>7</v>
      </c>
      <c r="P494">
        <v>1</v>
      </c>
      <c r="Q494" t="s">
        <v>3</v>
      </c>
    </row>
    <row r="495" spans="1:17">
      <c r="A495" t="s">
        <v>998</v>
      </c>
      <c r="B495" t="s">
        <v>942</v>
      </c>
      <c r="C495">
        <v>0</v>
      </c>
      <c r="E495" t="s">
        <v>1000</v>
      </c>
      <c r="F495" t="s">
        <v>997</v>
      </c>
      <c r="G495" t="s">
        <v>938</v>
      </c>
      <c r="H495">
        <v>0.66500000000000004</v>
      </c>
      <c r="K495">
        <v>107779343</v>
      </c>
      <c r="L495" s="2">
        <v>45483</v>
      </c>
      <c r="M495">
        <v>21</v>
      </c>
      <c r="N495">
        <v>1</v>
      </c>
      <c r="O495">
        <v>7</v>
      </c>
      <c r="P495">
        <v>4</v>
      </c>
      <c r="Q495" t="s">
        <v>7</v>
      </c>
    </row>
    <row r="496" spans="1:17">
      <c r="A496" t="s">
        <v>754</v>
      </c>
      <c r="B496" t="s">
        <v>942</v>
      </c>
      <c r="C496">
        <v>0</v>
      </c>
      <c r="E496" t="s">
        <v>1000</v>
      </c>
      <c r="F496" t="s">
        <v>997</v>
      </c>
      <c r="G496" t="s">
        <v>938</v>
      </c>
      <c r="H496">
        <v>0.66500000000000004</v>
      </c>
      <c r="K496">
        <v>106406717</v>
      </c>
      <c r="L496" s="2">
        <v>44124</v>
      </c>
      <c r="M496">
        <v>21</v>
      </c>
      <c r="N496">
        <v>1</v>
      </c>
      <c r="O496">
        <v>7</v>
      </c>
      <c r="P496">
        <v>1</v>
      </c>
      <c r="Q496" t="s">
        <v>7</v>
      </c>
    </row>
    <row r="497" spans="1:17">
      <c r="A497" t="s">
        <v>998</v>
      </c>
      <c r="B497" t="s">
        <v>942</v>
      </c>
      <c r="C497">
        <v>0</v>
      </c>
      <c r="E497" t="s">
        <v>1000</v>
      </c>
      <c r="F497" t="s">
        <v>997</v>
      </c>
      <c r="G497" t="s">
        <v>938</v>
      </c>
      <c r="H497">
        <v>0.66500000000000004</v>
      </c>
      <c r="K497">
        <v>107621369</v>
      </c>
      <c r="L497" s="2">
        <v>45327</v>
      </c>
      <c r="M497">
        <v>24</v>
      </c>
      <c r="N497">
        <v>1</v>
      </c>
      <c r="O497">
        <v>7</v>
      </c>
      <c r="P497">
        <v>1</v>
      </c>
      <c r="Q497" t="s">
        <v>10</v>
      </c>
    </row>
    <row r="498" spans="1:17">
      <c r="A498" t="s">
        <v>998</v>
      </c>
      <c r="B498" t="s">
        <v>942</v>
      </c>
      <c r="C498">
        <v>0</v>
      </c>
      <c r="E498" t="s">
        <v>1000</v>
      </c>
      <c r="F498" t="s">
        <v>997</v>
      </c>
      <c r="G498" t="s">
        <v>938</v>
      </c>
      <c r="H498">
        <v>0.66500000000000004</v>
      </c>
      <c r="K498">
        <v>108595987</v>
      </c>
      <c r="L498" s="2">
        <v>46254</v>
      </c>
      <c r="M498">
        <v>28</v>
      </c>
      <c r="N498">
        <v>1</v>
      </c>
      <c r="O498">
        <v>7</v>
      </c>
      <c r="P498">
        <v>1</v>
      </c>
      <c r="Q498" t="s">
        <v>7</v>
      </c>
    </row>
    <row r="499" spans="1:17">
      <c r="A499" t="s">
        <v>998</v>
      </c>
      <c r="B499" t="s">
        <v>942</v>
      </c>
      <c r="C499">
        <v>0</v>
      </c>
      <c r="E499" t="s">
        <v>1000</v>
      </c>
      <c r="F499" t="s">
        <v>997</v>
      </c>
      <c r="G499" t="s">
        <v>938</v>
      </c>
      <c r="H499">
        <v>0.66500000000000004</v>
      </c>
      <c r="K499">
        <v>105824332</v>
      </c>
      <c r="L499" s="2">
        <v>43545</v>
      </c>
      <c r="M499">
        <v>30</v>
      </c>
      <c r="N499">
        <v>2</v>
      </c>
      <c r="O499">
        <v>7</v>
      </c>
      <c r="P499">
        <v>1</v>
      </c>
      <c r="Q499" t="s">
        <v>3</v>
      </c>
    </row>
    <row r="500" spans="1:17">
      <c r="A500" t="s">
        <v>998</v>
      </c>
      <c r="B500" t="s">
        <v>942</v>
      </c>
      <c r="C500">
        <v>0</v>
      </c>
      <c r="E500" t="s">
        <v>1000</v>
      </c>
      <c r="F500" t="s">
        <v>997</v>
      </c>
      <c r="G500" t="s">
        <v>938</v>
      </c>
      <c r="H500">
        <v>0.66500000000000004</v>
      </c>
      <c r="K500">
        <v>106502453</v>
      </c>
      <c r="L500" s="2">
        <v>44196</v>
      </c>
      <c r="M500">
        <v>30</v>
      </c>
      <c r="N500">
        <v>2</v>
      </c>
      <c r="O500">
        <v>7</v>
      </c>
      <c r="P500">
        <v>1</v>
      </c>
      <c r="Q500" t="s">
        <v>7</v>
      </c>
    </row>
    <row r="501" spans="1:17">
      <c r="A501" t="s">
        <v>998</v>
      </c>
      <c r="B501" t="s">
        <v>942</v>
      </c>
      <c r="C501">
        <v>0</v>
      </c>
      <c r="E501" t="s">
        <v>1000</v>
      </c>
      <c r="F501" t="s">
        <v>997</v>
      </c>
      <c r="G501" t="s">
        <v>938</v>
      </c>
      <c r="H501">
        <v>0.66500000000000004</v>
      </c>
      <c r="K501">
        <v>106802225</v>
      </c>
      <c r="L501" s="2">
        <v>44443</v>
      </c>
      <c r="M501">
        <v>30</v>
      </c>
      <c r="N501">
        <v>1</v>
      </c>
      <c r="O501">
        <v>7</v>
      </c>
      <c r="P501">
        <v>5</v>
      </c>
      <c r="Q501" t="s">
        <v>3</v>
      </c>
    </row>
    <row r="502" spans="1:17">
      <c r="A502" t="s">
        <v>998</v>
      </c>
      <c r="B502" t="s">
        <v>942</v>
      </c>
      <c r="C502">
        <v>0</v>
      </c>
      <c r="E502" t="s">
        <v>1000</v>
      </c>
      <c r="F502" t="s">
        <v>954</v>
      </c>
      <c r="G502" t="s">
        <v>938</v>
      </c>
      <c r="H502">
        <v>0.66500000000000004</v>
      </c>
      <c r="K502">
        <v>107527142</v>
      </c>
      <c r="L502" s="2">
        <v>45244</v>
      </c>
      <c r="M502">
        <v>21</v>
      </c>
      <c r="N502">
        <v>1</v>
      </c>
      <c r="O502">
        <v>7</v>
      </c>
      <c r="P502">
        <v>4</v>
      </c>
      <c r="Q502" t="s">
        <v>7</v>
      </c>
    </row>
    <row r="503" spans="1:17">
      <c r="A503" t="s">
        <v>998</v>
      </c>
      <c r="B503" t="s">
        <v>942</v>
      </c>
      <c r="C503">
        <v>0</v>
      </c>
      <c r="E503" t="s">
        <v>1000</v>
      </c>
      <c r="F503" t="s">
        <v>1081</v>
      </c>
      <c r="G503" t="s">
        <v>938</v>
      </c>
      <c r="H503">
        <v>0.66500000000000004</v>
      </c>
      <c r="K503">
        <v>105962995</v>
      </c>
      <c r="L503" s="2">
        <v>43682</v>
      </c>
      <c r="M503">
        <v>21</v>
      </c>
      <c r="N503">
        <v>1</v>
      </c>
      <c r="O503">
        <v>7</v>
      </c>
      <c r="P503">
        <v>1</v>
      </c>
      <c r="Q503" t="s">
        <v>3</v>
      </c>
    </row>
    <row r="504" spans="1:17">
      <c r="A504" t="s">
        <v>998</v>
      </c>
      <c r="B504" t="s">
        <v>942</v>
      </c>
      <c r="C504">
        <v>0</v>
      </c>
      <c r="E504" t="s">
        <v>1000</v>
      </c>
      <c r="G504" t="s">
        <v>938</v>
      </c>
      <c r="H504">
        <v>0.66500000000000004</v>
      </c>
      <c r="K504">
        <v>108295169</v>
      </c>
      <c r="L504" s="2">
        <v>45967</v>
      </c>
      <c r="M504">
        <v>21</v>
      </c>
      <c r="N504">
        <v>1</v>
      </c>
      <c r="O504">
        <v>7</v>
      </c>
      <c r="P504">
        <v>2</v>
      </c>
      <c r="Q504" t="s">
        <v>7</v>
      </c>
    </row>
    <row r="505" spans="1:17">
      <c r="A505" t="s">
        <v>998</v>
      </c>
      <c r="B505" t="s">
        <v>942</v>
      </c>
      <c r="C505">
        <v>0</v>
      </c>
      <c r="E505" t="s">
        <v>1000</v>
      </c>
      <c r="G505" t="s">
        <v>938</v>
      </c>
      <c r="H505">
        <v>0.66500000000000004</v>
      </c>
      <c r="K505">
        <v>107580676</v>
      </c>
      <c r="L505" s="2">
        <v>45291</v>
      </c>
      <c r="M505">
        <v>23</v>
      </c>
      <c r="N505">
        <v>1</v>
      </c>
      <c r="O505">
        <v>7</v>
      </c>
      <c r="P505">
        <v>4</v>
      </c>
      <c r="Q505" t="s">
        <v>7</v>
      </c>
    </row>
    <row r="506" spans="1:17">
      <c r="A506" t="s">
        <v>998</v>
      </c>
      <c r="B506" t="s">
        <v>942</v>
      </c>
      <c r="C506">
        <v>0</v>
      </c>
      <c r="E506" t="s">
        <v>1000</v>
      </c>
      <c r="G506" t="s">
        <v>938</v>
      </c>
      <c r="H506">
        <v>0.66500000000000004</v>
      </c>
      <c r="K506">
        <v>108501760</v>
      </c>
      <c r="L506" s="2">
        <v>46153</v>
      </c>
      <c r="M506">
        <v>24</v>
      </c>
      <c r="N506">
        <v>1</v>
      </c>
      <c r="O506">
        <v>7</v>
      </c>
      <c r="P506">
        <v>3</v>
      </c>
      <c r="Q506" t="s">
        <v>9</v>
      </c>
    </row>
    <row r="507" spans="1:17">
      <c r="A507" t="s">
        <v>998</v>
      </c>
      <c r="B507" t="s">
        <v>942</v>
      </c>
      <c r="C507">
        <v>0</v>
      </c>
      <c r="E507" t="s">
        <v>1000</v>
      </c>
      <c r="G507" t="s">
        <v>938</v>
      </c>
      <c r="H507">
        <v>0.66500000000000004</v>
      </c>
      <c r="K507">
        <v>107729885</v>
      </c>
      <c r="L507" s="2">
        <v>45426</v>
      </c>
      <c r="M507">
        <v>26</v>
      </c>
      <c r="N507">
        <v>2</v>
      </c>
      <c r="O507">
        <v>7</v>
      </c>
      <c r="P507">
        <v>1</v>
      </c>
      <c r="Q507" t="s">
        <v>7</v>
      </c>
    </row>
    <row r="508" spans="1:17">
      <c r="A508" t="s">
        <v>998</v>
      </c>
      <c r="B508" t="s">
        <v>942</v>
      </c>
      <c r="C508">
        <v>0</v>
      </c>
      <c r="D508" t="s">
        <v>756</v>
      </c>
      <c r="E508" t="s">
        <v>1000</v>
      </c>
      <c r="G508" t="s">
        <v>938</v>
      </c>
      <c r="H508">
        <v>0.66500000000000004</v>
      </c>
      <c r="K508">
        <v>107049772</v>
      </c>
      <c r="L508" s="2">
        <v>44791</v>
      </c>
      <c r="M508">
        <v>28</v>
      </c>
      <c r="N508">
        <v>1</v>
      </c>
      <c r="O508">
        <v>7</v>
      </c>
      <c r="P508">
        <v>1</v>
      </c>
      <c r="Q508" t="s">
        <v>7</v>
      </c>
    </row>
    <row r="509" spans="1:17">
      <c r="A509" t="s">
        <v>998</v>
      </c>
      <c r="B509" t="s">
        <v>942</v>
      </c>
      <c r="C509">
        <v>0</v>
      </c>
      <c r="E509" t="s">
        <v>1000</v>
      </c>
      <c r="G509" t="s">
        <v>938</v>
      </c>
      <c r="H509">
        <v>0.66500000000000004</v>
      </c>
      <c r="K509">
        <v>107173227</v>
      </c>
      <c r="L509" s="2">
        <v>44891</v>
      </c>
      <c r="M509">
        <v>30</v>
      </c>
      <c r="N509">
        <v>1</v>
      </c>
      <c r="O509">
        <v>7</v>
      </c>
      <c r="P509">
        <v>1</v>
      </c>
      <c r="Q509" t="s">
        <v>7</v>
      </c>
    </row>
    <row r="510" spans="1:17">
      <c r="A510" t="s">
        <v>998</v>
      </c>
      <c r="B510" t="s">
        <v>942</v>
      </c>
      <c r="C510">
        <v>0</v>
      </c>
      <c r="E510" t="s">
        <v>1000</v>
      </c>
      <c r="G510" t="s">
        <v>938</v>
      </c>
      <c r="H510">
        <v>0.66500000000000004</v>
      </c>
      <c r="K510">
        <v>108594074</v>
      </c>
      <c r="L510" s="2">
        <v>46252</v>
      </c>
      <c r="M510">
        <v>30</v>
      </c>
      <c r="N510">
        <v>1</v>
      </c>
      <c r="O510">
        <v>7</v>
      </c>
      <c r="P510">
        <v>4</v>
      </c>
      <c r="Q510" t="s">
        <v>3</v>
      </c>
    </row>
    <row r="511" spans="1:17">
      <c r="A511" t="s">
        <v>998</v>
      </c>
      <c r="B511" t="s">
        <v>942</v>
      </c>
      <c r="C511">
        <v>0</v>
      </c>
      <c r="E511" t="s">
        <v>1014</v>
      </c>
      <c r="F511" t="s">
        <v>1000</v>
      </c>
      <c r="G511" t="s">
        <v>938</v>
      </c>
      <c r="H511">
        <v>0.66500000000000004</v>
      </c>
      <c r="K511">
        <v>107201538</v>
      </c>
      <c r="L511" s="2">
        <v>44910</v>
      </c>
      <c r="M511">
        <v>17</v>
      </c>
      <c r="N511">
        <v>2</v>
      </c>
      <c r="O511">
        <v>7</v>
      </c>
      <c r="P511">
        <v>1</v>
      </c>
      <c r="Q511" t="s">
        <v>7</v>
      </c>
    </row>
    <row r="512" spans="1:17">
      <c r="A512" t="s">
        <v>998</v>
      </c>
      <c r="B512" t="s">
        <v>942</v>
      </c>
      <c r="C512">
        <v>0</v>
      </c>
      <c r="E512" t="s">
        <v>1014</v>
      </c>
      <c r="F512" t="s">
        <v>1041</v>
      </c>
      <c r="G512" t="s">
        <v>938</v>
      </c>
      <c r="H512">
        <v>0.66500000000000004</v>
      </c>
      <c r="K512">
        <v>106416574</v>
      </c>
      <c r="L512" s="2">
        <v>44148</v>
      </c>
      <c r="M512">
        <v>25</v>
      </c>
      <c r="N512">
        <v>1</v>
      </c>
      <c r="P512">
        <v>1</v>
      </c>
      <c r="Q512" t="s">
        <v>7</v>
      </c>
    </row>
    <row r="513" spans="1:23">
      <c r="A513" t="s">
        <v>998</v>
      </c>
      <c r="B513" t="s">
        <v>942</v>
      </c>
      <c r="C513">
        <v>2E-3</v>
      </c>
      <c r="D513" t="s">
        <v>756</v>
      </c>
      <c r="E513" t="s">
        <v>1000</v>
      </c>
      <c r="F513" t="s">
        <v>944</v>
      </c>
      <c r="G513" t="s">
        <v>938</v>
      </c>
      <c r="H513">
        <v>0.66700000000000004</v>
      </c>
      <c r="J513" t="s">
        <v>1185</v>
      </c>
      <c r="K513">
        <v>106064301</v>
      </c>
      <c r="L513" s="2">
        <v>43751</v>
      </c>
      <c r="M513">
        <v>21</v>
      </c>
      <c r="N513">
        <v>2</v>
      </c>
      <c r="O513">
        <v>0</v>
      </c>
      <c r="P513">
        <v>1</v>
      </c>
      <c r="Q513" t="s">
        <v>7</v>
      </c>
      <c r="W513" t="s">
        <v>1327</v>
      </c>
    </row>
    <row r="514" spans="1:23">
      <c r="A514" t="s">
        <v>998</v>
      </c>
      <c r="B514" t="s">
        <v>942</v>
      </c>
      <c r="C514">
        <v>2E-3</v>
      </c>
      <c r="D514" t="s">
        <v>756</v>
      </c>
      <c r="E514" t="s">
        <v>1000</v>
      </c>
      <c r="F514" t="s">
        <v>1016</v>
      </c>
      <c r="G514" t="s">
        <v>938</v>
      </c>
      <c r="H514">
        <v>0.66700000000000004</v>
      </c>
      <c r="K514">
        <v>106806043</v>
      </c>
      <c r="L514" s="2">
        <v>44547</v>
      </c>
      <c r="M514">
        <v>21</v>
      </c>
      <c r="N514">
        <v>1</v>
      </c>
      <c r="O514">
        <v>7</v>
      </c>
      <c r="P514">
        <v>4</v>
      </c>
      <c r="Q514" t="s">
        <v>3</v>
      </c>
    </row>
    <row r="515" spans="1:23">
      <c r="A515" t="s">
        <v>998</v>
      </c>
      <c r="B515" t="s">
        <v>942</v>
      </c>
      <c r="C515">
        <v>2E-3</v>
      </c>
      <c r="D515" t="s">
        <v>756</v>
      </c>
      <c r="E515" t="s">
        <v>1000</v>
      </c>
      <c r="F515" t="s">
        <v>1016</v>
      </c>
      <c r="G515" t="s">
        <v>938</v>
      </c>
      <c r="H515">
        <v>0.66700000000000004</v>
      </c>
      <c r="K515">
        <v>106802149</v>
      </c>
      <c r="L515" s="2">
        <v>44396</v>
      </c>
      <c r="M515">
        <v>30</v>
      </c>
      <c r="N515">
        <v>1</v>
      </c>
      <c r="O515">
        <v>0</v>
      </c>
      <c r="P515">
        <v>4</v>
      </c>
      <c r="Q515" t="s">
        <v>7</v>
      </c>
    </row>
    <row r="516" spans="1:23">
      <c r="A516" t="s">
        <v>998</v>
      </c>
      <c r="B516" t="s">
        <v>942</v>
      </c>
      <c r="C516">
        <v>3.0000000000000001E-3</v>
      </c>
      <c r="D516" t="s">
        <v>756</v>
      </c>
      <c r="E516" t="s">
        <v>1000</v>
      </c>
      <c r="F516" t="s">
        <v>1016</v>
      </c>
      <c r="G516" t="s">
        <v>938</v>
      </c>
      <c r="H516">
        <v>0.66800000000000004</v>
      </c>
      <c r="K516">
        <v>105792569</v>
      </c>
      <c r="L516" s="2">
        <v>43521</v>
      </c>
      <c r="M516">
        <v>19</v>
      </c>
      <c r="N516">
        <v>1</v>
      </c>
      <c r="O516">
        <v>7</v>
      </c>
      <c r="P516">
        <v>1</v>
      </c>
      <c r="Q516" t="s">
        <v>7</v>
      </c>
    </row>
    <row r="517" spans="1:23">
      <c r="A517" t="s">
        <v>998</v>
      </c>
      <c r="B517" t="s">
        <v>942</v>
      </c>
      <c r="C517">
        <v>2.3E-2</v>
      </c>
      <c r="D517" t="s">
        <v>756</v>
      </c>
      <c r="E517" t="s">
        <v>1000</v>
      </c>
      <c r="F517" t="s">
        <v>1125</v>
      </c>
      <c r="G517" t="s">
        <v>938</v>
      </c>
      <c r="H517">
        <v>0.68799999999999994</v>
      </c>
      <c r="K517">
        <v>107203019</v>
      </c>
      <c r="L517" s="2">
        <v>44929</v>
      </c>
      <c r="M517">
        <v>28</v>
      </c>
      <c r="N517">
        <v>2</v>
      </c>
      <c r="O517">
        <v>0</v>
      </c>
      <c r="P517">
        <v>4</v>
      </c>
      <c r="Q517" t="s">
        <v>7</v>
      </c>
    </row>
    <row r="518" spans="1:23">
      <c r="A518" t="s">
        <v>998</v>
      </c>
      <c r="B518" t="s">
        <v>942</v>
      </c>
      <c r="C518">
        <v>2.3E-2</v>
      </c>
      <c r="E518" t="s">
        <v>1000</v>
      </c>
      <c r="F518" t="s">
        <v>1041</v>
      </c>
      <c r="G518" t="s">
        <v>938</v>
      </c>
      <c r="H518">
        <v>0.68799999999999994</v>
      </c>
      <c r="I518" t="s">
        <v>61</v>
      </c>
      <c r="K518">
        <v>105214574</v>
      </c>
      <c r="L518" s="2">
        <v>42970</v>
      </c>
      <c r="M518">
        <v>28</v>
      </c>
      <c r="N518">
        <v>1</v>
      </c>
      <c r="O518">
        <v>0</v>
      </c>
      <c r="P518">
        <v>2</v>
      </c>
      <c r="Q518" t="s">
        <v>7</v>
      </c>
    </row>
    <row r="519" spans="1:23">
      <c r="A519" t="s">
        <v>998</v>
      </c>
      <c r="B519" t="s">
        <v>942</v>
      </c>
      <c r="C519">
        <v>2.8000000000000001E-2</v>
      </c>
      <c r="D519" t="s">
        <v>756</v>
      </c>
      <c r="E519" t="s">
        <v>1000</v>
      </c>
      <c r="F519" t="s">
        <v>1016</v>
      </c>
      <c r="G519" t="s">
        <v>938</v>
      </c>
      <c r="H519">
        <v>0.69299999999999995</v>
      </c>
      <c r="K519">
        <v>107927943</v>
      </c>
      <c r="L519" s="2">
        <v>45616</v>
      </c>
      <c r="M519">
        <v>21</v>
      </c>
      <c r="N519">
        <v>2</v>
      </c>
      <c r="O519">
        <v>7</v>
      </c>
      <c r="P519">
        <v>1</v>
      </c>
      <c r="Q519" t="s">
        <v>7</v>
      </c>
    </row>
    <row r="520" spans="1:23">
      <c r="A520" t="s">
        <v>998</v>
      </c>
      <c r="B520" t="s">
        <v>942</v>
      </c>
      <c r="C520">
        <v>6.8000000000000005E-2</v>
      </c>
      <c r="D520" t="s">
        <v>756</v>
      </c>
      <c r="E520" t="s">
        <v>1014</v>
      </c>
      <c r="F520" t="s">
        <v>1000</v>
      </c>
      <c r="G520" t="s">
        <v>938</v>
      </c>
      <c r="H520">
        <v>0.73299999999999998</v>
      </c>
      <c r="K520">
        <v>108572505</v>
      </c>
      <c r="L520" s="2">
        <v>46231</v>
      </c>
      <c r="M520">
        <v>28</v>
      </c>
      <c r="N520">
        <v>1</v>
      </c>
      <c r="O520">
        <v>0</v>
      </c>
      <c r="P520">
        <v>1</v>
      </c>
      <c r="Q520" t="s">
        <v>3</v>
      </c>
    </row>
    <row r="521" spans="1:23">
      <c r="A521" t="s">
        <v>998</v>
      </c>
      <c r="B521" t="s">
        <v>942</v>
      </c>
      <c r="C521">
        <v>0.4</v>
      </c>
      <c r="D521" t="s">
        <v>756</v>
      </c>
      <c r="E521" t="s">
        <v>997</v>
      </c>
      <c r="F521" t="s">
        <v>1016</v>
      </c>
      <c r="G521" t="s">
        <v>938</v>
      </c>
      <c r="H521">
        <v>0.74</v>
      </c>
      <c r="K521">
        <v>105311932</v>
      </c>
      <c r="L521" s="2">
        <v>43059</v>
      </c>
      <c r="M521">
        <v>30</v>
      </c>
      <c r="N521">
        <v>1</v>
      </c>
      <c r="O521">
        <v>7</v>
      </c>
      <c r="P521">
        <v>1</v>
      </c>
      <c r="Q521" t="s">
        <v>7</v>
      </c>
    </row>
    <row r="522" spans="1:23">
      <c r="A522" t="s">
        <v>998</v>
      </c>
      <c r="B522" t="s">
        <v>942</v>
      </c>
      <c r="C522">
        <v>7.5999999999999998E-2</v>
      </c>
      <c r="D522" t="s">
        <v>756</v>
      </c>
      <c r="E522" t="s">
        <v>1000</v>
      </c>
      <c r="F522" t="s">
        <v>1016</v>
      </c>
      <c r="G522" t="s">
        <v>938</v>
      </c>
      <c r="H522">
        <v>0.74099999999999999</v>
      </c>
      <c r="K522">
        <v>106802280</v>
      </c>
      <c r="L522" s="2">
        <v>44478</v>
      </c>
      <c r="M522">
        <v>28</v>
      </c>
      <c r="N522">
        <v>1</v>
      </c>
      <c r="O522">
        <v>0</v>
      </c>
      <c r="P522">
        <v>1</v>
      </c>
      <c r="Q522" t="s">
        <v>7</v>
      </c>
    </row>
    <row r="523" spans="1:23">
      <c r="A523" t="s">
        <v>998</v>
      </c>
      <c r="B523" t="s">
        <v>942</v>
      </c>
      <c r="C523">
        <v>8.5000000000000006E-2</v>
      </c>
      <c r="D523" t="s">
        <v>758</v>
      </c>
      <c r="E523" t="s">
        <v>1016</v>
      </c>
      <c r="F523" t="s">
        <v>1000</v>
      </c>
      <c r="G523" t="s">
        <v>938</v>
      </c>
      <c r="H523">
        <v>0.754</v>
      </c>
      <c r="K523">
        <v>107252249</v>
      </c>
      <c r="L523" s="2">
        <v>44979</v>
      </c>
      <c r="M523">
        <v>30</v>
      </c>
      <c r="N523">
        <v>1</v>
      </c>
      <c r="O523">
        <v>7</v>
      </c>
      <c r="P523">
        <v>1</v>
      </c>
      <c r="Q523" t="s">
        <v>3</v>
      </c>
    </row>
    <row r="524" spans="1:23">
      <c r="A524" t="s">
        <v>998</v>
      </c>
      <c r="B524" t="s">
        <v>942</v>
      </c>
      <c r="C524">
        <v>0.1</v>
      </c>
      <c r="D524" t="s">
        <v>756</v>
      </c>
      <c r="E524" t="s">
        <v>1000</v>
      </c>
      <c r="F524" t="s">
        <v>1033</v>
      </c>
      <c r="G524" t="s">
        <v>938</v>
      </c>
      <c r="H524">
        <v>0.76500000000000001</v>
      </c>
      <c r="K524">
        <v>105752238</v>
      </c>
      <c r="L524" s="2">
        <v>43478</v>
      </c>
      <c r="M524">
        <v>17</v>
      </c>
      <c r="N524">
        <v>2</v>
      </c>
      <c r="O524">
        <v>0</v>
      </c>
      <c r="P524">
        <v>5</v>
      </c>
      <c r="Q524" t="s">
        <v>7</v>
      </c>
    </row>
    <row r="525" spans="1:23">
      <c r="A525" t="s">
        <v>998</v>
      </c>
      <c r="B525" t="s">
        <v>942</v>
      </c>
      <c r="C525">
        <v>7.0000000000000007E-2</v>
      </c>
      <c r="D525" t="s">
        <v>758</v>
      </c>
      <c r="E525" t="s">
        <v>1016</v>
      </c>
      <c r="F525" t="s">
        <v>1000</v>
      </c>
      <c r="G525" t="s">
        <v>938</v>
      </c>
      <c r="H525">
        <v>0.76900000000000002</v>
      </c>
      <c r="K525">
        <v>108472389</v>
      </c>
      <c r="L525" s="2">
        <v>46132</v>
      </c>
      <c r="M525">
        <v>28</v>
      </c>
      <c r="N525">
        <v>1</v>
      </c>
      <c r="O525">
        <v>8</v>
      </c>
      <c r="P525">
        <v>1</v>
      </c>
      <c r="Q525" t="s">
        <v>7</v>
      </c>
    </row>
    <row r="526" spans="1:23">
      <c r="A526" t="s">
        <v>998</v>
      </c>
      <c r="B526" t="s">
        <v>942</v>
      </c>
      <c r="C526">
        <v>8.9999999999999993E-3</v>
      </c>
      <c r="D526" t="s">
        <v>758</v>
      </c>
      <c r="E526" t="s">
        <v>1016</v>
      </c>
      <c r="F526" t="s">
        <v>1000</v>
      </c>
      <c r="G526" t="s">
        <v>938</v>
      </c>
      <c r="H526">
        <v>0.83</v>
      </c>
      <c r="K526">
        <v>105536803</v>
      </c>
      <c r="L526" s="2">
        <v>43280</v>
      </c>
      <c r="M526">
        <v>21</v>
      </c>
      <c r="N526">
        <v>1</v>
      </c>
      <c r="O526">
        <v>8</v>
      </c>
      <c r="P526">
        <v>4</v>
      </c>
      <c r="Q526" t="s">
        <v>7</v>
      </c>
    </row>
    <row r="527" spans="1:23">
      <c r="A527" t="s">
        <v>998</v>
      </c>
      <c r="B527" t="s">
        <v>942</v>
      </c>
      <c r="C527">
        <v>0</v>
      </c>
      <c r="E527" t="s">
        <v>1016</v>
      </c>
      <c r="F527" t="s">
        <v>1000</v>
      </c>
      <c r="G527" t="s">
        <v>938</v>
      </c>
      <c r="H527">
        <v>0.83899999999999997</v>
      </c>
      <c r="K527">
        <v>107392896</v>
      </c>
      <c r="L527" s="2">
        <v>45118</v>
      </c>
      <c r="M527">
        <v>23</v>
      </c>
      <c r="N527">
        <v>1</v>
      </c>
      <c r="O527">
        <v>7</v>
      </c>
      <c r="P527">
        <v>1</v>
      </c>
      <c r="Q527" t="s">
        <v>8</v>
      </c>
    </row>
    <row r="528" spans="1:23">
      <c r="A528" t="s">
        <v>998</v>
      </c>
      <c r="B528" t="s">
        <v>942</v>
      </c>
      <c r="C528">
        <v>0</v>
      </c>
      <c r="E528" t="s">
        <v>1016</v>
      </c>
      <c r="F528" t="s">
        <v>1015</v>
      </c>
      <c r="G528" t="s">
        <v>938</v>
      </c>
      <c r="H528">
        <v>0.83899999999999997</v>
      </c>
      <c r="K528">
        <v>107440850</v>
      </c>
      <c r="L528" s="2">
        <v>45167</v>
      </c>
      <c r="M528">
        <v>26</v>
      </c>
      <c r="N528">
        <v>1</v>
      </c>
      <c r="O528">
        <v>0</v>
      </c>
      <c r="P528">
        <v>1</v>
      </c>
      <c r="Q528" t="s">
        <v>7</v>
      </c>
    </row>
    <row r="529" spans="1:17">
      <c r="A529" t="s">
        <v>998</v>
      </c>
      <c r="B529" t="s">
        <v>942</v>
      </c>
      <c r="C529">
        <v>0</v>
      </c>
      <c r="D529" t="s">
        <v>756</v>
      </c>
      <c r="E529" t="s">
        <v>1016</v>
      </c>
      <c r="F529" t="s">
        <v>1041</v>
      </c>
      <c r="G529" t="s">
        <v>938</v>
      </c>
      <c r="H529">
        <v>0.83899999999999997</v>
      </c>
      <c r="K529">
        <v>105311935</v>
      </c>
      <c r="L529" s="2">
        <v>43058</v>
      </c>
      <c r="M529">
        <v>19</v>
      </c>
      <c r="N529">
        <v>2</v>
      </c>
      <c r="O529">
        <v>0</v>
      </c>
      <c r="P529">
        <v>1</v>
      </c>
      <c r="Q529" t="s">
        <v>7</v>
      </c>
    </row>
    <row r="530" spans="1:17">
      <c r="A530" t="s">
        <v>998</v>
      </c>
      <c r="B530" t="s">
        <v>942</v>
      </c>
      <c r="C530">
        <v>0</v>
      </c>
      <c r="D530" t="s">
        <v>756</v>
      </c>
      <c r="E530" t="s">
        <v>1016</v>
      </c>
      <c r="F530" t="s">
        <v>1033</v>
      </c>
      <c r="G530" t="s">
        <v>938</v>
      </c>
      <c r="H530">
        <v>0.83899999999999997</v>
      </c>
      <c r="K530">
        <v>105558073</v>
      </c>
      <c r="L530" s="2">
        <v>43309</v>
      </c>
      <c r="M530">
        <v>17</v>
      </c>
      <c r="N530">
        <v>1</v>
      </c>
      <c r="O530">
        <v>0</v>
      </c>
      <c r="P530">
        <v>1</v>
      </c>
      <c r="Q530" t="s">
        <v>7</v>
      </c>
    </row>
    <row r="531" spans="1:17">
      <c r="A531" t="s">
        <v>998</v>
      </c>
      <c r="B531" t="s">
        <v>942</v>
      </c>
      <c r="C531">
        <v>0</v>
      </c>
      <c r="E531" t="s">
        <v>1016</v>
      </c>
      <c r="F531" t="s">
        <v>1033</v>
      </c>
      <c r="G531" t="s">
        <v>938</v>
      </c>
      <c r="H531">
        <v>0.83899999999999997</v>
      </c>
      <c r="K531">
        <v>105864809</v>
      </c>
      <c r="L531" s="2">
        <v>43570</v>
      </c>
      <c r="M531">
        <v>30</v>
      </c>
      <c r="N531">
        <v>1</v>
      </c>
      <c r="O531">
        <v>8</v>
      </c>
      <c r="P531">
        <v>1</v>
      </c>
      <c r="Q531" t="s">
        <v>3</v>
      </c>
    </row>
    <row r="532" spans="1:17">
      <c r="A532" t="s">
        <v>998</v>
      </c>
      <c r="B532" t="s">
        <v>942</v>
      </c>
      <c r="C532">
        <v>0</v>
      </c>
      <c r="E532" t="s">
        <v>1016</v>
      </c>
      <c r="F532" t="s">
        <v>1014</v>
      </c>
      <c r="G532" t="s">
        <v>938</v>
      </c>
      <c r="H532">
        <v>0.83899999999999997</v>
      </c>
      <c r="K532">
        <v>108515575</v>
      </c>
      <c r="L532" s="2">
        <v>46165</v>
      </c>
      <c r="M532">
        <v>30</v>
      </c>
      <c r="N532">
        <v>1</v>
      </c>
      <c r="O532">
        <v>8</v>
      </c>
      <c r="P532">
        <v>1</v>
      </c>
      <c r="Q532" t="s">
        <v>8</v>
      </c>
    </row>
    <row r="533" spans="1:17">
      <c r="A533" t="s">
        <v>998</v>
      </c>
      <c r="B533" t="s">
        <v>942</v>
      </c>
      <c r="C533">
        <v>0.03</v>
      </c>
      <c r="D533" t="s">
        <v>756</v>
      </c>
      <c r="E533" t="s">
        <v>1016</v>
      </c>
      <c r="F533" t="s">
        <v>1033</v>
      </c>
      <c r="G533" t="s">
        <v>938</v>
      </c>
      <c r="H533">
        <v>0.86899999999999999</v>
      </c>
      <c r="K533">
        <v>106802183</v>
      </c>
      <c r="L533" s="2">
        <v>44414</v>
      </c>
      <c r="M533">
        <v>1</v>
      </c>
      <c r="N533">
        <v>1</v>
      </c>
      <c r="O533">
        <v>0</v>
      </c>
      <c r="P533">
        <v>5</v>
      </c>
      <c r="Q533" t="s">
        <v>8</v>
      </c>
    </row>
    <row r="534" spans="1:17">
      <c r="A534" t="s">
        <v>998</v>
      </c>
      <c r="B534" t="s">
        <v>942</v>
      </c>
      <c r="C534">
        <v>3.7999999999999999E-2</v>
      </c>
      <c r="D534" t="s">
        <v>756</v>
      </c>
      <c r="E534" t="s">
        <v>1016</v>
      </c>
      <c r="F534" t="s">
        <v>1015</v>
      </c>
      <c r="G534" t="s">
        <v>938</v>
      </c>
      <c r="H534">
        <v>0.877</v>
      </c>
      <c r="K534">
        <v>108044942</v>
      </c>
      <c r="L534" s="2">
        <v>45727</v>
      </c>
      <c r="M534">
        <v>21</v>
      </c>
      <c r="N534">
        <v>1</v>
      </c>
      <c r="O534">
        <v>0</v>
      </c>
      <c r="P534">
        <v>1</v>
      </c>
      <c r="Q534" t="s">
        <v>7</v>
      </c>
    </row>
    <row r="535" spans="1:17">
      <c r="A535" t="s">
        <v>998</v>
      </c>
      <c r="B535" t="s">
        <v>942</v>
      </c>
      <c r="C535">
        <v>5.7000000000000002E-2</v>
      </c>
      <c r="D535" t="s">
        <v>756</v>
      </c>
      <c r="E535" t="s">
        <v>1016</v>
      </c>
      <c r="F535" t="s">
        <v>1033</v>
      </c>
      <c r="G535" t="s">
        <v>938</v>
      </c>
      <c r="H535">
        <v>0.89600000000000002</v>
      </c>
      <c r="K535">
        <v>107518891</v>
      </c>
      <c r="L535" s="2">
        <v>45237</v>
      </c>
      <c r="M535">
        <v>17</v>
      </c>
      <c r="N535">
        <v>1</v>
      </c>
      <c r="O535">
        <v>0</v>
      </c>
      <c r="P535">
        <v>5</v>
      </c>
      <c r="Q535" t="s">
        <v>7</v>
      </c>
    </row>
    <row r="536" spans="1:17">
      <c r="A536" t="s">
        <v>998</v>
      </c>
      <c r="B536" t="s">
        <v>942</v>
      </c>
      <c r="C536">
        <v>0.14599999999999999</v>
      </c>
      <c r="D536" t="s">
        <v>762</v>
      </c>
      <c r="E536" t="s">
        <v>1016</v>
      </c>
      <c r="F536" t="s">
        <v>1015</v>
      </c>
      <c r="G536" t="s">
        <v>938</v>
      </c>
      <c r="H536">
        <v>0.98499999999999999</v>
      </c>
      <c r="K536">
        <v>108332228</v>
      </c>
      <c r="L536" s="2">
        <v>46000</v>
      </c>
      <c r="M536">
        <v>21</v>
      </c>
      <c r="N536">
        <v>1</v>
      </c>
      <c r="O536">
        <v>0</v>
      </c>
      <c r="P536">
        <v>1</v>
      </c>
      <c r="Q536" t="s">
        <v>7</v>
      </c>
    </row>
    <row r="537" spans="1:17">
      <c r="A537" t="s">
        <v>998</v>
      </c>
      <c r="B537" t="s">
        <v>942</v>
      </c>
      <c r="C537">
        <v>0.2</v>
      </c>
      <c r="D537" t="s">
        <v>756</v>
      </c>
      <c r="E537" t="s">
        <v>1016</v>
      </c>
      <c r="F537" t="s">
        <v>1071</v>
      </c>
      <c r="G537" t="s">
        <v>938</v>
      </c>
      <c r="H537">
        <v>1.0389999999999999</v>
      </c>
      <c r="K537">
        <v>105589786</v>
      </c>
      <c r="L537" s="2">
        <v>43329</v>
      </c>
      <c r="M537">
        <v>17</v>
      </c>
      <c r="N537">
        <v>1</v>
      </c>
      <c r="O537">
        <v>0</v>
      </c>
      <c r="P537">
        <v>1</v>
      </c>
      <c r="Q537" t="s">
        <v>7</v>
      </c>
    </row>
    <row r="538" spans="1:17">
      <c r="A538" t="s">
        <v>998</v>
      </c>
      <c r="B538" t="s">
        <v>942</v>
      </c>
      <c r="C538">
        <v>0.2</v>
      </c>
      <c r="D538" t="s">
        <v>758</v>
      </c>
      <c r="E538" t="s">
        <v>1033</v>
      </c>
      <c r="F538" t="s">
        <v>1000</v>
      </c>
      <c r="G538" t="s">
        <v>938</v>
      </c>
      <c r="H538">
        <v>1.077</v>
      </c>
      <c r="K538">
        <v>107063379</v>
      </c>
      <c r="L538" s="2">
        <v>44803</v>
      </c>
      <c r="M538">
        <v>17</v>
      </c>
      <c r="N538">
        <v>1</v>
      </c>
      <c r="O538">
        <v>0</v>
      </c>
      <c r="P538">
        <v>1</v>
      </c>
      <c r="Q538" t="s">
        <v>7</v>
      </c>
    </row>
    <row r="539" spans="1:17">
      <c r="A539" t="s">
        <v>998</v>
      </c>
      <c r="B539" t="s">
        <v>942</v>
      </c>
      <c r="C539">
        <v>0.2</v>
      </c>
      <c r="D539" t="s">
        <v>758</v>
      </c>
      <c r="E539" t="s">
        <v>1033</v>
      </c>
      <c r="F539" t="s">
        <v>1000</v>
      </c>
      <c r="G539" t="s">
        <v>938</v>
      </c>
      <c r="H539">
        <v>1.077</v>
      </c>
      <c r="K539">
        <v>107173186</v>
      </c>
      <c r="L539" s="2">
        <v>44763</v>
      </c>
      <c r="M539">
        <v>21</v>
      </c>
      <c r="N539">
        <v>1</v>
      </c>
      <c r="O539">
        <v>12</v>
      </c>
      <c r="P539">
        <v>1</v>
      </c>
      <c r="Q539" t="s">
        <v>3</v>
      </c>
    </row>
    <row r="540" spans="1:17">
      <c r="A540" t="s">
        <v>998</v>
      </c>
      <c r="B540" t="s">
        <v>942</v>
      </c>
      <c r="C540">
        <v>0.1</v>
      </c>
      <c r="D540" t="s">
        <v>758</v>
      </c>
      <c r="E540" t="s">
        <v>1033</v>
      </c>
      <c r="F540" t="s">
        <v>1078</v>
      </c>
      <c r="G540" t="s">
        <v>938</v>
      </c>
      <c r="H540">
        <v>1.177</v>
      </c>
      <c r="K540">
        <v>105733632</v>
      </c>
      <c r="L540" s="2">
        <v>43442</v>
      </c>
      <c r="M540">
        <v>17</v>
      </c>
      <c r="N540">
        <v>2</v>
      </c>
      <c r="O540">
        <v>0</v>
      </c>
      <c r="P540">
        <v>5</v>
      </c>
      <c r="Q540" t="s">
        <v>7</v>
      </c>
    </row>
    <row r="541" spans="1:17">
      <c r="A541" t="s">
        <v>998</v>
      </c>
      <c r="B541" t="s">
        <v>942</v>
      </c>
      <c r="C541">
        <v>0.1</v>
      </c>
      <c r="D541" t="s">
        <v>758</v>
      </c>
      <c r="E541" t="s">
        <v>1033</v>
      </c>
      <c r="F541" t="s">
        <v>1000</v>
      </c>
      <c r="G541" t="s">
        <v>938</v>
      </c>
      <c r="H541">
        <v>1.177</v>
      </c>
      <c r="K541">
        <v>105233220</v>
      </c>
      <c r="L541" s="2">
        <v>42984</v>
      </c>
      <c r="M541">
        <v>25</v>
      </c>
      <c r="N541">
        <v>1</v>
      </c>
      <c r="O541">
        <v>0</v>
      </c>
      <c r="P541">
        <v>1</v>
      </c>
      <c r="Q541" t="s">
        <v>7</v>
      </c>
    </row>
    <row r="542" spans="1:17">
      <c r="A542" t="s">
        <v>998</v>
      </c>
      <c r="B542" t="s">
        <v>942</v>
      </c>
      <c r="C542">
        <v>0.1</v>
      </c>
      <c r="D542" t="s">
        <v>758</v>
      </c>
      <c r="E542" t="s">
        <v>1033</v>
      </c>
      <c r="F542" t="s">
        <v>1016</v>
      </c>
      <c r="G542" t="s">
        <v>938</v>
      </c>
      <c r="H542">
        <v>1.177</v>
      </c>
      <c r="K542">
        <v>105950191</v>
      </c>
      <c r="L542" s="2">
        <v>43671</v>
      </c>
      <c r="M542">
        <v>17</v>
      </c>
      <c r="N542">
        <v>1</v>
      </c>
      <c r="O542">
        <v>0</v>
      </c>
      <c r="P542">
        <v>1</v>
      </c>
      <c r="Q542" t="s">
        <v>7</v>
      </c>
    </row>
    <row r="543" spans="1:17">
      <c r="A543" t="s">
        <v>998</v>
      </c>
      <c r="B543" t="s">
        <v>942</v>
      </c>
      <c r="C543">
        <v>8.5000000000000006E-2</v>
      </c>
      <c r="D543" t="s">
        <v>758</v>
      </c>
      <c r="E543" t="s">
        <v>1033</v>
      </c>
      <c r="F543" t="s">
        <v>1016</v>
      </c>
      <c r="G543" t="s">
        <v>938</v>
      </c>
      <c r="H543">
        <v>1.1919999999999999</v>
      </c>
      <c r="K543">
        <v>108266389</v>
      </c>
      <c r="L543" s="2">
        <v>45946</v>
      </c>
      <c r="M543">
        <v>21</v>
      </c>
      <c r="N543">
        <v>1</v>
      </c>
      <c r="O543">
        <v>0</v>
      </c>
      <c r="P543">
        <v>1</v>
      </c>
      <c r="Q543" t="s">
        <v>7</v>
      </c>
    </row>
    <row r="544" spans="1:17">
      <c r="A544" t="s">
        <v>998</v>
      </c>
      <c r="B544" t="s">
        <v>942</v>
      </c>
      <c r="C544">
        <v>5.7000000000000002E-2</v>
      </c>
      <c r="D544" t="s">
        <v>765</v>
      </c>
      <c r="E544" t="s">
        <v>1033</v>
      </c>
      <c r="F544" t="s">
        <v>1016</v>
      </c>
      <c r="G544" t="s">
        <v>938</v>
      </c>
      <c r="H544">
        <v>1.22</v>
      </c>
      <c r="K544">
        <v>107333434</v>
      </c>
      <c r="L544" s="2">
        <v>45058</v>
      </c>
      <c r="M544">
        <v>28</v>
      </c>
      <c r="N544">
        <v>1</v>
      </c>
      <c r="O544">
        <v>0</v>
      </c>
      <c r="P544">
        <v>1</v>
      </c>
      <c r="Q544" t="s">
        <v>7</v>
      </c>
    </row>
    <row r="545" spans="1:17">
      <c r="A545" t="s">
        <v>998</v>
      </c>
      <c r="B545" t="s">
        <v>942</v>
      </c>
      <c r="C545">
        <v>3.2000000000000001E-2</v>
      </c>
      <c r="D545" t="s">
        <v>765</v>
      </c>
      <c r="E545" t="s">
        <v>1033</v>
      </c>
      <c r="F545" t="s">
        <v>1015</v>
      </c>
      <c r="G545" t="s">
        <v>938</v>
      </c>
      <c r="H545">
        <v>1.2450000000000001</v>
      </c>
      <c r="K545">
        <v>107913535</v>
      </c>
      <c r="L545" s="2">
        <v>45603</v>
      </c>
      <c r="M545">
        <v>21</v>
      </c>
      <c r="N545">
        <v>1</v>
      </c>
      <c r="O545">
        <v>0</v>
      </c>
      <c r="P545">
        <v>1</v>
      </c>
      <c r="Q545" t="s">
        <v>3</v>
      </c>
    </row>
    <row r="546" spans="1:17">
      <c r="A546" t="s">
        <v>998</v>
      </c>
      <c r="B546" t="s">
        <v>942</v>
      </c>
      <c r="C546">
        <v>2.4E-2</v>
      </c>
      <c r="D546" t="s">
        <v>758</v>
      </c>
      <c r="E546" t="s">
        <v>1033</v>
      </c>
      <c r="F546" t="s">
        <v>1000</v>
      </c>
      <c r="G546" t="s">
        <v>938</v>
      </c>
      <c r="H546">
        <v>1.2529999999999999</v>
      </c>
      <c r="K546">
        <v>106187495</v>
      </c>
      <c r="L546" s="2">
        <v>43846</v>
      </c>
      <c r="M546">
        <v>21</v>
      </c>
      <c r="N546">
        <v>1</v>
      </c>
      <c r="O546">
        <v>0</v>
      </c>
      <c r="P546">
        <v>1</v>
      </c>
      <c r="Q546" t="s">
        <v>3</v>
      </c>
    </row>
    <row r="547" spans="1:17">
      <c r="A547" t="s">
        <v>998</v>
      </c>
      <c r="B547" t="s">
        <v>942</v>
      </c>
      <c r="C547">
        <v>1.9E-2</v>
      </c>
      <c r="D547" t="s">
        <v>758</v>
      </c>
      <c r="E547" t="s">
        <v>1033</v>
      </c>
      <c r="F547" t="s">
        <v>1000</v>
      </c>
      <c r="G547" t="s">
        <v>938</v>
      </c>
      <c r="H547">
        <v>1.258</v>
      </c>
      <c r="K547">
        <v>107502331</v>
      </c>
      <c r="L547" s="2">
        <v>45224</v>
      </c>
      <c r="M547">
        <v>17</v>
      </c>
      <c r="N547">
        <v>1</v>
      </c>
      <c r="O547">
        <v>0</v>
      </c>
      <c r="P547">
        <v>1</v>
      </c>
      <c r="Q547" t="s">
        <v>7</v>
      </c>
    </row>
    <row r="548" spans="1:17">
      <c r="A548" t="s">
        <v>998</v>
      </c>
      <c r="B548" t="s">
        <v>942</v>
      </c>
      <c r="C548">
        <v>0</v>
      </c>
      <c r="E548" t="s">
        <v>1033</v>
      </c>
      <c r="F548" t="s">
        <v>1041</v>
      </c>
      <c r="G548" t="s">
        <v>938</v>
      </c>
      <c r="H548">
        <v>1.2769999999999999</v>
      </c>
      <c r="K548">
        <v>108383969</v>
      </c>
      <c r="L548" s="2">
        <v>46049</v>
      </c>
      <c r="M548">
        <v>21</v>
      </c>
      <c r="N548">
        <v>1</v>
      </c>
      <c r="O548">
        <v>8</v>
      </c>
      <c r="P548">
        <v>1</v>
      </c>
      <c r="Q548" t="s">
        <v>7</v>
      </c>
    </row>
    <row r="549" spans="1:17">
      <c r="A549" t="s">
        <v>998</v>
      </c>
      <c r="B549" t="s">
        <v>942</v>
      </c>
      <c r="C549">
        <v>0</v>
      </c>
      <c r="E549" t="s">
        <v>1033</v>
      </c>
      <c r="F549" t="s">
        <v>1041</v>
      </c>
      <c r="G549" t="s">
        <v>938</v>
      </c>
      <c r="H549">
        <v>1.2769999999999999</v>
      </c>
      <c r="K549">
        <v>107966811</v>
      </c>
      <c r="L549" s="2">
        <v>45648</v>
      </c>
      <c r="M549">
        <v>30</v>
      </c>
      <c r="N549">
        <v>1</v>
      </c>
      <c r="O549">
        <v>12</v>
      </c>
      <c r="P549">
        <v>1</v>
      </c>
      <c r="Q549" t="s">
        <v>7</v>
      </c>
    </row>
    <row r="550" spans="1:17">
      <c r="A550" t="s">
        <v>998</v>
      </c>
      <c r="B550" t="s">
        <v>942</v>
      </c>
      <c r="C550">
        <v>2E-3</v>
      </c>
      <c r="D550" t="s">
        <v>756</v>
      </c>
      <c r="E550" t="s">
        <v>1033</v>
      </c>
      <c r="F550" t="s">
        <v>1041</v>
      </c>
      <c r="G550" t="s">
        <v>938</v>
      </c>
      <c r="H550">
        <v>1.2789999999999999</v>
      </c>
      <c r="K550">
        <v>107204125</v>
      </c>
      <c r="L550" s="2">
        <v>44932</v>
      </c>
      <c r="M550">
        <v>21</v>
      </c>
      <c r="N550">
        <v>1</v>
      </c>
      <c r="O550">
        <v>0</v>
      </c>
      <c r="P550">
        <v>1</v>
      </c>
      <c r="Q550" t="s">
        <v>7</v>
      </c>
    </row>
    <row r="551" spans="1:17">
      <c r="A551" t="s">
        <v>998</v>
      </c>
      <c r="B551" t="s">
        <v>942</v>
      </c>
      <c r="C551">
        <v>1.9E-2</v>
      </c>
      <c r="D551" t="s">
        <v>756</v>
      </c>
      <c r="E551" t="s">
        <v>1033</v>
      </c>
      <c r="F551" t="s">
        <v>1041</v>
      </c>
      <c r="G551" t="s">
        <v>938</v>
      </c>
      <c r="H551">
        <v>1.296</v>
      </c>
      <c r="K551">
        <v>107173196</v>
      </c>
      <c r="L551" s="2">
        <v>44376</v>
      </c>
      <c r="M551">
        <v>21</v>
      </c>
      <c r="N551">
        <v>1</v>
      </c>
      <c r="O551">
        <v>0</v>
      </c>
      <c r="P551">
        <v>1</v>
      </c>
      <c r="Q551" t="s">
        <v>7</v>
      </c>
    </row>
    <row r="552" spans="1:17">
      <c r="A552" t="s">
        <v>998</v>
      </c>
      <c r="B552" t="s">
        <v>942</v>
      </c>
      <c r="C552">
        <v>1.9E-2</v>
      </c>
      <c r="D552" t="s">
        <v>762</v>
      </c>
      <c r="E552" t="s">
        <v>1033</v>
      </c>
      <c r="F552" t="s">
        <v>1041</v>
      </c>
      <c r="G552" t="s">
        <v>938</v>
      </c>
      <c r="H552">
        <v>1.296</v>
      </c>
      <c r="K552">
        <v>108305050</v>
      </c>
      <c r="L552" s="2">
        <v>45974</v>
      </c>
      <c r="M552">
        <v>21</v>
      </c>
      <c r="N552">
        <v>1</v>
      </c>
      <c r="O552">
        <v>0</v>
      </c>
      <c r="P552">
        <v>1</v>
      </c>
      <c r="Q552" t="s">
        <v>7</v>
      </c>
    </row>
    <row r="553" spans="1:17">
      <c r="A553" t="s">
        <v>998</v>
      </c>
      <c r="B553" t="s">
        <v>942</v>
      </c>
      <c r="C553">
        <v>3.1E-2</v>
      </c>
      <c r="D553" t="s">
        <v>756</v>
      </c>
      <c r="E553" t="s">
        <v>1033</v>
      </c>
      <c r="F553" t="s">
        <v>1041</v>
      </c>
      <c r="G553" t="s">
        <v>938</v>
      </c>
      <c r="H553">
        <v>1.3080000000000001</v>
      </c>
      <c r="K553">
        <v>105168896</v>
      </c>
      <c r="L553" s="2">
        <v>42930</v>
      </c>
      <c r="M553">
        <v>21</v>
      </c>
      <c r="N553">
        <v>1</v>
      </c>
      <c r="O553">
        <v>0</v>
      </c>
      <c r="P553">
        <v>1</v>
      </c>
      <c r="Q553" t="s">
        <v>3</v>
      </c>
    </row>
    <row r="554" spans="1:17">
      <c r="A554" t="s">
        <v>998</v>
      </c>
      <c r="B554" t="s">
        <v>942</v>
      </c>
      <c r="C554">
        <v>0.1</v>
      </c>
      <c r="D554" t="s">
        <v>758</v>
      </c>
      <c r="E554" t="s">
        <v>1029</v>
      </c>
      <c r="F554" t="s">
        <v>1041</v>
      </c>
      <c r="G554" t="s">
        <v>938</v>
      </c>
      <c r="H554">
        <v>1.331</v>
      </c>
      <c r="K554">
        <v>105881708</v>
      </c>
      <c r="L554" s="2">
        <v>43585</v>
      </c>
      <c r="M554">
        <v>21</v>
      </c>
      <c r="N554">
        <v>1</v>
      </c>
      <c r="P554">
        <v>1</v>
      </c>
      <c r="Q554" t="s">
        <v>7</v>
      </c>
    </row>
    <row r="555" spans="1:17">
      <c r="A555" t="s">
        <v>998</v>
      </c>
      <c r="B555" t="s">
        <v>942</v>
      </c>
      <c r="C555">
        <v>8.5000000000000006E-2</v>
      </c>
      <c r="D555" t="s">
        <v>758</v>
      </c>
      <c r="E555" t="s">
        <v>1029</v>
      </c>
      <c r="F555" t="s">
        <v>1041</v>
      </c>
      <c r="G555" t="s">
        <v>938</v>
      </c>
      <c r="H555">
        <v>1.3460000000000001</v>
      </c>
      <c r="K555">
        <v>106802074</v>
      </c>
      <c r="L555" s="2">
        <v>44364</v>
      </c>
      <c r="M555">
        <v>28</v>
      </c>
      <c r="N555">
        <v>1</v>
      </c>
      <c r="O555">
        <v>0</v>
      </c>
      <c r="P555">
        <v>1</v>
      </c>
      <c r="Q555" t="s">
        <v>7</v>
      </c>
    </row>
    <row r="556" spans="1:17">
      <c r="A556" t="s">
        <v>998</v>
      </c>
      <c r="B556" t="s">
        <v>942</v>
      </c>
      <c r="C556">
        <v>8.7999999999999995E-2</v>
      </c>
      <c r="D556" t="s">
        <v>762</v>
      </c>
      <c r="E556" t="s">
        <v>1033</v>
      </c>
      <c r="F556" t="s">
        <v>1029</v>
      </c>
      <c r="G556" t="s">
        <v>938</v>
      </c>
      <c r="H556">
        <v>1.365</v>
      </c>
      <c r="K556">
        <v>108194580</v>
      </c>
      <c r="L556" s="2">
        <v>45876</v>
      </c>
      <c r="M556">
        <v>21</v>
      </c>
      <c r="N556">
        <v>2</v>
      </c>
      <c r="O556">
        <v>7</v>
      </c>
      <c r="P556">
        <v>1</v>
      </c>
      <c r="Q556" t="s">
        <v>7</v>
      </c>
    </row>
    <row r="557" spans="1:17">
      <c r="A557" t="s">
        <v>998</v>
      </c>
      <c r="B557" t="s">
        <v>942</v>
      </c>
      <c r="C557">
        <v>3.7999999999999999E-2</v>
      </c>
      <c r="D557" t="s">
        <v>758</v>
      </c>
      <c r="E557" t="s">
        <v>1041</v>
      </c>
      <c r="F557" t="s">
        <v>1033</v>
      </c>
      <c r="G557" t="s">
        <v>938</v>
      </c>
      <c r="H557">
        <v>1.367</v>
      </c>
      <c r="K557">
        <v>106802433</v>
      </c>
      <c r="L557" s="2">
        <v>44534</v>
      </c>
      <c r="M557">
        <v>21</v>
      </c>
      <c r="N557">
        <v>1</v>
      </c>
      <c r="O557">
        <v>12</v>
      </c>
      <c r="P557">
        <v>1</v>
      </c>
      <c r="Q557" t="s">
        <v>7</v>
      </c>
    </row>
    <row r="558" spans="1:17">
      <c r="A558" t="s">
        <v>998</v>
      </c>
      <c r="B558" t="s">
        <v>942</v>
      </c>
      <c r="C558">
        <v>2.1999999999999999E-2</v>
      </c>
      <c r="D558" t="s">
        <v>765</v>
      </c>
      <c r="E558" t="s">
        <v>1041</v>
      </c>
      <c r="F558" t="s">
        <v>1033</v>
      </c>
      <c r="G558" t="s">
        <v>938</v>
      </c>
      <c r="H558">
        <v>1.383</v>
      </c>
      <c r="K558">
        <v>108566575</v>
      </c>
      <c r="L558" s="2">
        <v>46225</v>
      </c>
      <c r="M558">
        <v>28</v>
      </c>
      <c r="N558">
        <v>1</v>
      </c>
      <c r="O558">
        <v>0</v>
      </c>
      <c r="P558">
        <v>1</v>
      </c>
      <c r="Q558" t="s">
        <v>7</v>
      </c>
    </row>
    <row r="559" spans="1:17">
      <c r="A559" t="s">
        <v>998</v>
      </c>
      <c r="B559" t="s">
        <v>942</v>
      </c>
      <c r="C559">
        <v>8.9999999999999993E-3</v>
      </c>
      <c r="D559" t="s">
        <v>758</v>
      </c>
      <c r="E559" t="s">
        <v>1041</v>
      </c>
      <c r="F559" t="s">
        <v>1033</v>
      </c>
      <c r="G559" t="s">
        <v>938</v>
      </c>
      <c r="H559">
        <v>1.3959999999999999</v>
      </c>
      <c r="K559">
        <v>106802187</v>
      </c>
      <c r="L559" s="2">
        <v>44418</v>
      </c>
      <c r="M559">
        <v>1</v>
      </c>
      <c r="N559">
        <v>3</v>
      </c>
      <c r="O559">
        <v>0</v>
      </c>
      <c r="P559">
        <v>1</v>
      </c>
      <c r="Q559" t="s">
        <v>7</v>
      </c>
    </row>
    <row r="560" spans="1:17">
      <c r="A560" t="s">
        <v>998</v>
      </c>
      <c r="B560" t="s">
        <v>942</v>
      </c>
      <c r="C560">
        <v>5.0000000000000001E-3</v>
      </c>
      <c r="D560" t="s">
        <v>758</v>
      </c>
      <c r="E560" t="s">
        <v>1041</v>
      </c>
      <c r="F560" t="s">
        <v>1033</v>
      </c>
      <c r="G560" t="s">
        <v>938</v>
      </c>
      <c r="H560">
        <v>1.4</v>
      </c>
      <c r="K560">
        <v>105532240</v>
      </c>
      <c r="L560" s="2">
        <v>43270</v>
      </c>
      <c r="M560">
        <v>19</v>
      </c>
      <c r="N560">
        <v>1</v>
      </c>
      <c r="O560">
        <v>0</v>
      </c>
      <c r="P560">
        <v>1</v>
      </c>
      <c r="Q560" t="s">
        <v>8</v>
      </c>
    </row>
    <row r="561" spans="1:22">
      <c r="A561" t="s">
        <v>998</v>
      </c>
      <c r="B561" t="s">
        <v>942</v>
      </c>
      <c r="C561">
        <v>4.0000000000000001E-3</v>
      </c>
      <c r="D561" t="s">
        <v>758</v>
      </c>
      <c r="E561" t="s">
        <v>1041</v>
      </c>
      <c r="F561" t="s">
        <v>1033</v>
      </c>
      <c r="G561" t="s">
        <v>938</v>
      </c>
      <c r="H561">
        <v>1.401</v>
      </c>
      <c r="K561">
        <v>106337857</v>
      </c>
      <c r="L561" s="2">
        <v>44045</v>
      </c>
      <c r="M561">
        <v>21</v>
      </c>
      <c r="N561">
        <v>1</v>
      </c>
      <c r="O561">
        <v>7</v>
      </c>
      <c r="P561">
        <v>4</v>
      </c>
      <c r="Q561" t="s">
        <v>3</v>
      </c>
    </row>
    <row r="562" spans="1:22">
      <c r="A562" t="s">
        <v>998</v>
      </c>
      <c r="B562" t="s">
        <v>942</v>
      </c>
      <c r="C562">
        <v>0</v>
      </c>
      <c r="E562" t="s">
        <v>1041</v>
      </c>
      <c r="F562" t="s">
        <v>1033</v>
      </c>
      <c r="G562" t="s">
        <v>938</v>
      </c>
      <c r="H562">
        <v>1.405</v>
      </c>
      <c r="K562">
        <v>105612308</v>
      </c>
      <c r="L562" s="2">
        <v>43347</v>
      </c>
      <c r="M562">
        <v>21</v>
      </c>
      <c r="N562">
        <v>1</v>
      </c>
      <c r="O562">
        <v>7</v>
      </c>
      <c r="P562">
        <v>1</v>
      </c>
      <c r="Q562" t="s">
        <v>3</v>
      </c>
    </row>
    <row r="563" spans="1:22">
      <c r="A563" t="s">
        <v>998</v>
      </c>
      <c r="B563" t="s">
        <v>942</v>
      </c>
      <c r="C563">
        <v>0</v>
      </c>
      <c r="E563" t="s">
        <v>1041</v>
      </c>
      <c r="F563" t="s">
        <v>1033</v>
      </c>
      <c r="G563" t="s">
        <v>938</v>
      </c>
      <c r="H563">
        <v>1.405</v>
      </c>
      <c r="K563">
        <v>106307647</v>
      </c>
      <c r="L563" s="2">
        <v>44008</v>
      </c>
      <c r="M563">
        <v>21</v>
      </c>
      <c r="N563">
        <v>1</v>
      </c>
      <c r="O563">
        <v>0</v>
      </c>
      <c r="P563">
        <v>1</v>
      </c>
      <c r="Q563" t="s">
        <v>3</v>
      </c>
    </row>
    <row r="564" spans="1:22">
      <c r="A564" t="s">
        <v>998</v>
      </c>
      <c r="B564" t="s">
        <v>942</v>
      </c>
      <c r="C564">
        <v>0</v>
      </c>
      <c r="E564" t="s">
        <v>1041</v>
      </c>
      <c r="F564" t="s">
        <v>1033</v>
      </c>
      <c r="G564" t="s">
        <v>938</v>
      </c>
      <c r="H564">
        <v>1.405</v>
      </c>
      <c r="K564">
        <v>106000047</v>
      </c>
      <c r="L564" s="2">
        <v>43715</v>
      </c>
      <c r="M564">
        <v>30</v>
      </c>
      <c r="N564">
        <v>1</v>
      </c>
      <c r="O564">
        <v>7</v>
      </c>
      <c r="P564">
        <v>4</v>
      </c>
      <c r="Q564" t="s">
        <v>3</v>
      </c>
    </row>
    <row r="565" spans="1:22">
      <c r="A565" t="s">
        <v>998</v>
      </c>
      <c r="B565" t="s">
        <v>942</v>
      </c>
      <c r="C565">
        <v>0</v>
      </c>
      <c r="E565" t="s">
        <v>1041</v>
      </c>
      <c r="F565" t="s">
        <v>1029</v>
      </c>
      <c r="G565" t="s">
        <v>938</v>
      </c>
      <c r="H565">
        <v>1.405</v>
      </c>
      <c r="K565">
        <v>106225085</v>
      </c>
      <c r="L565" s="2">
        <v>43944</v>
      </c>
      <c r="M565">
        <v>21</v>
      </c>
      <c r="N565">
        <v>1</v>
      </c>
      <c r="O565">
        <v>7</v>
      </c>
      <c r="P565">
        <v>1</v>
      </c>
      <c r="Q565" t="s">
        <v>7</v>
      </c>
    </row>
    <row r="566" spans="1:22">
      <c r="A566" t="s">
        <v>998</v>
      </c>
      <c r="B566" t="s">
        <v>942</v>
      </c>
      <c r="C566">
        <v>0</v>
      </c>
      <c r="E566" t="s">
        <v>1041</v>
      </c>
      <c r="F566" t="s">
        <v>1029</v>
      </c>
      <c r="G566" t="s">
        <v>938</v>
      </c>
      <c r="H566">
        <v>1.405</v>
      </c>
      <c r="K566">
        <v>105669459</v>
      </c>
      <c r="L566" s="2">
        <v>43391</v>
      </c>
      <c r="M566">
        <v>23</v>
      </c>
      <c r="N566">
        <v>1</v>
      </c>
      <c r="O566">
        <v>7</v>
      </c>
      <c r="P566">
        <v>1</v>
      </c>
      <c r="Q566" t="s">
        <v>8</v>
      </c>
    </row>
    <row r="567" spans="1:22">
      <c r="A567" t="s">
        <v>998</v>
      </c>
      <c r="B567" t="s">
        <v>942</v>
      </c>
      <c r="C567">
        <v>0</v>
      </c>
      <c r="E567" t="s">
        <v>1041</v>
      </c>
      <c r="F567" t="s">
        <v>1029</v>
      </c>
      <c r="G567" t="s">
        <v>938</v>
      </c>
      <c r="H567">
        <v>1.405</v>
      </c>
      <c r="K567">
        <v>105950185</v>
      </c>
      <c r="L567" s="2">
        <v>43668</v>
      </c>
      <c r="M567">
        <v>30</v>
      </c>
      <c r="N567">
        <v>1</v>
      </c>
      <c r="O567">
        <v>7</v>
      </c>
      <c r="P567">
        <v>1</v>
      </c>
      <c r="Q567" t="s">
        <v>8</v>
      </c>
    </row>
    <row r="568" spans="1:22">
      <c r="A568" t="s">
        <v>998</v>
      </c>
      <c r="B568" t="s">
        <v>942</v>
      </c>
      <c r="C568">
        <v>1.0999999999999999E-2</v>
      </c>
      <c r="D568" t="s">
        <v>758</v>
      </c>
      <c r="E568" t="s">
        <v>1029</v>
      </c>
      <c r="F568" t="s">
        <v>1041</v>
      </c>
      <c r="G568" t="s">
        <v>938</v>
      </c>
      <c r="H568">
        <v>1.42</v>
      </c>
      <c r="K568">
        <v>105257908</v>
      </c>
      <c r="L568" s="2">
        <v>43020</v>
      </c>
      <c r="M568">
        <v>14</v>
      </c>
      <c r="N568">
        <v>1</v>
      </c>
      <c r="O568">
        <v>0</v>
      </c>
      <c r="P568">
        <v>1</v>
      </c>
      <c r="Q568" t="s">
        <v>3</v>
      </c>
      <c r="R568">
        <v>35.171573000000002</v>
      </c>
      <c r="S568">
        <v>-79.409191000000007</v>
      </c>
      <c r="T568" t="s">
        <v>1054</v>
      </c>
      <c r="U568" t="s">
        <v>367</v>
      </c>
      <c r="V568">
        <v>1.1543000000000001</v>
      </c>
    </row>
    <row r="569" spans="1:22">
      <c r="A569" t="s">
        <v>998</v>
      </c>
      <c r="B569" t="s">
        <v>1029</v>
      </c>
      <c r="C569">
        <v>0</v>
      </c>
      <c r="E569" t="s">
        <v>942</v>
      </c>
      <c r="F569" t="s">
        <v>1030</v>
      </c>
      <c r="G569" t="s">
        <v>938</v>
      </c>
      <c r="H569">
        <v>1.431</v>
      </c>
      <c r="K569">
        <v>108487914</v>
      </c>
      <c r="L569" s="2">
        <v>46147</v>
      </c>
      <c r="M569">
        <v>28</v>
      </c>
      <c r="N569">
        <v>1</v>
      </c>
      <c r="O569">
        <v>8</v>
      </c>
      <c r="P569">
        <v>1</v>
      </c>
      <c r="Q569" t="s">
        <v>7</v>
      </c>
    </row>
    <row r="570" spans="1:22">
      <c r="A570" t="s">
        <v>998</v>
      </c>
      <c r="B570" t="s">
        <v>942</v>
      </c>
      <c r="C570">
        <v>0</v>
      </c>
      <c r="E570" t="s">
        <v>1029</v>
      </c>
      <c r="F570" t="s">
        <v>1041</v>
      </c>
      <c r="G570" t="s">
        <v>938</v>
      </c>
      <c r="H570">
        <v>1.431</v>
      </c>
      <c r="K570">
        <v>106802412</v>
      </c>
      <c r="L570" s="2">
        <v>44524</v>
      </c>
      <c r="M570">
        <v>17</v>
      </c>
      <c r="N570">
        <v>1</v>
      </c>
      <c r="O570">
        <v>0</v>
      </c>
      <c r="P570">
        <v>4</v>
      </c>
      <c r="Q570" t="s">
        <v>7</v>
      </c>
    </row>
    <row r="571" spans="1:22">
      <c r="A571" t="s">
        <v>998</v>
      </c>
      <c r="B571" t="s">
        <v>942</v>
      </c>
      <c r="C571">
        <v>0</v>
      </c>
      <c r="E571" t="s">
        <v>1029</v>
      </c>
      <c r="F571" t="s">
        <v>1041</v>
      </c>
      <c r="G571" t="s">
        <v>938</v>
      </c>
      <c r="H571">
        <v>1.431</v>
      </c>
      <c r="K571">
        <v>106891071</v>
      </c>
      <c r="L571" s="2">
        <v>44636</v>
      </c>
      <c r="M571">
        <v>26</v>
      </c>
      <c r="N571">
        <v>2</v>
      </c>
      <c r="O571">
        <v>8</v>
      </c>
      <c r="P571">
        <v>1</v>
      </c>
      <c r="Q571" t="s">
        <v>8</v>
      </c>
    </row>
    <row r="572" spans="1:22">
      <c r="A572" t="s">
        <v>998</v>
      </c>
      <c r="B572" t="s">
        <v>942</v>
      </c>
      <c r="C572">
        <v>0</v>
      </c>
      <c r="D572" t="s">
        <v>765</v>
      </c>
      <c r="E572" t="s">
        <v>1029</v>
      </c>
      <c r="F572" t="s">
        <v>1033</v>
      </c>
      <c r="G572" t="s">
        <v>938</v>
      </c>
      <c r="H572">
        <v>1.431</v>
      </c>
      <c r="K572">
        <v>108013481</v>
      </c>
      <c r="L572" s="2">
        <v>45695</v>
      </c>
      <c r="M572">
        <v>14</v>
      </c>
      <c r="N572">
        <v>1</v>
      </c>
      <c r="O572">
        <v>8</v>
      </c>
      <c r="P572">
        <v>1</v>
      </c>
      <c r="Q572" t="s">
        <v>7</v>
      </c>
      <c r="R572">
        <v>35.171214999999997</v>
      </c>
      <c r="S572">
        <v>-79.408479999999997</v>
      </c>
      <c r="T572" t="s">
        <v>1037</v>
      </c>
      <c r="U572" t="s">
        <v>367</v>
      </c>
      <c r="V572">
        <v>1.2010000000000001</v>
      </c>
    </row>
    <row r="573" spans="1:22">
      <c r="A573" t="s">
        <v>998</v>
      </c>
      <c r="B573" t="s">
        <v>942</v>
      </c>
      <c r="C573">
        <v>0</v>
      </c>
      <c r="E573" t="s">
        <v>1029</v>
      </c>
      <c r="F573" t="s">
        <v>1033</v>
      </c>
      <c r="G573" t="s">
        <v>938</v>
      </c>
      <c r="H573">
        <v>1.431</v>
      </c>
      <c r="K573">
        <v>107321780</v>
      </c>
      <c r="L573" s="2">
        <v>45048</v>
      </c>
      <c r="M573">
        <v>30</v>
      </c>
      <c r="N573">
        <v>1</v>
      </c>
      <c r="O573">
        <v>8</v>
      </c>
      <c r="P573">
        <v>1</v>
      </c>
      <c r="Q573" t="s">
        <v>7</v>
      </c>
    </row>
    <row r="574" spans="1:22">
      <c r="A574" t="s">
        <v>998</v>
      </c>
      <c r="B574" t="s">
        <v>942</v>
      </c>
      <c r="C574">
        <v>0</v>
      </c>
      <c r="E574" t="s">
        <v>1029</v>
      </c>
      <c r="F574" t="s">
        <v>956</v>
      </c>
      <c r="G574" t="s">
        <v>938</v>
      </c>
      <c r="H574">
        <v>1.431</v>
      </c>
      <c r="K574">
        <v>106802234</v>
      </c>
      <c r="L574" s="2">
        <v>44453</v>
      </c>
      <c r="M574">
        <v>21</v>
      </c>
      <c r="N574">
        <v>1</v>
      </c>
      <c r="O574">
        <v>8</v>
      </c>
      <c r="P574">
        <v>1</v>
      </c>
      <c r="Q574" t="s">
        <v>7</v>
      </c>
    </row>
    <row r="575" spans="1:22">
      <c r="A575" t="s">
        <v>998</v>
      </c>
      <c r="B575" t="s">
        <v>942</v>
      </c>
      <c r="C575">
        <v>1E-3</v>
      </c>
      <c r="D575" t="s">
        <v>756</v>
      </c>
      <c r="E575" t="s">
        <v>1029</v>
      </c>
      <c r="F575" t="s">
        <v>1009</v>
      </c>
      <c r="G575" t="s">
        <v>938</v>
      </c>
      <c r="H575">
        <v>1.4319999999999999</v>
      </c>
      <c r="K575">
        <v>105416326</v>
      </c>
      <c r="L575" s="2">
        <v>43158</v>
      </c>
      <c r="M575">
        <v>30</v>
      </c>
      <c r="N575">
        <v>1</v>
      </c>
      <c r="O575">
        <v>8</v>
      </c>
      <c r="P575">
        <v>1</v>
      </c>
      <c r="Q575" t="s">
        <v>7</v>
      </c>
    </row>
    <row r="576" spans="1:22">
      <c r="A576" t="s">
        <v>998</v>
      </c>
      <c r="B576" t="s">
        <v>942</v>
      </c>
      <c r="C576">
        <v>5.0000000000000001E-3</v>
      </c>
      <c r="D576" t="s">
        <v>756</v>
      </c>
      <c r="E576" t="s">
        <v>1029</v>
      </c>
      <c r="F576" t="s">
        <v>956</v>
      </c>
      <c r="G576" t="s">
        <v>938</v>
      </c>
      <c r="H576">
        <v>1.4359999999999999</v>
      </c>
      <c r="K576">
        <v>105322856</v>
      </c>
      <c r="L576" s="2">
        <v>43059</v>
      </c>
      <c r="M576">
        <v>21</v>
      </c>
      <c r="N576">
        <v>1</v>
      </c>
      <c r="O576">
        <v>0</v>
      </c>
      <c r="P576">
        <v>1</v>
      </c>
      <c r="Q576" t="s">
        <v>3</v>
      </c>
    </row>
    <row r="577" spans="1:17">
      <c r="A577" t="s">
        <v>998</v>
      </c>
      <c r="B577" t="s">
        <v>942</v>
      </c>
      <c r="C577">
        <v>8.9999999999999993E-3</v>
      </c>
      <c r="D577" t="s">
        <v>756</v>
      </c>
      <c r="E577" t="s">
        <v>1029</v>
      </c>
      <c r="F577" t="s">
        <v>956</v>
      </c>
      <c r="G577" t="s">
        <v>938</v>
      </c>
      <c r="H577">
        <v>1.44</v>
      </c>
      <c r="K577">
        <v>108318905</v>
      </c>
      <c r="L577" s="2">
        <v>45985</v>
      </c>
      <c r="M577">
        <v>21</v>
      </c>
      <c r="N577">
        <v>1</v>
      </c>
      <c r="O577">
        <v>8</v>
      </c>
      <c r="P577">
        <v>4</v>
      </c>
      <c r="Q577" t="s">
        <v>7</v>
      </c>
    </row>
    <row r="578" spans="1:17">
      <c r="A578" t="s">
        <v>998</v>
      </c>
      <c r="B578" t="s">
        <v>942</v>
      </c>
      <c r="C578">
        <v>0.01</v>
      </c>
      <c r="D578" t="s">
        <v>756</v>
      </c>
      <c r="E578" t="s">
        <v>1029</v>
      </c>
      <c r="F578" t="s">
        <v>1009</v>
      </c>
      <c r="G578" t="s">
        <v>938</v>
      </c>
      <c r="H578">
        <v>1.4410000000000001</v>
      </c>
      <c r="K578">
        <v>107898047</v>
      </c>
      <c r="L578" s="2">
        <v>45590</v>
      </c>
      <c r="M578">
        <v>30</v>
      </c>
      <c r="N578">
        <v>1</v>
      </c>
      <c r="O578">
        <v>0</v>
      </c>
      <c r="P578">
        <v>1</v>
      </c>
      <c r="Q578" t="s">
        <v>3</v>
      </c>
    </row>
    <row r="579" spans="1:17">
      <c r="A579" t="s">
        <v>998</v>
      </c>
      <c r="B579" t="s">
        <v>942</v>
      </c>
      <c r="C579">
        <v>4.7E-2</v>
      </c>
      <c r="D579" t="s">
        <v>756</v>
      </c>
      <c r="E579" t="s">
        <v>1041</v>
      </c>
      <c r="F579" t="s">
        <v>1033</v>
      </c>
      <c r="G579" t="s">
        <v>938</v>
      </c>
      <c r="H579">
        <v>1.452</v>
      </c>
      <c r="K579">
        <v>107502104</v>
      </c>
      <c r="L579" s="2">
        <v>45224</v>
      </c>
      <c r="M579">
        <v>28</v>
      </c>
      <c r="N579">
        <v>1</v>
      </c>
      <c r="O579">
        <v>0</v>
      </c>
      <c r="P579">
        <v>3</v>
      </c>
      <c r="Q579" t="s">
        <v>7</v>
      </c>
    </row>
    <row r="580" spans="1:17">
      <c r="A580" t="s">
        <v>998</v>
      </c>
      <c r="B580" t="s">
        <v>942</v>
      </c>
      <c r="C580">
        <v>2.5000000000000001E-2</v>
      </c>
      <c r="D580" t="s">
        <v>756</v>
      </c>
      <c r="E580" t="s">
        <v>1029</v>
      </c>
      <c r="F580" t="s">
        <v>1031</v>
      </c>
      <c r="G580" t="s">
        <v>938</v>
      </c>
      <c r="H580">
        <v>1.456</v>
      </c>
      <c r="K580">
        <v>107109749</v>
      </c>
      <c r="L580" s="2">
        <v>44847</v>
      </c>
      <c r="M580">
        <v>21</v>
      </c>
      <c r="N580">
        <v>1</v>
      </c>
      <c r="O580">
        <v>1</v>
      </c>
      <c r="P580">
        <v>1</v>
      </c>
      <c r="Q580" t="s">
        <v>7</v>
      </c>
    </row>
    <row r="581" spans="1:17">
      <c r="A581" t="s">
        <v>998</v>
      </c>
      <c r="B581" t="s">
        <v>942</v>
      </c>
      <c r="C581">
        <v>3.6999999999999998E-2</v>
      </c>
      <c r="D581" t="s">
        <v>756</v>
      </c>
      <c r="E581" t="s">
        <v>1029</v>
      </c>
      <c r="F581" t="s">
        <v>956</v>
      </c>
      <c r="G581" t="s">
        <v>938</v>
      </c>
      <c r="H581">
        <v>1.468</v>
      </c>
      <c r="K581">
        <v>105532234</v>
      </c>
      <c r="L581" s="2">
        <v>43264</v>
      </c>
      <c r="M581">
        <v>21</v>
      </c>
      <c r="N581">
        <v>1</v>
      </c>
      <c r="O581">
        <v>0</v>
      </c>
      <c r="P581">
        <v>1</v>
      </c>
      <c r="Q581" t="s">
        <v>3</v>
      </c>
    </row>
    <row r="582" spans="1:17">
      <c r="A582" t="s">
        <v>998</v>
      </c>
      <c r="B582" t="s">
        <v>942</v>
      </c>
      <c r="C582">
        <v>8.5999999999999993E-2</v>
      </c>
      <c r="D582" t="s">
        <v>756</v>
      </c>
      <c r="E582" t="s">
        <v>1029</v>
      </c>
      <c r="F582" t="s">
        <v>956</v>
      </c>
      <c r="G582" t="s">
        <v>938</v>
      </c>
      <c r="H582">
        <v>1.5169999999999999</v>
      </c>
      <c r="K582">
        <v>105196721</v>
      </c>
      <c r="L582" s="2">
        <v>42952</v>
      </c>
      <c r="M582">
        <v>31</v>
      </c>
      <c r="N582">
        <v>1</v>
      </c>
      <c r="O582">
        <v>8</v>
      </c>
      <c r="P582">
        <v>1</v>
      </c>
      <c r="Q582" t="s">
        <v>7</v>
      </c>
    </row>
    <row r="583" spans="1:17">
      <c r="A583" t="s">
        <v>998</v>
      </c>
      <c r="B583" t="s">
        <v>942</v>
      </c>
      <c r="C583">
        <v>9.8000000000000004E-2</v>
      </c>
      <c r="D583" t="s">
        <v>756</v>
      </c>
      <c r="E583" t="s">
        <v>1029</v>
      </c>
      <c r="F583" t="s">
        <v>1041</v>
      </c>
      <c r="G583" t="s">
        <v>938</v>
      </c>
      <c r="H583">
        <v>1.5289999999999999</v>
      </c>
      <c r="K583">
        <v>107303579</v>
      </c>
      <c r="L583" s="2">
        <v>45032</v>
      </c>
      <c r="M583">
        <v>21</v>
      </c>
      <c r="N583">
        <v>1</v>
      </c>
      <c r="O583">
        <v>1</v>
      </c>
      <c r="P583">
        <v>4</v>
      </c>
      <c r="Q583" t="s">
        <v>7</v>
      </c>
    </row>
    <row r="584" spans="1:17">
      <c r="A584" t="s">
        <v>998</v>
      </c>
      <c r="B584" t="s">
        <v>942</v>
      </c>
      <c r="C584">
        <v>0.1</v>
      </c>
      <c r="D584" t="s">
        <v>756</v>
      </c>
      <c r="E584" t="s">
        <v>1029</v>
      </c>
      <c r="F584" t="s">
        <v>1031</v>
      </c>
      <c r="G584" t="s">
        <v>938</v>
      </c>
      <c r="H584">
        <v>1.5309999999999999</v>
      </c>
      <c r="K584">
        <v>106386253</v>
      </c>
      <c r="L584" s="2">
        <v>44112</v>
      </c>
      <c r="M584">
        <v>21</v>
      </c>
      <c r="N584">
        <v>1</v>
      </c>
      <c r="O584">
        <v>1</v>
      </c>
      <c r="P584">
        <v>1</v>
      </c>
      <c r="Q584" t="s">
        <v>3</v>
      </c>
    </row>
    <row r="585" spans="1:17">
      <c r="A585" t="s">
        <v>998</v>
      </c>
      <c r="B585" t="s">
        <v>942</v>
      </c>
      <c r="C585">
        <v>0.7</v>
      </c>
      <c r="D585" t="s">
        <v>756</v>
      </c>
      <c r="E585" t="s">
        <v>1016</v>
      </c>
      <c r="F585" t="s">
        <v>1041</v>
      </c>
      <c r="G585" t="s">
        <v>938</v>
      </c>
      <c r="H585">
        <v>1.5389999999999999</v>
      </c>
      <c r="K585">
        <v>107288100</v>
      </c>
      <c r="L585" s="2">
        <v>45015</v>
      </c>
      <c r="M585">
        <v>17</v>
      </c>
      <c r="N585">
        <v>1</v>
      </c>
      <c r="O585">
        <v>0</v>
      </c>
      <c r="P585">
        <v>1</v>
      </c>
      <c r="Q585" t="s">
        <v>7</v>
      </c>
    </row>
    <row r="586" spans="1:17">
      <c r="A586" t="s">
        <v>998</v>
      </c>
      <c r="B586" t="s">
        <v>942</v>
      </c>
      <c r="C586">
        <v>5.7000000000000002E-2</v>
      </c>
      <c r="D586" t="s">
        <v>758</v>
      </c>
      <c r="E586" t="s">
        <v>956</v>
      </c>
      <c r="F586" t="s">
        <v>1029</v>
      </c>
      <c r="G586" t="s">
        <v>938</v>
      </c>
      <c r="H586">
        <v>1.5389999999999999</v>
      </c>
      <c r="K586">
        <v>107150016</v>
      </c>
      <c r="L586" s="2">
        <v>44873</v>
      </c>
      <c r="M586">
        <v>17</v>
      </c>
      <c r="N586">
        <v>1</v>
      </c>
      <c r="O586">
        <v>0</v>
      </c>
      <c r="P586">
        <v>1</v>
      </c>
      <c r="Q586" t="s">
        <v>7</v>
      </c>
    </row>
    <row r="587" spans="1:17">
      <c r="A587" t="s">
        <v>998</v>
      </c>
      <c r="B587" t="s">
        <v>942</v>
      </c>
      <c r="C587">
        <v>1.9E-2</v>
      </c>
      <c r="D587" t="s">
        <v>758</v>
      </c>
      <c r="E587" t="s">
        <v>956</v>
      </c>
      <c r="F587" t="s">
        <v>1029</v>
      </c>
      <c r="G587" t="s">
        <v>938</v>
      </c>
      <c r="H587">
        <v>1.577</v>
      </c>
      <c r="K587">
        <v>105028159</v>
      </c>
      <c r="L587" s="2">
        <v>42766</v>
      </c>
      <c r="M587">
        <v>28</v>
      </c>
      <c r="N587">
        <v>1</v>
      </c>
      <c r="P587">
        <v>5</v>
      </c>
      <c r="Q587" t="s">
        <v>7</v>
      </c>
    </row>
    <row r="588" spans="1:17">
      <c r="A588" t="s">
        <v>998</v>
      </c>
      <c r="B588" t="s">
        <v>942</v>
      </c>
      <c r="C588">
        <v>1.9E-2</v>
      </c>
      <c r="D588" t="s">
        <v>765</v>
      </c>
      <c r="E588" t="s">
        <v>956</v>
      </c>
      <c r="F588" t="s">
        <v>1029</v>
      </c>
      <c r="G588" t="s">
        <v>938</v>
      </c>
      <c r="H588">
        <v>1.577</v>
      </c>
      <c r="K588">
        <v>107251476</v>
      </c>
      <c r="L588" s="2">
        <v>44979</v>
      </c>
      <c r="M588">
        <v>30</v>
      </c>
      <c r="N588">
        <v>1</v>
      </c>
      <c r="O588">
        <v>8</v>
      </c>
      <c r="P588">
        <v>1</v>
      </c>
      <c r="Q588" t="s">
        <v>7</v>
      </c>
    </row>
    <row r="589" spans="1:17">
      <c r="A589" t="s">
        <v>998</v>
      </c>
      <c r="B589" t="s">
        <v>942</v>
      </c>
      <c r="C589">
        <v>1.9E-2</v>
      </c>
      <c r="D589" t="s">
        <v>758</v>
      </c>
      <c r="E589" t="s">
        <v>956</v>
      </c>
      <c r="F589" t="s">
        <v>1029</v>
      </c>
      <c r="G589" t="s">
        <v>938</v>
      </c>
      <c r="H589">
        <v>1.577</v>
      </c>
      <c r="K589">
        <v>106502455</v>
      </c>
      <c r="L589" s="2">
        <v>44201</v>
      </c>
      <c r="M589">
        <v>32</v>
      </c>
      <c r="N589">
        <v>1</v>
      </c>
      <c r="P589">
        <v>1</v>
      </c>
      <c r="Q589" t="s">
        <v>7</v>
      </c>
    </row>
    <row r="590" spans="1:17">
      <c r="A590" t="s">
        <v>998</v>
      </c>
      <c r="B590" t="s">
        <v>942</v>
      </c>
      <c r="C590">
        <v>0.01</v>
      </c>
      <c r="D590" t="s">
        <v>758</v>
      </c>
      <c r="E590" t="s">
        <v>956</v>
      </c>
      <c r="F590" t="s">
        <v>1096</v>
      </c>
      <c r="G590" t="s">
        <v>938</v>
      </c>
      <c r="H590">
        <v>1.5860000000000001</v>
      </c>
      <c r="K590">
        <v>106211357</v>
      </c>
      <c r="L590" s="2">
        <v>43866</v>
      </c>
      <c r="M590">
        <v>21</v>
      </c>
      <c r="N590">
        <v>2</v>
      </c>
      <c r="O590">
        <v>0</v>
      </c>
      <c r="P590">
        <v>1</v>
      </c>
      <c r="Q590" t="s">
        <v>7</v>
      </c>
    </row>
    <row r="591" spans="1:17">
      <c r="A591" t="s">
        <v>998</v>
      </c>
      <c r="B591" t="s">
        <v>942</v>
      </c>
      <c r="C591">
        <v>2E-3</v>
      </c>
      <c r="D591" t="s">
        <v>758</v>
      </c>
      <c r="E591" t="s">
        <v>956</v>
      </c>
      <c r="F591" t="s">
        <v>1090</v>
      </c>
      <c r="G591" t="s">
        <v>938</v>
      </c>
      <c r="H591">
        <v>1.5940000000000001</v>
      </c>
      <c r="K591">
        <v>105919394</v>
      </c>
      <c r="L591" s="2">
        <v>43628</v>
      </c>
      <c r="M591">
        <v>21</v>
      </c>
      <c r="N591">
        <v>2</v>
      </c>
      <c r="O591">
        <v>8</v>
      </c>
      <c r="P591">
        <v>1</v>
      </c>
      <c r="Q591" t="s">
        <v>7</v>
      </c>
    </row>
    <row r="592" spans="1:17">
      <c r="A592" t="s">
        <v>998</v>
      </c>
      <c r="B592" t="s">
        <v>942</v>
      </c>
      <c r="C592">
        <v>2E-3</v>
      </c>
      <c r="D592" t="s">
        <v>765</v>
      </c>
      <c r="E592" t="s">
        <v>956</v>
      </c>
      <c r="F592" t="s">
        <v>1065</v>
      </c>
      <c r="G592" t="s">
        <v>938</v>
      </c>
      <c r="H592">
        <v>1.5940000000000001</v>
      </c>
      <c r="K592">
        <v>108606539</v>
      </c>
      <c r="L592" s="2">
        <v>46265</v>
      </c>
      <c r="M592">
        <v>21</v>
      </c>
      <c r="N592">
        <v>1</v>
      </c>
      <c r="O592">
        <v>8</v>
      </c>
      <c r="P592">
        <v>1</v>
      </c>
      <c r="Q592" t="s">
        <v>8</v>
      </c>
    </row>
    <row r="593" spans="1:17">
      <c r="A593" t="s">
        <v>998</v>
      </c>
      <c r="B593" t="s">
        <v>942</v>
      </c>
      <c r="C593">
        <v>0</v>
      </c>
      <c r="E593" t="s">
        <v>956</v>
      </c>
      <c r="F593" t="s">
        <v>1065</v>
      </c>
      <c r="G593" t="s">
        <v>938</v>
      </c>
      <c r="H593">
        <v>1.5960000000000001</v>
      </c>
      <c r="K593">
        <v>108029530</v>
      </c>
      <c r="L593" s="2">
        <v>45712</v>
      </c>
      <c r="M593">
        <v>21</v>
      </c>
      <c r="N593">
        <v>1</v>
      </c>
      <c r="O593">
        <v>0</v>
      </c>
      <c r="P593">
        <v>1</v>
      </c>
      <c r="Q593" t="s">
        <v>7</v>
      </c>
    </row>
    <row r="594" spans="1:17">
      <c r="A594" t="s">
        <v>998</v>
      </c>
      <c r="B594" t="s">
        <v>942</v>
      </c>
      <c r="C594">
        <v>0</v>
      </c>
      <c r="E594" t="s">
        <v>956</v>
      </c>
      <c r="F594" t="s">
        <v>1065</v>
      </c>
      <c r="G594" t="s">
        <v>938</v>
      </c>
      <c r="H594">
        <v>1.5960000000000001</v>
      </c>
      <c r="K594">
        <v>104998989</v>
      </c>
      <c r="L594" s="2">
        <v>42735</v>
      </c>
      <c r="M594">
        <v>30</v>
      </c>
      <c r="N594">
        <v>1</v>
      </c>
      <c r="O594">
        <v>7</v>
      </c>
      <c r="P594">
        <v>4</v>
      </c>
      <c r="Q594" t="s">
        <v>3</v>
      </c>
    </row>
    <row r="595" spans="1:17">
      <c r="A595" t="s">
        <v>998</v>
      </c>
      <c r="B595" t="s">
        <v>942</v>
      </c>
      <c r="C595">
        <v>0</v>
      </c>
      <c r="E595" t="s">
        <v>956</v>
      </c>
      <c r="F595" t="s">
        <v>1009</v>
      </c>
      <c r="G595" t="s">
        <v>938</v>
      </c>
      <c r="H595">
        <v>1.5960000000000001</v>
      </c>
      <c r="K595">
        <v>105277902</v>
      </c>
      <c r="L595" s="2">
        <v>43032</v>
      </c>
      <c r="M595">
        <v>21</v>
      </c>
      <c r="N595">
        <v>1</v>
      </c>
      <c r="O595">
        <v>8</v>
      </c>
      <c r="P595">
        <v>1</v>
      </c>
      <c r="Q595" t="s">
        <v>7</v>
      </c>
    </row>
    <row r="596" spans="1:17">
      <c r="A596" t="s">
        <v>998</v>
      </c>
      <c r="B596" t="s">
        <v>942</v>
      </c>
      <c r="C596">
        <v>0</v>
      </c>
      <c r="E596" t="s">
        <v>956</v>
      </c>
      <c r="F596" t="s">
        <v>1009</v>
      </c>
      <c r="G596" t="s">
        <v>938</v>
      </c>
      <c r="H596">
        <v>1.5960000000000001</v>
      </c>
      <c r="K596">
        <v>105847993</v>
      </c>
      <c r="L596" s="2">
        <v>43559</v>
      </c>
      <c r="M596">
        <v>21</v>
      </c>
      <c r="N596">
        <v>1</v>
      </c>
      <c r="O596">
        <v>8</v>
      </c>
      <c r="P596">
        <v>1</v>
      </c>
      <c r="Q596" t="s">
        <v>7</v>
      </c>
    </row>
    <row r="597" spans="1:17">
      <c r="A597" t="s">
        <v>998</v>
      </c>
      <c r="B597" t="s">
        <v>942</v>
      </c>
      <c r="C597">
        <v>0</v>
      </c>
      <c r="E597" t="s">
        <v>956</v>
      </c>
      <c r="F597" t="s">
        <v>1009</v>
      </c>
      <c r="G597" t="s">
        <v>938</v>
      </c>
      <c r="H597">
        <v>1.5960000000000001</v>
      </c>
      <c r="K597">
        <v>106802179</v>
      </c>
      <c r="L597" s="2">
        <v>44413</v>
      </c>
      <c r="M597">
        <v>21</v>
      </c>
      <c r="N597">
        <v>1</v>
      </c>
      <c r="O597">
        <v>2</v>
      </c>
      <c r="P597">
        <v>1</v>
      </c>
      <c r="Q597" t="s">
        <v>7</v>
      </c>
    </row>
    <row r="598" spans="1:17">
      <c r="A598" t="s">
        <v>998</v>
      </c>
      <c r="B598" t="s">
        <v>942</v>
      </c>
      <c r="C598">
        <v>0</v>
      </c>
      <c r="E598" t="s">
        <v>956</v>
      </c>
      <c r="F598" t="s">
        <v>1009</v>
      </c>
      <c r="G598" t="s">
        <v>938</v>
      </c>
      <c r="H598">
        <v>1.5960000000000001</v>
      </c>
      <c r="K598">
        <v>106802035</v>
      </c>
      <c r="L598" s="2">
        <v>44349</v>
      </c>
      <c r="M598">
        <v>21</v>
      </c>
      <c r="N598">
        <v>2</v>
      </c>
      <c r="O598">
        <v>2</v>
      </c>
      <c r="P598">
        <v>1</v>
      </c>
      <c r="Q598" t="s">
        <v>7</v>
      </c>
    </row>
    <row r="599" spans="1:17">
      <c r="A599" t="s">
        <v>998</v>
      </c>
      <c r="B599" t="s">
        <v>942</v>
      </c>
      <c r="C599">
        <v>0</v>
      </c>
      <c r="E599" t="s">
        <v>956</v>
      </c>
      <c r="F599" t="s">
        <v>1009</v>
      </c>
      <c r="G599" t="s">
        <v>938</v>
      </c>
      <c r="H599">
        <v>1.5960000000000001</v>
      </c>
      <c r="K599">
        <v>105682091</v>
      </c>
      <c r="L599" s="2">
        <v>43410</v>
      </c>
      <c r="M599">
        <v>30</v>
      </c>
      <c r="N599">
        <v>2</v>
      </c>
      <c r="O599">
        <v>7</v>
      </c>
      <c r="P599">
        <v>1</v>
      </c>
      <c r="Q599" t="s">
        <v>3</v>
      </c>
    </row>
    <row r="600" spans="1:17">
      <c r="A600" t="s">
        <v>998</v>
      </c>
      <c r="B600" t="s">
        <v>942</v>
      </c>
      <c r="C600">
        <v>0</v>
      </c>
      <c r="E600" t="s">
        <v>956</v>
      </c>
      <c r="F600" t="s">
        <v>1041</v>
      </c>
      <c r="G600" t="s">
        <v>938</v>
      </c>
      <c r="H600">
        <v>1.5960000000000001</v>
      </c>
      <c r="K600">
        <v>106802327</v>
      </c>
      <c r="L600" s="2">
        <v>44496</v>
      </c>
      <c r="M600">
        <v>21</v>
      </c>
      <c r="N600">
        <v>1</v>
      </c>
      <c r="O600">
        <v>2</v>
      </c>
      <c r="P600">
        <v>1</v>
      </c>
      <c r="Q600" t="s">
        <v>7</v>
      </c>
    </row>
    <row r="601" spans="1:17">
      <c r="A601" t="s">
        <v>998</v>
      </c>
      <c r="B601" t="s">
        <v>942</v>
      </c>
      <c r="C601">
        <v>0</v>
      </c>
      <c r="E601" t="s">
        <v>956</v>
      </c>
      <c r="F601" t="s">
        <v>1041</v>
      </c>
      <c r="G601" t="s">
        <v>938</v>
      </c>
      <c r="H601">
        <v>1.5960000000000001</v>
      </c>
      <c r="K601">
        <v>106285439</v>
      </c>
      <c r="L601" s="2">
        <v>43977</v>
      </c>
      <c r="M601">
        <v>23</v>
      </c>
      <c r="N601">
        <v>1</v>
      </c>
      <c r="O601">
        <v>8</v>
      </c>
      <c r="P601">
        <v>1</v>
      </c>
      <c r="Q601" t="s">
        <v>3</v>
      </c>
    </row>
    <row r="602" spans="1:17">
      <c r="A602" t="s">
        <v>998</v>
      </c>
      <c r="B602" t="s">
        <v>942</v>
      </c>
      <c r="C602">
        <v>0</v>
      </c>
      <c r="E602" t="s">
        <v>956</v>
      </c>
      <c r="F602" t="s">
        <v>1029</v>
      </c>
      <c r="G602" t="s">
        <v>938</v>
      </c>
      <c r="H602">
        <v>1.5960000000000001</v>
      </c>
      <c r="K602">
        <v>107101829</v>
      </c>
      <c r="L602" s="2">
        <v>44839</v>
      </c>
      <c r="M602">
        <v>5</v>
      </c>
      <c r="N602">
        <v>1</v>
      </c>
      <c r="O602">
        <v>8</v>
      </c>
      <c r="P602">
        <v>2</v>
      </c>
      <c r="Q602" t="s">
        <v>8</v>
      </c>
    </row>
    <row r="603" spans="1:17">
      <c r="A603" t="s">
        <v>998</v>
      </c>
      <c r="B603" t="s">
        <v>942</v>
      </c>
      <c r="C603">
        <v>0</v>
      </c>
      <c r="E603" t="s">
        <v>956</v>
      </c>
      <c r="F603" t="s">
        <v>1029</v>
      </c>
      <c r="G603" t="s">
        <v>938</v>
      </c>
      <c r="H603">
        <v>1.5960000000000001</v>
      </c>
      <c r="K603">
        <v>107911891</v>
      </c>
      <c r="L603" s="2">
        <v>45602</v>
      </c>
      <c r="M603">
        <v>21</v>
      </c>
      <c r="N603">
        <v>1</v>
      </c>
      <c r="O603">
        <v>8</v>
      </c>
      <c r="P603">
        <v>1</v>
      </c>
      <c r="Q603" t="s">
        <v>7</v>
      </c>
    </row>
    <row r="604" spans="1:17">
      <c r="A604" t="s">
        <v>998</v>
      </c>
      <c r="B604" t="s">
        <v>942</v>
      </c>
      <c r="C604">
        <v>0</v>
      </c>
      <c r="E604" t="s">
        <v>956</v>
      </c>
      <c r="F604" t="s">
        <v>1029</v>
      </c>
      <c r="G604" t="s">
        <v>938</v>
      </c>
      <c r="H604">
        <v>1.5960000000000001</v>
      </c>
      <c r="K604">
        <v>105329621</v>
      </c>
      <c r="L604" s="2">
        <v>43077</v>
      </c>
      <c r="M604">
        <v>23</v>
      </c>
      <c r="N604">
        <v>2</v>
      </c>
      <c r="O604">
        <v>19</v>
      </c>
      <c r="P604">
        <v>3</v>
      </c>
      <c r="Q604" t="s">
        <v>7</v>
      </c>
    </row>
    <row r="605" spans="1:17">
      <c r="A605" t="s">
        <v>998</v>
      </c>
      <c r="B605" t="s">
        <v>942</v>
      </c>
      <c r="C605">
        <v>0</v>
      </c>
      <c r="E605" t="s">
        <v>956</v>
      </c>
      <c r="F605" t="s">
        <v>1029</v>
      </c>
      <c r="G605" t="s">
        <v>938</v>
      </c>
      <c r="H605">
        <v>1.5960000000000001</v>
      </c>
      <c r="K605">
        <v>107686011</v>
      </c>
      <c r="L605" s="2">
        <v>45394</v>
      </c>
      <c r="M605">
        <v>23</v>
      </c>
      <c r="N605">
        <v>1</v>
      </c>
      <c r="O605">
        <v>7</v>
      </c>
      <c r="P605">
        <v>1</v>
      </c>
      <c r="Q605" t="s">
        <v>7</v>
      </c>
    </row>
    <row r="606" spans="1:17">
      <c r="A606" t="s">
        <v>998</v>
      </c>
      <c r="B606" t="s">
        <v>942</v>
      </c>
      <c r="C606">
        <v>0</v>
      </c>
      <c r="E606" t="s">
        <v>956</v>
      </c>
      <c r="F606" t="s">
        <v>1029</v>
      </c>
      <c r="G606" t="s">
        <v>938</v>
      </c>
      <c r="H606">
        <v>1.5960000000000001</v>
      </c>
      <c r="K606">
        <v>106296414</v>
      </c>
      <c r="L606" s="2">
        <v>44000</v>
      </c>
      <c r="M606">
        <v>28</v>
      </c>
      <c r="N606">
        <v>1</v>
      </c>
      <c r="O606">
        <v>8</v>
      </c>
      <c r="P606">
        <v>1</v>
      </c>
      <c r="Q606" t="s">
        <v>8</v>
      </c>
    </row>
    <row r="607" spans="1:17">
      <c r="A607" t="s">
        <v>998</v>
      </c>
      <c r="B607" t="s">
        <v>942</v>
      </c>
      <c r="C607">
        <v>0</v>
      </c>
      <c r="E607" t="s">
        <v>956</v>
      </c>
      <c r="F607" t="s">
        <v>1029</v>
      </c>
      <c r="G607" t="s">
        <v>938</v>
      </c>
      <c r="H607">
        <v>1.5960000000000001</v>
      </c>
      <c r="K607">
        <v>104982032</v>
      </c>
      <c r="L607" s="2">
        <v>42730</v>
      </c>
      <c r="M607">
        <v>30</v>
      </c>
      <c r="N607">
        <v>1</v>
      </c>
      <c r="O607">
        <v>8</v>
      </c>
      <c r="P607">
        <v>2</v>
      </c>
      <c r="Q607" t="s">
        <v>7</v>
      </c>
    </row>
    <row r="608" spans="1:17">
      <c r="A608" t="s">
        <v>998</v>
      </c>
      <c r="B608" t="s">
        <v>942</v>
      </c>
      <c r="C608">
        <v>0</v>
      </c>
      <c r="E608" t="s">
        <v>956</v>
      </c>
      <c r="F608" t="s">
        <v>1029</v>
      </c>
      <c r="G608" t="s">
        <v>938</v>
      </c>
      <c r="H608">
        <v>1.5960000000000001</v>
      </c>
      <c r="K608">
        <v>107747986</v>
      </c>
      <c r="L608" s="2">
        <v>45453</v>
      </c>
      <c r="M608">
        <v>30</v>
      </c>
      <c r="N608">
        <v>1</v>
      </c>
      <c r="O608">
        <v>0</v>
      </c>
      <c r="P608">
        <v>1</v>
      </c>
      <c r="Q608" t="s">
        <v>7</v>
      </c>
    </row>
    <row r="609" spans="1:17">
      <c r="A609" t="s">
        <v>998</v>
      </c>
      <c r="B609" t="s">
        <v>942</v>
      </c>
      <c r="C609">
        <v>0</v>
      </c>
      <c r="E609" t="s">
        <v>956</v>
      </c>
      <c r="F609" t="s">
        <v>1029</v>
      </c>
      <c r="G609" t="s">
        <v>938</v>
      </c>
      <c r="H609">
        <v>1.5960000000000001</v>
      </c>
      <c r="K609">
        <v>107866086</v>
      </c>
      <c r="L609" s="2">
        <v>45565</v>
      </c>
      <c r="M609">
        <v>30</v>
      </c>
      <c r="N609">
        <v>1</v>
      </c>
      <c r="O609">
        <v>8</v>
      </c>
      <c r="P609">
        <v>1</v>
      </c>
      <c r="Q609" t="s">
        <v>7</v>
      </c>
    </row>
    <row r="610" spans="1:17">
      <c r="A610" t="s">
        <v>998</v>
      </c>
      <c r="B610" t="s">
        <v>942</v>
      </c>
      <c r="C610">
        <v>0</v>
      </c>
      <c r="E610" t="s">
        <v>956</v>
      </c>
      <c r="F610" t="s">
        <v>1029</v>
      </c>
      <c r="G610" t="s">
        <v>938</v>
      </c>
      <c r="H610">
        <v>1.5960000000000001</v>
      </c>
      <c r="K610">
        <v>108304197</v>
      </c>
      <c r="L610" s="2">
        <v>45973</v>
      </c>
      <c r="M610">
        <v>30</v>
      </c>
      <c r="N610">
        <v>1</v>
      </c>
      <c r="O610">
        <v>8</v>
      </c>
      <c r="P610">
        <v>4</v>
      </c>
      <c r="Q610" t="s">
        <v>7</v>
      </c>
    </row>
    <row r="611" spans="1:17">
      <c r="A611" t="s">
        <v>998</v>
      </c>
      <c r="B611" t="s">
        <v>942</v>
      </c>
      <c r="C611">
        <v>0</v>
      </c>
      <c r="E611" t="s">
        <v>956</v>
      </c>
      <c r="F611" t="s">
        <v>1031</v>
      </c>
      <c r="G611" t="s">
        <v>938</v>
      </c>
      <c r="H611">
        <v>1.5960000000000001</v>
      </c>
      <c r="K611">
        <v>106838564</v>
      </c>
      <c r="L611" s="2">
        <v>44582</v>
      </c>
      <c r="M611">
        <v>2</v>
      </c>
      <c r="N611">
        <v>4</v>
      </c>
      <c r="O611">
        <v>7</v>
      </c>
      <c r="P611">
        <v>4</v>
      </c>
      <c r="Q611" t="s">
        <v>7</v>
      </c>
    </row>
    <row r="612" spans="1:17">
      <c r="A612" t="s">
        <v>998</v>
      </c>
      <c r="B612" t="s">
        <v>942</v>
      </c>
      <c r="C612">
        <v>0</v>
      </c>
      <c r="E612" t="s">
        <v>956</v>
      </c>
      <c r="F612" t="s">
        <v>1031</v>
      </c>
      <c r="G612" t="s">
        <v>938</v>
      </c>
      <c r="H612">
        <v>1.5960000000000001</v>
      </c>
      <c r="K612">
        <v>107502022</v>
      </c>
      <c r="L612" s="2">
        <v>45224</v>
      </c>
      <c r="M612">
        <v>17</v>
      </c>
      <c r="N612">
        <v>1</v>
      </c>
      <c r="O612">
        <v>1</v>
      </c>
      <c r="P612">
        <v>1</v>
      </c>
      <c r="Q612" t="s">
        <v>7</v>
      </c>
    </row>
    <row r="613" spans="1:17">
      <c r="A613" t="s">
        <v>998</v>
      </c>
      <c r="B613" t="s">
        <v>942</v>
      </c>
      <c r="C613">
        <v>0</v>
      </c>
      <c r="E613" t="s">
        <v>956</v>
      </c>
      <c r="F613" t="s">
        <v>1031</v>
      </c>
      <c r="G613" t="s">
        <v>938</v>
      </c>
      <c r="H613">
        <v>1.5960000000000001</v>
      </c>
      <c r="K613">
        <v>105611575</v>
      </c>
      <c r="L613" s="2">
        <v>43354</v>
      </c>
      <c r="M613">
        <v>21</v>
      </c>
      <c r="N613">
        <v>2</v>
      </c>
      <c r="O613">
        <v>2</v>
      </c>
      <c r="P613">
        <v>4</v>
      </c>
      <c r="Q613" t="s">
        <v>3</v>
      </c>
    </row>
    <row r="614" spans="1:17">
      <c r="A614" t="s">
        <v>998</v>
      </c>
      <c r="B614" t="s">
        <v>942</v>
      </c>
      <c r="C614">
        <v>0</v>
      </c>
      <c r="E614" t="s">
        <v>956</v>
      </c>
      <c r="F614" t="s">
        <v>1031</v>
      </c>
      <c r="G614" t="s">
        <v>938</v>
      </c>
      <c r="H614">
        <v>1.5960000000000001</v>
      </c>
      <c r="K614">
        <v>105669430</v>
      </c>
      <c r="L614" s="2">
        <v>43399</v>
      </c>
      <c r="M614">
        <v>21</v>
      </c>
      <c r="N614">
        <v>2</v>
      </c>
      <c r="O614">
        <v>7</v>
      </c>
      <c r="P614">
        <v>1</v>
      </c>
      <c r="Q614" t="s">
        <v>7</v>
      </c>
    </row>
    <row r="615" spans="1:17">
      <c r="A615" t="s">
        <v>998</v>
      </c>
      <c r="B615" t="s">
        <v>942</v>
      </c>
      <c r="C615">
        <v>0</v>
      </c>
      <c r="E615" t="s">
        <v>956</v>
      </c>
      <c r="F615" t="s">
        <v>1031</v>
      </c>
      <c r="G615" t="s">
        <v>938</v>
      </c>
      <c r="H615">
        <v>1.5960000000000001</v>
      </c>
      <c r="K615">
        <v>105881669</v>
      </c>
      <c r="L615" s="2">
        <v>43592</v>
      </c>
      <c r="M615">
        <v>21</v>
      </c>
      <c r="N615">
        <v>1</v>
      </c>
      <c r="O615">
        <v>7</v>
      </c>
      <c r="P615">
        <v>1</v>
      </c>
      <c r="Q615" t="s">
        <v>7</v>
      </c>
    </row>
    <row r="616" spans="1:17">
      <c r="A616" t="s">
        <v>998</v>
      </c>
      <c r="B616" t="s">
        <v>942</v>
      </c>
      <c r="C616">
        <v>0</v>
      </c>
      <c r="E616" t="s">
        <v>956</v>
      </c>
      <c r="F616" t="s">
        <v>1031</v>
      </c>
      <c r="G616" t="s">
        <v>938</v>
      </c>
      <c r="H616">
        <v>1.5960000000000001</v>
      </c>
      <c r="K616">
        <v>107011023</v>
      </c>
      <c r="L616" s="2">
        <v>44752</v>
      </c>
      <c r="M616">
        <v>21</v>
      </c>
      <c r="N616">
        <v>2</v>
      </c>
      <c r="O616">
        <v>7</v>
      </c>
      <c r="P616">
        <v>1</v>
      </c>
      <c r="Q616" t="s">
        <v>7</v>
      </c>
    </row>
    <row r="617" spans="1:17">
      <c r="A617" t="s">
        <v>998</v>
      </c>
      <c r="B617" t="s">
        <v>942</v>
      </c>
      <c r="C617">
        <v>0</v>
      </c>
      <c r="E617" t="s">
        <v>956</v>
      </c>
      <c r="F617" t="s">
        <v>1031</v>
      </c>
      <c r="G617" t="s">
        <v>938</v>
      </c>
      <c r="H617">
        <v>1.5960000000000001</v>
      </c>
      <c r="K617">
        <v>107719790</v>
      </c>
      <c r="L617" s="2">
        <v>45427</v>
      </c>
      <c r="M617">
        <v>21</v>
      </c>
      <c r="N617">
        <v>2</v>
      </c>
      <c r="O617">
        <v>1</v>
      </c>
      <c r="P617">
        <v>1</v>
      </c>
      <c r="Q617" t="s">
        <v>7</v>
      </c>
    </row>
    <row r="618" spans="1:17">
      <c r="A618" t="s">
        <v>998</v>
      </c>
      <c r="B618" t="s">
        <v>942</v>
      </c>
      <c r="C618">
        <v>0</v>
      </c>
      <c r="E618" t="s">
        <v>956</v>
      </c>
      <c r="F618" t="s">
        <v>1031</v>
      </c>
      <c r="G618" t="s">
        <v>938</v>
      </c>
      <c r="H618">
        <v>1.5960000000000001</v>
      </c>
      <c r="K618">
        <v>106887096</v>
      </c>
      <c r="L618" s="2">
        <v>44632</v>
      </c>
      <c r="M618">
        <v>23</v>
      </c>
      <c r="N618">
        <v>1</v>
      </c>
      <c r="O618">
        <v>2</v>
      </c>
      <c r="P618">
        <v>1</v>
      </c>
      <c r="Q618" t="s">
        <v>7</v>
      </c>
    </row>
    <row r="619" spans="1:17">
      <c r="A619" t="s">
        <v>998</v>
      </c>
      <c r="B619" t="s">
        <v>942</v>
      </c>
      <c r="C619">
        <v>0</v>
      </c>
      <c r="D619" t="s">
        <v>762</v>
      </c>
      <c r="E619" t="s">
        <v>956</v>
      </c>
      <c r="F619" t="s">
        <v>1031</v>
      </c>
      <c r="G619" t="s">
        <v>938</v>
      </c>
      <c r="H619">
        <v>1.5960000000000001</v>
      </c>
      <c r="K619">
        <v>107034777</v>
      </c>
      <c r="L619" s="2">
        <v>44776</v>
      </c>
      <c r="M619">
        <v>30</v>
      </c>
      <c r="N619">
        <v>1</v>
      </c>
      <c r="O619">
        <v>1</v>
      </c>
      <c r="P619">
        <v>1</v>
      </c>
      <c r="Q619" t="s">
        <v>7</v>
      </c>
    </row>
    <row r="620" spans="1:17">
      <c r="A620" t="s">
        <v>998</v>
      </c>
      <c r="B620" t="s">
        <v>942</v>
      </c>
      <c r="C620">
        <v>0</v>
      </c>
      <c r="E620" t="s">
        <v>956</v>
      </c>
      <c r="F620" t="s">
        <v>1031</v>
      </c>
      <c r="G620" t="s">
        <v>938</v>
      </c>
      <c r="H620">
        <v>1.5960000000000001</v>
      </c>
      <c r="K620">
        <v>106802326</v>
      </c>
      <c r="L620" s="2">
        <v>44496</v>
      </c>
      <c r="M620">
        <v>30</v>
      </c>
      <c r="N620">
        <v>1</v>
      </c>
      <c r="O620">
        <v>7</v>
      </c>
      <c r="P620">
        <v>1</v>
      </c>
      <c r="Q620" t="s">
        <v>7</v>
      </c>
    </row>
    <row r="621" spans="1:17">
      <c r="A621" t="s">
        <v>998</v>
      </c>
      <c r="B621" t="s">
        <v>942</v>
      </c>
      <c r="C621">
        <v>0</v>
      </c>
      <c r="E621" t="s">
        <v>956</v>
      </c>
      <c r="F621" t="s">
        <v>1031</v>
      </c>
      <c r="G621" t="s">
        <v>938</v>
      </c>
      <c r="H621">
        <v>1.5960000000000001</v>
      </c>
      <c r="K621">
        <v>107487853</v>
      </c>
      <c r="L621" s="2">
        <v>45211</v>
      </c>
      <c r="M621">
        <v>30</v>
      </c>
      <c r="N621">
        <v>1</v>
      </c>
      <c r="O621">
        <v>8</v>
      </c>
      <c r="P621">
        <v>1</v>
      </c>
      <c r="Q621" t="s">
        <v>7</v>
      </c>
    </row>
    <row r="622" spans="1:17">
      <c r="A622" t="s">
        <v>998</v>
      </c>
      <c r="B622" t="s">
        <v>942</v>
      </c>
      <c r="C622">
        <v>0</v>
      </c>
      <c r="E622" t="s">
        <v>956</v>
      </c>
      <c r="F622" t="s">
        <v>1031</v>
      </c>
      <c r="G622" t="s">
        <v>938</v>
      </c>
      <c r="H622">
        <v>1.5960000000000001</v>
      </c>
      <c r="K622">
        <v>107564795</v>
      </c>
      <c r="L622" s="2">
        <v>45265</v>
      </c>
      <c r="M622">
        <v>30</v>
      </c>
      <c r="N622">
        <v>1</v>
      </c>
      <c r="O622">
        <v>7</v>
      </c>
      <c r="P622">
        <v>1</v>
      </c>
      <c r="Q622" t="s">
        <v>7</v>
      </c>
    </row>
    <row r="623" spans="1:17">
      <c r="A623" t="s">
        <v>998</v>
      </c>
      <c r="B623" t="s">
        <v>942</v>
      </c>
      <c r="C623">
        <v>0</v>
      </c>
      <c r="E623" t="s">
        <v>956</v>
      </c>
      <c r="F623" t="s">
        <v>1031</v>
      </c>
      <c r="G623" t="s">
        <v>938</v>
      </c>
      <c r="H623">
        <v>1.5960000000000001</v>
      </c>
      <c r="K623">
        <v>108550627</v>
      </c>
      <c r="L623" s="2">
        <v>46209</v>
      </c>
      <c r="M623">
        <v>31</v>
      </c>
      <c r="N623">
        <v>1</v>
      </c>
      <c r="O623">
        <v>20</v>
      </c>
      <c r="P623">
        <v>1</v>
      </c>
      <c r="Q623" t="s">
        <v>7</v>
      </c>
    </row>
    <row r="624" spans="1:17">
      <c r="A624" t="s">
        <v>998</v>
      </c>
      <c r="B624" t="s">
        <v>942</v>
      </c>
      <c r="C624">
        <v>0</v>
      </c>
      <c r="E624" t="s">
        <v>956</v>
      </c>
      <c r="F624" t="s">
        <v>1048</v>
      </c>
      <c r="G624" t="s">
        <v>938</v>
      </c>
      <c r="H624">
        <v>1.5960000000000001</v>
      </c>
      <c r="K624">
        <v>107688138</v>
      </c>
      <c r="L624" s="2">
        <v>45397</v>
      </c>
      <c r="M624">
        <v>30</v>
      </c>
      <c r="N624">
        <v>1</v>
      </c>
      <c r="O624">
        <v>7</v>
      </c>
      <c r="P624">
        <v>1</v>
      </c>
      <c r="Q624" t="s">
        <v>7</v>
      </c>
    </row>
    <row r="625" spans="1:17">
      <c r="A625" t="s">
        <v>998</v>
      </c>
      <c r="B625" t="s">
        <v>942</v>
      </c>
      <c r="C625">
        <v>0</v>
      </c>
      <c r="E625" t="s">
        <v>956</v>
      </c>
      <c r="G625" t="s">
        <v>938</v>
      </c>
      <c r="H625">
        <v>1.5960000000000001</v>
      </c>
      <c r="K625">
        <v>108339105</v>
      </c>
      <c r="L625" s="2">
        <v>46007</v>
      </c>
      <c r="M625">
        <v>30</v>
      </c>
      <c r="N625">
        <v>1</v>
      </c>
      <c r="O625">
        <v>0</v>
      </c>
      <c r="P625">
        <v>4</v>
      </c>
      <c r="Q625" t="s">
        <v>7</v>
      </c>
    </row>
    <row r="626" spans="1:17">
      <c r="A626" t="s">
        <v>998</v>
      </c>
      <c r="B626" t="s">
        <v>942</v>
      </c>
      <c r="C626">
        <v>1E-3</v>
      </c>
      <c r="D626" t="s">
        <v>756</v>
      </c>
      <c r="E626" t="s">
        <v>956</v>
      </c>
      <c r="F626" t="s">
        <v>1114</v>
      </c>
      <c r="G626" t="s">
        <v>938</v>
      </c>
      <c r="H626">
        <v>1.597</v>
      </c>
      <c r="K626">
        <v>106846544</v>
      </c>
      <c r="L626" s="2">
        <v>44590</v>
      </c>
      <c r="M626">
        <v>21</v>
      </c>
      <c r="N626">
        <v>1</v>
      </c>
      <c r="O626">
        <v>7</v>
      </c>
      <c r="P626">
        <v>4</v>
      </c>
      <c r="Q626" t="s">
        <v>7</v>
      </c>
    </row>
    <row r="627" spans="1:17">
      <c r="A627" t="s">
        <v>998</v>
      </c>
      <c r="B627" t="s">
        <v>942</v>
      </c>
      <c r="C627">
        <v>2.8000000000000001E-2</v>
      </c>
      <c r="D627" t="s">
        <v>756</v>
      </c>
      <c r="E627" t="s">
        <v>956</v>
      </c>
      <c r="F627" t="s">
        <v>1031</v>
      </c>
      <c r="G627" t="s">
        <v>938</v>
      </c>
      <c r="H627">
        <v>1.6240000000000001</v>
      </c>
      <c r="K627">
        <v>106521356</v>
      </c>
      <c r="L627" s="2">
        <v>44232</v>
      </c>
      <c r="M627">
        <v>30</v>
      </c>
      <c r="N627">
        <v>2</v>
      </c>
      <c r="P627">
        <v>2</v>
      </c>
      <c r="Q627" t="s">
        <v>7</v>
      </c>
    </row>
    <row r="628" spans="1:17">
      <c r="A628" t="s">
        <v>998</v>
      </c>
      <c r="B628" t="s">
        <v>942</v>
      </c>
      <c r="C628">
        <v>2.8000000000000001E-2</v>
      </c>
      <c r="D628" t="s">
        <v>762</v>
      </c>
      <c r="E628" t="s">
        <v>956</v>
      </c>
      <c r="F628" t="s">
        <v>956</v>
      </c>
      <c r="G628" t="s">
        <v>938</v>
      </c>
      <c r="H628">
        <v>1.6240000000000001</v>
      </c>
      <c r="K628">
        <v>108189366</v>
      </c>
      <c r="L628" s="2">
        <v>45871</v>
      </c>
      <c r="M628">
        <v>21</v>
      </c>
      <c r="N628">
        <v>2</v>
      </c>
      <c r="O628">
        <v>1</v>
      </c>
      <c r="P628">
        <v>1</v>
      </c>
      <c r="Q628" t="s">
        <v>7</v>
      </c>
    </row>
    <row r="629" spans="1:17">
      <c r="A629" t="s">
        <v>998</v>
      </c>
      <c r="B629" t="s">
        <v>942</v>
      </c>
      <c r="C629">
        <v>4.1000000000000002E-2</v>
      </c>
      <c r="D629" t="s">
        <v>756</v>
      </c>
      <c r="E629" t="s">
        <v>956</v>
      </c>
      <c r="F629" t="s">
        <v>1010</v>
      </c>
      <c r="G629" t="s">
        <v>938</v>
      </c>
      <c r="H629">
        <v>1.637</v>
      </c>
      <c r="K629">
        <v>107409534</v>
      </c>
      <c r="L629" s="2">
        <v>45136</v>
      </c>
      <c r="M629">
        <v>30</v>
      </c>
      <c r="N629">
        <v>1</v>
      </c>
      <c r="O629">
        <v>0</v>
      </c>
      <c r="P629">
        <v>1</v>
      </c>
      <c r="Q629" t="s">
        <v>3</v>
      </c>
    </row>
    <row r="630" spans="1:17">
      <c r="A630" t="s">
        <v>998</v>
      </c>
      <c r="B630" t="s">
        <v>942</v>
      </c>
      <c r="C630">
        <v>5.3999999999999999E-2</v>
      </c>
      <c r="D630" t="s">
        <v>758</v>
      </c>
      <c r="E630" t="s">
        <v>1031</v>
      </c>
      <c r="F630" t="s">
        <v>956</v>
      </c>
      <c r="G630" t="s">
        <v>938</v>
      </c>
      <c r="H630">
        <v>1.669</v>
      </c>
      <c r="K630">
        <v>106271943</v>
      </c>
      <c r="L630" s="2">
        <v>43959</v>
      </c>
      <c r="M630">
        <v>30</v>
      </c>
      <c r="N630">
        <v>2</v>
      </c>
      <c r="O630">
        <v>7</v>
      </c>
      <c r="P630">
        <v>1</v>
      </c>
      <c r="Q630" t="s">
        <v>8</v>
      </c>
    </row>
    <row r="631" spans="1:17">
      <c r="A631" t="s">
        <v>998</v>
      </c>
      <c r="B631" t="s">
        <v>942</v>
      </c>
      <c r="C631">
        <v>7.5999999999999998E-2</v>
      </c>
      <c r="D631" t="s">
        <v>762</v>
      </c>
      <c r="E631" t="s">
        <v>956</v>
      </c>
      <c r="F631" t="s">
        <v>1004</v>
      </c>
      <c r="G631" t="s">
        <v>938</v>
      </c>
      <c r="H631">
        <v>1.6719999999999999</v>
      </c>
      <c r="K631">
        <v>108546778</v>
      </c>
      <c r="L631" s="2">
        <v>46204</v>
      </c>
      <c r="M631">
        <v>28</v>
      </c>
      <c r="N631">
        <v>1</v>
      </c>
      <c r="O631">
        <v>0</v>
      </c>
      <c r="P631">
        <v>1</v>
      </c>
      <c r="Q631" t="s">
        <v>7</v>
      </c>
    </row>
    <row r="632" spans="1:17">
      <c r="A632" t="s">
        <v>998</v>
      </c>
      <c r="B632" t="s">
        <v>942</v>
      </c>
      <c r="C632">
        <v>7.5999999999999998E-2</v>
      </c>
      <c r="D632" t="s">
        <v>762</v>
      </c>
      <c r="E632" t="s">
        <v>956</v>
      </c>
      <c r="F632" t="s">
        <v>1031</v>
      </c>
      <c r="G632" t="s">
        <v>938</v>
      </c>
      <c r="H632">
        <v>1.6719999999999999</v>
      </c>
      <c r="K632">
        <v>108259953</v>
      </c>
      <c r="L632" s="2">
        <v>45940</v>
      </c>
      <c r="M632">
        <v>21</v>
      </c>
      <c r="N632">
        <v>1</v>
      </c>
      <c r="O632">
        <v>0</v>
      </c>
      <c r="P632">
        <v>1</v>
      </c>
      <c r="Q632" t="s">
        <v>7</v>
      </c>
    </row>
    <row r="633" spans="1:17">
      <c r="A633" t="s">
        <v>998</v>
      </c>
      <c r="B633" t="s">
        <v>942</v>
      </c>
      <c r="C633">
        <v>3.2000000000000001E-2</v>
      </c>
      <c r="D633" t="s">
        <v>765</v>
      </c>
      <c r="E633" t="s">
        <v>1031</v>
      </c>
      <c r="F633" t="s">
        <v>956</v>
      </c>
      <c r="G633" t="s">
        <v>938</v>
      </c>
      <c r="H633">
        <v>1.6910000000000001</v>
      </c>
      <c r="K633">
        <v>108226112</v>
      </c>
      <c r="L633" s="2">
        <v>45910</v>
      </c>
      <c r="M633">
        <v>28</v>
      </c>
      <c r="N633">
        <v>1</v>
      </c>
      <c r="O633">
        <v>0</v>
      </c>
      <c r="P633">
        <v>2</v>
      </c>
      <c r="Q633" t="s">
        <v>7</v>
      </c>
    </row>
    <row r="634" spans="1:17">
      <c r="A634" t="s">
        <v>998</v>
      </c>
      <c r="B634" t="s">
        <v>942</v>
      </c>
      <c r="C634">
        <v>8.9999999999999993E-3</v>
      </c>
      <c r="D634" t="s">
        <v>758</v>
      </c>
      <c r="E634" t="s">
        <v>1031</v>
      </c>
      <c r="F634" t="s">
        <v>956</v>
      </c>
      <c r="G634" t="s">
        <v>938</v>
      </c>
      <c r="H634">
        <v>1.714</v>
      </c>
      <c r="K634">
        <v>105107758</v>
      </c>
      <c r="L634" s="2">
        <v>42863</v>
      </c>
      <c r="M634">
        <v>21</v>
      </c>
      <c r="N634">
        <v>10</v>
      </c>
      <c r="O634">
        <v>0</v>
      </c>
      <c r="P634">
        <v>1</v>
      </c>
      <c r="Q634" t="s">
        <v>7</v>
      </c>
    </row>
    <row r="635" spans="1:17">
      <c r="A635" t="s">
        <v>998</v>
      </c>
      <c r="B635" t="s">
        <v>942</v>
      </c>
      <c r="C635">
        <v>3.0000000000000001E-3</v>
      </c>
      <c r="D635" t="s">
        <v>758</v>
      </c>
      <c r="E635" t="s">
        <v>1031</v>
      </c>
      <c r="F635" t="s">
        <v>1029</v>
      </c>
      <c r="G635" t="s">
        <v>938</v>
      </c>
      <c r="H635">
        <v>1.72</v>
      </c>
      <c r="K635">
        <v>107394861</v>
      </c>
      <c r="L635" s="2">
        <v>45120</v>
      </c>
      <c r="M635">
        <v>28</v>
      </c>
      <c r="N635">
        <v>1</v>
      </c>
      <c r="O635">
        <v>2</v>
      </c>
      <c r="P635">
        <v>1</v>
      </c>
      <c r="Q635" t="s">
        <v>7</v>
      </c>
    </row>
    <row r="636" spans="1:17">
      <c r="A636" t="s">
        <v>998</v>
      </c>
      <c r="B636" t="s">
        <v>1031</v>
      </c>
      <c r="C636">
        <v>0</v>
      </c>
      <c r="E636" t="s">
        <v>942</v>
      </c>
      <c r="F636" t="s">
        <v>1009</v>
      </c>
      <c r="G636" t="s">
        <v>938</v>
      </c>
      <c r="H636">
        <v>1.7230000000000001</v>
      </c>
      <c r="K636">
        <v>105042553</v>
      </c>
      <c r="L636" s="2">
        <v>42796</v>
      </c>
      <c r="M636">
        <v>21</v>
      </c>
      <c r="N636">
        <v>1</v>
      </c>
      <c r="O636">
        <v>8</v>
      </c>
      <c r="P636">
        <v>1</v>
      </c>
      <c r="Q636" t="s">
        <v>7</v>
      </c>
    </row>
    <row r="637" spans="1:17">
      <c r="A637" t="s">
        <v>998</v>
      </c>
      <c r="B637" t="s">
        <v>1031</v>
      </c>
      <c r="C637">
        <v>0</v>
      </c>
      <c r="E637" t="s">
        <v>942</v>
      </c>
      <c r="F637" t="s">
        <v>1017</v>
      </c>
      <c r="G637" t="s">
        <v>938</v>
      </c>
      <c r="H637">
        <v>1.7230000000000001</v>
      </c>
      <c r="K637">
        <v>108066279</v>
      </c>
      <c r="L637" s="2">
        <v>45749</v>
      </c>
      <c r="M637">
        <v>21</v>
      </c>
      <c r="N637">
        <v>1</v>
      </c>
      <c r="O637">
        <v>8</v>
      </c>
      <c r="P637">
        <v>1</v>
      </c>
      <c r="Q637" t="s">
        <v>7</v>
      </c>
    </row>
    <row r="638" spans="1:17">
      <c r="A638" t="s">
        <v>998</v>
      </c>
      <c r="B638" t="s">
        <v>1031</v>
      </c>
      <c r="C638">
        <v>0</v>
      </c>
      <c r="E638" t="s">
        <v>942</v>
      </c>
      <c r="F638" t="s">
        <v>1017</v>
      </c>
      <c r="G638" t="s">
        <v>938</v>
      </c>
      <c r="H638">
        <v>1.7230000000000001</v>
      </c>
      <c r="K638">
        <v>108260126</v>
      </c>
      <c r="L638" s="2">
        <v>45940</v>
      </c>
      <c r="M638">
        <v>30</v>
      </c>
      <c r="N638">
        <v>1</v>
      </c>
      <c r="O638">
        <v>8</v>
      </c>
      <c r="P638">
        <v>1</v>
      </c>
      <c r="Q638" t="s">
        <v>7</v>
      </c>
    </row>
    <row r="639" spans="1:17">
      <c r="A639" t="s">
        <v>998</v>
      </c>
      <c r="B639" t="s">
        <v>942</v>
      </c>
      <c r="C639">
        <v>0</v>
      </c>
      <c r="D639" t="s">
        <v>6</v>
      </c>
      <c r="E639" t="s">
        <v>1031</v>
      </c>
      <c r="F639" t="s">
        <v>1009</v>
      </c>
      <c r="G639" t="s">
        <v>938</v>
      </c>
      <c r="H639">
        <v>1.7230000000000001</v>
      </c>
      <c r="K639">
        <v>107474941</v>
      </c>
      <c r="L639" s="2">
        <v>45201</v>
      </c>
      <c r="M639">
        <v>21</v>
      </c>
      <c r="N639">
        <v>1</v>
      </c>
      <c r="O639">
        <v>0</v>
      </c>
      <c r="P639">
        <v>1</v>
      </c>
      <c r="Q639" t="s">
        <v>7</v>
      </c>
    </row>
    <row r="640" spans="1:17">
      <c r="A640" t="s">
        <v>998</v>
      </c>
      <c r="B640" t="s">
        <v>942</v>
      </c>
      <c r="C640">
        <v>0</v>
      </c>
      <c r="E640" t="s">
        <v>1031</v>
      </c>
      <c r="F640" t="s">
        <v>1009</v>
      </c>
      <c r="G640" t="s">
        <v>938</v>
      </c>
      <c r="H640">
        <v>1.7230000000000001</v>
      </c>
      <c r="K640">
        <v>107094839</v>
      </c>
      <c r="L640" s="2">
        <v>44833</v>
      </c>
      <c r="M640">
        <v>28</v>
      </c>
      <c r="N640">
        <v>1</v>
      </c>
      <c r="O640">
        <v>0</v>
      </c>
      <c r="P640">
        <v>1</v>
      </c>
      <c r="Q640" t="s">
        <v>7</v>
      </c>
    </row>
    <row r="641" spans="1:17">
      <c r="A641" t="s">
        <v>998</v>
      </c>
      <c r="B641" t="s">
        <v>942</v>
      </c>
      <c r="C641">
        <v>0</v>
      </c>
      <c r="D641" t="s">
        <v>757</v>
      </c>
      <c r="E641" t="s">
        <v>1031</v>
      </c>
      <c r="F641" t="s">
        <v>1009</v>
      </c>
      <c r="G641" t="s">
        <v>938</v>
      </c>
      <c r="H641">
        <v>1.7230000000000001</v>
      </c>
      <c r="K641">
        <v>107324068</v>
      </c>
      <c r="L641" s="2">
        <v>45050</v>
      </c>
      <c r="M641">
        <v>30</v>
      </c>
      <c r="N641">
        <v>1</v>
      </c>
      <c r="O641">
        <v>8</v>
      </c>
      <c r="P641">
        <v>1</v>
      </c>
      <c r="Q641" t="s">
        <v>7</v>
      </c>
    </row>
    <row r="642" spans="1:17">
      <c r="A642" t="s">
        <v>998</v>
      </c>
      <c r="B642" t="s">
        <v>942</v>
      </c>
      <c r="C642">
        <v>5.0000000000000001E-3</v>
      </c>
      <c r="D642" t="s">
        <v>756</v>
      </c>
      <c r="E642" t="s">
        <v>1031</v>
      </c>
      <c r="F642" t="s">
        <v>1009</v>
      </c>
      <c r="G642" t="s">
        <v>938</v>
      </c>
      <c r="H642">
        <v>1.728</v>
      </c>
      <c r="K642">
        <v>106211351</v>
      </c>
      <c r="L642" s="2">
        <v>43883</v>
      </c>
      <c r="M642">
        <v>30</v>
      </c>
      <c r="N642">
        <v>1</v>
      </c>
      <c r="O642">
        <v>0</v>
      </c>
      <c r="P642">
        <v>1</v>
      </c>
      <c r="Q642" t="s">
        <v>7</v>
      </c>
    </row>
    <row r="643" spans="1:17">
      <c r="A643" t="s">
        <v>998</v>
      </c>
      <c r="B643" t="s">
        <v>942</v>
      </c>
      <c r="C643">
        <v>8.9999999999999993E-3</v>
      </c>
      <c r="D643" t="s">
        <v>756</v>
      </c>
      <c r="E643" t="s">
        <v>1031</v>
      </c>
      <c r="F643" t="s">
        <v>1009</v>
      </c>
      <c r="G643" t="s">
        <v>938</v>
      </c>
      <c r="H643">
        <v>1.732</v>
      </c>
      <c r="K643">
        <v>106972617</v>
      </c>
      <c r="L643" s="2">
        <v>44712</v>
      </c>
      <c r="M643">
        <v>21</v>
      </c>
      <c r="N643">
        <v>1</v>
      </c>
      <c r="O643">
        <v>0</v>
      </c>
      <c r="P643">
        <v>1</v>
      </c>
      <c r="Q643" t="s">
        <v>3</v>
      </c>
    </row>
    <row r="644" spans="1:17">
      <c r="A644" t="s">
        <v>998</v>
      </c>
      <c r="B644" t="s">
        <v>942</v>
      </c>
      <c r="C644">
        <v>8.9999999999999993E-3</v>
      </c>
      <c r="D644" t="s">
        <v>762</v>
      </c>
      <c r="E644" t="s">
        <v>1031</v>
      </c>
      <c r="F644" t="s">
        <v>1009</v>
      </c>
      <c r="G644" t="s">
        <v>938</v>
      </c>
      <c r="H644">
        <v>1.732</v>
      </c>
      <c r="K644">
        <v>107615077</v>
      </c>
      <c r="L644" s="2">
        <v>45327</v>
      </c>
      <c r="M644">
        <v>21</v>
      </c>
      <c r="N644">
        <v>1</v>
      </c>
      <c r="O644">
        <v>0</v>
      </c>
      <c r="P644">
        <v>1</v>
      </c>
      <c r="Q644" t="s">
        <v>7</v>
      </c>
    </row>
    <row r="645" spans="1:17">
      <c r="A645" t="s">
        <v>998</v>
      </c>
      <c r="B645" t="s">
        <v>942</v>
      </c>
      <c r="C645">
        <v>8.9999999999999993E-3</v>
      </c>
      <c r="D645" t="s">
        <v>762</v>
      </c>
      <c r="E645" t="s">
        <v>1031</v>
      </c>
      <c r="F645" t="s">
        <v>1009</v>
      </c>
      <c r="G645" t="s">
        <v>938</v>
      </c>
      <c r="H645">
        <v>1.732</v>
      </c>
      <c r="K645">
        <v>108538290</v>
      </c>
      <c r="L645" s="2">
        <v>46196</v>
      </c>
      <c r="M645">
        <v>28</v>
      </c>
      <c r="N645">
        <v>1</v>
      </c>
      <c r="O645">
        <v>0</v>
      </c>
      <c r="P645">
        <v>1</v>
      </c>
      <c r="Q645" t="s">
        <v>7</v>
      </c>
    </row>
    <row r="646" spans="1:17">
      <c r="A646" t="s">
        <v>998</v>
      </c>
      <c r="B646" t="s">
        <v>942</v>
      </c>
      <c r="C646">
        <v>1.2E-2</v>
      </c>
      <c r="D646" t="s">
        <v>756</v>
      </c>
      <c r="E646" t="s">
        <v>1031</v>
      </c>
      <c r="F646" t="s">
        <v>1009</v>
      </c>
      <c r="G646" t="s">
        <v>938</v>
      </c>
      <c r="H646">
        <v>1.7350000000000001</v>
      </c>
      <c r="K646">
        <v>107847003</v>
      </c>
      <c r="L646" s="2">
        <v>45547</v>
      </c>
      <c r="M646">
        <v>24</v>
      </c>
      <c r="N646">
        <v>1</v>
      </c>
      <c r="O646">
        <v>0</v>
      </c>
      <c r="P646">
        <v>1</v>
      </c>
      <c r="Q646" t="s">
        <v>7</v>
      </c>
    </row>
    <row r="647" spans="1:17">
      <c r="A647" t="s">
        <v>998</v>
      </c>
      <c r="B647" t="s">
        <v>942</v>
      </c>
      <c r="C647">
        <v>1.9E-2</v>
      </c>
      <c r="D647" t="s">
        <v>762</v>
      </c>
      <c r="E647" t="s">
        <v>1031</v>
      </c>
      <c r="F647" t="s">
        <v>1009</v>
      </c>
      <c r="G647" t="s">
        <v>938</v>
      </c>
      <c r="H647">
        <v>1.742</v>
      </c>
      <c r="K647">
        <v>106802460</v>
      </c>
      <c r="L647" s="2">
        <v>44543</v>
      </c>
      <c r="M647">
        <v>30</v>
      </c>
      <c r="N647">
        <v>1</v>
      </c>
      <c r="O647">
        <v>0</v>
      </c>
      <c r="P647">
        <v>2</v>
      </c>
      <c r="Q647" t="s">
        <v>7</v>
      </c>
    </row>
    <row r="648" spans="1:17">
      <c r="A648" t="s">
        <v>998</v>
      </c>
      <c r="B648" t="s">
        <v>942</v>
      </c>
      <c r="C648">
        <v>2.4E-2</v>
      </c>
      <c r="D648" t="s">
        <v>756</v>
      </c>
      <c r="E648" t="s">
        <v>1031</v>
      </c>
      <c r="F648" t="s">
        <v>1009</v>
      </c>
      <c r="G648" t="s">
        <v>938</v>
      </c>
      <c r="H648">
        <v>1.7470000000000001</v>
      </c>
      <c r="K648">
        <v>105671767</v>
      </c>
      <c r="L648" s="2">
        <v>43399</v>
      </c>
      <c r="M648">
        <v>30</v>
      </c>
      <c r="N648">
        <v>2</v>
      </c>
      <c r="O648">
        <v>0</v>
      </c>
      <c r="P648">
        <v>1</v>
      </c>
      <c r="Q648" t="s">
        <v>7</v>
      </c>
    </row>
    <row r="649" spans="1:17">
      <c r="A649" t="s">
        <v>998</v>
      </c>
      <c r="B649" t="s">
        <v>942</v>
      </c>
      <c r="C649">
        <v>3.7999999999999999E-2</v>
      </c>
      <c r="D649" t="s">
        <v>756</v>
      </c>
      <c r="E649" t="s">
        <v>1031</v>
      </c>
      <c r="F649" t="s">
        <v>1009</v>
      </c>
      <c r="G649" t="s">
        <v>938</v>
      </c>
      <c r="H649">
        <v>1.7609999999999999</v>
      </c>
      <c r="K649">
        <v>108373250</v>
      </c>
      <c r="L649" s="2">
        <v>46038</v>
      </c>
      <c r="M649">
        <v>30</v>
      </c>
      <c r="N649">
        <v>1</v>
      </c>
      <c r="O649">
        <v>0</v>
      </c>
      <c r="P649">
        <v>1</v>
      </c>
      <c r="Q649" t="s">
        <v>3</v>
      </c>
    </row>
    <row r="650" spans="1:17">
      <c r="A650" t="s">
        <v>998</v>
      </c>
      <c r="B650" t="s">
        <v>942</v>
      </c>
      <c r="C650">
        <v>4.7E-2</v>
      </c>
      <c r="D650" t="s">
        <v>762</v>
      </c>
      <c r="E650" t="s">
        <v>1031</v>
      </c>
      <c r="F650" t="s">
        <v>1009</v>
      </c>
      <c r="G650" t="s">
        <v>938</v>
      </c>
      <c r="H650">
        <v>1.77</v>
      </c>
      <c r="K650">
        <v>108092197</v>
      </c>
      <c r="L650" s="2">
        <v>45775</v>
      </c>
      <c r="M650">
        <v>24</v>
      </c>
      <c r="N650">
        <v>1</v>
      </c>
      <c r="O650">
        <v>0</v>
      </c>
      <c r="P650">
        <v>1</v>
      </c>
      <c r="Q650" t="s">
        <v>3</v>
      </c>
    </row>
    <row r="651" spans="1:17">
      <c r="A651" t="s">
        <v>998</v>
      </c>
      <c r="B651" t="s">
        <v>942</v>
      </c>
      <c r="C651">
        <v>5.1999999999999998E-2</v>
      </c>
      <c r="D651" t="s">
        <v>756</v>
      </c>
      <c r="E651" t="s">
        <v>1031</v>
      </c>
      <c r="F651" t="s">
        <v>1009</v>
      </c>
      <c r="G651" t="s">
        <v>938</v>
      </c>
      <c r="H651">
        <v>1.7749999999999999</v>
      </c>
      <c r="K651">
        <v>108192410</v>
      </c>
      <c r="L651" s="2">
        <v>45873</v>
      </c>
      <c r="M651">
        <v>21</v>
      </c>
      <c r="N651">
        <v>1</v>
      </c>
      <c r="O651">
        <v>0</v>
      </c>
      <c r="P651">
        <v>1</v>
      </c>
      <c r="Q651" t="s">
        <v>7</v>
      </c>
    </row>
    <row r="652" spans="1:17">
      <c r="A652" t="s">
        <v>998</v>
      </c>
      <c r="B652" t="s">
        <v>942</v>
      </c>
      <c r="C652">
        <v>5.2999999999999999E-2</v>
      </c>
      <c r="D652" t="s">
        <v>756</v>
      </c>
      <c r="E652" t="s">
        <v>1031</v>
      </c>
      <c r="F652" t="s">
        <v>1009</v>
      </c>
      <c r="G652" t="s">
        <v>938</v>
      </c>
      <c r="H652">
        <v>1.776</v>
      </c>
      <c r="K652">
        <v>105233224</v>
      </c>
      <c r="L652" s="2">
        <v>42984</v>
      </c>
      <c r="M652">
        <v>23</v>
      </c>
      <c r="N652">
        <v>1</v>
      </c>
      <c r="O652">
        <v>0</v>
      </c>
      <c r="P652">
        <v>1</v>
      </c>
      <c r="Q652" t="s">
        <v>3</v>
      </c>
    </row>
    <row r="653" spans="1:17">
      <c r="A653" t="s">
        <v>998</v>
      </c>
      <c r="B653" t="s">
        <v>942</v>
      </c>
      <c r="C653">
        <v>5.3999999999999999E-2</v>
      </c>
      <c r="D653" t="s">
        <v>758</v>
      </c>
      <c r="E653" t="s">
        <v>1009</v>
      </c>
      <c r="F653" t="s">
        <v>1082</v>
      </c>
      <c r="G653" t="s">
        <v>938</v>
      </c>
      <c r="H653">
        <v>1.7889999999999999</v>
      </c>
      <c r="K653">
        <v>105941656</v>
      </c>
      <c r="L653" s="2">
        <v>43641</v>
      </c>
      <c r="M653">
        <v>21</v>
      </c>
      <c r="N653">
        <v>1</v>
      </c>
      <c r="O653">
        <v>0</v>
      </c>
      <c r="P653">
        <v>1</v>
      </c>
      <c r="Q653" t="s">
        <v>3</v>
      </c>
    </row>
    <row r="654" spans="1:17">
      <c r="A654" t="s">
        <v>998</v>
      </c>
      <c r="B654" t="s">
        <v>942</v>
      </c>
      <c r="C654">
        <v>7.0000000000000007E-2</v>
      </c>
      <c r="D654" t="s">
        <v>756</v>
      </c>
      <c r="E654" t="s">
        <v>1031</v>
      </c>
      <c r="F654" t="s">
        <v>1009</v>
      </c>
      <c r="G654" t="s">
        <v>938</v>
      </c>
      <c r="H654">
        <v>1.7929999999999999</v>
      </c>
      <c r="K654">
        <v>106586027</v>
      </c>
      <c r="L654" s="2">
        <v>44287</v>
      </c>
      <c r="M654">
        <v>23</v>
      </c>
      <c r="N654">
        <v>1</v>
      </c>
      <c r="P654">
        <v>1</v>
      </c>
      <c r="Q654" t="s">
        <v>3</v>
      </c>
    </row>
    <row r="655" spans="1:17">
      <c r="A655" t="s">
        <v>998</v>
      </c>
      <c r="B655" t="s">
        <v>942</v>
      </c>
      <c r="C655">
        <v>7.0000000000000007E-2</v>
      </c>
      <c r="D655" t="s">
        <v>762</v>
      </c>
      <c r="E655" t="s">
        <v>1031</v>
      </c>
      <c r="F655" t="s">
        <v>1009</v>
      </c>
      <c r="G655" t="s">
        <v>938</v>
      </c>
      <c r="H655">
        <v>1.7929999999999999</v>
      </c>
      <c r="K655">
        <v>107618965</v>
      </c>
      <c r="L655" s="2">
        <v>45331</v>
      </c>
      <c r="M655">
        <v>24</v>
      </c>
      <c r="N655">
        <v>1</v>
      </c>
      <c r="O655">
        <v>8</v>
      </c>
      <c r="P655">
        <v>4</v>
      </c>
      <c r="Q655" t="s">
        <v>7</v>
      </c>
    </row>
    <row r="656" spans="1:17">
      <c r="A656" t="s">
        <v>998</v>
      </c>
      <c r="B656" t="s">
        <v>942</v>
      </c>
      <c r="C656">
        <v>4.9000000000000002E-2</v>
      </c>
      <c r="D656" t="s">
        <v>758</v>
      </c>
      <c r="E656" t="s">
        <v>1009</v>
      </c>
      <c r="F656" t="s">
        <v>1012</v>
      </c>
      <c r="G656" t="s">
        <v>938</v>
      </c>
      <c r="H656">
        <v>1.794</v>
      </c>
      <c r="K656">
        <v>106510050</v>
      </c>
      <c r="L656" s="2">
        <v>44220</v>
      </c>
      <c r="M656">
        <v>1</v>
      </c>
      <c r="N656">
        <v>1</v>
      </c>
      <c r="O656">
        <v>0</v>
      </c>
      <c r="P656">
        <v>4</v>
      </c>
      <c r="Q656" t="s">
        <v>7</v>
      </c>
    </row>
    <row r="657" spans="1:22">
      <c r="A657" t="s">
        <v>998</v>
      </c>
      <c r="B657" t="s">
        <v>942</v>
      </c>
      <c r="C657">
        <v>4.5999999999999999E-2</v>
      </c>
      <c r="D657" t="s">
        <v>758</v>
      </c>
      <c r="E657" t="s">
        <v>1009</v>
      </c>
      <c r="F657" t="s">
        <v>1031</v>
      </c>
      <c r="G657" t="s">
        <v>938</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998</v>
      </c>
      <c r="B658" t="s">
        <v>942</v>
      </c>
      <c r="C658">
        <v>7.3999999999999996E-2</v>
      </c>
      <c r="D658" t="s">
        <v>756</v>
      </c>
      <c r="E658" t="s">
        <v>1031</v>
      </c>
      <c r="F658" t="s">
        <v>1009</v>
      </c>
      <c r="G658" t="s">
        <v>938</v>
      </c>
      <c r="H658">
        <v>1.7969999999999999</v>
      </c>
      <c r="K658">
        <v>108215071</v>
      </c>
      <c r="L658" s="2">
        <v>45897</v>
      </c>
      <c r="M658">
        <v>30</v>
      </c>
      <c r="N658">
        <v>1</v>
      </c>
      <c r="O658">
        <v>4</v>
      </c>
      <c r="P658">
        <v>1</v>
      </c>
      <c r="Q658" t="s">
        <v>7</v>
      </c>
    </row>
    <row r="659" spans="1:22">
      <c r="A659" t="s">
        <v>998</v>
      </c>
      <c r="B659" t="s">
        <v>942</v>
      </c>
      <c r="C659">
        <v>7.5999999999999998E-2</v>
      </c>
      <c r="D659" t="s">
        <v>756</v>
      </c>
      <c r="E659" t="s">
        <v>1031</v>
      </c>
      <c r="F659" t="s">
        <v>1009</v>
      </c>
      <c r="G659" t="s">
        <v>938</v>
      </c>
      <c r="H659">
        <v>1.7989999999999999</v>
      </c>
      <c r="K659">
        <v>107756319</v>
      </c>
      <c r="L659" s="2">
        <v>45461</v>
      </c>
      <c r="M659">
        <v>23</v>
      </c>
      <c r="N659">
        <v>1</v>
      </c>
      <c r="O659">
        <v>0</v>
      </c>
      <c r="P659">
        <v>1</v>
      </c>
      <c r="Q659" t="s">
        <v>7</v>
      </c>
    </row>
    <row r="660" spans="1:22">
      <c r="A660" t="s">
        <v>998</v>
      </c>
      <c r="B660" t="s">
        <v>942</v>
      </c>
      <c r="C660">
        <v>4.1000000000000002E-2</v>
      </c>
      <c r="D660" t="s">
        <v>765</v>
      </c>
      <c r="E660" t="s">
        <v>1009</v>
      </c>
      <c r="F660" t="s">
        <v>1031</v>
      </c>
      <c r="G660" t="s">
        <v>938</v>
      </c>
      <c r="H660">
        <v>1.802</v>
      </c>
      <c r="K660">
        <v>108466071</v>
      </c>
      <c r="L660" s="2">
        <v>46127</v>
      </c>
      <c r="M660">
        <v>30</v>
      </c>
      <c r="N660">
        <v>1</v>
      </c>
      <c r="O660">
        <v>0</v>
      </c>
      <c r="P660">
        <v>1</v>
      </c>
      <c r="Q660" t="s">
        <v>3</v>
      </c>
    </row>
    <row r="661" spans="1:22">
      <c r="A661" t="s">
        <v>998</v>
      </c>
      <c r="B661" t="s">
        <v>942</v>
      </c>
      <c r="C661">
        <v>3.7999999999999999E-2</v>
      </c>
      <c r="D661" t="s">
        <v>758</v>
      </c>
      <c r="E661" t="s">
        <v>1009</v>
      </c>
      <c r="F661" t="s">
        <v>1031</v>
      </c>
      <c r="G661" t="s">
        <v>938</v>
      </c>
      <c r="H661">
        <v>1.8049999999999999</v>
      </c>
      <c r="K661">
        <v>106944683</v>
      </c>
      <c r="L661" s="2">
        <v>44686</v>
      </c>
      <c r="M661">
        <v>30</v>
      </c>
      <c r="N661">
        <v>1</v>
      </c>
      <c r="O661">
        <v>8</v>
      </c>
      <c r="P661">
        <v>1</v>
      </c>
      <c r="Q661" t="s">
        <v>7</v>
      </c>
    </row>
    <row r="662" spans="1:22">
      <c r="A662" t="s">
        <v>998</v>
      </c>
      <c r="B662" t="s">
        <v>942</v>
      </c>
      <c r="C662">
        <v>3.7999999999999999E-2</v>
      </c>
      <c r="D662" t="s">
        <v>758</v>
      </c>
      <c r="E662" t="s">
        <v>1009</v>
      </c>
      <c r="F662" t="s">
        <v>1031</v>
      </c>
      <c r="G662" t="s">
        <v>938</v>
      </c>
      <c r="H662">
        <v>1.8049999999999999</v>
      </c>
      <c r="K662">
        <v>107496325</v>
      </c>
      <c r="L662" s="2">
        <v>45219</v>
      </c>
      <c r="M662">
        <v>30</v>
      </c>
      <c r="N662">
        <v>2</v>
      </c>
      <c r="O662">
        <v>0</v>
      </c>
      <c r="P662">
        <v>1</v>
      </c>
      <c r="Q662" t="s">
        <v>7</v>
      </c>
    </row>
    <row r="663" spans="1:22">
      <c r="A663" t="s">
        <v>998</v>
      </c>
      <c r="B663" t="s">
        <v>942</v>
      </c>
      <c r="C663">
        <v>3.7999999999999999E-2</v>
      </c>
      <c r="D663" t="s">
        <v>758</v>
      </c>
      <c r="E663" t="s">
        <v>1009</v>
      </c>
      <c r="F663" t="s">
        <v>956</v>
      </c>
      <c r="G663" t="s">
        <v>938</v>
      </c>
      <c r="H663">
        <v>1.8049999999999999</v>
      </c>
      <c r="K663">
        <v>106802346</v>
      </c>
      <c r="L663" s="2">
        <v>44503</v>
      </c>
      <c r="M663">
        <v>21</v>
      </c>
      <c r="N663">
        <v>1</v>
      </c>
      <c r="O663">
        <v>0</v>
      </c>
      <c r="P663">
        <v>1</v>
      </c>
      <c r="Q663" t="s">
        <v>7</v>
      </c>
    </row>
    <row r="664" spans="1:22">
      <c r="A664" t="s">
        <v>998</v>
      </c>
      <c r="B664" t="s">
        <v>942</v>
      </c>
      <c r="C664">
        <v>3.1E-2</v>
      </c>
      <c r="D664" t="s">
        <v>758</v>
      </c>
      <c r="E664" t="s">
        <v>1009</v>
      </c>
      <c r="F664" t="s">
        <v>1031</v>
      </c>
      <c r="G664" t="s">
        <v>938</v>
      </c>
      <c r="H664">
        <v>1.8120000000000001</v>
      </c>
      <c r="K664">
        <v>108064315</v>
      </c>
      <c r="L664" s="2">
        <v>45747</v>
      </c>
      <c r="M664">
        <v>30</v>
      </c>
      <c r="N664">
        <v>1</v>
      </c>
      <c r="O664">
        <v>8</v>
      </c>
      <c r="P664">
        <v>1</v>
      </c>
      <c r="Q664" t="s">
        <v>7</v>
      </c>
    </row>
    <row r="665" spans="1:22">
      <c r="A665" t="s">
        <v>998</v>
      </c>
      <c r="B665" t="s">
        <v>942</v>
      </c>
      <c r="C665">
        <v>2.4E-2</v>
      </c>
      <c r="D665" t="s">
        <v>758</v>
      </c>
      <c r="E665" t="s">
        <v>1009</v>
      </c>
      <c r="F665" t="s">
        <v>1031</v>
      </c>
      <c r="G665" t="s">
        <v>938</v>
      </c>
      <c r="H665">
        <v>1.819</v>
      </c>
      <c r="K665">
        <v>106891012</v>
      </c>
      <c r="L665" s="2">
        <v>44636</v>
      </c>
      <c r="M665">
        <v>30</v>
      </c>
      <c r="N665">
        <v>1</v>
      </c>
      <c r="O665">
        <v>25</v>
      </c>
      <c r="P665">
        <v>1</v>
      </c>
      <c r="Q665" t="s">
        <v>3</v>
      </c>
    </row>
    <row r="666" spans="1:22">
      <c r="A666" t="s">
        <v>998</v>
      </c>
      <c r="B666" t="s">
        <v>942</v>
      </c>
      <c r="C666">
        <v>1.9E-2</v>
      </c>
      <c r="D666" t="s">
        <v>758</v>
      </c>
      <c r="E666" t="s">
        <v>1009</v>
      </c>
      <c r="F666" t="s">
        <v>1031</v>
      </c>
      <c r="G666" t="s">
        <v>938</v>
      </c>
      <c r="H666">
        <v>1.8240000000000001</v>
      </c>
      <c r="K666">
        <v>108170643</v>
      </c>
      <c r="L666" s="2">
        <v>45852</v>
      </c>
      <c r="M666">
        <v>21</v>
      </c>
      <c r="N666">
        <v>1</v>
      </c>
      <c r="O666">
        <v>0</v>
      </c>
      <c r="P666">
        <v>1</v>
      </c>
      <c r="Q666" t="s">
        <v>7</v>
      </c>
    </row>
    <row r="667" spans="1:22">
      <c r="A667" t="s">
        <v>998</v>
      </c>
      <c r="B667" t="s">
        <v>942</v>
      </c>
      <c r="C667">
        <v>1.9E-2</v>
      </c>
      <c r="D667" t="s">
        <v>758</v>
      </c>
      <c r="E667" t="s">
        <v>1009</v>
      </c>
      <c r="F667" t="s">
        <v>1031</v>
      </c>
      <c r="G667" t="s">
        <v>938</v>
      </c>
      <c r="H667">
        <v>1.8240000000000001</v>
      </c>
      <c r="K667">
        <v>106980804</v>
      </c>
      <c r="L667" s="2">
        <v>44719</v>
      </c>
      <c r="M667">
        <v>30</v>
      </c>
      <c r="N667">
        <v>1</v>
      </c>
      <c r="O667">
        <v>8</v>
      </c>
      <c r="P667">
        <v>1</v>
      </c>
      <c r="Q667" t="s">
        <v>7</v>
      </c>
    </row>
    <row r="668" spans="1:22">
      <c r="A668" t="s">
        <v>998</v>
      </c>
      <c r="B668" t="s">
        <v>942</v>
      </c>
      <c r="C668">
        <v>1.9E-2</v>
      </c>
      <c r="D668" t="s">
        <v>765</v>
      </c>
      <c r="E668" t="s">
        <v>1009</v>
      </c>
      <c r="F668" t="s">
        <v>1031</v>
      </c>
      <c r="G668" t="s">
        <v>938</v>
      </c>
      <c r="H668">
        <v>1.8240000000000001</v>
      </c>
      <c r="K668">
        <v>108055389</v>
      </c>
      <c r="L668" s="2">
        <v>45737</v>
      </c>
      <c r="M668">
        <v>30</v>
      </c>
      <c r="N668">
        <v>1</v>
      </c>
      <c r="O668">
        <v>0</v>
      </c>
      <c r="P668">
        <v>1</v>
      </c>
      <c r="Q668" t="s">
        <v>7</v>
      </c>
    </row>
    <row r="669" spans="1:22">
      <c r="A669" t="s">
        <v>998</v>
      </c>
      <c r="B669" t="s">
        <v>942</v>
      </c>
      <c r="C669">
        <v>1.6E-2</v>
      </c>
      <c r="D669" t="s">
        <v>765</v>
      </c>
      <c r="E669" t="s">
        <v>1009</v>
      </c>
      <c r="F669" t="s">
        <v>1031</v>
      </c>
      <c r="G669" t="s">
        <v>938</v>
      </c>
      <c r="H669">
        <v>1.827</v>
      </c>
      <c r="K669">
        <v>108245396</v>
      </c>
      <c r="L669" s="2">
        <v>45927</v>
      </c>
      <c r="M669">
        <v>30</v>
      </c>
      <c r="N669">
        <v>1</v>
      </c>
      <c r="O669">
        <v>7</v>
      </c>
      <c r="P669">
        <v>1</v>
      </c>
      <c r="Q669" t="s">
        <v>7</v>
      </c>
    </row>
    <row r="670" spans="1:22">
      <c r="A670" t="s">
        <v>998</v>
      </c>
      <c r="B670" t="s">
        <v>942</v>
      </c>
      <c r="C670">
        <v>1.4E-2</v>
      </c>
      <c r="D670" t="s">
        <v>758</v>
      </c>
      <c r="E670" t="s">
        <v>1009</v>
      </c>
      <c r="F670" t="s">
        <v>956</v>
      </c>
      <c r="G670" t="s">
        <v>938</v>
      </c>
      <c r="H670">
        <v>1.829</v>
      </c>
      <c r="K670">
        <v>105007255</v>
      </c>
      <c r="L670" s="2">
        <v>42748</v>
      </c>
      <c r="M670">
        <v>30</v>
      </c>
      <c r="N670">
        <v>1</v>
      </c>
      <c r="O670">
        <v>0</v>
      </c>
      <c r="P670">
        <v>1</v>
      </c>
      <c r="Q670" t="s">
        <v>7</v>
      </c>
    </row>
    <row r="671" spans="1:22">
      <c r="A671" t="s">
        <v>998</v>
      </c>
      <c r="B671" t="s">
        <v>942</v>
      </c>
      <c r="C671">
        <v>8.9999999999999993E-3</v>
      </c>
      <c r="D671" t="s">
        <v>758</v>
      </c>
      <c r="E671" t="s">
        <v>1009</v>
      </c>
      <c r="F671" t="s">
        <v>1010</v>
      </c>
      <c r="G671" t="s">
        <v>938</v>
      </c>
      <c r="H671">
        <v>1.8340000000000001</v>
      </c>
      <c r="K671">
        <v>105589781</v>
      </c>
      <c r="L671" s="2">
        <v>43336</v>
      </c>
      <c r="M671">
        <v>30</v>
      </c>
      <c r="N671">
        <v>1</v>
      </c>
      <c r="O671">
        <v>0</v>
      </c>
      <c r="P671">
        <v>1</v>
      </c>
      <c r="Q671" t="s">
        <v>7</v>
      </c>
    </row>
    <row r="672" spans="1:22">
      <c r="A672" t="s">
        <v>998</v>
      </c>
      <c r="B672" t="s">
        <v>942</v>
      </c>
      <c r="C672">
        <v>8.9999999999999993E-3</v>
      </c>
      <c r="D672" t="s">
        <v>757</v>
      </c>
      <c r="E672" t="s">
        <v>1009</v>
      </c>
      <c r="F672" t="s">
        <v>1048</v>
      </c>
      <c r="G672" t="s">
        <v>938</v>
      </c>
      <c r="H672">
        <v>1.8340000000000001</v>
      </c>
      <c r="K672">
        <v>108170642</v>
      </c>
      <c r="L672" s="2">
        <v>45852</v>
      </c>
      <c r="M672">
        <v>30</v>
      </c>
      <c r="N672">
        <v>1</v>
      </c>
      <c r="O672">
        <v>0</v>
      </c>
      <c r="P672">
        <v>1</v>
      </c>
      <c r="Q672" t="s">
        <v>7</v>
      </c>
    </row>
    <row r="673" spans="1:17">
      <c r="A673" t="s">
        <v>998</v>
      </c>
      <c r="B673" t="s">
        <v>942</v>
      </c>
      <c r="C673">
        <v>5.7000000000000002E-2</v>
      </c>
      <c r="D673" t="s">
        <v>758</v>
      </c>
      <c r="E673" t="s">
        <v>1012</v>
      </c>
      <c r="F673" t="s">
        <v>1009</v>
      </c>
      <c r="G673" t="s">
        <v>938</v>
      </c>
      <c r="H673">
        <v>1.8360000000000001</v>
      </c>
      <c r="K673">
        <v>106802066</v>
      </c>
      <c r="L673" s="2">
        <v>44362</v>
      </c>
      <c r="M673">
        <v>21</v>
      </c>
      <c r="N673">
        <v>1</v>
      </c>
      <c r="O673">
        <v>0</v>
      </c>
      <c r="P673">
        <v>1</v>
      </c>
      <c r="Q673" t="s">
        <v>3</v>
      </c>
    </row>
    <row r="674" spans="1:17">
      <c r="A674" t="s">
        <v>998</v>
      </c>
      <c r="B674" t="s">
        <v>942</v>
      </c>
      <c r="C674">
        <v>0</v>
      </c>
      <c r="E674" t="s">
        <v>1009</v>
      </c>
      <c r="F674" t="s">
        <v>1056</v>
      </c>
      <c r="G674" t="s">
        <v>938</v>
      </c>
      <c r="H674">
        <v>1.843</v>
      </c>
      <c r="K674">
        <v>105277891</v>
      </c>
      <c r="L674" s="2">
        <v>43008</v>
      </c>
      <c r="M674">
        <v>30</v>
      </c>
      <c r="N674">
        <v>1</v>
      </c>
      <c r="O674">
        <v>7</v>
      </c>
      <c r="P674">
        <v>1</v>
      </c>
      <c r="Q674" t="s">
        <v>7</v>
      </c>
    </row>
    <row r="675" spans="1:17">
      <c r="A675" t="s">
        <v>998</v>
      </c>
      <c r="B675" t="s">
        <v>942</v>
      </c>
      <c r="C675">
        <v>0</v>
      </c>
      <c r="E675" t="s">
        <v>1009</v>
      </c>
      <c r="F675" t="s">
        <v>1010</v>
      </c>
      <c r="G675" t="s">
        <v>938</v>
      </c>
      <c r="H675">
        <v>1.843</v>
      </c>
      <c r="K675">
        <v>106805830</v>
      </c>
      <c r="L675" s="2">
        <v>44547</v>
      </c>
      <c r="M675">
        <v>21</v>
      </c>
      <c r="N675">
        <v>1</v>
      </c>
      <c r="O675">
        <v>7</v>
      </c>
      <c r="P675">
        <v>2</v>
      </c>
      <c r="Q675" t="s">
        <v>7</v>
      </c>
    </row>
    <row r="676" spans="1:17">
      <c r="A676" t="s">
        <v>998</v>
      </c>
      <c r="B676" t="s">
        <v>942</v>
      </c>
      <c r="C676">
        <v>0</v>
      </c>
      <c r="E676" t="s">
        <v>1009</v>
      </c>
      <c r="F676" t="s">
        <v>1010</v>
      </c>
      <c r="G676" t="s">
        <v>938</v>
      </c>
      <c r="H676">
        <v>1.843</v>
      </c>
      <c r="K676">
        <v>108273805</v>
      </c>
      <c r="L676" s="2">
        <v>45952</v>
      </c>
      <c r="M676">
        <v>23</v>
      </c>
      <c r="N676">
        <v>1</v>
      </c>
      <c r="O676">
        <v>7</v>
      </c>
      <c r="P676">
        <v>1</v>
      </c>
      <c r="Q676" t="s">
        <v>8</v>
      </c>
    </row>
    <row r="677" spans="1:17">
      <c r="A677" t="s">
        <v>998</v>
      </c>
      <c r="B677" t="s">
        <v>942</v>
      </c>
      <c r="C677">
        <v>0</v>
      </c>
      <c r="E677" t="s">
        <v>1009</v>
      </c>
      <c r="F677" t="s">
        <v>1010</v>
      </c>
      <c r="G677" t="s">
        <v>938</v>
      </c>
      <c r="H677">
        <v>1.843</v>
      </c>
      <c r="K677">
        <v>105257896</v>
      </c>
      <c r="L677" s="2">
        <v>43011</v>
      </c>
      <c r="M677">
        <v>30</v>
      </c>
      <c r="N677">
        <v>1</v>
      </c>
      <c r="O677">
        <v>7</v>
      </c>
      <c r="P677">
        <v>1</v>
      </c>
      <c r="Q677" t="s">
        <v>3</v>
      </c>
    </row>
    <row r="678" spans="1:17">
      <c r="A678" t="s">
        <v>998</v>
      </c>
      <c r="B678" t="s">
        <v>942</v>
      </c>
      <c r="C678">
        <v>0</v>
      </c>
      <c r="D678" t="s">
        <v>756</v>
      </c>
      <c r="E678" t="s">
        <v>1009</v>
      </c>
      <c r="F678" t="s">
        <v>1010</v>
      </c>
      <c r="G678" t="s">
        <v>938</v>
      </c>
      <c r="H678">
        <v>1.843</v>
      </c>
      <c r="K678">
        <v>105107757</v>
      </c>
      <c r="L678" s="2">
        <v>42863</v>
      </c>
      <c r="M678">
        <v>30</v>
      </c>
      <c r="N678">
        <v>1</v>
      </c>
      <c r="O678">
        <v>7</v>
      </c>
      <c r="P678">
        <v>1</v>
      </c>
      <c r="Q678" t="s">
        <v>7</v>
      </c>
    </row>
    <row r="679" spans="1:17">
      <c r="A679" t="s">
        <v>998</v>
      </c>
      <c r="B679" t="s">
        <v>942</v>
      </c>
      <c r="C679">
        <v>0</v>
      </c>
      <c r="E679" t="s">
        <v>1009</v>
      </c>
      <c r="F679" t="s">
        <v>1010</v>
      </c>
      <c r="G679" t="s">
        <v>938</v>
      </c>
      <c r="H679">
        <v>1.843</v>
      </c>
      <c r="K679">
        <v>107150023</v>
      </c>
      <c r="L679" s="2">
        <v>44877</v>
      </c>
      <c r="M679">
        <v>30</v>
      </c>
      <c r="N679">
        <v>1</v>
      </c>
      <c r="O679">
        <v>7</v>
      </c>
      <c r="P679">
        <v>1</v>
      </c>
      <c r="Q679" t="s">
        <v>7</v>
      </c>
    </row>
    <row r="680" spans="1:17">
      <c r="A680" t="s">
        <v>998</v>
      </c>
      <c r="B680" t="s">
        <v>942</v>
      </c>
      <c r="C680">
        <v>0</v>
      </c>
      <c r="E680" t="s">
        <v>1009</v>
      </c>
      <c r="F680" t="s">
        <v>1010</v>
      </c>
      <c r="G680" t="s">
        <v>938</v>
      </c>
      <c r="H680">
        <v>1.843</v>
      </c>
      <c r="K680">
        <v>107367831</v>
      </c>
      <c r="L680" s="2">
        <v>45093</v>
      </c>
      <c r="M680">
        <v>30</v>
      </c>
      <c r="N680">
        <v>1</v>
      </c>
      <c r="O680">
        <v>7</v>
      </c>
      <c r="P680">
        <v>1</v>
      </c>
      <c r="Q680" t="s">
        <v>3</v>
      </c>
    </row>
    <row r="681" spans="1:17">
      <c r="A681" t="s">
        <v>998</v>
      </c>
      <c r="B681" t="s">
        <v>942</v>
      </c>
      <c r="C681">
        <v>0.1</v>
      </c>
      <c r="E681" t="s">
        <v>1009</v>
      </c>
      <c r="F681" t="s">
        <v>1002</v>
      </c>
      <c r="G681" t="s">
        <v>938</v>
      </c>
      <c r="H681">
        <v>1.843</v>
      </c>
      <c r="I681" t="s">
        <v>61</v>
      </c>
      <c r="K681">
        <v>106802210</v>
      </c>
      <c r="L681" s="2">
        <v>44435</v>
      </c>
      <c r="M681">
        <v>21</v>
      </c>
      <c r="N681">
        <v>1</v>
      </c>
      <c r="O681">
        <v>7</v>
      </c>
      <c r="P681">
        <v>1</v>
      </c>
      <c r="Q681" t="s">
        <v>7</v>
      </c>
    </row>
    <row r="682" spans="1:17">
      <c r="A682" t="s">
        <v>998</v>
      </c>
      <c r="B682" t="s">
        <v>942</v>
      </c>
      <c r="C682">
        <v>0</v>
      </c>
      <c r="E682" t="s">
        <v>1009</v>
      </c>
      <c r="F682" t="s">
        <v>1017</v>
      </c>
      <c r="G682" t="s">
        <v>938</v>
      </c>
      <c r="H682">
        <v>1.843</v>
      </c>
      <c r="K682">
        <v>105823342</v>
      </c>
      <c r="L682" s="2">
        <v>43542</v>
      </c>
      <c r="M682">
        <v>23</v>
      </c>
      <c r="N682">
        <v>1</v>
      </c>
      <c r="O682">
        <v>7</v>
      </c>
      <c r="P682">
        <v>1</v>
      </c>
      <c r="Q682" t="s">
        <v>3</v>
      </c>
    </row>
    <row r="683" spans="1:17">
      <c r="A683" t="s">
        <v>998</v>
      </c>
      <c r="B683" t="s">
        <v>942</v>
      </c>
      <c r="C683">
        <v>0</v>
      </c>
      <c r="E683" t="s">
        <v>1009</v>
      </c>
      <c r="F683" t="s">
        <v>1031</v>
      </c>
      <c r="G683" t="s">
        <v>938</v>
      </c>
      <c r="H683">
        <v>1.843</v>
      </c>
      <c r="K683">
        <v>105277883</v>
      </c>
      <c r="L683" s="2">
        <v>43022</v>
      </c>
      <c r="M683">
        <v>21</v>
      </c>
      <c r="N683">
        <v>1</v>
      </c>
      <c r="O683">
        <v>7</v>
      </c>
      <c r="P683">
        <v>1</v>
      </c>
      <c r="Q683" t="s">
        <v>7</v>
      </c>
    </row>
    <row r="684" spans="1:17">
      <c r="A684" t="s">
        <v>998</v>
      </c>
      <c r="B684" t="s">
        <v>942</v>
      </c>
      <c r="C684">
        <v>0</v>
      </c>
      <c r="E684" t="s">
        <v>1009</v>
      </c>
      <c r="F684" t="s">
        <v>1031</v>
      </c>
      <c r="G684" t="s">
        <v>938</v>
      </c>
      <c r="H684">
        <v>1.843</v>
      </c>
      <c r="K684">
        <v>107121939</v>
      </c>
      <c r="L684" s="2">
        <v>44859</v>
      </c>
      <c r="M684">
        <v>23</v>
      </c>
      <c r="N684">
        <v>1</v>
      </c>
      <c r="O684">
        <v>7</v>
      </c>
      <c r="P684">
        <v>1</v>
      </c>
      <c r="Q684" t="s">
        <v>7</v>
      </c>
    </row>
    <row r="685" spans="1:17">
      <c r="A685" t="s">
        <v>998</v>
      </c>
      <c r="B685" t="s">
        <v>942</v>
      </c>
      <c r="C685">
        <v>0</v>
      </c>
      <c r="D685" t="s">
        <v>758</v>
      </c>
      <c r="E685" t="s">
        <v>1009</v>
      </c>
      <c r="F685" t="s">
        <v>1031</v>
      </c>
      <c r="G685" t="s">
        <v>938</v>
      </c>
      <c r="H685">
        <v>1.843</v>
      </c>
      <c r="K685">
        <v>105042569</v>
      </c>
      <c r="L685" s="2">
        <v>42805</v>
      </c>
      <c r="M685">
        <v>30</v>
      </c>
      <c r="N685">
        <v>1</v>
      </c>
      <c r="O685">
        <v>7</v>
      </c>
      <c r="P685">
        <v>1</v>
      </c>
      <c r="Q685" t="s">
        <v>7</v>
      </c>
    </row>
    <row r="686" spans="1:17">
      <c r="A686" t="s">
        <v>998</v>
      </c>
      <c r="B686" t="s">
        <v>942</v>
      </c>
      <c r="C686">
        <v>0</v>
      </c>
      <c r="E686" t="s">
        <v>1009</v>
      </c>
      <c r="F686" t="s">
        <v>1031</v>
      </c>
      <c r="G686" t="s">
        <v>938</v>
      </c>
      <c r="H686">
        <v>1.843</v>
      </c>
      <c r="K686">
        <v>106832361</v>
      </c>
      <c r="L686" s="2">
        <v>44576</v>
      </c>
      <c r="M686">
        <v>30</v>
      </c>
      <c r="N686">
        <v>1</v>
      </c>
      <c r="O686">
        <v>7</v>
      </c>
      <c r="P686">
        <v>1</v>
      </c>
      <c r="Q686" t="s">
        <v>7</v>
      </c>
    </row>
    <row r="687" spans="1:17">
      <c r="A687" t="s">
        <v>998</v>
      </c>
      <c r="B687" t="s">
        <v>942</v>
      </c>
      <c r="C687">
        <v>0</v>
      </c>
      <c r="E687" t="s">
        <v>1009</v>
      </c>
      <c r="F687" t="s">
        <v>1031</v>
      </c>
      <c r="G687" t="s">
        <v>938</v>
      </c>
      <c r="H687">
        <v>1.843</v>
      </c>
      <c r="K687">
        <v>108249614</v>
      </c>
      <c r="L687" s="2">
        <v>45931</v>
      </c>
      <c r="M687">
        <v>30</v>
      </c>
      <c r="N687">
        <v>1</v>
      </c>
      <c r="O687">
        <v>7</v>
      </c>
      <c r="P687">
        <v>1</v>
      </c>
      <c r="Q687" t="s">
        <v>7</v>
      </c>
    </row>
    <row r="688" spans="1:17">
      <c r="A688" t="s">
        <v>998</v>
      </c>
      <c r="B688" t="s">
        <v>942</v>
      </c>
      <c r="C688">
        <v>0</v>
      </c>
      <c r="D688" t="s">
        <v>756</v>
      </c>
      <c r="E688" t="s">
        <v>1009</v>
      </c>
      <c r="F688" t="s">
        <v>1012</v>
      </c>
      <c r="G688" t="s">
        <v>938</v>
      </c>
      <c r="H688">
        <v>1.843</v>
      </c>
      <c r="K688">
        <v>106186243</v>
      </c>
      <c r="L688" s="2">
        <v>43846</v>
      </c>
      <c r="M688">
        <v>30</v>
      </c>
      <c r="N688">
        <v>1</v>
      </c>
      <c r="O688">
        <v>7</v>
      </c>
      <c r="P688">
        <v>2</v>
      </c>
      <c r="Q688" t="s">
        <v>7</v>
      </c>
    </row>
    <row r="689" spans="1:17">
      <c r="A689" t="s">
        <v>998</v>
      </c>
      <c r="B689" t="s">
        <v>942</v>
      </c>
      <c r="C689">
        <v>0</v>
      </c>
      <c r="E689" t="s">
        <v>1009</v>
      </c>
      <c r="F689" t="s">
        <v>1012</v>
      </c>
      <c r="G689" t="s">
        <v>938</v>
      </c>
      <c r="H689">
        <v>1.843</v>
      </c>
      <c r="K689">
        <v>107046295</v>
      </c>
      <c r="L689" s="2">
        <v>44788</v>
      </c>
      <c r="M689">
        <v>30</v>
      </c>
      <c r="N689">
        <v>2</v>
      </c>
      <c r="O689">
        <v>0</v>
      </c>
      <c r="P689">
        <v>1</v>
      </c>
      <c r="Q689" t="s">
        <v>7</v>
      </c>
    </row>
    <row r="690" spans="1:17">
      <c r="A690" t="s">
        <v>998</v>
      </c>
      <c r="B690" t="s">
        <v>942</v>
      </c>
      <c r="C690">
        <v>0</v>
      </c>
      <c r="E690" t="s">
        <v>1009</v>
      </c>
      <c r="F690" t="s">
        <v>1048</v>
      </c>
      <c r="G690" t="s">
        <v>938</v>
      </c>
      <c r="H690">
        <v>1.843</v>
      </c>
      <c r="K690">
        <v>106064223</v>
      </c>
      <c r="L690" s="2">
        <v>43766</v>
      </c>
      <c r="M690">
        <v>23</v>
      </c>
      <c r="N690">
        <v>1</v>
      </c>
      <c r="O690">
        <v>7</v>
      </c>
      <c r="P690">
        <v>1</v>
      </c>
      <c r="Q690" t="s">
        <v>7</v>
      </c>
    </row>
    <row r="691" spans="1:17">
      <c r="A691" t="s">
        <v>998</v>
      </c>
      <c r="B691" t="s">
        <v>942</v>
      </c>
      <c r="C691">
        <v>0</v>
      </c>
      <c r="E691" t="s">
        <v>1009</v>
      </c>
      <c r="F691" t="s">
        <v>1048</v>
      </c>
      <c r="G691" t="s">
        <v>938</v>
      </c>
      <c r="H691">
        <v>1.843</v>
      </c>
      <c r="K691">
        <v>105392275</v>
      </c>
      <c r="L691" s="2">
        <v>43133</v>
      </c>
      <c r="M691">
        <v>30</v>
      </c>
      <c r="N691">
        <v>1</v>
      </c>
      <c r="O691">
        <v>7</v>
      </c>
      <c r="P691">
        <v>1</v>
      </c>
      <c r="Q691" t="s">
        <v>3</v>
      </c>
    </row>
    <row r="692" spans="1:17">
      <c r="A692" t="s">
        <v>998</v>
      </c>
      <c r="B692" t="s">
        <v>942</v>
      </c>
      <c r="C692">
        <v>0</v>
      </c>
      <c r="E692" t="s">
        <v>1009</v>
      </c>
      <c r="G692" t="s">
        <v>938</v>
      </c>
      <c r="H692">
        <v>1.843</v>
      </c>
      <c r="K692">
        <v>106330280</v>
      </c>
      <c r="L692" s="2">
        <v>44040</v>
      </c>
      <c r="M692">
        <v>30</v>
      </c>
      <c r="N692">
        <v>1</v>
      </c>
      <c r="O692">
        <v>7</v>
      </c>
      <c r="P692">
        <v>1</v>
      </c>
      <c r="Q692" t="s">
        <v>7</v>
      </c>
    </row>
    <row r="693" spans="1:17">
      <c r="A693" t="s">
        <v>998</v>
      </c>
      <c r="B693" t="s">
        <v>942</v>
      </c>
      <c r="C693">
        <v>0</v>
      </c>
      <c r="D693" t="s">
        <v>764</v>
      </c>
      <c r="E693" t="s">
        <v>1009</v>
      </c>
      <c r="G693" t="s">
        <v>938</v>
      </c>
      <c r="H693">
        <v>1.843</v>
      </c>
      <c r="K693">
        <v>106945966</v>
      </c>
      <c r="L693" s="2">
        <v>44688</v>
      </c>
      <c r="M693">
        <v>30</v>
      </c>
      <c r="N693">
        <v>2</v>
      </c>
      <c r="O693">
        <v>7</v>
      </c>
      <c r="P693">
        <v>4</v>
      </c>
      <c r="Q693" t="s">
        <v>3</v>
      </c>
    </row>
    <row r="694" spans="1:17">
      <c r="A694" t="s">
        <v>998</v>
      </c>
      <c r="B694" t="s">
        <v>942</v>
      </c>
      <c r="C694">
        <v>0</v>
      </c>
      <c r="E694" t="s">
        <v>1009</v>
      </c>
      <c r="G694" t="s">
        <v>938</v>
      </c>
      <c r="H694">
        <v>1.843</v>
      </c>
      <c r="K694">
        <v>107444738</v>
      </c>
      <c r="L694" s="2">
        <v>45169</v>
      </c>
      <c r="M694">
        <v>30</v>
      </c>
      <c r="N694">
        <v>1</v>
      </c>
      <c r="O694">
        <v>7</v>
      </c>
      <c r="P694">
        <v>1</v>
      </c>
      <c r="Q694" t="s">
        <v>8</v>
      </c>
    </row>
    <row r="695" spans="1:17">
      <c r="A695" t="s">
        <v>998</v>
      </c>
      <c r="B695" t="s">
        <v>942</v>
      </c>
      <c r="C695">
        <v>8.9999999999999993E-3</v>
      </c>
      <c r="D695" t="s">
        <v>756</v>
      </c>
      <c r="E695" t="s">
        <v>1009</v>
      </c>
      <c r="F695" t="s">
        <v>1010</v>
      </c>
      <c r="G695" t="s">
        <v>938</v>
      </c>
      <c r="H695">
        <v>1.8520000000000001</v>
      </c>
      <c r="K695">
        <v>108518939</v>
      </c>
      <c r="L695" s="2">
        <v>46177</v>
      </c>
      <c r="M695">
        <v>21</v>
      </c>
      <c r="N695">
        <v>1</v>
      </c>
      <c r="O695">
        <v>7</v>
      </c>
      <c r="P695">
        <v>1</v>
      </c>
      <c r="Q695" t="s">
        <v>7</v>
      </c>
    </row>
    <row r="696" spans="1:17">
      <c r="A696" t="s">
        <v>998</v>
      </c>
      <c r="B696" t="s">
        <v>942</v>
      </c>
      <c r="C696">
        <v>1.7000000000000001E-2</v>
      </c>
      <c r="D696" t="s">
        <v>756</v>
      </c>
      <c r="E696" t="s">
        <v>1009</v>
      </c>
      <c r="F696" t="s">
        <v>1010</v>
      </c>
      <c r="G696" t="s">
        <v>938</v>
      </c>
      <c r="H696">
        <v>1.86</v>
      </c>
      <c r="K696">
        <v>107047308</v>
      </c>
      <c r="L696" s="2">
        <v>44789</v>
      </c>
      <c r="M696">
        <v>21</v>
      </c>
      <c r="N696">
        <v>2</v>
      </c>
      <c r="O696">
        <v>0</v>
      </c>
      <c r="P696">
        <v>1</v>
      </c>
      <c r="Q696" t="s">
        <v>7</v>
      </c>
    </row>
    <row r="697" spans="1:17">
      <c r="A697" t="s">
        <v>998</v>
      </c>
      <c r="B697" t="s">
        <v>942</v>
      </c>
      <c r="C697">
        <v>1.9E-2</v>
      </c>
      <c r="D697" t="s">
        <v>756</v>
      </c>
      <c r="E697" t="s">
        <v>1009</v>
      </c>
      <c r="F697" t="s">
        <v>1010</v>
      </c>
      <c r="G697" t="s">
        <v>938</v>
      </c>
      <c r="H697">
        <v>1.8620000000000001</v>
      </c>
      <c r="K697">
        <v>108287189</v>
      </c>
      <c r="L697" s="2">
        <v>45961</v>
      </c>
      <c r="M697">
        <v>28</v>
      </c>
      <c r="N697">
        <v>1</v>
      </c>
      <c r="O697">
        <v>7</v>
      </c>
      <c r="P697">
        <v>1</v>
      </c>
      <c r="Q697" t="s">
        <v>7</v>
      </c>
    </row>
    <row r="698" spans="1:17">
      <c r="A698" t="s">
        <v>998</v>
      </c>
      <c r="B698" t="s">
        <v>942</v>
      </c>
      <c r="C698">
        <v>1.9E-2</v>
      </c>
      <c r="D698" t="s">
        <v>756</v>
      </c>
      <c r="E698" t="s">
        <v>1009</v>
      </c>
      <c r="F698" t="s">
        <v>1010</v>
      </c>
      <c r="G698" t="s">
        <v>938</v>
      </c>
      <c r="H698">
        <v>1.8620000000000001</v>
      </c>
      <c r="K698">
        <v>106211353</v>
      </c>
      <c r="L698" s="2">
        <v>43880</v>
      </c>
      <c r="M698">
        <v>30</v>
      </c>
      <c r="N698">
        <v>2</v>
      </c>
      <c r="O698">
        <v>4</v>
      </c>
      <c r="P698">
        <v>1</v>
      </c>
      <c r="Q698" t="s">
        <v>7</v>
      </c>
    </row>
    <row r="699" spans="1:17">
      <c r="A699" t="s">
        <v>998</v>
      </c>
      <c r="B699" t="s">
        <v>942</v>
      </c>
      <c r="C699">
        <v>0.02</v>
      </c>
      <c r="D699" t="s">
        <v>756</v>
      </c>
      <c r="E699" t="s">
        <v>1009</v>
      </c>
      <c r="G699" t="s">
        <v>938</v>
      </c>
      <c r="H699">
        <v>1.863</v>
      </c>
      <c r="K699">
        <v>107802659</v>
      </c>
      <c r="L699" s="2">
        <v>45503</v>
      </c>
      <c r="M699">
        <v>28</v>
      </c>
      <c r="N699">
        <v>1</v>
      </c>
      <c r="O699">
        <v>0</v>
      </c>
      <c r="P699">
        <v>1</v>
      </c>
      <c r="Q699" t="s">
        <v>7</v>
      </c>
    </row>
    <row r="700" spans="1:17">
      <c r="A700" t="s">
        <v>998</v>
      </c>
      <c r="B700" t="s">
        <v>942</v>
      </c>
      <c r="C700">
        <v>2.8000000000000001E-2</v>
      </c>
      <c r="D700" t="s">
        <v>758</v>
      </c>
      <c r="E700" t="s">
        <v>1010</v>
      </c>
      <c r="F700" t="s">
        <v>1009</v>
      </c>
      <c r="G700" t="s">
        <v>938</v>
      </c>
      <c r="H700">
        <v>1.865</v>
      </c>
      <c r="K700">
        <v>107500983</v>
      </c>
      <c r="L700" s="2">
        <v>45222</v>
      </c>
      <c r="M700">
        <v>21</v>
      </c>
      <c r="N700">
        <v>1</v>
      </c>
      <c r="O700">
        <v>0</v>
      </c>
      <c r="P700">
        <v>1</v>
      </c>
      <c r="Q700" t="s">
        <v>7</v>
      </c>
    </row>
    <row r="701" spans="1:17">
      <c r="A701" t="s">
        <v>998</v>
      </c>
      <c r="B701" t="s">
        <v>942</v>
      </c>
      <c r="C701">
        <v>2.8000000000000001E-2</v>
      </c>
      <c r="D701" t="s">
        <v>758</v>
      </c>
      <c r="E701" t="s">
        <v>1012</v>
      </c>
      <c r="F701" t="s">
        <v>1009</v>
      </c>
      <c r="G701" t="s">
        <v>938</v>
      </c>
      <c r="H701">
        <v>1.865</v>
      </c>
      <c r="K701">
        <v>108339173</v>
      </c>
      <c r="L701" s="2">
        <v>46007</v>
      </c>
      <c r="M701">
        <v>21</v>
      </c>
      <c r="N701">
        <v>1</v>
      </c>
      <c r="O701">
        <v>0</v>
      </c>
      <c r="P701">
        <v>1</v>
      </c>
      <c r="Q701" t="s">
        <v>7</v>
      </c>
    </row>
    <row r="702" spans="1:17">
      <c r="A702" t="s">
        <v>998</v>
      </c>
      <c r="B702" t="s">
        <v>942</v>
      </c>
      <c r="C702">
        <v>2.3E-2</v>
      </c>
      <c r="D702" t="s">
        <v>758</v>
      </c>
      <c r="E702" t="s">
        <v>1010</v>
      </c>
      <c r="F702" t="s">
        <v>1009</v>
      </c>
      <c r="G702" t="s">
        <v>938</v>
      </c>
      <c r="H702">
        <v>1.87</v>
      </c>
      <c r="K702">
        <v>106211404</v>
      </c>
      <c r="L702" s="2">
        <v>43883</v>
      </c>
      <c r="M702">
        <v>21</v>
      </c>
      <c r="N702">
        <v>1</v>
      </c>
      <c r="O702">
        <v>0</v>
      </c>
      <c r="P702">
        <v>1</v>
      </c>
      <c r="Q702" t="s">
        <v>3</v>
      </c>
    </row>
    <row r="703" spans="1:17">
      <c r="A703" t="s">
        <v>998</v>
      </c>
      <c r="B703" t="s">
        <v>942</v>
      </c>
      <c r="C703">
        <v>2.8000000000000001E-2</v>
      </c>
      <c r="D703" t="s">
        <v>762</v>
      </c>
      <c r="E703" t="s">
        <v>1009</v>
      </c>
      <c r="F703" t="s">
        <v>1012</v>
      </c>
      <c r="G703" t="s">
        <v>938</v>
      </c>
      <c r="H703">
        <v>1.871</v>
      </c>
      <c r="K703">
        <v>107630359</v>
      </c>
      <c r="L703" s="2">
        <v>45343</v>
      </c>
      <c r="M703">
        <v>21</v>
      </c>
      <c r="N703">
        <v>1</v>
      </c>
      <c r="O703">
        <v>0</v>
      </c>
      <c r="P703">
        <v>1</v>
      </c>
      <c r="Q703" t="s">
        <v>7</v>
      </c>
    </row>
    <row r="704" spans="1:17">
      <c r="A704" t="s">
        <v>998</v>
      </c>
      <c r="B704" t="s">
        <v>942</v>
      </c>
      <c r="C704">
        <v>1.4999999999999999E-2</v>
      </c>
      <c r="D704" t="s">
        <v>765</v>
      </c>
      <c r="E704" t="s">
        <v>1012</v>
      </c>
      <c r="F704" t="s">
        <v>1009</v>
      </c>
      <c r="G704" t="s">
        <v>938</v>
      </c>
      <c r="H704">
        <v>1.8779999999999999</v>
      </c>
      <c r="K704">
        <v>107223243</v>
      </c>
      <c r="L704" s="2">
        <v>44951</v>
      </c>
      <c r="M704">
        <v>21</v>
      </c>
      <c r="N704">
        <v>2</v>
      </c>
      <c r="O704">
        <v>0</v>
      </c>
      <c r="P704">
        <v>1</v>
      </c>
      <c r="Q704" t="s">
        <v>7</v>
      </c>
    </row>
    <row r="705" spans="1:17">
      <c r="A705" t="s">
        <v>998</v>
      </c>
      <c r="B705" t="s">
        <v>942</v>
      </c>
      <c r="C705">
        <v>3.7999999999999999E-2</v>
      </c>
      <c r="D705" t="s">
        <v>756</v>
      </c>
      <c r="E705" t="s">
        <v>1009</v>
      </c>
      <c r="F705" t="s">
        <v>1012</v>
      </c>
      <c r="G705" t="s">
        <v>938</v>
      </c>
      <c r="H705">
        <v>1.881</v>
      </c>
      <c r="K705">
        <v>107508002</v>
      </c>
      <c r="L705" s="2">
        <v>45133</v>
      </c>
      <c r="M705">
        <v>21</v>
      </c>
      <c r="N705">
        <v>1</v>
      </c>
      <c r="O705">
        <v>0</v>
      </c>
      <c r="P705">
        <v>1</v>
      </c>
      <c r="Q705" t="s">
        <v>7</v>
      </c>
    </row>
    <row r="706" spans="1:17">
      <c r="A706" t="s">
        <v>998</v>
      </c>
      <c r="B706" t="s">
        <v>942</v>
      </c>
      <c r="C706">
        <v>0</v>
      </c>
      <c r="E706" t="s">
        <v>1010</v>
      </c>
      <c r="F706" t="s">
        <v>1060</v>
      </c>
      <c r="G706" t="s">
        <v>938</v>
      </c>
      <c r="H706">
        <v>1.893</v>
      </c>
      <c r="K706">
        <v>105984049</v>
      </c>
      <c r="L706" s="2">
        <v>43695</v>
      </c>
      <c r="M706">
        <v>23</v>
      </c>
      <c r="N706">
        <v>1</v>
      </c>
      <c r="O706">
        <v>7</v>
      </c>
      <c r="P706">
        <v>1</v>
      </c>
      <c r="Q706" t="s">
        <v>7</v>
      </c>
    </row>
    <row r="707" spans="1:17">
      <c r="A707" t="s">
        <v>998</v>
      </c>
      <c r="B707" t="s">
        <v>942</v>
      </c>
      <c r="C707">
        <v>0</v>
      </c>
      <c r="E707" t="s">
        <v>1010</v>
      </c>
      <c r="F707" t="s">
        <v>1009</v>
      </c>
      <c r="G707" t="s">
        <v>938</v>
      </c>
      <c r="H707">
        <v>1.893</v>
      </c>
      <c r="K707">
        <v>107445055</v>
      </c>
      <c r="L707" s="2">
        <v>45169</v>
      </c>
      <c r="M707">
        <v>21</v>
      </c>
      <c r="N707">
        <v>1</v>
      </c>
      <c r="O707">
        <v>7</v>
      </c>
      <c r="P707">
        <v>1</v>
      </c>
      <c r="Q707" t="s">
        <v>3</v>
      </c>
    </row>
    <row r="708" spans="1:17">
      <c r="A708" t="s">
        <v>998</v>
      </c>
      <c r="B708" t="s">
        <v>942</v>
      </c>
      <c r="C708">
        <v>0</v>
      </c>
      <c r="E708" t="s">
        <v>1010</v>
      </c>
      <c r="F708" t="s">
        <v>1009</v>
      </c>
      <c r="G708" t="s">
        <v>938</v>
      </c>
      <c r="H708">
        <v>1.893</v>
      </c>
      <c r="K708">
        <v>105925807</v>
      </c>
      <c r="L708" s="2">
        <v>43637</v>
      </c>
      <c r="M708">
        <v>27</v>
      </c>
      <c r="N708">
        <v>1</v>
      </c>
      <c r="O708">
        <v>7</v>
      </c>
      <c r="P708">
        <v>1</v>
      </c>
      <c r="Q708" t="s">
        <v>8</v>
      </c>
    </row>
    <row r="709" spans="1:17">
      <c r="A709" t="s">
        <v>998</v>
      </c>
      <c r="B709" t="s">
        <v>942</v>
      </c>
      <c r="C709">
        <v>0</v>
      </c>
      <c r="E709" t="s">
        <v>1010</v>
      </c>
      <c r="F709" t="s">
        <v>1009</v>
      </c>
      <c r="G709" t="s">
        <v>938</v>
      </c>
      <c r="H709">
        <v>1.893</v>
      </c>
      <c r="K709">
        <v>105056723</v>
      </c>
      <c r="L709" s="2">
        <v>42810</v>
      </c>
      <c r="M709">
        <v>30</v>
      </c>
      <c r="N709">
        <v>1</v>
      </c>
      <c r="O709">
        <v>7</v>
      </c>
      <c r="P709">
        <v>1</v>
      </c>
      <c r="Q709" t="s">
        <v>7</v>
      </c>
    </row>
    <row r="710" spans="1:17">
      <c r="A710" t="s">
        <v>998</v>
      </c>
      <c r="B710" t="s">
        <v>942</v>
      </c>
      <c r="C710">
        <v>0</v>
      </c>
      <c r="E710" t="s">
        <v>1010</v>
      </c>
      <c r="F710" t="s">
        <v>1002</v>
      </c>
      <c r="G710" t="s">
        <v>938</v>
      </c>
      <c r="H710">
        <v>1.893</v>
      </c>
      <c r="K710">
        <v>106125025</v>
      </c>
      <c r="L710" s="2">
        <v>43801</v>
      </c>
      <c r="M710">
        <v>21</v>
      </c>
      <c r="N710">
        <v>1</v>
      </c>
      <c r="O710">
        <v>7</v>
      </c>
      <c r="P710">
        <v>2</v>
      </c>
      <c r="Q710" t="s">
        <v>7</v>
      </c>
    </row>
    <row r="711" spans="1:17">
      <c r="A711" t="s">
        <v>998</v>
      </c>
      <c r="B711" t="s">
        <v>942</v>
      </c>
      <c r="C711">
        <v>0</v>
      </c>
      <c r="E711" t="s">
        <v>1010</v>
      </c>
      <c r="F711" t="s">
        <v>1011</v>
      </c>
      <c r="G711" t="s">
        <v>938</v>
      </c>
      <c r="H711">
        <v>1.893</v>
      </c>
      <c r="K711">
        <v>108340331</v>
      </c>
      <c r="L711" s="2">
        <v>46008</v>
      </c>
      <c r="M711">
        <v>21</v>
      </c>
      <c r="N711">
        <v>1</v>
      </c>
      <c r="O711">
        <v>7</v>
      </c>
      <c r="P711">
        <v>1</v>
      </c>
      <c r="Q711" t="s">
        <v>7</v>
      </c>
    </row>
    <row r="712" spans="1:17">
      <c r="A712" t="s">
        <v>998</v>
      </c>
      <c r="B712" t="s">
        <v>942</v>
      </c>
      <c r="C712">
        <v>0</v>
      </c>
      <c r="E712" t="s">
        <v>1010</v>
      </c>
      <c r="F712" t="s">
        <v>1012</v>
      </c>
      <c r="G712" t="s">
        <v>938</v>
      </c>
      <c r="H712">
        <v>1.893</v>
      </c>
      <c r="K712">
        <v>108258176</v>
      </c>
      <c r="L712" s="2">
        <v>45937</v>
      </c>
      <c r="M712">
        <v>21</v>
      </c>
      <c r="N712">
        <v>1</v>
      </c>
      <c r="O712">
        <v>7</v>
      </c>
      <c r="P712">
        <v>1</v>
      </c>
      <c r="Q712" t="s">
        <v>3</v>
      </c>
    </row>
    <row r="713" spans="1:17">
      <c r="A713" t="s">
        <v>998</v>
      </c>
      <c r="B713" t="s">
        <v>942</v>
      </c>
      <c r="C713">
        <v>0</v>
      </c>
      <c r="E713" t="s">
        <v>1010</v>
      </c>
      <c r="F713" t="s">
        <v>1012</v>
      </c>
      <c r="G713" t="s">
        <v>938</v>
      </c>
      <c r="H713">
        <v>1.893</v>
      </c>
      <c r="K713">
        <v>107576146</v>
      </c>
      <c r="L713" s="2">
        <v>45286</v>
      </c>
      <c r="M713">
        <v>23</v>
      </c>
      <c r="N713">
        <v>2</v>
      </c>
      <c r="O713">
        <v>7</v>
      </c>
      <c r="P713">
        <v>4</v>
      </c>
      <c r="Q713" t="s">
        <v>7</v>
      </c>
    </row>
    <row r="714" spans="1:17">
      <c r="A714" t="s">
        <v>998</v>
      </c>
      <c r="B714" t="s">
        <v>942</v>
      </c>
      <c r="C714">
        <v>0</v>
      </c>
      <c r="E714" t="s">
        <v>1010</v>
      </c>
      <c r="G714" t="s">
        <v>938</v>
      </c>
      <c r="H714">
        <v>1.893</v>
      </c>
      <c r="K714">
        <v>107999203</v>
      </c>
      <c r="L714" s="2">
        <v>45679</v>
      </c>
      <c r="M714">
        <v>30</v>
      </c>
      <c r="N714">
        <v>4</v>
      </c>
      <c r="O714">
        <v>7</v>
      </c>
      <c r="P714">
        <v>1</v>
      </c>
      <c r="Q714" t="s">
        <v>7</v>
      </c>
    </row>
    <row r="715" spans="1:17">
      <c r="A715" t="s">
        <v>998</v>
      </c>
      <c r="B715" t="s">
        <v>942</v>
      </c>
      <c r="C715">
        <v>0</v>
      </c>
      <c r="D715" t="s">
        <v>756</v>
      </c>
      <c r="E715" t="s">
        <v>1012</v>
      </c>
      <c r="F715" t="s">
        <v>1110</v>
      </c>
      <c r="G715" t="s">
        <v>938</v>
      </c>
      <c r="H715">
        <v>1.893</v>
      </c>
      <c r="K715">
        <v>108563514</v>
      </c>
      <c r="L715" s="2">
        <v>46212</v>
      </c>
      <c r="M715">
        <v>1</v>
      </c>
      <c r="N715">
        <v>2</v>
      </c>
      <c r="O715">
        <v>9</v>
      </c>
      <c r="P715">
        <v>2</v>
      </c>
      <c r="Q715" t="s">
        <v>7</v>
      </c>
    </row>
    <row r="716" spans="1:17">
      <c r="A716" t="s">
        <v>998</v>
      </c>
      <c r="B716" t="s">
        <v>942</v>
      </c>
      <c r="C716">
        <v>0</v>
      </c>
      <c r="E716" t="s">
        <v>1012</v>
      </c>
      <c r="F716" t="s">
        <v>1075</v>
      </c>
      <c r="G716" t="s">
        <v>938</v>
      </c>
      <c r="H716">
        <v>1.893</v>
      </c>
      <c r="K716">
        <v>108329713</v>
      </c>
      <c r="L716" s="2">
        <v>45996</v>
      </c>
      <c r="M716">
        <v>21</v>
      </c>
      <c r="N716">
        <v>2</v>
      </c>
      <c r="O716">
        <v>7</v>
      </c>
      <c r="P716">
        <v>1</v>
      </c>
      <c r="Q716" t="s">
        <v>3</v>
      </c>
    </row>
    <row r="717" spans="1:17">
      <c r="A717" t="s">
        <v>998</v>
      </c>
      <c r="B717" t="s">
        <v>942</v>
      </c>
      <c r="C717">
        <v>0</v>
      </c>
      <c r="E717" t="s">
        <v>1012</v>
      </c>
      <c r="F717" t="s">
        <v>1009</v>
      </c>
      <c r="G717" t="s">
        <v>938</v>
      </c>
      <c r="H717">
        <v>1.893</v>
      </c>
      <c r="K717">
        <v>106254564</v>
      </c>
      <c r="L717" s="2">
        <v>43941</v>
      </c>
      <c r="M717">
        <v>24</v>
      </c>
      <c r="N717">
        <v>1</v>
      </c>
      <c r="O717">
        <v>7</v>
      </c>
      <c r="P717">
        <v>1</v>
      </c>
      <c r="Q717" t="s">
        <v>7</v>
      </c>
    </row>
    <row r="718" spans="1:17">
      <c r="A718" t="s">
        <v>998</v>
      </c>
      <c r="B718" t="s">
        <v>942</v>
      </c>
      <c r="C718">
        <v>0</v>
      </c>
      <c r="E718" t="s">
        <v>1012</v>
      </c>
      <c r="F718" t="s">
        <v>1010</v>
      </c>
      <c r="G718" t="s">
        <v>938</v>
      </c>
      <c r="H718">
        <v>1.893</v>
      </c>
      <c r="K718">
        <v>106331707</v>
      </c>
      <c r="L718" s="2">
        <v>44029</v>
      </c>
      <c r="M718">
        <v>1</v>
      </c>
      <c r="N718">
        <v>1</v>
      </c>
      <c r="O718">
        <v>7</v>
      </c>
      <c r="P718">
        <v>1</v>
      </c>
      <c r="Q718" t="s">
        <v>7</v>
      </c>
    </row>
    <row r="719" spans="1:17">
      <c r="A719" t="s">
        <v>998</v>
      </c>
      <c r="B719" t="s">
        <v>942</v>
      </c>
      <c r="C719">
        <v>0</v>
      </c>
      <c r="D719" t="s">
        <v>764</v>
      </c>
      <c r="E719" t="s">
        <v>1012</v>
      </c>
      <c r="F719" t="s">
        <v>1010</v>
      </c>
      <c r="G719" t="s">
        <v>938</v>
      </c>
      <c r="H719">
        <v>1.893</v>
      </c>
      <c r="K719">
        <v>107017648</v>
      </c>
      <c r="L719" s="2">
        <v>44759</v>
      </c>
      <c r="M719">
        <v>2</v>
      </c>
      <c r="N719">
        <v>1</v>
      </c>
      <c r="O719">
        <v>7</v>
      </c>
      <c r="P719">
        <v>1</v>
      </c>
      <c r="Q719" t="s">
        <v>8</v>
      </c>
    </row>
    <row r="720" spans="1:17">
      <c r="A720" t="s">
        <v>998</v>
      </c>
      <c r="B720" t="s">
        <v>942</v>
      </c>
      <c r="C720">
        <v>0</v>
      </c>
      <c r="D720" t="s">
        <v>756</v>
      </c>
      <c r="E720" t="s">
        <v>1012</v>
      </c>
      <c r="F720" t="s">
        <v>1003</v>
      </c>
      <c r="G720" t="s">
        <v>938</v>
      </c>
      <c r="H720">
        <v>1.893</v>
      </c>
      <c r="K720">
        <v>107610731</v>
      </c>
      <c r="L720" s="2">
        <v>45321</v>
      </c>
      <c r="M720">
        <v>30</v>
      </c>
      <c r="N720">
        <v>1</v>
      </c>
      <c r="O720">
        <v>0</v>
      </c>
      <c r="P720">
        <v>1</v>
      </c>
      <c r="Q720" t="s">
        <v>7</v>
      </c>
    </row>
    <row r="721" spans="1:17">
      <c r="A721" t="s">
        <v>754</v>
      </c>
      <c r="B721" t="s">
        <v>938</v>
      </c>
      <c r="C721">
        <v>0</v>
      </c>
      <c r="E721" t="s">
        <v>952</v>
      </c>
      <c r="F721" t="s">
        <v>954</v>
      </c>
      <c r="G721" t="s">
        <v>938</v>
      </c>
      <c r="H721">
        <v>999.99900000000002</v>
      </c>
      <c r="K721">
        <v>106471136</v>
      </c>
      <c r="L721" s="2">
        <v>44215</v>
      </c>
      <c r="M721">
        <v>21</v>
      </c>
      <c r="N721">
        <v>1</v>
      </c>
      <c r="O721">
        <v>8</v>
      </c>
      <c r="P721">
        <v>1</v>
      </c>
      <c r="Q721" t="s">
        <v>7</v>
      </c>
    </row>
    <row r="722" spans="1:17">
      <c r="A722" t="s">
        <v>998</v>
      </c>
      <c r="B722" t="s">
        <v>938</v>
      </c>
      <c r="C722">
        <v>0</v>
      </c>
      <c r="E722" t="s">
        <v>952</v>
      </c>
      <c r="F722" t="s">
        <v>945</v>
      </c>
      <c r="G722" t="s">
        <v>938</v>
      </c>
      <c r="H722">
        <v>999.99900000000002</v>
      </c>
      <c r="K722">
        <v>106889359</v>
      </c>
      <c r="L722" s="2">
        <v>44621</v>
      </c>
      <c r="M722">
        <v>21</v>
      </c>
      <c r="N722">
        <v>1</v>
      </c>
      <c r="O722">
        <v>8</v>
      </c>
      <c r="P722">
        <v>1</v>
      </c>
      <c r="Q722" t="s">
        <v>7</v>
      </c>
    </row>
    <row r="723" spans="1:17">
      <c r="A723" t="s">
        <v>998</v>
      </c>
      <c r="B723" t="s">
        <v>1109</v>
      </c>
      <c r="C723">
        <v>1.9E-2</v>
      </c>
      <c r="D723" t="s">
        <v>757</v>
      </c>
      <c r="E723" t="s">
        <v>943</v>
      </c>
      <c r="F723" t="s">
        <v>1129</v>
      </c>
      <c r="G723" t="s">
        <v>1130</v>
      </c>
      <c r="H723">
        <v>7.492</v>
      </c>
      <c r="K723">
        <v>105107761</v>
      </c>
      <c r="L723" s="2">
        <v>42856</v>
      </c>
      <c r="M723">
        <v>21</v>
      </c>
      <c r="N723">
        <v>1</v>
      </c>
      <c r="P723">
        <v>1</v>
      </c>
      <c r="Q723" t="s">
        <v>3</v>
      </c>
    </row>
    <row r="724" spans="1:17">
      <c r="A724" t="s">
        <v>998</v>
      </c>
      <c r="B724" t="s">
        <v>1109</v>
      </c>
      <c r="C724">
        <v>0</v>
      </c>
      <c r="E724" t="s">
        <v>943</v>
      </c>
      <c r="F724" t="s">
        <v>1132</v>
      </c>
      <c r="G724" t="s">
        <v>1130</v>
      </c>
      <c r="H724">
        <v>7.5110000000000001</v>
      </c>
      <c r="K724">
        <v>106802403</v>
      </c>
      <c r="L724" s="2">
        <v>44523</v>
      </c>
      <c r="M724">
        <v>24</v>
      </c>
      <c r="N724">
        <v>1</v>
      </c>
      <c r="O724">
        <v>0</v>
      </c>
      <c r="P724">
        <v>1</v>
      </c>
      <c r="Q724" t="s">
        <v>7</v>
      </c>
    </row>
    <row r="725" spans="1:17">
      <c r="A725" t="s">
        <v>998</v>
      </c>
      <c r="B725" t="s">
        <v>1109</v>
      </c>
      <c r="C725">
        <v>0</v>
      </c>
      <c r="E725" t="s">
        <v>943</v>
      </c>
      <c r="F725" t="s">
        <v>1100</v>
      </c>
      <c r="G725" t="s">
        <v>1130</v>
      </c>
      <c r="H725">
        <v>7.5110000000000001</v>
      </c>
      <c r="K725">
        <v>105792453</v>
      </c>
      <c r="L725" s="2">
        <v>43507</v>
      </c>
      <c r="M725">
        <v>19</v>
      </c>
      <c r="N725">
        <v>2</v>
      </c>
      <c r="O725">
        <v>8</v>
      </c>
      <c r="P725">
        <v>1</v>
      </c>
      <c r="Q725" t="s">
        <v>7</v>
      </c>
    </row>
    <row r="726" spans="1:17">
      <c r="A726" t="s">
        <v>998</v>
      </c>
      <c r="B726" t="s">
        <v>1109</v>
      </c>
      <c r="C726">
        <v>0</v>
      </c>
      <c r="E726" t="s">
        <v>943</v>
      </c>
      <c r="F726" t="s">
        <v>1129</v>
      </c>
      <c r="G726" t="s">
        <v>1130</v>
      </c>
      <c r="H726">
        <v>7.5110000000000001</v>
      </c>
      <c r="K726">
        <v>105445139</v>
      </c>
      <c r="L726" s="2">
        <v>43172</v>
      </c>
      <c r="M726">
        <v>21</v>
      </c>
      <c r="N726">
        <v>1</v>
      </c>
      <c r="O726">
        <v>0</v>
      </c>
      <c r="P726">
        <v>1</v>
      </c>
      <c r="Q726" t="s">
        <v>7</v>
      </c>
    </row>
    <row r="727" spans="1:17">
      <c r="A727" t="s">
        <v>998</v>
      </c>
      <c r="B727" t="s">
        <v>1109</v>
      </c>
      <c r="C727">
        <v>0</v>
      </c>
      <c r="E727" t="s">
        <v>943</v>
      </c>
      <c r="F727" t="s">
        <v>1129</v>
      </c>
      <c r="G727" t="s">
        <v>1130</v>
      </c>
      <c r="H727">
        <v>7.5110000000000001</v>
      </c>
      <c r="K727">
        <v>108017099</v>
      </c>
      <c r="L727" s="2">
        <v>45699</v>
      </c>
      <c r="M727">
        <v>21</v>
      </c>
      <c r="N727">
        <v>2</v>
      </c>
      <c r="O727">
        <v>8</v>
      </c>
      <c r="P727">
        <v>1</v>
      </c>
      <c r="Q727" t="s">
        <v>7</v>
      </c>
    </row>
    <row r="728" spans="1:17">
      <c r="A728" t="s">
        <v>998</v>
      </c>
      <c r="B728" t="s">
        <v>1109</v>
      </c>
      <c r="C728">
        <v>0</v>
      </c>
      <c r="E728" t="s">
        <v>943</v>
      </c>
      <c r="F728" t="s">
        <v>1129</v>
      </c>
      <c r="G728" t="s">
        <v>1130</v>
      </c>
      <c r="H728">
        <v>7.5110000000000001</v>
      </c>
      <c r="K728">
        <v>105984045</v>
      </c>
      <c r="L728" s="2">
        <v>43698</v>
      </c>
      <c r="M728">
        <v>30</v>
      </c>
      <c r="N728">
        <v>1</v>
      </c>
      <c r="O728">
        <v>8</v>
      </c>
      <c r="P728">
        <v>1</v>
      </c>
      <c r="Q728" t="s">
        <v>7</v>
      </c>
    </row>
    <row r="729" spans="1:17">
      <c r="A729" t="s">
        <v>998</v>
      </c>
      <c r="B729" t="s">
        <v>943</v>
      </c>
      <c r="C729">
        <v>0</v>
      </c>
      <c r="E729" t="s">
        <v>1109</v>
      </c>
      <c r="F729" t="s">
        <v>1142</v>
      </c>
      <c r="G729" t="s">
        <v>1130</v>
      </c>
      <c r="H729">
        <v>7.5110000000000001</v>
      </c>
      <c r="K729">
        <v>107250315</v>
      </c>
      <c r="L729" s="2">
        <v>44978</v>
      </c>
      <c r="M729">
        <v>21</v>
      </c>
      <c r="N729">
        <v>1</v>
      </c>
      <c r="O729">
        <v>8</v>
      </c>
      <c r="P729">
        <v>1</v>
      </c>
      <c r="Q729" t="s">
        <v>7</v>
      </c>
    </row>
    <row r="730" spans="1:17">
      <c r="A730" t="s">
        <v>998</v>
      </c>
      <c r="B730" t="s">
        <v>943</v>
      </c>
      <c r="C730">
        <v>0</v>
      </c>
      <c r="E730" t="s">
        <v>1109</v>
      </c>
      <c r="F730" t="s">
        <v>1129</v>
      </c>
      <c r="G730" t="s">
        <v>1130</v>
      </c>
      <c r="H730">
        <v>7.5110000000000001</v>
      </c>
      <c r="K730">
        <v>106422415</v>
      </c>
      <c r="L730" s="2">
        <v>44139</v>
      </c>
      <c r="M730">
        <v>21</v>
      </c>
      <c r="N730">
        <v>1</v>
      </c>
      <c r="P730">
        <v>1</v>
      </c>
      <c r="Q730" t="s">
        <v>7</v>
      </c>
    </row>
    <row r="731" spans="1:17">
      <c r="A731" t="s">
        <v>998</v>
      </c>
      <c r="B731" t="s">
        <v>943</v>
      </c>
      <c r="C731">
        <v>0</v>
      </c>
      <c r="E731" t="s">
        <v>1109</v>
      </c>
      <c r="F731" t="s">
        <v>1129</v>
      </c>
      <c r="G731" t="s">
        <v>1130</v>
      </c>
      <c r="H731">
        <v>7.5110000000000001</v>
      </c>
      <c r="K731">
        <v>107477913</v>
      </c>
      <c r="L731" s="2">
        <v>45202</v>
      </c>
      <c r="M731">
        <v>21</v>
      </c>
      <c r="N731">
        <v>1</v>
      </c>
      <c r="O731">
        <v>0</v>
      </c>
      <c r="P731">
        <v>1</v>
      </c>
      <c r="Q731" t="s">
        <v>7</v>
      </c>
    </row>
    <row r="732" spans="1:17">
      <c r="A732" t="s">
        <v>998</v>
      </c>
      <c r="B732" t="s">
        <v>941</v>
      </c>
      <c r="C732">
        <v>5.7000000000000002E-2</v>
      </c>
      <c r="D732" t="s">
        <v>762</v>
      </c>
      <c r="E732" t="s">
        <v>945</v>
      </c>
      <c r="F732" t="s">
        <v>944</v>
      </c>
      <c r="G732" t="s">
        <v>937</v>
      </c>
      <c r="H732">
        <v>0</v>
      </c>
      <c r="K732">
        <v>107720324</v>
      </c>
      <c r="L732" s="2">
        <v>45427</v>
      </c>
      <c r="M732">
        <v>21</v>
      </c>
      <c r="N732">
        <v>2</v>
      </c>
      <c r="O732">
        <v>0</v>
      </c>
      <c r="P732">
        <v>1</v>
      </c>
      <c r="Q732" t="s">
        <v>7</v>
      </c>
    </row>
    <row r="733" spans="1:17">
      <c r="A733" t="s">
        <v>998</v>
      </c>
      <c r="B733" t="s">
        <v>941</v>
      </c>
      <c r="C733">
        <v>0</v>
      </c>
      <c r="D733" t="s">
        <v>765</v>
      </c>
      <c r="E733" t="s">
        <v>945</v>
      </c>
      <c r="F733" t="s">
        <v>943</v>
      </c>
      <c r="G733" t="s">
        <v>937</v>
      </c>
      <c r="H733">
        <v>0</v>
      </c>
      <c r="K733">
        <v>105093382</v>
      </c>
      <c r="L733" s="2">
        <v>42857</v>
      </c>
      <c r="M733">
        <v>30</v>
      </c>
      <c r="N733">
        <v>1</v>
      </c>
      <c r="O733">
        <v>0</v>
      </c>
      <c r="P733">
        <v>1</v>
      </c>
      <c r="Q733" t="s">
        <v>7</v>
      </c>
    </row>
    <row r="734" spans="1:17">
      <c r="A734" t="s">
        <v>998</v>
      </c>
      <c r="B734" t="s">
        <v>941</v>
      </c>
      <c r="C734">
        <v>2E-3</v>
      </c>
      <c r="D734" t="s">
        <v>764</v>
      </c>
      <c r="E734" t="s">
        <v>945</v>
      </c>
      <c r="F734" t="s">
        <v>944</v>
      </c>
      <c r="G734" t="s">
        <v>937</v>
      </c>
      <c r="H734">
        <v>2E-3</v>
      </c>
      <c r="K734">
        <v>108029531</v>
      </c>
      <c r="L734" s="2">
        <v>45712</v>
      </c>
      <c r="M734">
        <v>21</v>
      </c>
      <c r="N734">
        <v>1</v>
      </c>
      <c r="O734">
        <v>7</v>
      </c>
      <c r="P734">
        <v>1</v>
      </c>
      <c r="Q734" t="s">
        <v>7</v>
      </c>
    </row>
    <row r="735" spans="1:17">
      <c r="A735" t="s">
        <v>998</v>
      </c>
      <c r="B735" t="s">
        <v>941</v>
      </c>
      <c r="C735">
        <v>4.0000000000000001E-3</v>
      </c>
      <c r="D735" t="s">
        <v>764</v>
      </c>
      <c r="E735" t="s">
        <v>945</v>
      </c>
      <c r="F735" t="s">
        <v>944</v>
      </c>
      <c r="G735" t="s">
        <v>937</v>
      </c>
      <c r="H735">
        <v>4.0000000000000001E-3</v>
      </c>
      <c r="K735">
        <v>108003839</v>
      </c>
      <c r="L735" s="2">
        <v>45630</v>
      </c>
      <c r="M735">
        <v>21</v>
      </c>
      <c r="N735">
        <v>1</v>
      </c>
      <c r="O735">
        <v>7</v>
      </c>
      <c r="P735">
        <v>1</v>
      </c>
      <c r="Q735" t="s">
        <v>7</v>
      </c>
    </row>
    <row r="736" spans="1:17">
      <c r="A736" t="s">
        <v>998</v>
      </c>
      <c r="B736" t="s">
        <v>941</v>
      </c>
      <c r="C736">
        <v>1.9E-2</v>
      </c>
      <c r="D736" t="s">
        <v>757</v>
      </c>
      <c r="E736" t="s">
        <v>945</v>
      </c>
      <c r="F736" t="s">
        <v>943</v>
      </c>
      <c r="G736" t="s">
        <v>937</v>
      </c>
      <c r="H736">
        <v>1.9E-2</v>
      </c>
      <c r="K736">
        <v>106802233</v>
      </c>
      <c r="L736" s="2">
        <v>44452</v>
      </c>
      <c r="M736">
        <v>21</v>
      </c>
      <c r="N736">
        <v>1</v>
      </c>
      <c r="O736">
        <v>0</v>
      </c>
      <c r="P736">
        <v>1</v>
      </c>
      <c r="Q736" t="s">
        <v>7</v>
      </c>
    </row>
    <row r="737" spans="1:17">
      <c r="A737" t="s">
        <v>998</v>
      </c>
      <c r="B737" t="s">
        <v>941</v>
      </c>
      <c r="C737">
        <v>3.7999999999999999E-2</v>
      </c>
      <c r="D737" t="s">
        <v>756</v>
      </c>
      <c r="E737" t="s">
        <v>945</v>
      </c>
      <c r="F737" t="s">
        <v>962</v>
      </c>
      <c r="G737" t="s">
        <v>937</v>
      </c>
      <c r="H737">
        <v>3.7999999999999999E-2</v>
      </c>
      <c r="K737">
        <v>108385753</v>
      </c>
      <c r="L737" s="2">
        <v>46051</v>
      </c>
      <c r="M737">
        <v>21</v>
      </c>
      <c r="N737">
        <v>1</v>
      </c>
      <c r="O737">
        <v>0</v>
      </c>
      <c r="P737">
        <v>5</v>
      </c>
      <c r="Q737" t="s">
        <v>7</v>
      </c>
    </row>
    <row r="738" spans="1:17">
      <c r="A738" t="s">
        <v>998</v>
      </c>
      <c r="B738" t="s">
        <v>941</v>
      </c>
      <c r="C738">
        <v>0.114</v>
      </c>
      <c r="D738" t="s">
        <v>764</v>
      </c>
      <c r="E738" t="s">
        <v>945</v>
      </c>
      <c r="F738" t="s">
        <v>944</v>
      </c>
      <c r="G738" t="s">
        <v>937</v>
      </c>
      <c r="H738">
        <v>0.114</v>
      </c>
      <c r="K738">
        <v>105472361</v>
      </c>
      <c r="L738" s="2">
        <v>43215</v>
      </c>
      <c r="M738">
        <v>21</v>
      </c>
      <c r="N738">
        <v>1</v>
      </c>
      <c r="O738">
        <v>4</v>
      </c>
      <c r="P738">
        <v>1</v>
      </c>
      <c r="Q738" t="s">
        <v>7</v>
      </c>
    </row>
    <row r="739" spans="1:17">
      <c r="A739" t="s">
        <v>998</v>
      </c>
      <c r="B739" t="s">
        <v>941</v>
      </c>
      <c r="C739">
        <v>0.54</v>
      </c>
      <c r="D739" t="s">
        <v>758</v>
      </c>
      <c r="E739" t="s">
        <v>944</v>
      </c>
      <c r="F739" t="s">
        <v>945</v>
      </c>
      <c r="G739" t="s">
        <v>937</v>
      </c>
      <c r="H739">
        <v>0.187</v>
      </c>
      <c r="K739">
        <v>106975815</v>
      </c>
      <c r="L739" s="2">
        <v>44713</v>
      </c>
      <c r="M739">
        <v>21</v>
      </c>
      <c r="N739">
        <v>1</v>
      </c>
      <c r="O739">
        <v>0</v>
      </c>
      <c r="P739">
        <v>1</v>
      </c>
      <c r="Q739" t="s">
        <v>7</v>
      </c>
    </row>
    <row r="740" spans="1:17">
      <c r="A740" t="s">
        <v>998</v>
      </c>
      <c r="B740" t="s">
        <v>941</v>
      </c>
      <c r="C740">
        <v>0.2</v>
      </c>
      <c r="D740" t="s">
        <v>764</v>
      </c>
      <c r="E740" t="s">
        <v>945</v>
      </c>
      <c r="F740" t="s">
        <v>1049</v>
      </c>
      <c r="G740" t="s">
        <v>937</v>
      </c>
      <c r="H740">
        <v>0.2</v>
      </c>
      <c r="K740">
        <v>105752254</v>
      </c>
      <c r="L740" s="2">
        <v>43469</v>
      </c>
      <c r="M740">
        <v>1</v>
      </c>
      <c r="N740">
        <v>2</v>
      </c>
      <c r="O740">
        <v>0</v>
      </c>
      <c r="P740">
        <v>1</v>
      </c>
      <c r="Q740" t="s">
        <v>7</v>
      </c>
    </row>
    <row r="741" spans="1:17">
      <c r="A741" t="s">
        <v>998</v>
      </c>
      <c r="B741" t="s">
        <v>941</v>
      </c>
      <c r="C741">
        <v>0.48499999999999999</v>
      </c>
      <c r="D741" t="s">
        <v>758</v>
      </c>
      <c r="E741" t="s">
        <v>943</v>
      </c>
      <c r="F741" t="s">
        <v>945</v>
      </c>
      <c r="G741" t="s">
        <v>937</v>
      </c>
      <c r="H741">
        <v>0.24199999999999999</v>
      </c>
      <c r="K741">
        <v>106802248</v>
      </c>
      <c r="L741" s="2">
        <v>44461</v>
      </c>
      <c r="M741">
        <v>21</v>
      </c>
      <c r="N741">
        <v>2</v>
      </c>
      <c r="O741">
        <v>0</v>
      </c>
      <c r="P741">
        <v>1</v>
      </c>
      <c r="Q741" t="s">
        <v>7</v>
      </c>
    </row>
    <row r="742" spans="1:17">
      <c r="A742" t="s">
        <v>998</v>
      </c>
      <c r="B742" t="s">
        <v>941</v>
      </c>
      <c r="C742">
        <v>0.25</v>
      </c>
      <c r="D742" t="s">
        <v>756</v>
      </c>
      <c r="E742" t="s">
        <v>945</v>
      </c>
      <c r="F742" t="s">
        <v>943</v>
      </c>
      <c r="G742" t="s">
        <v>937</v>
      </c>
      <c r="H742">
        <v>0.25</v>
      </c>
      <c r="K742">
        <v>107845682</v>
      </c>
      <c r="L742" s="2">
        <v>45546</v>
      </c>
      <c r="M742">
        <v>28</v>
      </c>
      <c r="N742">
        <v>1</v>
      </c>
      <c r="O742">
        <v>0</v>
      </c>
      <c r="P742">
        <v>1</v>
      </c>
      <c r="Q742" t="s">
        <v>7</v>
      </c>
    </row>
    <row r="743" spans="1:17">
      <c r="A743" t="s">
        <v>998</v>
      </c>
      <c r="B743" t="s">
        <v>941</v>
      </c>
      <c r="C743">
        <v>0.25</v>
      </c>
      <c r="D743" t="s">
        <v>756</v>
      </c>
      <c r="E743" t="s">
        <v>1057</v>
      </c>
      <c r="F743" t="s">
        <v>1117</v>
      </c>
      <c r="G743" t="s">
        <v>937</v>
      </c>
      <c r="H743">
        <v>0.25</v>
      </c>
      <c r="K743">
        <v>106863687</v>
      </c>
      <c r="L743" s="2">
        <v>44606</v>
      </c>
      <c r="M743">
        <v>21</v>
      </c>
      <c r="N743">
        <v>1</v>
      </c>
      <c r="O743">
        <v>0</v>
      </c>
      <c r="P743">
        <v>1</v>
      </c>
      <c r="Q743" t="s">
        <v>3</v>
      </c>
    </row>
    <row r="744" spans="1:17">
      <c r="A744" t="s">
        <v>998</v>
      </c>
      <c r="B744" t="s">
        <v>941</v>
      </c>
      <c r="C744">
        <v>0.3</v>
      </c>
      <c r="D744" t="s">
        <v>764</v>
      </c>
      <c r="E744" t="s">
        <v>945</v>
      </c>
      <c r="F744" t="s">
        <v>943</v>
      </c>
      <c r="G744" t="s">
        <v>937</v>
      </c>
      <c r="H744">
        <v>0.3</v>
      </c>
      <c r="K744">
        <v>106223030</v>
      </c>
      <c r="L744" s="2">
        <v>43895</v>
      </c>
      <c r="M744">
        <v>30</v>
      </c>
      <c r="N744">
        <v>1</v>
      </c>
      <c r="O744">
        <v>4</v>
      </c>
      <c r="P744">
        <v>1</v>
      </c>
      <c r="Q744" t="s">
        <v>7</v>
      </c>
    </row>
    <row r="745" spans="1:17">
      <c r="A745" t="s">
        <v>998</v>
      </c>
      <c r="B745" t="s">
        <v>941</v>
      </c>
      <c r="C745">
        <v>0.4</v>
      </c>
      <c r="D745" t="s">
        <v>764</v>
      </c>
      <c r="E745" t="s">
        <v>944</v>
      </c>
      <c r="F745" t="s">
        <v>945</v>
      </c>
      <c r="G745" t="s">
        <v>937</v>
      </c>
      <c r="H745">
        <v>0.32700000000000001</v>
      </c>
      <c r="K745">
        <v>105007263</v>
      </c>
      <c r="L745" s="2">
        <v>42753</v>
      </c>
      <c r="M745">
        <v>30</v>
      </c>
      <c r="N745">
        <v>1</v>
      </c>
      <c r="O745">
        <v>9</v>
      </c>
      <c r="P745">
        <v>1</v>
      </c>
      <c r="Q745" t="s">
        <v>3</v>
      </c>
    </row>
    <row r="746" spans="1:17">
      <c r="A746" t="s">
        <v>998</v>
      </c>
      <c r="B746" t="s">
        <v>941</v>
      </c>
      <c r="C746">
        <v>0.3</v>
      </c>
      <c r="D746" t="s">
        <v>757</v>
      </c>
      <c r="E746" t="s">
        <v>943</v>
      </c>
      <c r="F746" t="s">
        <v>945</v>
      </c>
      <c r="G746" t="s">
        <v>937</v>
      </c>
      <c r="H746">
        <v>0.42699999999999999</v>
      </c>
      <c r="K746">
        <v>105277887</v>
      </c>
      <c r="L746" s="2">
        <v>43026</v>
      </c>
      <c r="M746">
        <v>21</v>
      </c>
      <c r="N746">
        <v>1</v>
      </c>
      <c r="O746">
        <v>0</v>
      </c>
      <c r="P746">
        <v>1</v>
      </c>
      <c r="Q746" t="s">
        <v>7</v>
      </c>
    </row>
    <row r="747" spans="1:17">
      <c r="A747" t="s">
        <v>998</v>
      </c>
      <c r="B747" t="s">
        <v>941</v>
      </c>
      <c r="C747">
        <v>0.2</v>
      </c>
      <c r="D747" t="s">
        <v>758</v>
      </c>
      <c r="E747" t="s">
        <v>943</v>
      </c>
      <c r="F747" t="s">
        <v>1080</v>
      </c>
      <c r="G747" t="s">
        <v>937</v>
      </c>
      <c r="H747">
        <v>0.52700000000000002</v>
      </c>
      <c r="K747">
        <v>105792462</v>
      </c>
      <c r="L747" s="2">
        <v>43516</v>
      </c>
      <c r="M747">
        <v>30</v>
      </c>
      <c r="N747">
        <v>2</v>
      </c>
      <c r="O747">
        <v>8</v>
      </c>
      <c r="P747">
        <v>1</v>
      </c>
      <c r="Q747" t="s">
        <v>7</v>
      </c>
    </row>
    <row r="748" spans="1:17">
      <c r="A748" t="s">
        <v>998</v>
      </c>
      <c r="B748" t="s">
        <v>941</v>
      </c>
      <c r="C748">
        <v>0.1</v>
      </c>
      <c r="D748" t="s">
        <v>758</v>
      </c>
      <c r="E748" t="s">
        <v>944</v>
      </c>
      <c r="F748" t="s">
        <v>943</v>
      </c>
      <c r="G748" t="s">
        <v>937</v>
      </c>
      <c r="H748">
        <v>0.627</v>
      </c>
      <c r="K748">
        <v>106095425</v>
      </c>
      <c r="L748" s="2">
        <v>43784</v>
      </c>
      <c r="M748">
        <v>31</v>
      </c>
      <c r="N748">
        <v>2</v>
      </c>
      <c r="O748">
        <v>0</v>
      </c>
      <c r="P748">
        <v>4</v>
      </c>
    </row>
    <row r="749" spans="1:17">
      <c r="A749" t="s">
        <v>998</v>
      </c>
      <c r="B749" t="s">
        <v>941</v>
      </c>
      <c r="C749">
        <v>0.09</v>
      </c>
      <c r="D749" t="s">
        <v>763</v>
      </c>
      <c r="E749" t="s">
        <v>944</v>
      </c>
      <c r="F749" t="s">
        <v>945</v>
      </c>
      <c r="G749" t="s">
        <v>937</v>
      </c>
      <c r="H749">
        <v>0.63700000000000001</v>
      </c>
      <c r="K749">
        <v>106022033</v>
      </c>
      <c r="L749" s="2">
        <v>43735</v>
      </c>
      <c r="M749">
        <v>21</v>
      </c>
      <c r="N749">
        <v>1</v>
      </c>
      <c r="O749">
        <v>0</v>
      </c>
      <c r="P749">
        <v>1</v>
      </c>
      <c r="Q749" t="s">
        <v>7</v>
      </c>
    </row>
    <row r="750" spans="1:17">
      <c r="A750" t="s">
        <v>998</v>
      </c>
      <c r="B750" t="s">
        <v>941</v>
      </c>
      <c r="C750">
        <v>2.5000000000000001E-2</v>
      </c>
      <c r="D750" t="s">
        <v>763</v>
      </c>
      <c r="E750" t="s">
        <v>943</v>
      </c>
      <c r="F750" t="s">
        <v>1099</v>
      </c>
      <c r="G750" t="s">
        <v>937</v>
      </c>
      <c r="H750">
        <v>0.70199999999999996</v>
      </c>
      <c r="K750">
        <v>106167169</v>
      </c>
      <c r="L750" s="2">
        <v>43837</v>
      </c>
      <c r="M750">
        <v>21</v>
      </c>
      <c r="N750">
        <v>2</v>
      </c>
      <c r="O750">
        <v>10</v>
      </c>
      <c r="P750">
        <v>1</v>
      </c>
      <c r="Q750" t="s">
        <v>7</v>
      </c>
    </row>
    <row r="751" spans="1:17">
      <c r="A751" t="s">
        <v>998</v>
      </c>
      <c r="B751" t="s">
        <v>941</v>
      </c>
      <c r="C751">
        <v>2.1999999999999999E-2</v>
      </c>
      <c r="D751" t="s">
        <v>763</v>
      </c>
      <c r="E751" t="s">
        <v>943</v>
      </c>
      <c r="F751" t="s">
        <v>945</v>
      </c>
      <c r="G751" t="s">
        <v>937</v>
      </c>
      <c r="H751">
        <v>0.70499999999999996</v>
      </c>
      <c r="K751">
        <v>108390439</v>
      </c>
      <c r="L751" s="2">
        <v>46056</v>
      </c>
      <c r="M751">
        <v>19</v>
      </c>
      <c r="N751">
        <v>5</v>
      </c>
      <c r="O751">
        <v>10</v>
      </c>
      <c r="P751">
        <v>1</v>
      </c>
    </row>
    <row r="752" spans="1:17">
      <c r="A752" t="s">
        <v>998</v>
      </c>
      <c r="B752" t="s">
        <v>941</v>
      </c>
      <c r="C752">
        <v>1.4E-2</v>
      </c>
      <c r="D752" t="s">
        <v>758</v>
      </c>
      <c r="E752" t="s">
        <v>944</v>
      </c>
      <c r="F752" t="s">
        <v>945</v>
      </c>
      <c r="G752" t="s">
        <v>937</v>
      </c>
      <c r="H752">
        <v>0.71299999999999997</v>
      </c>
      <c r="K752">
        <v>106842220</v>
      </c>
      <c r="L752" s="2">
        <v>44586</v>
      </c>
      <c r="M752">
        <v>24</v>
      </c>
      <c r="N752">
        <v>1</v>
      </c>
      <c r="O752">
        <v>0</v>
      </c>
      <c r="P752">
        <v>1</v>
      </c>
      <c r="Q752" t="s">
        <v>7</v>
      </c>
    </row>
    <row r="753" spans="1:23">
      <c r="A753" t="s">
        <v>998</v>
      </c>
      <c r="B753" t="s">
        <v>941</v>
      </c>
      <c r="C753">
        <v>0.01</v>
      </c>
      <c r="D753" t="s">
        <v>763</v>
      </c>
      <c r="E753" t="s">
        <v>943</v>
      </c>
      <c r="F753" t="s">
        <v>945</v>
      </c>
      <c r="G753" t="s">
        <v>937</v>
      </c>
      <c r="H753">
        <v>0.71699999999999997</v>
      </c>
      <c r="K753">
        <v>106825139</v>
      </c>
      <c r="L753" s="2">
        <v>44567</v>
      </c>
      <c r="M753">
        <v>30</v>
      </c>
      <c r="N753">
        <v>1</v>
      </c>
      <c r="O753">
        <v>8</v>
      </c>
      <c r="P753">
        <v>1</v>
      </c>
      <c r="Q753" t="s">
        <v>7</v>
      </c>
    </row>
    <row r="754" spans="1:23">
      <c r="A754" t="s">
        <v>998</v>
      </c>
      <c r="B754" t="s">
        <v>941</v>
      </c>
      <c r="C754">
        <v>8.9999999999999993E-3</v>
      </c>
      <c r="D754" t="s">
        <v>758</v>
      </c>
      <c r="E754" t="s">
        <v>943</v>
      </c>
      <c r="F754" t="s">
        <v>944</v>
      </c>
      <c r="G754" t="s">
        <v>937</v>
      </c>
      <c r="H754">
        <v>0.71799999999999997</v>
      </c>
      <c r="K754">
        <v>105329577</v>
      </c>
      <c r="L754" s="2">
        <v>43071</v>
      </c>
      <c r="M754">
        <v>1</v>
      </c>
      <c r="N754">
        <v>2</v>
      </c>
      <c r="O754">
        <v>10</v>
      </c>
      <c r="P754">
        <v>1</v>
      </c>
      <c r="Q754" t="s">
        <v>7</v>
      </c>
    </row>
    <row r="755" spans="1:23">
      <c r="A755" t="s">
        <v>998</v>
      </c>
      <c r="B755" t="s">
        <v>943</v>
      </c>
      <c r="C755">
        <v>0</v>
      </c>
      <c r="E755" t="s">
        <v>941</v>
      </c>
      <c r="G755" t="s">
        <v>937</v>
      </c>
      <c r="H755">
        <v>0.72699999999999998</v>
      </c>
      <c r="K755">
        <v>108450173</v>
      </c>
      <c r="L755" s="2">
        <v>46107</v>
      </c>
      <c r="M755">
        <v>26</v>
      </c>
      <c r="N755">
        <v>1</v>
      </c>
      <c r="O755">
        <v>10</v>
      </c>
      <c r="P755">
        <v>1</v>
      </c>
      <c r="Q755" t="s">
        <v>7</v>
      </c>
    </row>
    <row r="756" spans="1:23">
      <c r="A756" t="s">
        <v>998</v>
      </c>
      <c r="B756" t="s">
        <v>941</v>
      </c>
      <c r="C756">
        <v>0</v>
      </c>
      <c r="E756" t="s">
        <v>944</v>
      </c>
      <c r="F756" t="s">
        <v>943</v>
      </c>
      <c r="G756" t="s">
        <v>937</v>
      </c>
      <c r="H756">
        <v>0.72699999999999998</v>
      </c>
      <c r="K756">
        <v>106845781</v>
      </c>
      <c r="L756" s="2">
        <v>44590</v>
      </c>
      <c r="M756">
        <v>19</v>
      </c>
      <c r="N756">
        <v>4</v>
      </c>
      <c r="O756">
        <v>10</v>
      </c>
      <c r="P756">
        <v>1</v>
      </c>
      <c r="Q756" t="s">
        <v>7</v>
      </c>
    </row>
    <row r="757" spans="1:23">
      <c r="A757" t="s">
        <v>998</v>
      </c>
      <c r="B757" t="s">
        <v>944</v>
      </c>
      <c r="C757">
        <v>1.9E-2</v>
      </c>
      <c r="D757" t="s">
        <v>757</v>
      </c>
      <c r="E757" t="s">
        <v>1006</v>
      </c>
      <c r="F757" t="s">
        <v>943</v>
      </c>
      <c r="G757" t="s">
        <v>937</v>
      </c>
      <c r="H757">
        <v>0.89200000000000002</v>
      </c>
      <c r="K757">
        <v>107314311</v>
      </c>
      <c r="L757" s="2">
        <v>45042</v>
      </c>
      <c r="M757">
        <v>21</v>
      </c>
      <c r="N757">
        <v>2</v>
      </c>
      <c r="O757">
        <v>0</v>
      </c>
      <c r="P757">
        <v>1</v>
      </c>
      <c r="Q757" t="s">
        <v>3</v>
      </c>
    </row>
    <row r="758" spans="1:23">
      <c r="A758" t="s">
        <v>998</v>
      </c>
      <c r="B758" t="s">
        <v>944</v>
      </c>
      <c r="C758">
        <v>0</v>
      </c>
      <c r="E758" t="s">
        <v>1006</v>
      </c>
      <c r="F758" t="s">
        <v>1153</v>
      </c>
      <c r="G758" t="s">
        <v>937</v>
      </c>
      <c r="H758">
        <v>0.91100000000000003</v>
      </c>
      <c r="K758">
        <v>107830904</v>
      </c>
      <c r="L758" s="2">
        <v>45531</v>
      </c>
      <c r="M758">
        <v>24</v>
      </c>
      <c r="N758">
        <v>1</v>
      </c>
      <c r="O758">
        <v>8</v>
      </c>
      <c r="P758">
        <v>1</v>
      </c>
      <c r="Q758" t="s">
        <v>7</v>
      </c>
    </row>
    <row r="759" spans="1:23">
      <c r="A759" t="s">
        <v>998</v>
      </c>
      <c r="B759" t="s">
        <v>944</v>
      </c>
      <c r="C759">
        <v>0</v>
      </c>
      <c r="E759" t="s">
        <v>1006</v>
      </c>
      <c r="F759" t="s">
        <v>943</v>
      </c>
      <c r="G759" t="s">
        <v>937</v>
      </c>
      <c r="H759">
        <v>0.91100000000000003</v>
      </c>
      <c r="K759">
        <v>107685715</v>
      </c>
      <c r="L759" s="2">
        <v>45393</v>
      </c>
      <c r="M759">
        <v>1</v>
      </c>
      <c r="N759">
        <v>2</v>
      </c>
      <c r="O759">
        <v>0</v>
      </c>
      <c r="P759">
        <v>1</v>
      </c>
      <c r="Q759" t="s">
        <v>7</v>
      </c>
    </row>
    <row r="760" spans="1:23">
      <c r="A760" t="s">
        <v>998</v>
      </c>
      <c r="B760" t="s">
        <v>944</v>
      </c>
      <c r="C760">
        <v>0</v>
      </c>
      <c r="E760" t="s">
        <v>1006</v>
      </c>
      <c r="F760" t="s">
        <v>943</v>
      </c>
      <c r="G760" t="s">
        <v>937</v>
      </c>
      <c r="H760">
        <v>0.91100000000000003</v>
      </c>
      <c r="K760">
        <v>108444655</v>
      </c>
      <c r="L760" s="2">
        <v>46106</v>
      </c>
      <c r="M760">
        <v>30</v>
      </c>
      <c r="N760">
        <v>1</v>
      </c>
      <c r="O760">
        <v>8</v>
      </c>
      <c r="P760">
        <v>1</v>
      </c>
      <c r="Q760" t="s">
        <v>7</v>
      </c>
    </row>
    <row r="761" spans="1:23">
      <c r="A761" t="s">
        <v>998</v>
      </c>
      <c r="B761" t="s">
        <v>944</v>
      </c>
      <c r="C761">
        <v>0</v>
      </c>
      <c r="E761" t="s">
        <v>1006</v>
      </c>
      <c r="F761" t="s">
        <v>943</v>
      </c>
      <c r="G761" t="s">
        <v>937</v>
      </c>
      <c r="H761">
        <v>0.91100000000000003</v>
      </c>
      <c r="K761">
        <v>108462353</v>
      </c>
      <c r="L761" s="2">
        <v>46124</v>
      </c>
      <c r="M761">
        <v>30</v>
      </c>
      <c r="N761">
        <v>1</v>
      </c>
      <c r="O761">
        <v>8</v>
      </c>
      <c r="P761">
        <v>1</v>
      </c>
      <c r="Q761" t="s">
        <v>7</v>
      </c>
    </row>
    <row r="762" spans="1:23">
      <c r="A762" t="s">
        <v>998</v>
      </c>
      <c r="B762" t="s">
        <v>944</v>
      </c>
      <c r="C762">
        <v>0</v>
      </c>
      <c r="E762" t="s">
        <v>1006</v>
      </c>
      <c r="F762" t="s">
        <v>942</v>
      </c>
      <c r="G762" t="s">
        <v>937</v>
      </c>
      <c r="H762">
        <v>0.91100000000000003</v>
      </c>
      <c r="J762" t="s">
        <v>1185</v>
      </c>
      <c r="K762">
        <v>106211378</v>
      </c>
      <c r="L762" s="2">
        <v>43870</v>
      </c>
      <c r="M762">
        <v>30</v>
      </c>
      <c r="N762">
        <v>2</v>
      </c>
      <c r="O762">
        <v>8</v>
      </c>
      <c r="P762">
        <v>4</v>
      </c>
      <c r="Q762" t="s">
        <v>7</v>
      </c>
      <c r="W762" t="s">
        <v>1328</v>
      </c>
    </row>
    <row r="763" spans="1:23">
      <c r="A763" t="s">
        <v>998</v>
      </c>
      <c r="B763" t="s">
        <v>944</v>
      </c>
      <c r="C763">
        <v>0</v>
      </c>
      <c r="E763" t="s">
        <v>1006</v>
      </c>
      <c r="F763" t="s">
        <v>996</v>
      </c>
      <c r="G763" t="s">
        <v>937</v>
      </c>
      <c r="H763">
        <v>0.91100000000000003</v>
      </c>
      <c r="K763">
        <v>105257907</v>
      </c>
      <c r="L763" s="2">
        <v>43018</v>
      </c>
      <c r="M763">
        <v>21</v>
      </c>
      <c r="N763">
        <v>2</v>
      </c>
      <c r="O763">
        <v>8</v>
      </c>
      <c r="P763">
        <v>1</v>
      </c>
      <c r="Q763" t="s">
        <v>7</v>
      </c>
    </row>
    <row r="764" spans="1:23">
      <c r="A764" t="s">
        <v>998</v>
      </c>
      <c r="B764" t="s">
        <v>944</v>
      </c>
      <c r="C764">
        <v>0</v>
      </c>
      <c r="E764" t="s">
        <v>1006</v>
      </c>
      <c r="F764" t="s">
        <v>996</v>
      </c>
      <c r="G764" t="s">
        <v>937</v>
      </c>
      <c r="H764">
        <v>0.91100000000000003</v>
      </c>
      <c r="K764">
        <v>106211354</v>
      </c>
      <c r="L764" s="2">
        <v>43880</v>
      </c>
      <c r="M764">
        <v>21</v>
      </c>
      <c r="N764">
        <v>2</v>
      </c>
      <c r="O764">
        <v>0</v>
      </c>
      <c r="P764">
        <v>1</v>
      </c>
      <c r="Q764" t="s">
        <v>7</v>
      </c>
    </row>
    <row r="765" spans="1:23">
      <c r="A765" t="s">
        <v>998</v>
      </c>
      <c r="B765" t="s">
        <v>1006</v>
      </c>
      <c r="C765">
        <v>0</v>
      </c>
      <c r="E765" t="s">
        <v>944</v>
      </c>
      <c r="F765" t="s">
        <v>943</v>
      </c>
      <c r="G765" t="s">
        <v>937</v>
      </c>
      <c r="H765">
        <v>0.91100000000000003</v>
      </c>
      <c r="K765">
        <v>108463514</v>
      </c>
      <c r="L765" s="2">
        <v>46125</v>
      </c>
      <c r="M765">
        <v>19</v>
      </c>
      <c r="N765">
        <v>1</v>
      </c>
      <c r="O765">
        <v>0</v>
      </c>
      <c r="P765">
        <v>1</v>
      </c>
      <c r="Q765" t="s">
        <v>7</v>
      </c>
    </row>
    <row r="766" spans="1:23">
      <c r="A766" t="s">
        <v>998</v>
      </c>
      <c r="B766" t="s">
        <v>944</v>
      </c>
      <c r="C766">
        <v>5.7000000000000002E-2</v>
      </c>
      <c r="D766" t="s">
        <v>6</v>
      </c>
      <c r="E766" t="s">
        <v>1006</v>
      </c>
      <c r="F766" t="s">
        <v>996</v>
      </c>
      <c r="G766" t="s">
        <v>937</v>
      </c>
      <c r="H766">
        <v>0.96799999999999997</v>
      </c>
      <c r="K766">
        <v>106802305</v>
      </c>
      <c r="L766" s="2">
        <v>44490</v>
      </c>
      <c r="M766">
        <v>21</v>
      </c>
      <c r="N766">
        <v>1</v>
      </c>
      <c r="O766">
        <v>0</v>
      </c>
      <c r="P766">
        <v>1</v>
      </c>
      <c r="Q766" t="s">
        <v>3</v>
      </c>
    </row>
    <row r="767" spans="1:23">
      <c r="A767" t="s">
        <v>998</v>
      </c>
      <c r="B767" t="s">
        <v>944</v>
      </c>
      <c r="C767">
        <v>0.1</v>
      </c>
      <c r="D767" t="s">
        <v>6</v>
      </c>
      <c r="E767" t="s">
        <v>1006</v>
      </c>
      <c r="F767" t="s">
        <v>942</v>
      </c>
      <c r="G767" t="s">
        <v>937</v>
      </c>
      <c r="H767">
        <v>1.0109999999999999</v>
      </c>
      <c r="J767" t="s">
        <v>1185</v>
      </c>
      <c r="K767">
        <v>107753861</v>
      </c>
      <c r="L767" s="2">
        <v>45459</v>
      </c>
      <c r="M767">
        <v>19</v>
      </c>
      <c r="N767">
        <v>1</v>
      </c>
      <c r="O767">
        <v>0</v>
      </c>
      <c r="P767">
        <v>1</v>
      </c>
      <c r="Q767" t="s">
        <v>7</v>
      </c>
      <c r="W767" t="s">
        <v>1329</v>
      </c>
    </row>
    <row r="768" spans="1:23">
      <c r="A768" t="s">
        <v>998</v>
      </c>
      <c r="B768" t="s">
        <v>944</v>
      </c>
      <c r="C768">
        <v>0.37</v>
      </c>
      <c r="D768" t="s">
        <v>764</v>
      </c>
      <c r="E768" t="s">
        <v>942</v>
      </c>
      <c r="F768" t="s">
        <v>1006</v>
      </c>
      <c r="G768" t="s">
        <v>937</v>
      </c>
      <c r="H768">
        <v>1.119</v>
      </c>
      <c r="J768" t="s">
        <v>1185</v>
      </c>
      <c r="K768">
        <v>107149980</v>
      </c>
      <c r="L768" s="2">
        <v>44861</v>
      </c>
      <c r="M768">
        <v>2</v>
      </c>
      <c r="N768">
        <v>1</v>
      </c>
      <c r="O768">
        <v>0</v>
      </c>
      <c r="P768">
        <v>1</v>
      </c>
      <c r="Q768" t="s">
        <v>7</v>
      </c>
      <c r="W768" t="s">
        <v>1325</v>
      </c>
    </row>
    <row r="769" spans="1:28">
      <c r="A769" t="s">
        <v>998</v>
      </c>
      <c r="B769" t="s">
        <v>944</v>
      </c>
      <c r="C769">
        <v>0.1</v>
      </c>
      <c r="D769" t="s">
        <v>757</v>
      </c>
      <c r="E769" t="s">
        <v>996</v>
      </c>
      <c r="F769" t="s">
        <v>1006</v>
      </c>
      <c r="G769" t="s">
        <v>937</v>
      </c>
      <c r="H769">
        <v>1.1439999999999999</v>
      </c>
      <c r="K769">
        <v>107149996</v>
      </c>
      <c r="L769" s="2">
        <v>44866</v>
      </c>
      <c r="M769">
        <v>22</v>
      </c>
      <c r="N769">
        <v>1</v>
      </c>
      <c r="O769">
        <v>0</v>
      </c>
      <c r="P769">
        <v>1</v>
      </c>
      <c r="Q769" t="s">
        <v>7</v>
      </c>
    </row>
    <row r="770" spans="1:28">
      <c r="A770" t="s">
        <v>994</v>
      </c>
      <c r="B770" t="s">
        <v>944</v>
      </c>
      <c r="C770">
        <v>7.0000000000000007E-2</v>
      </c>
      <c r="D770" t="s">
        <v>758</v>
      </c>
      <c r="E770" t="s">
        <v>995</v>
      </c>
      <c r="F770" t="s">
        <v>996</v>
      </c>
      <c r="G770" t="s">
        <v>937</v>
      </c>
      <c r="H770">
        <v>1.292</v>
      </c>
      <c r="K770">
        <v>105138045</v>
      </c>
      <c r="L770" s="2">
        <v>42888</v>
      </c>
      <c r="M770">
        <v>30</v>
      </c>
      <c r="N770">
        <v>1</v>
      </c>
      <c r="O770">
        <v>0</v>
      </c>
      <c r="P770">
        <v>1</v>
      </c>
      <c r="Q770" t="s">
        <v>8</v>
      </c>
    </row>
    <row r="771" spans="1:28">
      <c r="A771" t="s">
        <v>998</v>
      </c>
      <c r="B771" t="s">
        <v>944</v>
      </c>
      <c r="C771">
        <v>0</v>
      </c>
      <c r="E771" t="s">
        <v>995</v>
      </c>
      <c r="F771" t="s">
        <v>996</v>
      </c>
      <c r="G771" t="s">
        <v>937</v>
      </c>
      <c r="H771">
        <v>1.3620000000000001</v>
      </c>
      <c r="K771">
        <v>106529572</v>
      </c>
      <c r="L771" s="2">
        <v>44202</v>
      </c>
      <c r="M771">
        <v>26</v>
      </c>
      <c r="N771">
        <v>1</v>
      </c>
      <c r="O771">
        <v>8</v>
      </c>
      <c r="P771">
        <v>5</v>
      </c>
    </row>
    <row r="772" spans="1:28">
      <c r="A772" t="s">
        <v>998</v>
      </c>
      <c r="B772" t="s">
        <v>995</v>
      </c>
      <c r="C772">
        <v>0</v>
      </c>
      <c r="E772" t="s">
        <v>944</v>
      </c>
      <c r="F772" t="s">
        <v>996</v>
      </c>
      <c r="G772" t="s">
        <v>937</v>
      </c>
      <c r="H772">
        <v>1.3620000000000001</v>
      </c>
      <c r="K772">
        <v>108476825</v>
      </c>
      <c r="L772" s="2">
        <v>46137</v>
      </c>
      <c r="M772">
        <v>26</v>
      </c>
      <c r="N772">
        <v>1</v>
      </c>
      <c r="O772">
        <v>8</v>
      </c>
      <c r="P772">
        <v>1</v>
      </c>
      <c r="Q772" t="s">
        <v>7</v>
      </c>
    </row>
    <row r="773" spans="1:28">
      <c r="A773" t="s">
        <v>998</v>
      </c>
      <c r="B773" t="s">
        <v>944</v>
      </c>
      <c r="C773">
        <v>6.4000000000000001E-2</v>
      </c>
      <c r="D773" t="s">
        <v>6</v>
      </c>
      <c r="E773" t="s">
        <v>995</v>
      </c>
      <c r="F773" t="s">
        <v>942</v>
      </c>
      <c r="G773" t="s">
        <v>937</v>
      </c>
      <c r="H773">
        <v>1.4259999999999999</v>
      </c>
      <c r="J773" t="s">
        <v>1185</v>
      </c>
      <c r="K773">
        <v>107049763</v>
      </c>
      <c r="L773" s="2">
        <v>44791</v>
      </c>
      <c r="M773">
        <v>24</v>
      </c>
      <c r="N773">
        <v>1</v>
      </c>
      <c r="O773">
        <v>0</v>
      </c>
      <c r="P773">
        <v>1</v>
      </c>
      <c r="Q773" t="s">
        <v>7</v>
      </c>
      <c r="W773" t="s">
        <v>1287</v>
      </c>
      <c r="X773" t="s">
        <v>1288</v>
      </c>
      <c r="AB773" t="s">
        <v>1289</v>
      </c>
    </row>
    <row r="774" spans="1:28">
      <c r="A774" t="s">
        <v>998</v>
      </c>
      <c r="B774" t="s">
        <v>944</v>
      </c>
      <c r="C774">
        <v>6.9000000000000006E-2</v>
      </c>
      <c r="D774" t="s">
        <v>6</v>
      </c>
      <c r="E774" t="s">
        <v>995</v>
      </c>
      <c r="G774" t="s">
        <v>937</v>
      </c>
      <c r="H774">
        <v>1.431</v>
      </c>
      <c r="J774" t="s">
        <v>1185</v>
      </c>
      <c r="K774">
        <v>108406684</v>
      </c>
      <c r="L774" s="2">
        <v>46071</v>
      </c>
      <c r="M774">
        <v>24</v>
      </c>
      <c r="N774">
        <v>1</v>
      </c>
      <c r="O774">
        <v>8</v>
      </c>
      <c r="P774">
        <v>1</v>
      </c>
      <c r="Q774" t="s">
        <v>7</v>
      </c>
      <c r="W774" t="s">
        <v>1290</v>
      </c>
      <c r="X774" t="s">
        <v>1291</v>
      </c>
      <c r="AB774" t="s">
        <v>1292</v>
      </c>
    </row>
    <row r="775" spans="1:28">
      <c r="A775" t="s">
        <v>998</v>
      </c>
      <c r="B775" t="s">
        <v>944</v>
      </c>
      <c r="C775">
        <v>1.9E-2</v>
      </c>
      <c r="D775" t="s">
        <v>757</v>
      </c>
      <c r="E775" t="s">
        <v>942</v>
      </c>
      <c r="F775" t="s">
        <v>940</v>
      </c>
      <c r="G775" t="s">
        <v>937</v>
      </c>
      <c r="H775">
        <v>1.47</v>
      </c>
      <c r="J775" t="s">
        <v>769</v>
      </c>
      <c r="K775">
        <v>108278028</v>
      </c>
      <c r="L775" s="2">
        <v>45955</v>
      </c>
      <c r="M775">
        <v>30</v>
      </c>
      <c r="N775">
        <v>1</v>
      </c>
      <c r="O775">
        <v>0</v>
      </c>
      <c r="P775">
        <v>4</v>
      </c>
      <c r="Q775" t="s">
        <v>7</v>
      </c>
      <c r="X775" t="s">
        <v>1293</v>
      </c>
      <c r="Y775" t="s">
        <v>772</v>
      </c>
      <c r="Z775" t="s">
        <v>771</v>
      </c>
      <c r="AA775" t="s">
        <v>722</v>
      </c>
    </row>
    <row r="776" spans="1:28">
      <c r="A776" t="s">
        <v>998</v>
      </c>
      <c r="B776" t="s">
        <v>944</v>
      </c>
      <c r="C776">
        <v>1.4E-2</v>
      </c>
      <c r="D776" t="s">
        <v>757</v>
      </c>
      <c r="E776" t="s">
        <v>942</v>
      </c>
      <c r="F776" t="s">
        <v>943</v>
      </c>
      <c r="G776" t="s">
        <v>937</v>
      </c>
      <c r="H776">
        <v>1.4750000000000001</v>
      </c>
      <c r="J776" t="s">
        <v>769</v>
      </c>
      <c r="K776">
        <v>105233216</v>
      </c>
      <c r="L776" s="2">
        <v>42985</v>
      </c>
      <c r="M776">
        <v>26</v>
      </c>
      <c r="N776">
        <v>1</v>
      </c>
      <c r="O776">
        <v>7</v>
      </c>
      <c r="P776">
        <v>1</v>
      </c>
      <c r="Q776" t="s">
        <v>7</v>
      </c>
      <c r="X776" t="s">
        <v>1294</v>
      </c>
      <c r="Y776" t="s">
        <v>1295</v>
      </c>
      <c r="Z776" t="s">
        <v>771</v>
      </c>
      <c r="AA776" t="s">
        <v>721</v>
      </c>
    </row>
    <row r="777" spans="1:28">
      <c r="A777" t="s">
        <v>998</v>
      </c>
      <c r="B777" t="s">
        <v>944</v>
      </c>
      <c r="C777">
        <v>1.4E-2</v>
      </c>
      <c r="D777" t="s">
        <v>757</v>
      </c>
      <c r="E777" t="s">
        <v>942</v>
      </c>
      <c r="F777" t="s">
        <v>1168</v>
      </c>
      <c r="G777" t="s">
        <v>937</v>
      </c>
      <c r="H777">
        <v>1.4750000000000001</v>
      </c>
      <c r="J777" t="s">
        <v>769</v>
      </c>
      <c r="K777">
        <v>108264224</v>
      </c>
      <c r="L777" s="2">
        <v>45942</v>
      </c>
      <c r="M777">
        <v>27</v>
      </c>
      <c r="N777">
        <v>2</v>
      </c>
      <c r="O777">
        <v>12</v>
      </c>
      <c r="P777">
        <v>1</v>
      </c>
      <c r="Q777" t="s">
        <v>3</v>
      </c>
      <c r="X777" t="s">
        <v>1296</v>
      </c>
      <c r="Y777" t="s">
        <v>1295</v>
      </c>
      <c r="Z777" t="s">
        <v>1297</v>
      </c>
      <c r="AA777" t="s">
        <v>721</v>
      </c>
    </row>
    <row r="778" spans="1:28">
      <c r="A778" t="s">
        <v>998</v>
      </c>
      <c r="B778" t="s">
        <v>944</v>
      </c>
      <c r="C778">
        <v>2E-3</v>
      </c>
      <c r="D778" t="s">
        <v>757</v>
      </c>
      <c r="E778" t="s">
        <v>942</v>
      </c>
      <c r="F778" t="s">
        <v>940</v>
      </c>
      <c r="G778" t="s">
        <v>937</v>
      </c>
      <c r="H778">
        <v>1.4870000000000001</v>
      </c>
      <c r="J778" t="s">
        <v>769</v>
      </c>
      <c r="K778">
        <v>108071192</v>
      </c>
      <c r="L778" s="2">
        <v>45754</v>
      </c>
      <c r="M778">
        <v>21</v>
      </c>
      <c r="N778">
        <v>2</v>
      </c>
      <c r="O778">
        <v>7</v>
      </c>
      <c r="P778">
        <v>1</v>
      </c>
      <c r="Q778" t="s">
        <v>7</v>
      </c>
      <c r="X778" t="s">
        <v>1268</v>
      </c>
      <c r="Y778" t="s">
        <v>771</v>
      </c>
      <c r="Z778" t="s">
        <v>1297</v>
      </c>
      <c r="AA778" t="s">
        <v>722</v>
      </c>
    </row>
    <row r="779" spans="1:28">
      <c r="A779" t="s">
        <v>998</v>
      </c>
      <c r="B779" t="s">
        <v>944</v>
      </c>
      <c r="C779">
        <v>1E-3</v>
      </c>
      <c r="D779" t="s">
        <v>757</v>
      </c>
      <c r="E779" t="s">
        <v>942</v>
      </c>
      <c r="F779" t="s">
        <v>995</v>
      </c>
      <c r="G779" t="s">
        <v>937</v>
      </c>
      <c r="H779">
        <v>1.488</v>
      </c>
      <c r="J779" t="s">
        <v>769</v>
      </c>
      <c r="K779">
        <v>107986965</v>
      </c>
      <c r="L779" s="2">
        <v>45664</v>
      </c>
      <c r="M779">
        <v>21</v>
      </c>
      <c r="N779">
        <v>1</v>
      </c>
      <c r="O779">
        <v>7</v>
      </c>
      <c r="P779">
        <v>4</v>
      </c>
      <c r="Q779" t="s">
        <v>7</v>
      </c>
      <c r="X779" t="s">
        <v>1268</v>
      </c>
      <c r="Y779" t="s">
        <v>771</v>
      </c>
      <c r="Z779" t="s">
        <v>1297</v>
      </c>
      <c r="AA779" t="s">
        <v>722</v>
      </c>
    </row>
    <row r="780" spans="1:28">
      <c r="A780" t="s">
        <v>998</v>
      </c>
      <c r="B780" t="s">
        <v>944</v>
      </c>
      <c r="C780">
        <v>0</v>
      </c>
      <c r="E780" t="s">
        <v>942</v>
      </c>
      <c r="F780" t="s">
        <v>940</v>
      </c>
      <c r="G780" t="s">
        <v>937</v>
      </c>
      <c r="H780">
        <v>1.4890000000000001</v>
      </c>
      <c r="J780" t="s">
        <v>769</v>
      </c>
      <c r="K780">
        <v>105984439</v>
      </c>
      <c r="L780" s="2">
        <v>43699</v>
      </c>
      <c r="M780">
        <v>21</v>
      </c>
      <c r="N780">
        <v>1</v>
      </c>
      <c r="O780">
        <v>7</v>
      </c>
      <c r="P780">
        <v>1</v>
      </c>
      <c r="Q780" t="s">
        <v>3</v>
      </c>
      <c r="X780" t="s">
        <v>1268</v>
      </c>
      <c r="Y780" t="s">
        <v>1297</v>
      </c>
      <c r="Z780" t="s">
        <v>1297</v>
      </c>
      <c r="AA780" t="s">
        <v>722</v>
      </c>
    </row>
    <row r="781" spans="1:28">
      <c r="A781" t="s">
        <v>998</v>
      </c>
      <c r="B781" t="s">
        <v>944</v>
      </c>
      <c r="C781">
        <v>0</v>
      </c>
      <c r="E781" t="s">
        <v>942</v>
      </c>
      <c r="F781" t="s">
        <v>940</v>
      </c>
      <c r="G781" t="s">
        <v>937</v>
      </c>
      <c r="H781">
        <v>1.4890000000000001</v>
      </c>
      <c r="J781" t="s">
        <v>769</v>
      </c>
      <c r="K781">
        <v>105682086</v>
      </c>
      <c r="L781" s="2">
        <v>43409</v>
      </c>
      <c r="M781">
        <v>27</v>
      </c>
      <c r="N781">
        <v>2</v>
      </c>
      <c r="O781">
        <v>7</v>
      </c>
      <c r="P781">
        <v>1</v>
      </c>
      <c r="Q781" t="s">
        <v>3</v>
      </c>
      <c r="X781" t="s">
        <v>1231</v>
      </c>
      <c r="Y781" t="s">
        <v>772</v>
      </c>
      <c r="Z781" t="s">
        <v>781</v>
      </c>
      <c r="AA781" t="s">
        <v>722</v>
      </c>
      <c r="AB781" t="s">
        <v>1298</v>
      </c>
    </row>
    <row r="782" spans="1:28">
      <c r="A782" t="s">
        <v>998</v>
      </c>
      <c r="B782" t="s">
        <v>944</v>
      </c>
      <c r="C782">
        <v>1.9E-2</v>
      </c>
      <c r="D782" t="s">
        <v>6</v>
      </c>
      <c r="E782" t="s">
        <v>942</v>
      </c>
      <c r="F782" t="s">
        <v>940</v>
      </c>
      <c r="G782" t="s">
        <v>937</v>
      </c>
      <c r="H782">
        <v>1.4890000000000001</v>
      </c>
      <c r="J782" t="s">
        <v>769</v>
      </c>
      <c r="K782">
        <v>107845703</v>
      </c>
      <c r="L782" s="2">
        <v>45546</v>
      </c>
      <c r="M782">
        <v>30</v>
      </c>
      <c r="N782">
        <v>1</v>
      </c>
      <c r="O782">
        <v>0</v>
      </c>
      <c r="P782">
        <v>1</v>
      </c>
      <c r="Q782" t="s">
        <v>7</v>
      </c>
      <c r="X782" t="s">
        <v>1293</v>
      </c>
      <c r="Y782" t="s">
        <v>772</v>
      </c>
      <c r="Z782" t="s">
        <v>772</v>
      </c>
      <c r="AA782" t="s">
        <v>722</v>
      </c>
    </row>
    <row r="783" spans="1:28">
      <c r="A783" t="s">
        <v>998</v>
      </c>
      <c r="B783" t="s">
        <v>944</v>
      </c>
      <c r="C783">
        <v>0</v>
      </c>
      <c r="E783" t="s">
        <v>942</v>
      </c>
      <c r="F783" t="s">
        <v>1000</v>
      </c>
      <c r="G783" t="s">
        <v>937</v>
      </c>
      <c r="H783">
        <v>1.4890000000000001</v>
      </c>
      <c r="J783" t="s">
        <v>769</v>
      </c>
      <c r="K783">
        <v>105329614</v>
      </c>
      <c r="L783" s="2">
        <v>43075</v>
      </c>
      <c r="M783">
        <v>30</v>
      </c>
      <c r="N783">
        <v>2</v>
      </c>
      <c r="O783">
        <v>7</v>
      </c>
      <c r="P783">
        <v>1</v>
      </c>
      <c r="Q783" t="s">
        <v>7</v>
      </c>
      <c r="X783" t="s">
        <v>1229</v>
      </c>
      <c r="Y783" t="s">
        <v>1217</v>
      </c>
      <c r="Z783" t="s">
        <v>1297</v>
      </c>
      <c r="AA783" t="s">
        <v>723</v>
      </c>
    </row>
    <row r="784" spans="1:28">
      <c r="A784" t="s">
        <v>998</v>
      </c>
      <c r="B784" t="s">
        <v>944</v>
      </c>
      <c r="C784">
        <v>0</v>
      </c>
      <c r="D784" t="s">
        <v>757</v>
      </c>
      <c r="E784" t="s">
        <v>942</v>
      </c>
      <c r="F784" t="s">
        <v>995</v>
      </c>
      <c r="G784" t="s">
        <v>937</v>
      </c>
      <c r="H784">
        <v>1.4890000000000001</v>
      </c>
      <c r="J784" t="s">
        <v>769</v>
      </c>
      <c r="K784">
        <v>107220961</v>
      </c>
      <c r="L784" s="2">
        <v>44848</v>
      </c>
      <c r="M784">
        <v>30</v>
      </c>
      <c r="N784">
        <v>1</v>
      </c>
      <c r="O784">
        <v>8</v>
      </c>
      <c r="P784">
        <v>1</v>
      </c>
      <c r="Q784" t="s">
        <v>7</v>
      </c>
      <c r="X784" t="s">
        <v>1239</v>
      </c>
      <c r="Y784" t="s">
        <v>780</v>
      </c>
      <c r="Z784" t="s">
        <v>771</v>
      </c>
      <c r="AA784" t="s">
        <v>724</v>
      </c>
    </row>
    <row r="785" spans="1:27">
      <c r="A785" t="s">
        <v>998</v>
      </c>
      <c r="B785" t="s">
        <v>944</v>
      </c>
      <c r="C785">
        <v>0</v>
      </c>
      <c r="E785" t="s">
        <v>942</v>
      </c>
      <c r="F785" t="s">
        <v>997</v>
      </c>
      <c r="G785" t="s">
        <v>937</v>
      </c>
      <c r="H785">
        <v>1.4890000000000001</v>
      </c>
      <c r="J785" t="s">
        <v>769</v>
      </c>
      <c r="K785">
        <v>108604168</v>
      </c>
      <c r="L785" s="2">
        <v>46262</v>
      </c>
      <c r="M785">
        <v>30</v>
      </c>
      <c r="N785">
        <v>2</v>
      </c>
      <c r="O785">
        <v>7</v>
      </c>
      <c r="P785">
        <v>1</v>
      </c>
      <c r="Q785" t="s">
        <v>7</v>
      </c>
      <c r="X785" t="s">
        <v>1229</v>
      </c>
      <c r="Y785" t="s">
        <v>774</v>
      </c>
      <c r="Z785" t="s">
        <v>771</v>
      </c>
      <c r="AA785" t="s">
        <v>723</v>
      </c>
    </row>
    <row r="786" spans="1:27">
      <c r="A786" t="s">
        <v>998</v>
      </c>
      <c r="B786" t="s">
        <v>944</v>
      </c>
      <c r="C786">
        <v>0</v>
      </c>
      <c r="E786" t="s">
        <v>942</v>
      </c>
      <c r="F786" t="s">
        <v>945</v>
      </c>
      <c r="G786" t="s">
        <v>937</v>
      </c>
      <c r="H786">
        <v>1.4890000000000001</v>
      </c>
      <c r="J786" t="s">
        <v>769</v>
      </c>
      <c r="K786">
        <v>107529695</v>
      </c>
      <c r="L786" s="2">
        <v>45197</v>
      </c>
      <c r="M786">
        <v>21</v>
      </c>
      <c r="N786">
        <v>1</v>
      </c>
      <c r="O786">
        <v>7</v>
      </c>
      <c r="P786">
        <v>1</v>
      </c>
      <c r="Q786" t="s">
        <v>7</v>
      </c>
      <c r="X786" t="s">
        <v>1268</v>
      </c>
      <c r="Y786" t="s">
        <v>1240</v>
      </c>
      <c r="Z786" t="s">
        <v>1240</v>
      </c>
      <c r="AA786" t="s">
        <v>722</v>
      </c>
    </row>
    <row r="787" spans="1:27">
      <c r="A787" t="s">
        <v>998</v>
      </c>
      <c r="B787" t="s">
        <v>944</v>
      </c>
      <c r="C787">
        <v>0</v>
      </c>
      <c r="E787" t="s">
        <v>942</v>
      </c>
      <c r="G787" t="s">
        <v>937</v>
      </c>
      <c r="H787">
        <v>1.4890000000000001</v>
      </c>
      <c r="J787" t="s">
        <v>769</v>
      </c>
      <c r="K787">
        <v>107802051</v>
      </c>
      <c r="L787" s="2">
        <v>45504</v>
      </c>
      <c r="M787">
        <v>24</v>
      </c>
      <c r="N787">
        <v>1</v>
      </c>
      <c r="O787">
        <v>7</v>
      </c>
      <c r="P787">
        <v>1</v>
      </c>
      <c r="Q787" t="s">
        <v>7</v>
      </c>
      <c r="X787" t="s">
        <v>1222</v>
      </c>
      <c r="Y787" t="s">
        <v>774</v>
      </c>
      <c r="Z787" t="s">
        <v>1217</v>
      </c>
      <c r="AA787" t="s">
        <v>723</v>
      </c>
    </row>
    <row r="788" spans="1:27">
      <c r="A788" t="s">
        <v>998</v>
      </c>
      <c r="B788" t="s">
        <v>1128</v>
      </c>
      <c r="C788">
        <v>0</v>
      </c>
      <c r="E788" t="s">
        <v>939</v>
      </c>
      <c r="F788" t="s">
        <v>945</v>
      </c>
      <c r="G788" t="s">
        <v>1128</v>
      </c>
      <c r="H788">
        <v>999.99900000000002</v>
      </c>
      <c r="K788">
        <v>106976431</v>
      </c>
      <c r="L788" s="2">
        <v>44714</v>
      </c>
      <c r="M788">
        <v>21</v>
      </c>
      <c r="N788">
        <v>1</v>
      </c>
      <c r="O788">
        <v>0</v>
      </c>
      <c r="P788">
        <v>1</v>
      </c>
      <c r="Q788" t="s">
        <v>3</v>
      </c>
    </row>
    <row r="789" spans="1:27">
      <c r="A789" t="s">
        <v>998</v>
      </c>
      <c r="B789" t="s">
        <v>1039</v>
      </c>
      <c r="C789">
        <v>0</v>
      </c>
      <c r="E789" t="s">
        <v>942</v>
      </c>
      <c r="F789" t="s">
        <v>1067</v>
      </c>
      <c r="G789" t="s">
        <v>1068</v>
      </c>
      <c r="H789">
        <v>0.38800000000000001</v>
      </c>
      <c r="K789">
        <v>105186093</v>
      </c>
      <c r="L789" s="2">
        <v>42940</v>
      </c>
      <c r="M789">
        <v>30</v>
      </c>
      <c r="N789">
        <v>1</v>
      </c>
      <c r="O789">
        <v>8</v>
      </c>
      <c r="P789">
        <v>1</v>
      </c>
      <c r="Q789" t="s">
        <v>8</v>
      </c>
    </row>
    <row r="790" spans="1:27">
      <c r="A790" t="s">
        <v>998</v>
      </c>
      <c r="B790" t="s">
        <v>1039</v>
      </c>
      <c r="C790">
        <v>0</v>
      </c>
      <c r="E790" t="s">
        <v>942</v>
      </c>
      <c r="F790" t="s">
        <v>1038</v>
      </c>
      <c r="G790" t="s">
        <v>1068</v>
      </c>
      <c r="H790">
        <v>0.38800000000000001</v>
      </c>
      <c r="K790">
        <v>108328839</v>
      </c>
      <c r="L790" s="2">
        <v>45995</v>
      </c>
      <c r="M790">
        <v>28</v>
      </c>
      <c r="N790">
        <v>1</v>
      </c>
      <c r="O790">
        <v>7</v>
      </c>
      <c r="P790">
        <v>1</v>
      </c>
      <c r="Q790" t="s">
        <v>3</v>
      </c>
    </row>
    <row r="791" spans="1:27">
      <c r="A791" t="s">
        <v>998</v>
      </c>
      <c r="B791" t="s">
        <v>1039</v>
      </c>
      <c r="C791">
        <v>0</v>
      </c>
      <c r="E791" t="s">
        <v>942</v>
      </c>
      <c r="F791" t="s">
        <v>1104</v>
      </c>
      <c r="G791" t="s">
        <v>1068</v>
      </c>
      <c r="H791">
        <v>0.38800000000000001</v>
      </c>
      <c r="K791">
        <v>106502173</v>
      </c>
      <c r="L791" s="2">
        <v>44200</v>
      </c>
      <c r="M791">
        <v>30</v>
      </c>
      <c r="N791">
        <v>1</v>
      </c>
      <c r="O791">
        <v>9</v>
      </c>
      <c r="P791">
        <v>1</v>
      </c>
      <c r="Q791" t="s">
        <v>3</v>
      </c>
    </row>
    <row r="792" spans="1:27">
      <c r="A792" t="s">
        <v>998</v>
      </c>
      <c r="B792" t="s">
        <v>1010</v>
      </c>
      <c r="C792">
        <v>2.8000000000000001E-2</v>
      </c>
      <c r="D792" t="s">
        <v>757</v>
      </c>
      <c r="E792" t="s">
        <v>942</v>
      </c>
      <c r="F792" t="s">
        <v>1009</v>
      </c>
      <c r="G792" t="s">
        <v>1013</v>
      </c>
      <c r="H792">
        <v>0.45200000000000001</v>
      </c>
      <c r="I792" t="s">
        <v>61</v>
      </c>
      <c r="K792">
        <v>107758802</v>
      </c>
      <c r="L792" s="2">
        <v>45464</v>
      </c>
      <c r="M792">
        <v>21</v>
      </c>
      <c r="N792">
        <v>1</v>
      </c>
      <c r="O792">
        <v>0</v>
      </c>
      <c r="P792">
        <v>1</v>
      </c>
      <c r="Q792" t="s">
        <v>7</v>
      </c>
    </row>
    <row r="793" spans="1:27">
      <c r="A793" t="s">
        <v>998</v>
      </c>
      <c r="B793" t="s">
        <v>1012</v>
      </c>
      <c r="C793">
        <v>1.4999999999999999E-2</v>
      </c>
      <c r="D793" t="s">
        <v>763</v>
      </c>
      <c r="E793" t="s">
        <v>942</v>
      </c>
      <c r="F793" t="s">
        <v>1010</v>
      </c>
      <c r="G793" t="s">
        <v>1013</v>
      </c>
      <c r="H793">
        <v>0.46500000000000002</v>
      </c>
      <c r="K793">
        <v>108357136</v>
      </c>
      <c r="L793" s="2">
        <v>46021</v>
      </c>
      <c r="M793">
        <v>30</v>
      </c>
      <c r="N793">
        <v>1</v>
      </c>
      <c r="O793">
        <v>0</v>
      </c>
      <c r="P793">
        <v>1</v>
      </c>
      <c r="Q793" t="s">
        <v>7</v>
      </c>
    </row>
    <row r="794" spans="1:27">
      <c r="A794" t="s">
        <v>998</v>
      </c>
      <c r="B794" t="s">
        <v>1012</v>
      </c>
      <c r="C794">
        <v>2E-3</v>
      </c>
      <c r="D794" t="s">
        <v>763</v>
      </c>
      <c r="E794" t="s">
        <v>942</v>
      </c>
      <c r="F794" t="s">
        <v>1010</v>
      </c>
      <c r="G794" t="s">
        <v>1013</v>
      </c>
      <c r="H794">
        <v>0.47799999999999998</v>
      </c>
      <c r="K794">
        <v>107722068</v>
      </c>
      <c r="L794" s="2">
        <v>45429</v>
      </c>
      <c r="M794">
        <v>21</v>
      </c>
      <c r="N794">
        <v>1</v>
      </c>
      <c r="O794">
        <v>12</v>
      </c>
      <c r="P794">
        <v>4</v>
      </c>
      <c r="Q794" t="s">
        <v>7</v>
      </c>
    </row>
    <row r="795" spans="1:27">
      <c r="A795" t="s">
        <v>998</v>
      </c>
      <c r="B795" t="s">
        <v>1010</v>
      </c>
      <c r="C795">
        <v>0</v>
      </c>
      <c r="E795" t="s">
        <v>942</v>
      </c>
      <c r="F795" t="s">
        <v>1009</v>
      </c>
      <c r="G795" t="s">
        <v>1013</v>
      </c>
      <c r="H795">
        <v>0.48</v>
      </c>
      <c r="I795" t="s">
        <v>61</v>
      </c>
      <c r="K795">
        <v>106997557</v>
      </c>
      <c r="L795" s="2">
        <v>44737</v>
      </c>
      <c r="M795">
        <v>23</v>
      </c>
      <c r="N795">
        <v>1</v>
      </c>
      <c r="O795">
        <v>7</v>
      </c>
      <c r="P795">
        <v>2</v>
      </c>
      <c r="Q795" t="s">
        <v>7</v>
      </c>
    </row>
    <row r="796" spans="1:27">
      <c r="A796" t="s">
        <v>998</v>
      </c>
      <c r="B796" t="s">
        <v>1012</v>
      </c>
      <c r="C796">
        <v>0</v>
      </c>
      <c r="D796" t="s">
        <v>758</v>
      </c>
      <c r="E796" t="s">
        <v>942</v>
      </c>
      <c r="F796" t="s">
        <v>1010</v>
      </c>
      <c r="G796" t="s">
        <v>1013</v>
      </c>
      <c r="H796">
        <v>0.48</v>
      </c>
      <c r="K796">
        <v>108489046</v>
      </c>
      <c r="L796" s="2">
        <v>46148</v>
      </c>
      <c r="M796">
        <v>21</v>
      </c>
      <c r="N796">
        <v>1</v>
      </c>
      <c r="O796">
        <v>7</v>
      </c>
      <c r="P796">
        <v>1</v>
      </c>
      <c r="Q796" t="s">
        <v>7</v>
      </c>
    </row>
    <row r="797" spans="1:27">
      <c r="A797" t="s">
        <v>998</v>
      </c>
      <c r="B797" t="s">
        <v>1012</v>
      </c>
      <c r="C797">
        <v>0</v>
      </c>
      <c r="E797" t="s">
        <v>942</v>
      </c>
      <c r="F797" t="s">
        <v>1010</v>
      </c>
      <c r="G797" t="s">
        <v>1013</v>
      </c>
      <c r="H797">
        <v>0.48</v>
      </c>
      <c r="K797">
        <v>108089427</v>
      </c>
      <c r="L797" s="2">
        <v>45771</v>
      </c>
      <c r="M797">
        <v>23</v>
      </c>
      <c r="N797">
        <v>1</v>
      </c>
      <c r="O797">
        <v>7</v>
      </c>
      <c r="P797">
        <v>1</v>
      </c>
      <c r="Q797" t="s">
        <v>3</v>
      </c>
    </row>
    <row r="798" spans="1:27">
      <c r="A798" t="s">
        <v>998</v>
      </c>
      <c r="B798" t="s">
        <v>1012</v>
      </c>
      <c r="C798">
        <v>1.4E-2</v>
      </c>
      <c r="D798" t="s">
        <v>6</v>
      </c>
      <c r="E798" t="s">
        <v>942</v>
      </c>
      <c r="F798" t="s">
        <v>1010</v>
      </c>
      <c r="G798" t="s">
        <v>1013</v>
      </c>
      <c r="H798">
        <v>0.48</v>
      </c>
      <c r="K798">
        <v>107808872</v>
      </c>
      <c r="L798" s="2">
        <v>45509</v>
      </c>
      <c r="M798">
        <v>24</v>
      </c>
      <c r="N798">
        <v>1</v>
      </c>
      <c r="O798">
        <v>0</v>
      </c>
      <c r="P798">
        <v>1</v>
      </c>
      <c r="Q798" t="s">
        <v>7</v>
      </c>
    </row>
    <row r="799" spans="1:27">
      <c r="A799" t="s">
        <v>998</v>
      </c>
      <c r="B799" t="s">
        <v>1012</v>
      </c>
      <c r="C799">
        <v>0</v>
      </c>
      <c r="E799" t="s">
        <v>942</v>
      </c>
      <c r="F799" t="s">
        <v>1010</v>
      </c>
      <c r="G799" t="s">
        <v>1013</v>
      </c>
      <c r="H799">
        <v>0.48</v>
      </c>
      <c r="K799">
        <v>106350385</v>
      </c>
      <c r="L799" s="2">
        <v>44060</v>
      </c>
      <c r="M799">
        <v>28</v>
      </c>
      <c r="N799">
        <v>1</v>
      </c>
      <c r="P799">
        <v>1</v>
      </c>
      <c r="Q799" t="s">
        <v>7</v>
      </c>
    </row>
    <row r="800" spans="1:27">
      <c r="A800" t="s">
        <v>998</v>
      </c>
      <c r="B800" t="s">
        <v>942</v>
      </c>
      <c r="C800">
        <v>5.0999999999999997E-2</v>
      </c>
      <c r="D800" t="s">
        <v>762</v>
      </c>
      <c r="E800" t="s">
        <v>1009</v>
      </c>
      <c r="F800" t="s">
        <v>1010</v>
      </c>
      <c r="G800" t="s">
        <v>1013</v>
      </c>
      <c r="H800">
        <v>0.48099999999999998</v>
      </c>
      <c r="K800">
        <v>107045221</v>
      </c>
      <c r="L800" s="2">
        <v>44785</v>
      </c>
      <c r="M800">
        <v>21</v>
      </c>
      <c r="N800">
        <v>1</v>
      </c>
      <c r="O800">
        <v>0</v>
      </c>
      <c r="P800">
        <v>1</v>
      </c>
      <c r="Q800" t="s">
        <v>7</v>
      </c>
    </row>
    <row r="801" spans="1:17">
      <c r="A801" t="s">
        <v>998</v>
      </c>
      <c r="B801" t="s">
        <v>1010</v>
      </c>
      <c r="C801">
        <v>3.0000000000000001E-3</v>
      </c>
      <c r="D801" t="s">
        <v>756</v>
      </c>
      <c r="E801" t="s">
        <v>942</v>
      </c>
      <c r="F801" t="s">
        <v>1009</v>
      </c>
      <c r="G801" t="s">
        <v>1013</v>
      </c>
      <c r="H801">
        <v>0.48299999999999998</v>
      </c>
      <c r="I801" t="s">
        <v>61</v>
      </c>
      <c r="K801">
        <v>107879445</v>
      </c>
      <c r="L801" s="2">
        <v>45574</v>
      </c>
      <c r="M801">
        <v>21</v>
      </c>
      <c r="N801">
        <v>1</v>
      </c>
      <c r="O801">
        <v>0</v>
      </c>
      <c r="P801">
        <v>1</v>
      </c>
      <c r="Q801" t="s">
        <v>7</v>
      </c>
    </row>
    <row r="802" spans="1:17">
      <c r="A802" t="s">
        <v>998</v>
      </c>
      <c r="B802" t="s">
        <v>942</v>
      </c>
      <c r="C802">
        <v>1.9E-2</v>
      </c>
      <c r="D802" t="s">
        <v>762</v>
      </c>
      <c r="E802" t="s">
        <v>1010</v>
      </c>
      <c r="F802" t="s">
        <v>1002</v>
      </c>
      <c r="G802" t="s">
        <v>1013</v>
      </c>
      <c r="H802">
        <v>0.499</v>
      </c>
      <c r="K802">
        <v>107852787</v>
      </c>
      <c r="L802" s="2">
        <v>45551</v>
      </c>
      <c r="M802">
        <v>21</v>
      </c>
      <c r="N802">
        <v>2</v>
      </c>
      <c r="O802">
        <v>12</v>
      </c>
      <c r="P802">
        <v>1</v>
      </c>
      <c r="Q802" t="s">
        <v>7</v>
      </c>
    </row>
    <row r="803" spans="1:17">
      <c r="A803" t="s">
        <v>998</v>
      </c>
      <c r="B803" t="s">
        <v>942</v>
      </c>
      <c r="C803">
        <v>7.4999999999999997E-2</v>
      </c>
      <c r="D803" t="s">
        <v>756</v>
      </c>
      <c r="E803" t="s">
        <v>1009</v>
      </c>
      <c r="F803" t="s">
        <v>1012</v>
      </c>
      <c r="G803" t="s">
        <v>1013</v>
      </c>
      <c r="H803">
        <v>0.505</v>
      </c>
      <c r="K803">
        <v>107233455</v>
      </c>
      <c r="L803" s="2">
        <v>44961</v>
      </c>
      <c r="M803">
        <v>21</v>
      </c>
      <c r="N803">
        <v>1</v>
      </c>
      <c r="O803">
        <v>7</v>
      </c>
      <c r="P803">
        <v>1</v>
      </c>
      <c r="Q803" t="s">
        <v>7</v>
      </c>
    </row>
    <row r="804" spans="1:17">
      <c r="A804" t="s">
        <v>998</v>
      </c>
      <c r="B804" t="s">
        <v>942</v>
      </c>
      <c r="C804">
        <v>3.7999999999999999E-2</v>
      </c>
      <c r="D804" t="s">
        <v>756</v>
      </c>
      <c r="E804" t="s">
        <v>1010</v>
      </c>
      <c r="F804" t="s">
        <v>1003</v>
      </c>
      <c r="G804" t="s">
        <v>1013</v>
      </c>
      <c r="H804">
        <v>0.51800000000000002</v>
      </c>
      <c r="K804">
        <v>107590484</v>
      </c>
      <c r="L804" s="2">
        <v>45301</v>
      </c>
      <c r="M804">
        <v>21</v>
      </c>
      <c r="N804">
        <v>1</v>
      </c>
      <c r="O804">
        <v>0</v>
      </c>
      <c r="P804">
        <v>1</v>
      </c>
      <c r="Q804" t="s">
        <v>7</v>
      </c>
    </row>
    <row r="805" spans="1:17">
      <c r="A805" t="s">
        <v>998</v>
      </c>
      <c r="B805" t="s">
        <v>942</v>
      </c>
      <c r="C805">
        <v>4.7E-2</v>
      </c>
      <c r="D805" t="s">
        <v>758</v>
      </c>
      <c r="E805" t="s">
        <v>1003</v>
      </c>
      <c r="F805" t="s">
        <v>1074</v>
      </c>
      <c r="G805" t="s">
        <v>1013</v>
      </c>
      <c r="H805">
        <v>0.59599999999999997</v>
      </c>
      <c r="K805">
        <v>107548958</v>
      </c>
      <c r="L805" s="2">
        <v>45261</v>
      </c>
      <c r="M805">
        <v>1</v>
      </c>
      <c r="N805">
        <v>1</v>
      </c>
      <c r="O805">
        <v>0</v>
      </c>
      <c r="P805">
        <v>4</v>
      </c>
      <c r="Q805" t="s">
        <v>3</v>
      </c>
    </row>
    <row r="806" spans="1:17">
      <c r="A806" t="s">
        <v>998</v>
      </c>
      <c r="B806" t="s">
        <v>1003</v>
      </c>
      <c r="C806">
        <v>0</v>
      </c>
      <c r="E806" t="s">
        <v>942</v>
      </c>
      <c r="F806" t="s">
        <v>1097</v>
      </c>
      <c r="G806" t="s">
        <v>1013</v>
      </c>
      <c r="H806">
        <v>0.64300000000000002</v>
      </c>
      <c r="K806">
        <v>106223035</v>
      </c>
      <c r="L806" s="2">
        <v>43897</v>
      </c>
      <c r="M806">
        <v>30</v>
      </c>
      <c r="N806">
        <v>1</v>
      </c>
      <c r="O806">
        <v>7</v>
      </c>
      <c r="P806">
        <v>1</v>
      </c>
      <c r="Q806" t="s">
        <v>7</v>
      </c>
    </row>
    <row r="807" spans="1:17">
      <c r="A807" t="s">
        <v>998</v>
      </c>
      <c r="B807" t="s">
        <v>1003</v>
      </c>
      <c r="C807">
        <v>0</v>
      </c>
      <c r="D807" t="s">
        <v>756</v>
      </c>
      <c r="E807" t="s">
        <v>942</v>
      </c>
      <c r="F807" t="s">
        <v>1110</v>
      </c>
      <c r="G807" t="s">
        <v>1013</v>
      </c>
      <c r="H807">
        <v>0.64300000000000002</v>
      </c>
      <c r="K807">
        <v>108025715</v>
      </c>
      <c r="L807" s="2">
        <v>45707</v>
      </c>
      <c r="M807">
        <v>19</v>
      </c>
      <c r="N807">
        <v>4</v>
      </c>
      <c r="O807">
        <v>0</v>
      </c>
      <c r="P807">
        <v>1</v>
      </c>
      <c r="Q807" t="s">
        <v>7</v>
      </c>
    </row>
    <row r="808" spans="1:17">
      <c r="A808" t="s">
        <v>998</v>
      </c>
      <c r="B808" t="s">
        <v>1003</v>
      </c>
      <c r="C808">
        <v>0</v>
      </c>
      <c r="E808" t="s">
        <v>942</v>
      </c>
      <c r="F808" t="s">
        <v>1075</v>
      </c>
      <c r="G808" t="s">
        <v>1013</v>
      </c>
      <c r="H808">
        <v>0.64300000000000002</v>
      </c>
      <c r="K808">
        <v>105645889</v>
      </c>
      <c r="L808" s="2">
        <v>43378</v>
      </c>
      <c r="M808">
        <v>21</v>
      </c>
      <c r="N808">
        <v>1</v>
      </c>
      <c r="O808">
        <v>0</v>
      </c>
      <c r="P808">
        <v>1</v>
      </c>
      <c r="Q808" t="s">
        <v>7</v>
      </c>
    </row>
    <row r="809" spans="1:17">
      <c r="A809" t="s">
        <v>998</v>
      </c>
      <c r="B809" t="s">
        <v>1003</v>
      </c>
      <c r="C809">
        <v>0</v>
      </c>
      <c r="E809" t="s">
        <v>942</v>
      </c>
      <c r="F809" t="s">
        <v>1032</v>
      </c>
      <c r="G809" t="s">
        <v>1013</v>
      </c>
      <c r="H809">
        <v>0.64300000000000002</v>
      </c>
      <c r="K809">
        <v>108424121</v>
      </c>
      <c r="L809" s="2">
        <v>46089</v>
      </c>
      <c r="M809">
        <v>1</v>
      </c>
      <c r="N809">
        <v>1</v>
      </c>
      <c r="O809">
        <v>0</v>
      </c>
      <c r="P809">
        <v>4</v>
      </c>
      <c r="Q809" t="s">
        <v>7</v>
      </c>
    </row>
    <row r="810" spans="1:17">
      <c r="A810" t="s">
        <v>998</v>
      </c>
      <c r="B810" t="s">
        <v>1003</v>
      </c>
      <c r="C810">
        <v>0</v>
      </c>
      <c r="E810" t="s">
        <v>942</v>
      </c>
      <c r="F810" t="s">
        <v>1032</v>
      </c>
      <c r="G810" t="s">
        <v>1013</v>
      </c>
      <c r="H810">
        <v>0.64300000000000002</v>
      </c>
      <c r="K810">
        <v>108226397</v>
      </c>
      <c r="L810" s="2">
        <v>45911</v>
      </c>
      <c r="M810">
        <v>30</v>
      </c>
      <c r="N810">
        <v>1</v>
      </c>
      <c r="O810">
        <v>9</v>
      </c>
      <c r="P810">
        <v>4</v>
      </c>
      <c r="Q810" t="s">
        <v>7</v>
      </c>
    </row>
    <row r="811" spans="1:17">
      <c r="A811" t="s">
        <v>998</v>
      </c>
      <c r="B811" t="s">
        <v>1003</v>
      </c>
      <c r="C811">
        <v>0</v>
      </c>
      <c r="E811" t="s">
        <v>942</v>
      </c>
      <c r="F811" t="s">
        <v>1074</v>
      </c>
      <c r="G811" t="s">
        <v>1013</v>
      </c>
      <c r="H811">
        <v>0.64300000000000002</v>
      </c>
      <c r="K811">
        <v>106471975</v>
      </c>
      <c r="L811" s="2">
        <v>44183</v>
      </c>
      <c r="M811">
        <v>2</v>
      </c>
      <c r="N811">
        <v>1</v>
      </c>
      <c r="O811">
        <v>9</v>
      </c>
      <c r="P811">
        <v>5</v>
      </c>
      <c r="Q811" t="s">
        <v>7</v>
      </c>
    </row>
    <row r="812" spans="1:17">
      <c r="A812" t="s">
        <v>998</v>
      </c>
      <c r="B812" t="s">
        <v>1003</v>
      </c>
      <c r="C812">
        <v>0</v>
      </c>
      <c r="E812" t="s">
        <v>942</v>
      </c>
      <c r="F812" t="s">
        <v>1074</v>
      </c>
      <c r="G812" t="s">
        <v>1013</v>
      </c>
      <c r="H812">
        <v>0.64300000000000002</v>
      </c>
      <c r="K812">
        <v>106922214</v>
      </c>
      <c r="L812" s="2">
        <v>44665</v>
      </c>
      <c r="M812">
        <v>2</v>
      </c>
      <c r="N812">
        <v>1</v>
      </c>
      <c r="O812">
        <v>9</v>
      </c>
      <c r="P812">
        <v>4</v>
      </c>
    </row>
    <row r="813" spans="1:17">
      <c r="A813" t="s">
        <v>998</v>
      </c>
      <c r="B813" t="s">
        <v>1003</v>
      </c>
      <c r="C813">
        <v>0</v>
      </c>
      <c r="E813" t="s">
        <v>942</v>
      </c>
      <c r="G813" t="s">
        <v>1013</v>
      </c>
      <c r="H813">
        <v>0.64300000000000002</v>
      </c>
      <c r="K813">
        <v>107173187</v>
      </c>
      <c r="L813" s="2">
        <v>44390</v>
      </c>
      <c r="M813">
        <v>2</v>
      </c>
      <c r="N813">
        <v>1</v>
      </c>
      <c r="O813">
        <v>0</v>
      </c>
      <c r="P813">
        <v>5</v>
      </c>
      <c r="Q813" t="s">
        <v>7</v>
      </c>
    </row>
    <row r="814" spans="1:17">
      <c r="A814" t="s">
        <v>998</v>
      </c>
      <c r="B814" t="s">
        <v>1003</v>
      </c>
      <c r="C814">
        <v>0</v>
      </c>
      <c r="E814" t="s">
        <v>942</v>
      </c>
      <c r="G814" t="s">
        <v>1013</v>
      </c>
      <c r="H814">
        <v>0.64300000000000002</v>
      </c>
      <c r="K814">
        <v>107343046</v>
      </c>
      <c r="L814" s="2">
        <v>45069</v>
      </c>
      <c r="M814">
        <v>24</v>
      </c>
      <c r="N814">
        <v>1</v>
      </c>
      <c r="O814">
        <v>9</v>
      </c>
      <c r="P814">
        <v>1</v>
      </c>
      <c r="Q814" t="s">
        <v>7</v>
      </c>
    </row>
    <row r="815" spans="1:17">
      <c r="A815" t="s">
        <v>998</v>
      </c>
      <c r="B815" t="s">
        <v>1003</v>
      </c>
      <c r="C815">
        <v>0</v>
      </c>
      <c r="E815" t="s">
        <v>942</v>
      </c>
      <c r="G815" t="s">
        <v>1013</v>
      </c>
      <c r="H815">
        <v>0.64300000000000002</v>
      </c>
      <c r="K815">
        <v>108476135</v>
      </c>
      <c r="L815" s="2">
        <v>46136</v>
      </c>
      <c r="M815">
        <v>26</v>
      </c>
      <c r="N815">
        <v>1</v>
      </c>
      <c r="O815">
        <v>0</v>
      </c>
      <c r="P815">
        <v>1</v>
      </c>
      <c r="Q815" t="s">
        <v>7</v>
      </c>
    </row>
    <row r="816" spans="1:17">
      <c r="A816" t="s">
        <v>998</v>
      </c>
      <c r="B816" t="s">
        <v>942</v>
      </c>
      <c r="C816">
        <v>0</v>
      </c>
      <c r="E816" t="s">
        <v>1003</v>
      </c>
      <c r="F816" t="s">
        <v>1010</v>
      </c>
      <c r="G816" t="s">
        <v>1013</v>
      </c>
      <c r="H816">
        <v>0.64300000000000002</v>
      </c>
      <c r="K816">
        <v>106296413</v>
      </c>
      <c r="L816" s="2">
        <v>43998</v>
      </c>
      <c r="M816">
        <v>2</v>
      </c>
      <c r="N816">
        <v>2</v>
      </c>
      <c r="O816">
        <v>8</v>
      </c>
      <c r="P816">
        <v>1</v>
      </c>
    </row>
    <row r="817" spans="1:17">
      <c r="A817" t="s">
        <v>998</v>
      </c>
      <c r="B817" t="s">
        <v>942</v>
      </c>
      <c r="C817">
        <v>0</v>
      </c>
      <c r="E817" t="s">
        <v>1003</v>
      </c>
      <c r="F817" t="s">
        <v>1010</v>
      </c>
      <c r="G817" t="s">
        <v>1013</v>
      </c>
      <c r="H817">
        <v>0.64300000000000002</v>
      </c>
      <c r="K817">
        <v>106802276</v>
      </c>
      <c r="L817" s="2">
        <v>44477</v>
      </c>
      <c r="M817">
        <v>18</v>
      </c>
      <c r="N817">
        <v>2</v>
      </c>
      <c r="O817">
        <v>9</v>
      </c>
      <c r="P817">
        <v>1</v>
      </c>
      <c r="Q817" t="s">
        <v>7</v>
      </c>
    </row>
    <row r="818" spans="1:17">
      <c r="A818" t="s">
        <v>998</v>
      </c>
      <c r="B818" t="s">
        <v>942</v>
      </c>
      <c r="C818">
        <v>0</v>
      </c>
      <c r="E818" t="s">
        <v>1003</v>
      </c>
      <c r="F818" t="s">
        <v>1010</v>
      </c>
      <c r="G818" t="s">
        <v>1013</v>
      </c>
      <c r="H818">
        <v>0.64300000000000002</v>
      </c>
      <c r="K818">
        <v>106802289</v>
      </c>
      <c r="L818" s="2">
        <v>44481</v>
      </c>
      <c r="M818">
        <v>19</v>
      </c>
      <c r="N818">
        <v>1</v>
      </c>
      <c r="O818">
        <v>9</v>
      </c>
      <c r="P818">
        <v>4</v>
      </c>
    </row>
    <row r="819" spans="1:17">
      <c r="A819" t="s">
        <v>998</v>
      </c>
      <c r="B819" t="s">
        <v>942</v>
      </c>
      <c r="C819">
        <v>0</v>
      </c>
      <c r="E819" t="s">
        <v>1003</v>
      </c>
      <c r="F819" t="s">
        <v>1002</v>
      </c>
      <c r="G819" t="s">
        <v>1013</v>
      </c>
      <c r="H819">
        <v>0.64300000000000002</v>
      </c>
      <c r="K819">
        <v>106802171</v>
      </c>
      <c r="L819" s="2">
        <v>44409</v>
      </c>
      <c r="M819">
        <v>2</v>
      </c>
      <c r="N819">
        <v>1</v>
      </c>
      <c r="O819">
        <v>9</v>
      </c>
      <c r="P819">
        <v>4</v>
      </c>
    </row>
    <row r="820" spans="1:17">
      <c r="A820" t="s">
        <v>998</v>
      </c>
      <c r="B820" t="s">
        <v>942</v>
      </c>
      <c r="C820">
        <v>0</v>
      </c>
      <c r="E820" t="s">
        <v>1003</v>
      </c>
      <c r="F820" t="s">
        <v>1032</v>
      </c>
      <c r="G820" t="s">
        <v>1013</v>
      </c>
      <c r="H820">
        <v>0.64300000000000002</v>
      </c>
      <c r="K820">
        <v>105806273</v>
      </c>
      <c r="L820" s="2">
        <v>43535</v>
      </c>
      <c r="M820">
        <v>24</v>
      </c>
      <c r="N820">
        <v>1</v>
      </c>
      <c r="O820">
        <v>8</v>
      </c>
      <c r="P820">
        <v>1</v>
      </c>
      <c r="Q820" t="s">
        <v>7</v>
      </c>
    </row>
    <row r="821" spans="1:17">
      <c r="A821" t="s">
        <v>998</v>
      </c>
      <c r="B821" t="s">
        <v>942</v>
      </c>
      <c r="C821">
        <v>0</v>
      </c>
      <c r="E821" t="s">
        <v>1003</v>
      </c>
      <c r="G821" t="s">
        <v>1013</v>
      </c>
      <c r="H821">
        <v>0.64300000000000002</v>
      </c>
      <c r="K821">
        <v>106586028</v>
      </c>
      <c r="L821" s="2">
        <v>44288</v>
      </c>
      <c r="M821">
        <v>1</v>
      </c>
      <c r="N821">
        <v>1</v>
      </c>
      <c r="P821">
        <v>4</v>
      </c>
    </row>
    <row r="822" spans="1:17">
      <c r="A822" t="s">
        <v>998</v>
      </c>
      <c r="B822" t="s">
        <v>1003</v>
      </c>
      <c r="C822">
        <v>1.9E-2</v>
      </c>
      <c r="D822" t="s">
        <v>757</v>
      </c>
      <c r="E822" t="s">
        <v>942</v>
      </c>
      <c r="F822" t="s">
        <v>1032</v>
      </c>
      <c r="G822" t="s">
        <v>1013</v>
      </c>
      <c r="H822">
        <v>0.66200000000000003</v>
      </c>
      <c r="K822">
        <v>108159763</v>
      </c>
      <c r="L822" s="2">
        <v>45838</v>
      </c>
      <c r="M822">
        <v>1</v>
      </c>
      <c r="N822">
        <v>1</v>
      </c>
      <c r="O822">
        <v>0</v>
      </c>
      <c r="P822">
        <v>4</v>
      </c>
      <c r="Q822" t="s">
        <v>10</v>
      </c>
    </row>
    <row r="823" spans="1:17">
      <c r="A823" t="s">
        <v>998</v>
      </c>
      <c r="B823" t="s">
        <v>1003</v>
      </c>
      <c r="C823">
        <v>2.5000000000000001E-2</v>
      </c>
      <c r="D823" t="s">
        <v>764</v>
      </c>
      <c r="E823" t="s">
        <v>942</v>
      </c>
      <c r="F823" t="s">
        <v>1032</v>
      </c>
      <c r="G823" t="s">
        <v>1013</v>
      </c>
      <c r="H823">
        <v>0.66800000000000004</v>
      </c>
      <c r="K823">
        <v>107644548</v>
      </c>
      <c r="L823" s="2">
        <v>45352</v>
      </c>
      <c r="M823">
        <v>1</v>
      </c>
      <c r="N823">
        <v>1</v>
      </c>
      <c r="O823">
        <v>0</v>
      </c>
      <c r="P823">
        <v>4</v>
      </c>
      <c r="Q823" t="s">
        <v>8</v>
      </c>
    </row>
    <row r="824" spans="1:17">
      <c r="A824" t="s">
        <v>998</v>
      </c>
      <c r="B824" t="s">
        <v>1003</v>
      </c>
      <c r="C824">
        <v>2.8000000000000001E-2</v>
      </c>
      <c r="D824" t="s">
        <v>764</v>
      </c>
      <c r="E824" t="s">
        <v>942</v>
      </c>
      <c r="F824" t="s">
        <v>1073</v>
      </c>
      <c r="G824" t="s">
        <v>1013</v>
      </c>
      <c r="H824">
        <v>0.67100000000000004</v>
      </c>
      <c r="K824">
        <v>105445148</v>
      </c>
      <c r="L824" s="2">
        <v>43179</v>
      </c>
      <c r="M824">
        <v>19</v>
      </c>
      <c r="N824">
        <v>2</v>
      </c>
      <c r="O824">
        <v>0</v>
      </c>
      <c r="P824">
        <v>5</v>
      </c>
      <c r="Q824" t="s">
        <v>7</v>
      </c>
    </row>
    <row r="825" spans="1:17">
      <c r="A825" t="s">
        <v>998</v>
      </c>
      <c r="B825" t="s">
        <v>942</v>
      </c>
      <c r="C825">
        <v>0.01</v>
      </c>
      <c r="D825" t="s">
        <v>6</v>
      </c>
      <c r="E825" t="s">
        <v>1003</v>
      </c>
      <c r="F825" t="s">
        <v>1074</v>
      </c>
      <c r="G825" t="s">
        <v>1040</v>
      </c>
      <c r="H825">
        <v>0.01</v>
      </c>
      <c r="K825">
        <v>107423319</v>
      </c>
      <c r="L825" s="2">
        <v>45149</v>
      </c>
      <c r="M825">
        <v>1</v>
      </c>
      <c r="N825">
        <v>1</v>
      </c>
      <c r="O825">
        <v>0</v>
      </c>
      <c r="P825">
        <v>5</v>
      </c>
      <c r="Q825" t="s">
        <v>7</v>
      </c>
    </row>
    <row r="826" spans="1:17">
      <c r="A826" t="s">
        <v>998</v>
      </c>
      <c r="B826" t="s">
        <v>942</v>
      </c>
      <c r="C826">
        <v>8.2000000000000003E-2</v>
      </c>
      <c r="D826" t="s">
        <v>758</v>
      </c>
      <c r="E826" t="s">
        <v>1074</v>
      </c>
      <c r="G826" t="s">
        <v>1040</v>
      </c>
      <c r="H826">
        <v>8.2000000000000003E-2</v>
      </c>
      <c r="K826">
        <v>107436572</v>
      </c>
      <c r="L826" s="2">
        <v>45166</v>
      </c>
      <c r="M826">
        <v>29</v>
      </c>
      <c r="N826">
        <v>1</v>
      </c>
      <c r="O826">
        <v>0</v>
      </c>
      <c r="P826">
        <v>1</v>
      </c>
      <c r="Q826" t="s">
        <v>7</v>
      </c>
    </row>
    <row r="827" spans="1:17">
      <c r="A827" t="s">
        <v>998</v>
      </c>
      <c r="B827" t="s">
        <v>942</v>
      </c>
      <c r="C827">
        <v>7.5999999999999998E-2</v>
      </c>
      <c r="D827" t="s">
        <v>758</v>
      </c>
      <c r="E827" t="s">
        <v>1074</v>
      </c>
      <c r="F827" t="s">
        <v>1003</v>
      </c>
      <c r="G827" t="s">
        <v>1040</v>
      </c>
      <c r="H827">
        <v>8.7999999999999995E-2</v>
      </c>
      <c r="K827">
        <v>105823341</v>
      </c>
      <c r="L827" s="2">
        <v>43542</v>
      </c>
      <c r="M827">
        <v>21</v>
      </c>
      <c r="N827">
        <v>1</v>
      </c>
      <c r="O827">
        <v>0</v>
      </c>
      <c r="P827">
        <v>1</v>
      </c>
      <c r="Q827" t="s">
        <v>7</v>
      </c>
    </row>
    <row r="828" spans="1:17">
      <c r="A828" t="s">
        <v>998</v>
      </c>
      <c r="B828" t="s">
        <v>942</v>
      </c>
      <c r="C828">
        <v>0.28399999999999997</v>
      </c>
      <c r="D828" t="s">
        <v>756</v>
      </c>
      <c r="E828" t="s">
        <v>1012</v>
      </c>
      <c r="F828" t="s">
        <v>1074</v>
      </c>
      <c r="G828" t="s">
        <v>1040</v>
      </c>
      <c r="H828">
        <v>0.121</v>
      </c>
      <c r="K828">
        <v>108395749</v>
      </c>
      <c r="L828" s="2">
        <v>46062</v>
      </c>
      <c r="M828">
        <v>17</v>
      </c>
      <c r="N828">
        <v>1</v>
      </c>
      <c r="O828">
        <v>0</v>
      </c>
      <c r="P828">
        <v>4</v>
      </c>
      <c r="Q828" t="s">
        <v>7</v>
      </c>
    </row>
    <row r="829" spans="1:17">
      <c r="A829" t="s">
        <v>998</v>
      </c>
      <c r="B829" t="s">
        <v>942</v>
      </c>
      <c r="C829">
        <v>1E-3</v>
      </c>
      <c r="D829" t="s">
        <v>758</v>
      </c>
      <c r="E829" t="s">
        <v>1074</v>
      </c>
      <c r="F829" t="s">
        <v>1003</v>
      </c>
      <c r="G829" t="s">
        <v>1040</v>
      </c>
      <c r="H829">
        <v>0.16300000000000001</v>
      </c>
      <c r="K829">
        <v>108285263</v>
      </c>
      <c r="L829" s="2">
        <v>45959</v>
      </c>
      <c r="M829">
        <v>24</v>
      </c>
      <c r="N829">
        <v>2</v>
      </c>
      <c r="O829">
        <v>12</v>
      </c>
      <c r="P829">
        <v>5</v>
      </c>
      <c r="Q829" t="s">
        <v>7</v>
      </c>
    </row>
    <row r="830" spans="1:17">
      <c r="A830" t="s">
        <v>998</v>
      </c>
      <c r="B830" t="s">
        <v>942</v>
      </c>
      <c r="C830">
        <v>0</v>
      </c>
      <c r="E830" t="s">
        <v>1074</v>
      </c>
      <c r="F830" t="s">
        <v>1076</v>
      </c>
      <c r="G830" t="s">
        <v>1040</v>
      </c>
      <c r="H830">
        <v>0.16400000000000001</v>
      </c>
      <c r="K830">
        <v>106223036</v>
      </c>
      <c r="L830" s="2">
        <v>43902</v>
      </c>
      <c r="M830">
        <v>30</v>
      </c>
      <c r="N830">
        <v>1</v>
      </c>
      <c r="O830">
        <v>7</v>
      </c>
      <c r="P830">
        <v>1</v>
      </c>
      <c r="Q830" t="s">
        <v>7</v>
      </c>
    </row>
    <row r="831" spans="1:17">
      <c r="A831" t="s">
        <v>998</v>
      </c>
      <c r="B831" t="s">
        <v>1074</v>
      </c>
      <c r="C831">
        <v>0</v>
      </c>
      <c r="E831" t="s">
        <v>942</v>
      </c>
      <c r="F831" t="s">
        <v>1074</v>
      </c>
      <c r="G831" t="s">
        <v>1040</v>
      </c>
      <c r="H831">
        <v>0.16400000000000001</v>
      </c>
      <c r="K831">
        <v>105777172</v>
      </c>
      <c r="L831" s="2">
        <v>43505</v>
      </c>
      <c r="M831">
        <v>2</v>
      </c>
      <c r="N831">
        <v>1</v>
      </c>
      <c r="O831">
        <v>0</v>
      </c>
      <c r="P831">
        <v>5</v>
      </c>
      <c r="Q831" t="s">
        <v>7</v>
      </c>
    </row>
    <row r="832" spans="1:17">
      <c r="A832" t="s">
        <v>998</v>
      </c>
      <c r="B832" t="s">
        <v>942</v>
      </c>
      <c r="C832">
        <v>4.0000000000000001E-3</v>
      </c>
      <c r="D832" t="s">
        <v>762</v>
      </c>
      <c r="E832" t="s">
        <v>1074</v>
      </c>
      <c r="F832" t="s">
        <v>972</v>
      </c>
      <c r="G832" t="s">
        <v>1040</v>
      </c>
      <c r="H832">
        <v>0.16800000000000001</v>
      </c>
      <c r="K832">
        <v>108315871</v>
      </c>
      <c r="L832" s="2">
        <v>45983</v>
      </c>
      <c r="M832">
        <v>1</v>
      </c>
      <c r="N832">
        <v>1</v>
      </c>
      <c r="O832">
        <v>0</v>
      </c>
      <c r="P832">
        <v>2</v>
      </c>
      <c r="Q832" t="s">
        <v>3</v>
      </c>
    </row>
    <row r="833" spans="1:17">
      <c r="A833" t="s">
        <v>998</v>
      </c>
      <c r="B833" t="s">
        <v>942</v>
      </c>
      <c r="C833">
        <v>1.9E-2</v>
      </c>
      <c r="D833" t="s">
        <v>756</v>
      </c>
      <c r="E833" t="s">
        <v>1074</v>
      </c>
      <c r="F833" t="s">
        <v>1076</v>
      </c>
      <c r="G833" t="s">
        <v>1040</v>
      </c>
      <c r="H833">
        <v>0.183</v>
      </c>
      <c r="K833">
        <v>106456267</v>
      </c>
      <c r="L833" s="2">
        <v>44172</v>
      </c>
      <c r="M833">
        <v>1</v>
      </c>
      <c r="N833">
        <v>2</v>
      </c>
      <c r="O833">
        <v>0</v>
      </c>
      <c r="P833">
        <v>1</v>
      </c>
      <c r="Q833" t="s">
        <v>7</v>
      </c>
    </row>
    <row r="834" spans="1:17">
      <c r="A834" t="s">
        <v>998</v>
      </c>
      <c r="B834" t="s">
        <v>1076</v>
      </c>
      <c r="C834">
        <v>0</v>
      </c>
      <c r="E834" t="s">
        <v>942</v>
      </c>
      <c r="F834" t="s">
        <v>1076</v>
      </c>
      <c r="G834" t="s">
        <v>1040</v>
      </c>
      <c r="H834">
        <v>0.311</v>
      </c>
      <c r="K834">
        <v>108387249</v>
      </c>
      <c r="L834" s="2">
        <v>46052</v>
      </c>
      <c r="M834">
        <v>31</v>
      </c>
      <c r="N834">
        <v>1</v>
      </c>
      <c r="O834">
        <v>11</v>
      </c>
      <c r="P834">
        <v>5</v>
      </c>
      <c r="Q834" t="s">
        <v>7</v>
      </c>
    </row>
    <row r="835" spans="1:17">
      <c r="A835" t="s">
        <v>998</v>
      </c>
      <c r="B835" t="s">
        <v>942</v>
      </c>
      <c r="C835">
        <v>0</v>
      </c>
      <c r="E835" t="s">
        <v>1076</v>
      </c>
      <c r="F835" t="s">
        <v>1039</v>
      </c>
      <c r="G835" t="s">
        <v>1040</v>
      </c>
      <c r="H835">
        <v>0.311</v>
      </c>
      <c r="K835">
        <v>106976592</v>
      </c>
      <c r="L835" s="2">
        <v>44714</v>
      </c>
      <c r="M835">
        <v>24</v>
      </c>
      <c r="N835">
        <v>1</v>
      </c>
      <c r="O835">
        <v>0</v>
      </c>
      <c r="P835">
        <v>1</v>
      </c>
      <c r="Q835" t="s">
        <v>7</v>
      </c>
    </row>
    <row r="836" spans="1:17">
      <c r="A836" t="s">
        <v>998</v>
      </c>
      <c r="B836" t="s">
        <v>942</v>
      </c>
      <c r="C836">
        <v>0</v>
      </c>
      <c r="E836" t="s">
        <v>1076</v>
      </c>
      <c r="F836" t="s">
        <v>1039</v>
      </c>
      <c r="G836" t="s">
        <v>1040</v>
      </c>
      <c r="H836">
        <v>0.311</v>
      </c>
      <c r="K836">
        <v>105671753</v>
      </c>
      <c r="L836" s="2">
        <v>43392</v>
      </c>
      <c r="M836">
        <v>30</v>
      </c>
      <c r="N836">
        <v>1</v>
      </c>
      <c r="O836">
        <v>0</v>
      </c>
      <c r="P836">
        <v>1</v>
      </c>
      <c r="Q836" t="s">
        <v>3</v>
      </c>
    </row>
    <row r="837" spans="1:17">
      <c r="A837" t="s">
        <v>998</v>
      </c>
      <c r="B837" t="s">
        <v>942</v>
      </c>
      <c r="C837">
        <v>0.13</v>
      </c>
      <c r="D837" t="s">
        <v>762</v>
      </c>
      <c r="E837" t="s">
        <v>1076</v>
      </c>
      <c r="F837" t="s">
        <v>1038</v>
      </c>
      <c r="G837" t="s">
        <v>1040</v>
      </c>
      <c r="H837">
        <v>0.441</v>
      </c>
      <c r="K837">
        <v>108390489</v>
      </c>
      <c r="L837" s="2">
        <v>46056</v>
      </c>
      <c r="M837">
        <v>1</v>
      </c>
      <c r="N837">
        <v>4</v>
      </c>
      <c r="O837">
        <v>0</v>
      </c>
      <c r="P837">
        <v>5</v>
      </c>
      <c r="Q837" t="s">
        <v>7</v>
      </c>
    </row>
    <row r="838" spans="1:17">
      <c r="A838" t="s">
        <v>998</v>
      </c>
      <c r="B838" t="s">
        <v>942</v>
      </c>
      <c r="C838">
        <v>0</v>
      </c>
      <c r="E838" t="s">
        <v>1038</v>
      </c>
      <c r="F838" t="s">
        <v>1039</v>
      </c>
      <c r="G838" t="s">
        <v>1040</v>
      </c>
      <c r="H838">
        <v>0.48399999999999999</v>
      </c>
      <c r="K838">
        <v>107936452</v>
      </c>
      <c r="L838" s="2">
        <v>45622</v>
      </c>
      <c r="M838">
        <v>23</v>
      </c>
      <c r="N838">
        <v>1</v>
      </c>
      <c r="O838">
        <v>8</v>
      </c>
      <c r="P838">
        <v>1</v>
      </c>
      <c r="Q838" t="s">
        <v>7</v>
      </c>
    </row>
    <row r="839" spans="1:17">
      <c r="A839" t="s">
        <v>998</v>
      </c>
      <c r="B839" t="s">
        <v>942</v>
      </c>
      <c r="C839">
        <v>4.0000000000000001E-3</v>
      </c>
      <c r="D839" t="s">
        <v>756</v>
      </c>
      <c r="E839" t="s">
        <v>1038</v>
      </c>
      <c r="F839" t="s">
        <v>1039</v>
      </c>
      <c r="G839" t="s">
        <v>1040</v>
      </c>
      <c r="H839">
        <v>0.48799999999999999</v>
      </c>
      <c r="K839">
        <v>104963629</v>
      </c>
      <c r="L839" s="2">
        <v>42706</v>
      </c>
      <c r="M839">
        <v>17</v>
      </c>
      <c r="N839">
        <v>1</v>
      </c>
      <c r="O839">
        <v>0</v>
      </c>
      <c r="P839">
        <v>1</v>
      </c>
      <c r="Q839" t="s">
        <v>7</v>
      </c>
    </row>
    <row r="840" spans="1:17">
      <c r="A840" t="s">
        <v>998</v>
      </c>
      <c r="B840" t="s">
        <v>942</v>
      </c>
      <c r="C840">
        <v>4.5999999999999999E-2</v>
      </c>
      <c r="D840" t="s">
        <v>762</v>
      </c>
      <c r="E840" t="s">
        <v>1038</v>
      </c>
      <c r="F840" t="s">
        <v>1039</v>
      </c>
      <c r="G840" t="s">
        <v>1040</v>
      </c>
      <c r="H840">
        <v>0.53</v>
      </c>
      <c r="K840">
        <v>108042998</v>
      </c>
      <c r="L840" s="2">
        <v>45726</v>
      </c>
      <c r="M840">
        <v>21</v>
      </c>
      <c r="N840">
        <v>1</v>
      </c>
      <c r="O840">
        <v>7</v>
      </c>
      <c r="P840">
        <v>1</v>
      </c>
      <c r="Q840" t="s">
        <v>7</v>
      </c>
    </row>
    <row r="841" spans="1:17">
      <c r="A841" t="s">
        <v>998</v>
      </c>
      <c r="B841" t="s">
        <v>942</v>
      </c>
      <c r="C841">
        <v>4.0000000000000001E-3</v>
      </c>
      <c r="D841" t="s">
        <v>758</v>
      </c>
      <c r="E841" t="s">
        <v>1039</v>
      </c>
      <c r="G841" t="s">
        <v>1040</v>
      </c>
      <c r="H841">
        <v>0.53500000000000003</v>
      </c>
      <c r="K841">
        <v>107360935</v>
      </c>
      <c r="L841" s="2">
        <v>45064</v>
      </c>
      <c r="M841">
        <v>21</v>
      </c>
      <c r="N841">
        <v>1</v>
      </c>
      <c r="O841">
        <v>8</v>
      </c>
      <c r="P841">
        <v>1</v>
      </c>
      <c r="Q841" t="s">
        <v>7</v>
      </c>
    </row>
    <row r="842" spans="1:17">
      <c r="A842" t="s">
        <v>998</v>
      </c>
      <c r="B842" t="s">
        <v>942</v>
      </c>
      <c r="C842">
        <v>0</v>
      </c>
      <c r="E842" t="s">
        <v>1039</v>
      </c>
      <c r="F842" t="s">
        <v>1139</v>
      </c>
      <c r="G842" t="s">
        <v>1040</v>
      </c>
      <c r="H842">
        <v>0.53900000000000003</v>
      </c>
      <c r="K842">
        <v>107290280</v>
      </c>
      <c r="L842" s="2">
        <v>45019</v>
      </c>
      <c r="M842">
        <v>21</v>
      </c>
      <c r="N842">
        <v>1</v>
      </c>
      <c r="O842">
        <v>0</v>
      </c>
      <c r="P842">
        <v>1</v>
      </c>
      <c r="Q842" t="s">
        <v>7</v>
      </c>
    </row>
    <row r="843" spans="1:17">
      <c r="A843" t="s">
        <v>998</v>
      </c>
      <c r="B843" t="s">
        <v>942</v>
      </c>
      <c r="C843">
        <v>0</v>
      </c>
      <c r="E843" t="s">
        <v>1039</v>
      </c>
      <c r="F843" t="s">
        <v>1038</v>
      </c>
      <c r="G843" t="s">
        <v>1040</v>
      </c>
      <c r="H843">
        <v>0.53900000000000003</v>
      </c>
      <c r="K843">
        <v>105156545</v>
      </c>
      <c r="L843" s="2">
        <v>42909</v>
      </c>
      <c r="M843">
        <v>21</v>
      </c>
      <c r="N843">
        <v>1</v>
      </c>
      <c r="O843">
        <v>9</v>
      </c>
      <c r="P843">
        <v>1</v>
      </c>
      <c r="Q843" t="s">
        <v>3</v>
      </c>
    </row>
    <row r="844" spans="1:17">
      <c r="A844" t="s">
        <v>998</v>
      </c>
      <c r="B844" t="s">
        <v>942</v>
      </c>
      <c r="C844">
        <v>0</v>
      </c>
      <c r="E844" t="s">
        <v>1039</v>
      </c>
      <c r="F844" t="s">
        <v>1038</v>
      </c>
      <c r="G844" t="s">
        <v>1040</v>
      </c>
      <c r="H844">
        <v>0.53900000000000003</v>
      </c>
      <c r="K844">
        <v>108086785</v>
      </c>
      <c r="L844" s="2">
        <v>45769</v>
      </c>
      <c r="M844">
        <v>21</v>
      </c>
      <c r="N844">
        <v>1</v>
      </c>
      <c r="O844">
        <v>7</v>
      </c>
      <c r="P844">
        <v>1</v>
      </c>
      <c r="Q844" t="s">
        <v>7</v>
      </c>
    </row>
    <row r="845" spans="1:17">
      <c r="A845" t="s">
        <v>998</v>
      </c>
      <c r="B845" t="s">
        <v>942</v>
      </c>
      <c r="C845">
        <v>0</v>
      </c>
      <c r="E845" t="s">
        <v>1039</v>
      </c>
      <c r="F845" t="s">
        <v>1038</v>
      </c>
      <c r="G845" t="s">
        <v>1040</v>
      </c>
      <c r="H845">
        <v>0.53900000000000003</v>
      </c>
      <c r="K845">
        <v>105849289</v>
      </c>
      <c r="L845" s="2">
        <v>43556</v>
      </c>
      <c r="M845">
        <v>21</v>
      </c>
      <c r="N845">
        <v>1</v>
      </c>
      <c r="O845">
        <v>8</v>
      </c>
      <c r="P845">
        <v>5</v>
      </c>
      <c r="Q845" t="s">
        <v>7</v>
      </c>
    </row>
    <row r="846" spans="1:17">
      <c r="A846" t="s">
        <v>998</v>
      </c>
      <c r="B846" t="s">
        <v>942</v>
      </c>
      <c r="C846">
        <v>0</v>
      </c>
      <c r="E846" t="s">
        <v>1039</v>
      </c>
      <c r="F846" t="s">
        <v>1038</v>
      </c>
      <c r="G846" t="s">
        <v>1040</v>
      </c>
      <c r="H846">
        <v>0.53900000000000003</v>
      </c>
      <c r="K846">
        <v>106186234</v>
      </c>
      <c r="L846" s="2">
        <v>43851</v>
      </c>
      <c r="M846">
        <v>21</v>
      </c>
      <c r="N846">
        <v>1</v>
      </c>
      <c r="O846">
        <v>7</v>
      </c>
      <c r="P846">
        <v>1</v>
      </c>
      <c r="Q846" t="s">
        <v>7</v>
      </c>
    </row>
    <row r="847" spans="1:17">
      <c r="A847" t="s">
        <v>998</v>
      </c>
      <c r="B847" t="s">
        <v>942</v>
      </c>
      <c r="C847">
        <v>0</v>
      </c>
      <c r="E847" t="s">
        <v>1039</v>
      </c>
      <c r="F847" t="s">
        <v>1038</v>
      </c>
      <c r="G847" t="s">
        <v>1040</v>
      </c>
      <c r="H847">
        <v>0.53900000000000003</v>
      </c>
      <c r="K847">
        <v>106847025</v>
      </c>
      <c r="L847" s="2">
        <v>44592</v>
      </c>
      <c r="M847">
        <v>21</v>
      </c>
      <c r="N847">
        <v>1</v>
      </c>
      <c r="O847">
        <v>8</v>
      </c>
      <c r="P847">
        <v>1</v>
      </c>
      <c r="Q847" t="s">
        <v>7</v>
      </c>
    </row>
    <row r="848" spans="1:17">
      <c r="A848" t="s">
        <v>998</v>
      </c>
      <c r="B848" t="s">
        <v>942</v>
      </c>
      <c r="C848">
        <v>0</v>
      </c>
      <c r="E848" t="s">
        <v>1039</v>
      </c>
      <c r="F848" t="s">
        <v>1038</v>
      </c>
      <c r="G848" t="s">
        <v>1040</v>
      </c>
      <c r="H848">
        <v>0.53900000000000003</v>
      </c>
      <c r="K848">
        <v>107072038</v>
      </c>
      <c r="L848" s="2">
        <v>44811</v>
      </c>
      <c r="M848">
        <v>21</v>
      </c>
      <c r="N848">
        <v>1</v>
      </c>
      <c r="O848">
        <v>0</v>
      </c>
      <c r="P848">
        <v>1</v>
      </c>
      <c r="Q848" t="s">
        <v>7</v>
      </c>
    </row>
    <row r="849" spans="1:17">
      <c r="A849" t="s">
        <v>998</v>
      </c>
      <c r="B849" t="s">
        <v>942</v>
      </c>
      <c r="C849">
        <v>0</v>
      </c>
      <c r="E849" t="s">
        <v>1039</v>
      </c>
      <c r="F849" t="s">
        <v>1038</v>
      </c>
      <c r="G849" t="s">
        <v>1040</v>
      </c>
      <c r="H849">
        <v>0.53900000000000003</v>
      </c>
      <c r="K849">
        <v>108249653</v>
      </c>
      <c r="L849" s="2">
        <v>45932</v>
      </c>
      <c r="M849">
        <v>21</v>
      </c>
      <c r="N849">
        <v>1</v>
      </c>
      <c r="O849">
        <v>8</v>
      </c>
      <c r="P849">
        <v>1</v>
      </c>
      <c r="Q849" t="s">
        <v>7</v>
      </c>
    </row>
    <row r="850" spans="1:17">
      <c r="A850" t="s">
        <v>998</v>
      </c>
      <c r="B850" t="s">
        <v>942</v>
      </c>
      <c r="C850">
        <v>0</v>
      </c>
      <c r="E850" t="s">
        <v>1039</v>
      </c>
      <c r="F850" t="s">
        <v>1038</v>
      </c>
      <c r="G850" t="s">
        <v>1040</v>
      </c>
      <c r="H850">
        <v>0.53900000000000003</v>
      </c>
      <c r="K850">
        <v>107581829</v>
      </c>
      <c r="L850" s="2">
        <v>45293</v>
      </c>
      <c r="M850">
        <v>21</v>
      </c>
      <c r="N850">
        <v>1</v>
      </c>
      <c r="O850">
        <v>9</v>
      </c>
      <c r="P850">
        <v>1</v>
      </c>
      <c r="Q850" t="s">
        <v>7</v>
      </c>
    </row>
    <row r="851" spans="1:17">
      <c r="A851" t="s">
        <v>998</v>
      </c>
      <c r="B851" t="s">
        <v>942</v>
      </c>
      <c r="C851">
        <v>0</v>
      </c>
      <c r="E851" t="s">
        <v>1039</v>
      </c>
      <c r="G851" t="s">
        <v>1040</v>
      </c>
      <c r="H851">
        <v>0.53900000000000003</v>
      </c>
      <c r="K851">
        <v>107230485</v>
      </c>
      <c r="L851" s="2">
        <v>44957</v>
      </c>
      <c r="M851">
        <v>21</v>
      </c>
      <c r="N851">
        <v>1</v>
      </c>
      <c r="O851">
        <v>9</v>
      </c>
      <c r="P851">
        <v>1</v>
      </c>
      <c r="Q851" t="s">
        <v>7</v>
      </c>
    </row>
    <row r="852" spans="1:17">
      <c r="A852" t="s">
        <v>998</v>
      </c>
      <c r="B852" t="s">
        <v>942</v>
      </c>
      <c r="C852">
        <v>0</v>
      </c>
      <c r="E852" t="s">
        <v>1039</v>
      </c>
      <c r="G852" t="s">
        <v>1040</v>
      </c>
      <c r="H852">
        <v>0.53900000000000003</v>
      </c>
      <c r="K852">
        <v>107496348</v>
      </c>
      <c r="L852" s="2">
        <v>45220</v>
      </c>
      <c r="M852">
        <v>21</v>
      </c>
      <c r="N852">
        <v>1</v>
      </c>
      <c r="O852">
        <v>9</v>
      </c>
      <c r="P852">
        <v>1</v>
      </c>
      <c r="Q852" t="s">
        <v>3</v>
      </c>
    </row>
    <row r="853" spans="1:17">
      <c r="A853" t="s">
        <v>998</v>
      </c>
      <c r="B853" t="s">
        <v>956</v>
      </c>
      <c r="C853">
        <v>2.5999999999999999E-2</v>
      </c>
      <c r="D853" t="s">
        <v>763</v>
      </c>
      <c r="E853" t="s">
        <v>942</v>
      </c>
      <c r="F853" t="s">
        <v>1069</v>
      </c>
      <c r="G853" t="s">
        <v>956</v>
      </c>
      <c r="H853">
        <v>9.6370000000000005</v>
      </c>
      <c r="K853">
        <v>107906101</v>
      </c>
      <c r="L853" s="2">
        <v>45598</v>
      </c>
      <c r="M853">
        <v>17</v>
      </c>
      <c r="N853">
        <v>1</v>
      </c>
      <c r="O853">
        <v>0</v>
      </c>
      <c r="P853">
        <v>1</v>
      </c>
      <c r="Q853" t="s">
        <v>7</v>
      </c>
    </row>
    <row r="854" spans="1:17">
      <c r="A854" t="s">
        <v>998</v>
      </c>
      <c r="B854" t="s">
        <v>956</v>
      </c>
      <c r="C854">
        <v>1.9E-2</v>
      </c>
      <c r="D854" t="s">
        <v>6</v>
      </c>
      <c r="E854" t="s">
        <v>942</v>
      </c>
      <c r="F854" t="s">
        <v>1069</v>
      </c>
      <c r="G854" t="s">
        <v>956</v>
      </c>
      <c r="H854">
        <v>9.6440000000000001</v>
      </c>
      <c r="K854">
        <v>108147858</v>
      </c>
      <c r="L854" s="2">
        <v>45828</v>
      </c>
      <c r="M854">
        <v>28</v>
      </c>
      <c r="N854">
        <v>1</v>
      </c>
      <c r="O854">
        <v>0</v>
      </c>
      <c r="P854">
        <v>4</v>
      </c>
      <c r="Q854" t="s">
        <v>3</v>
      </c>
    </row>
    <row r="855" spans="1:17">
      <c r="A855" t="s">
        <v>998</v>
      </c>
      <c r="B855" t="s">
        <v>956</v>
      </c>
      <c r="C855">
        <v>2E-3</v>
      </c>
      <c r="D855" t="s">
        <v>6</v>
      </c>
      <c r="E855" t="s">
        <v>942</v>
      </c>
      <c r="F855" t="s">
        <v>1069</v>
      </c>
      <c r="G855" t="s">
        <v>956</v>
      </c>
      <c r="H855">
        <v>9.6609999999999996</v>
      </c>
      <c r="K855">
        <v>108028219</v>
      </c>
      <c r="L855" s="2">
        <v>45707</v>
      </c>
      <c r="M855">
        <v>1</v>
      </c>
      <c r="N855">
        <v>4</v>
      </c>
      <c r="O855">
        <v>0</v>
      </c>
      <c r="P855">
        <v>1</v>
      </c>
      <c r="Q855" t="s">
        <v>7</v>
      </c>
    </row>
    <row r="856" spans="1:17">
      <c r="A856" t="s">
        <v>998</v>
      </c>
      <c r="B856" t="s">
        <v>956</v>
      </c>
      <c r="C856">
        <v>0</v>
      </c>
      <c r="E856" t="s">
        <v>942</v>
      </c>
      <c r="F856" t="s">
        <v>1029</v>
      </c>
      <c r="G856" t="s">
        <v>956</v>
      </c>
      <c r="H856">
        <v>9.6630000000000003</v>
      </c>
      <c r="K856">
        <v>106802229</v>
      </c>
      <c r="L856" s="2">
        <v>44447</v>
      </c>
      <c r="M856">
        <v>21</v>
      </c>
      <c r="N856">
        <v>1</v>
      </c>
      <c r="O856">
        <v>15</v>
      </c>
      <c r="P856">
        <v>1</v>
      </c>
      <c r="Q856" t="s">
        <v>7</v>
      </c>
    </row>
    <row r="857" spans="1:17">
      <c r="A857" t="s">
        <v>998</v>
      </c>
      <c r="B857" t="s">
        <v>956</v>
      </c>
      <c r="C857">
        <v>0</v>
      </c>
      <c r="D857" t="s">
        <v>6</v>
      </c>
      <c r="E857" t="s">
        <v>942</v>
      </c>
      <c r="F857" t="s">
        <v>942</v>
      </c>
      <c r="G857" t="s">
        <v>956</v>
      </c>
      <c r="H857">
        <v>9.6630000000000003</v>
      </c>
      <c r="K857">
        <v>105720648</v>
      </c>
      <c r="L857" s="2">
        <v>43431</v>
      </c>
      <c r="M857">
        <v>1</v>
      </c>
      <c r="N857">
        <v>1</v>
      </c>
      <c r="O857">
        <v>0</v>
      </c>
      <c r="P857">
        <v>1</v>
      </c>
      <c r="Q857" t="s">
        <v>7</v>
      </c>
    </row>
    <row r="858" spans="1:17">
      <c r="A858" t="s">
        <v>998</v>
      </c>
      <c r="B858" t="s">
        <v>956</v>
      </c>
      <c r="C858">
        <v>0</v>
      </c>
      <c r="D858" t="s">
        <v>757</v>
      </c>
      <c r="E858" t="s">
        <v>942</v>
      </c>
      <c r="F858" t="s">
        <v>1018</v>
      </c>
      <c r="G858" t="s">
        <v>956</v>
      </c>
      <c r="H858">
        <v>9.6630000000000003</v>
      </c>
      <c r="K858">
        <v>107255973</v>
      </c>
      <c r="L858" s="2">
        <v>44984</v>
      </c>
      <c r="M858">
        <v>28</v>
      </c>
      <c r="N858">
        <v>1</v>
      </c>
      <c r="O858">
        <v>20</v>
      </c>
      <c r="P858">
        <v>1</v>
      </c>
      <c r="Q858" t="s">
        <v>7</v>
      </c>
    </row>
    <row r="859" spans="1:17">
      <c r="A859" t="s">
        <v>998</v>
      </c>
      <c r="B859" t="s">
        <v>956</v>
      </c>
      <c r="C859">
        <v>0</v>
      </c>
      <c r="D859" t="s">
        <v>6</v>
      </c>
      <c r="E859" t="s">
        <v>942</v>
      </c>
      <c r="F859" t="s">
        <v>1018</v>
      </c>
      <c r="G859" t="s">
        <v>956</v>
      </c>
      <c r="H859">
        <v>9.6630000000000003</v>
      </c>
      <c r="K859">
        <v>107397084</v>
      </c>
      <c r="L859" s="2">
        <v>45121</v>
      </c>
      <c r="M859">
        <v>28</v>
      </c>
      <c r="N859">
        <v>1</v>
      </c>
      <c r="O859">
        <v>0</v>
      </c>
      <c r="P859">
        <v>1</v>
      </c>
      <c r="Q859" t="s">
        <v>7</v>
      </c>
    </row>
    <row r="860" spans="1:17">
      <c r="A860" t="s">
        <v>998</v>
      </c>
      <c r="B860" t="s">
        <v>956</v>
      </c>
      <c r="C860">
        <v>0</v>
      </c>
      <c r="E860" t="s">
        <v>942</v>
      </c>
      <c r="F860" t="s">
        <v>1028</v>
      </c>
      <c r="G860" t="s">
        <v>956</v>
      </c>
      <c r="H860">
        <v>9.6630000000000003</v>
      </c>
      <c r="K860">
        <v>106296411</v>
      </c>
      <c r="L860" s="2">
        <v>43991</v>
      </c>
      <c r="M860">
        <v>21</v>
      </c>
      <c r="N860">
        <v>1</v>
      </c>
      <c r="O860">
        <v>7</v>
      </c>
      <c r="P860">
        <v>1</v>
      </c>
      <c r="Q860" t="s">
        <v>7</v>
      </c>
    </row>
    <row r="861" spans="1:17">
      <c r="A861" t="s">
        <v>998</v>
      </c>
      <c r="B861" t="s">
        <v>956</v>
      </c>
      <c r="C861">
        <v>0</v>
      </c>
      <c r="E861" t="s">
        <v>942</v>
      </c>
      <c r="F861" t="s">
        <v>1028</v>
      </c>
      <c r="G861" t="s">
        <v>956</v>
      </c>
      <c r="H861">
        <v>9.6630000000000003</v>
      </c>
      <c r="K861">
        <v>105432179</v>
      </c>
      <c r="L861" s="2">
        <v>43164</v>
      </c>
      <c r="M861">
        <v>28</v>
      </c>
      <c r="N861">
        <v>1</v>
      </c>
      <c r="O861">
        <v>0</v>
      </c>
      <c r="P861">
        <v>1</v>
      </c>
      <c r="Q861" t="s">
        <v>7</v>
      </c>
    </row>
    <row r="862" spans="1:17">
      <c r="A862" t="s">
        <v>998</v>
      </c>
      <c r="B862" t="s">
        <v>956</v>
      </c>
      <c r="C862">
        <v>0</v>
      </c>
      <c r="E862" t="s">
        <v>942</v>
      </c>
      <c r="F862" t="s">
        <v>1069</v>
      </c>
      <c r="G862" t="s">
        <v>956</v>
      </c>
      <c r="H862">
        <v>9.6630000000000003</v>
      </c>
      <c r="K862">
        <v>105091228</v>
      </c>
      <c r="L862" s="2">
        <v>42846</v>
      </c>
      <c r="M862">
        <v>28</v>
      </c>
      <c r="N862">
        <v>1</v>
      </c>
      <c r="O862">
        <v>0</v>
      </c>
      <c r="P862">
        <v>1</v>
      </c>
      <c r="Q862" t="s">
        <v>7</v>
      </c>
    </row>
    <row r="863" spans="1:17">
      <c r="A863" t="s">
        <v>998</v>
      </c>
      <c r="B863" t="s">
        <v>956</v>
      </c>
      <c r="C863">
        <v>0</v>
      </c>
      <c r="E863" t="s">
        <v>942</v>
      </c>
      <c r="F863" t="s">
        <v>1172</v>
      </c>
      <c r="G863" t="s">
        <v>956</v>
      </c>
      <c r="H863">
        <v>9.6630000000000003</v>
      </c>
      <c r="K863">
        <v>108535695</v>
      </c>
      <c r="L863" s="2">
        <v>46193</v>
      </c>
      <c r="M863">
        <v>21</v>
      </c>
      <c r="N863">
        <v>1</v>
      </c>
      <c r="O863">
        <v>0</v>
      </c>
      <c r="P863">
        <v>4</v>
      </c>
      <c r="Q863" t="s">
        <v>3</v>
      </c>
    </row>
    <row r="864" spans="1:17">
      <c r="A864" t="s">
        <v>998</v>
      </c>
      <c r="B864" t="s">
        <v>956</v>
      </c>
      <c r="C864">
        <v>0</v>
      </c>
      <c r="E864" t="s">
        <v>942</v>
      </c>
      <c r="F864" t="s">
        <v>1048</v>
      </c>
      <c r="G864" t="s">
        <v>956</v>
      </c>
      <c r="H864">
        <v>9.6630000000000003</v>
      </c>
      <c r="K864">
        <v>105372647</v>
      </c>
      <c r="L864" s="2">
        <v>43106</v>
      </c>
      <c r="M864">
        <v>1</v>
      </c>
      <c r="N864">
        <v>4</v>
      </c>
      <c r="O864">
        <v>16</v>
      </c>
      <c r="P864">
        <v>1</v>
      </c>
      <c r="Q864" t="s">
        <v>7</v>
      </c>
    </row>
    <row r="865" spans="1:22">
      <c r="A865" t="s">
        <v>998</v>
      </c>
      <c r="B865" t="s">
        <v>956</v>
      </c>
      <c r="C865">
        <v>0</v>
      </c>
      <c r="E865" t="s">
        <v>942</v>
      </c>
      <c r="F865" t="s">
        <v>1048</v>
      </c>
      <c r="G865" t="s">
        <v>956</v>
      </c>
      <c r="H865">
        <v>9.6630000000000003</v>
      </c>
      <c r="K865">
        <v>106802384</v>
      </c>
      <c r="L865" s="2">
        <v>44515</v>
      </c>
      <c r="M865">
        <v>17</v>
      </c>
      <c r="N865">
        <v>1</v>
      </c>
      <c r="O865">
        <v>0</v>
      </c>
      <c r="P865">
        <v>2</v>
      </c>
      <c r="Q865" t="s">
        <v>7</v>
      </c>
    </row>
    <row r="866" spans="1:22">
      <c r="A866" t="s">
        <v>998</v>
      </c>
      <c r="B866" t="s">
        <v>956</v>
      </c>
      <c r="C866">
        <v>0</v>
      </c>
      <c r="E866" t="s">
        <v>942</v>
      </c>
      <c r="F866" t="s">
        <v>1048</v>
      </c>
      <c r="G866" t="s">
        <v>956</v>
      </c>
      <c r="H866">
        <v>9.6630000000000003</v>
      </c>
      <c r="K866">
        <v>107622107</v>
      </c>
      <c r="L866" s="2">
        <v>45333</v>
      </c>
      <c r="M866">
        <v>28</v>
      </c>
      <c r="N866">
        <v>2</v>
      </c>
      <c r="O866">
        <v>18</v>
      </c>
      <c r="P866">
        <v>1</v>
      </c>
      <c r="Q866" t="s">
        <v>7</v>
      </c>
    </row>
    <row r="867" spans="1:22">
      <c r="A867" t="s">
        <v>998</v>
      </c>
      <c r="B867" t="s">
        <v>956</v>
      </c>
      <c r="C867">
        <v>0</v>
      </c>
      <c r="E867" t="s">
        <v>942</v>
      </c>
      <c r="F867" t="s">
        <v>1048</v>
      </c>
      <c r="G867" t="s">
        <v>956</v>
      </c>
      <c r="H867">
        <v>9.6630000000000003</v>
      </c>
      <c r="K867">
        <v>105382917</v>
      </c>
      <c r="L867" s="2">
        <v>43106</v>
      </c>
      <c r="M867">
        <v>30</v>
      </c>
      <c r="N867">
        <v>4</v>
      </c>
      <c r="O867">
        <v>16</v>
      </c>
      <c r="P867">
        <v>1</v>
      </c>
      <c r="Q867" t="s">
        <v>7</v>
      </c>
    </row>
    <row r="868" spans="1:22">
      <c r="A868" t="s">
        <v>998</v>
      </c>
      <c r="B868" t="s">
        <v>956</v>
      </c>
      <c r="C868">
        <v>0</v>
      </c>
      <c r="E868" t="s">
        <v>942</v>
      </c>
      <c r="G868" t="s">
        <v>956</v>
      </c>
      <c r="H868">
        <v>9.6630000000000003</v>
      </c>
      <c r="K868">
        <v>106296404</v>
      </c>
      <c r="L868" s="2">
        <v>43985</v>
      </c>
      <c r="M868">
        <v>21</v>
      </c>
      <c r="N868">
        <v>1</v>
      </c>
      <c r="O868">
        <v>8</v>
      </c>
      <c r="P868">
        <v>1</v>
      </c>
      <c r="Q868" t="s">
        <v>7</v>
      </c>
    </row>
    <row r="869" spans="1:22">
      <c r="A869" t="s">
        <v>998</v>
      </c>
      <c r="B869" t="s">
        <v>956</v>
      </c>
      <c r="C869">
        <v>6.0000000000000001E-3</v>
      </c>
      <c r="D869" t="s">
        <v>764</v>
      </c>
      <c r="E869" t="s">
        <v>942</v>
      </c>
      <c r="F869" t="s">
        <v>1048</v>
      </c>
      <c r="G869" t="s">
        <v>956</v>
      </c>
      <c r="H869">
        <v>9.6690000000000005</v>
      </c>
      <c r="K869">
        <v>107997154</v>
      </c>
      <c r="L869" s="2">
        <v>45679</v>
      </c>
      <c r="M869">
        <v>19</v>
      </c>
      <c r="N869">
        <v>4</v>
      </c>
      <c r="O869">
        <v>19</v>
      </c>
      <c r="P869">
        <v>1</v>
      </c>
      <c r="Q869" t="s">
        <v>7</v>
      </c>
    </row>
    <row r="870" spans="1:22">
      <c r="A870" t="s">
        <v>998</v>
      </c>
      <c r="B870" t="s">
        <v>956</v>
      </c>
      <c r="C870">
        <v>8.9999999999999993E-3</v>
      </c>
      <c r="D870" t="s">
        <v>757</v>
      </c>
      <c r="E870" t="s">
        <v>942</v>
      </c>
      <c r="F870" t="s">
        <v>1048</v>
      </c>
      <c r="G870" t="s">
        <v>956</v>
      </c>
      <c r="H870">
        <v>9.6720000000000006</v>
      </c>
      <c r="K870">
        <v>106586147</v>
      </c>
      <c r="L870" s="2">
        <v>44295</v>
      </c>
      <c r="M870">
        <v>21</v>
      </c>
      <c r="N870">
        <v>2</v>
      </c>
      <c r="O870">
        <v>20</v>
      </c>
      <c r="P870">
        <v>1</v>
      </c>
      <c r="Q870" t="s">
        <v>7</v>
      </c>
    </row>
    <row r="871" spans="1:22">
      <c r="A871" t="s">
        <v>998</v>
      </c>
      <c r="B871" t="s">
        <v>956</v>
      </c>
      <c r="C871">
        <v>1.9E-2</v>
      </c>
      <c r="D871" t="s">
        <v>757</v>
      </c>
      <c r="E871" t="s">
        <v>942</v>
      </c>
      <c r="F871" t="s">
        <v>1028</v>
      </c>
      <c r="G871" t="s">
        <v>956</v>
      </c>
      <c r="H871">
        <v>9.6820000000000004</v>
      </c>
      <c r="K871">
        <v>105962992</v>
      </c>
      <c r="L871" s="2">
        <v>43681</v>
      </c>
      <c r="M871">
        <v>1</v>
      </c>
      <c r="N871">
        <v>2</v>
      </c>
      <c r="O871">
        <v>20</v>
      </c>
      <c r="P871">
        <v>1</v>
      </c>
      <c r="Q871" t="s">
        <v>7</v>
      </c>
    </row>
    <row r="872" spans="1:22">
      <c r="A872" t="s">
        <v>998</v>
      </c>
      <c r="B872" t="s">
        <v>956</v>
      </c>
      <c r="C872">
        <v>1.9E-2</v>
      </c>
      <c r="D872" t="s">
        <v>764</v>
      </c>
      <c r="E872" t="s">
        <v>942</v>
      </c>
      <c r="F872" t="s">
        <v>1028</v>
      </c>
      <c r="G872" t="s">
        <v>956</v>
      </c>
      <c r="H872">
        <v>9.6820000000000004</v>
      </c>
      <c r="K872">
        <v>107681327</v>
      </c>
      <c r="L872" s="2">
        <v>45391</v>
      </c>
      <c r="M872">
        <v>28</v>
      </c>
      <c r="N872">
        <v>2</v>
      </c>
      <c r="O872">
        <v>0</v>
      </c>
      <c r="P872">
        <v>1</v>
      </c>
      <c r="Q872" t="s">
        <v>7</v>
      </c>
    </row>
    <row r="873" spans="1:22">
      <c r="A873" t="s">
        <v>998</v>
      </c>
      <c r="B873" t="s">
        <v>956</v>
      </c>
      <c r="C873">
        <v>1.9E-2</v>
      </c>
      <c r="D873" t="s">
        <v>757</v>
      </c>
      <c r="E873" t="s">
        <v>942</v>
      </c>
      <c r="F873" t="s">
        <v>1048</v>
      </c>
      <c r="G873" t="s">
        <v>956</v>
      </c>
      <c r="H873">
        <v>9.6820000000000004</v>
      </c>
      <c r="K873">
        <v>107053944</v>
      </c>
      <c r="L873" s="2">
        <v>44793</v>
      </c>
      <c r="M873">
        <v>1</v>
      </c>
      <c r="N873">
        <v>1</v>
      </c>
      <c r="O873">
        <v>19</v>
      </c>
      <c r="P873">
        <v>4</v>
      </c>
      <c r="Q873" t="s">
        <v>7</v>
      </c>
    </row>
    <row r="874" spans="1:22">
      <c r="A874" t="s">
        <v>998</v>
      </c>
      <c r="B874" t="s">
        <v>956</v>
      </c>
      <c r="C874">
        <v>1.9E-2</v>
      </c>
      <c r="D874" t="s">
        <v>757</v>
      </c>
      <c r="E874" t="s">
        <v>942</v>
      </c>
      <c r="F874" t="s">
        <v>1048</v>
      </c>
      <c r="G874" t="s">
        <v>956</v>
      </c>
      <c r="H874">
        <v>9.6820000000000004</v>
      </c>
      <c r="K874">
        <v>107150001</v>
      </c>
      <c r="L874" s="2">
        <v>44868</v>
      </c>
      <c r="M874">
        <v>17</v>
      </c>
      <c r="N874">
        <v>1</v>
      </c>
      <c r="O874">
        <v>0</v>
      </c>
      <c r="P874">
        <v>5</v>
      </c>
      <c r="Q874" t="s">
        <v>7</v>
      </c>
    </row>
    <row r="875" spans="1:22">
      <c r="A875" t="s">
        <v>998</v>
      </c>
      <c r="B875" t="s">
        <v>956</v>
      </c>
      <c r="C875">
        <v>0.02</v>
      </c>
      <c r="D875" t="s">
        <v>757</v>
      </c>
      <c r="E875" t="s">
        <v>942</v>
      </c>
      <c r="F875" t="s">
        <v>956</v>
      </c>
      <c r="G875" t="s">
        <v>956</v>
      </c>
      <c r="H875">
        <v>9.6829999999999998</v>
      </c>
      <c r="K875">
        <v>108020245</v>
      </c>
      <c r="L875" s="2">
        <v>45703</v>
      </c>
      <c r="M875">
        <v>1</v>
      </c>
      <c r="N875">
        <v>1</v>
      </c>
      <c r="O875">
        <v>19</v>
      </c>
      <c r="P875">
        <v>4</v>
      </c>
      <c r="Q875" t="s">
        <v>7</v>
      </c>
    </row>
    <row r="876" spans="1:22">
      <c r="A876" t="s">
        <v>998</v>
      </c>
      <c r="B876" t="s">
        <v>956</v>
      </c>
      <c r="C876">
        <v>2.8000000000000001E-2</v>
      </c>
      <c r="D876" t="s">
        <v>757</v>
      </c>
      <c r="E876" t="s">
        <v>942</v>
      </c>
      <c r="F876" t="s">
        <v>1028</v>
      </c>
      <c r="G876" t="s">
        <v>956</v>
      </c>
      <c r="H876">
        <v>9.6910000000000007</v>
      </c>
      <c r="K876">
        <v>106480598</v>
      </c>
      <c r="L876" s="2">
        <v>44180</v>
      </c>
      <c r="M876">
        <v>28</v>
      </c>
      <c r="N876">
        <v>1</v>
      </c>
      <c r="P876">
        <v>1</v>
      </c>
      <c r="Q876" t="s">
        <v>7</v>
      </c>
    </row>
    <row r="877" spans="1:22">
      <c r="A877" t="s">
        <v>754</v>
      </c>
      <c r="B877" t="s">
        <v>945</v>
      </c>
      <c r="C877">
        <v>4.0000000000000001E-3</v>
      </c>
      <c r="D877" t="s">
        <v>6</v>
      </c>
      <c r="E877" t="s">
        <v>940</v>
      </c>
      <c r="F877" t="s">
        <v>956</v>
      </c>
      <c r="G877" t="s">
        <v>945</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998</v>
      </c>
      <c r="B878" t="s">
        <v>945</v>
      </c>
      <c r="C878">
        <v>0</v>
      </c>
      <c r="E878" t="s">
        <v>940</v>
      </c>
      <c r="F878" t="s">
        <v>942</v>
      </c>
      <c r="G878" t="s">
        <v>945</v>
      </c>
      <c r="H878">
        <v>7.5890000000000004</v>
      </c>
      <c r="K878">
        <v>106805656</v>
      </c>
      <c r="L878" s="2">
        <v>44546</v>
      </c>
      <c r="M878">
        <v>21</v>
      </c>
      <c r="N878">
        <v>1</v>
      </c>
      <c r="O878">
        <v>8</v>
      </c>
      <c r="P878">
        <v>1</v>
      </c>
      <c r="Q878" t="s">
        <v>7</v>
      </c>
    </row>
    <row r="879" spans="1:22">
      <c r="A879" t="s">
        <v>998</v>
      </c>
      <c r="B879" t="s">
        <v>945</v>
      </c>
      <c r="C879">
        <v>0</v>
      </c>
      <c r="E879" t="s">
        <v>940</v>
      </c>
      <c r="F879" t="s">
        <v>942</v>
      </c>
      <c r="G879" t="s">
        <v>945</v>
      </c>
      <c r="H879">
        <v>7.5890000000000004</v>
      </c>
      <c r="K879">
        <v>105389685</v>
      </c>
      <c r="L879" s="2">
        <v>43145</v>
      </c>
      <c r="M879">
        <v>24</v>
      </c>
      <c r="N879">
        <v>1</v>
      </c>
      <c r="O879">
        <v>8</v>
      </c>
      <c r="P879">
        <v>1</v>
      </c>
      <c r="Q879" t="s">
        <v>8</v>
      </c>
    </row>
    <row r="880" spans="1:22">
      <c r="A880" t="s">
        <v>998</v>
      </c>
      <c r="B880" t="s">
        <v>945</v>
      </c>
      <c r="C880">
        <v>0</v>
      </c>
      <c r="E880" t="s">
        <v>940</v>
      </c>
      <c r="F880" t="s">
        <v>1014</v>
      </c>
      <c r="G880" t="s">
        <v>945</v>
      </c>
      <c r="H880">
        <v>7.5890000000000004</v>
      </c>
      <c r="K880">
        <v>105532236</v>
      </c>
      <c r="L880" s="2">
        <v>43265</v>
      </c>
      <c r="M880">
        <v>21</v>
      </c>
      <c r="N880">
        <v>1</v>
      </c>
      <c r="O880">
        <v>0</v>
      </c>
      <c r="P880">
        <v>1</v>
      </c>
      <c r="Q880" t="s">
        <v>7</v>
      </c>
    </row>
    <row r="881" spans="1:17">
      <c r="A881" t="s">
        <v>998</v>
      </c>
      <c r="B881" t="s">
        <v>945</v>
      </c>
      <c r="C881">
        <v>0</v>
      </c>
      <c r="E881" t="s">
        <v>940</v>
      </c>
      <c r="F881" t="s">
        <v>938</v>
      </c>
      <c r="G881" t="s">
        <v>945</v>
      </c>
      <c r="H881">
        <v>7.5890000000000004</v>
      </c>
      <c r="K881">
        <v>106744898</v>
      </c>
      <c r="L881" s="2">
        <v>44493</v>
      </c>
      <c r="M881">
        <v>24</v>
      </c>
      <c r="N881">
        <v>1</v>
      </c>
      <c r="O881">
        <v>8</v>
      </c>
      <c r="P881">
        <v>2</v>
      </c>
      <c r="Q881" t="s">
        <v>7</v>
      </c>
    </row>
    <row r="882" spans="1:17">
      <c r="A882" t="s">
        <v>998</v>
      </c>
      <c r="B882" t="s">
        <v>945</v>
      </c>
      <c r="C882">
        <v>0</v>
      </c>
      <c r="E882" t="s">
        <v>940</v>
      </c>
      <c r="G882" t="s">
        <v>945</v>
      </c>
      <c r="H882">
        <v>7.5890000000000004</v>
      </c>
      <c r="K882">
        <v>105377035</v>
      </c>
      <c r="L882" s="2">
        <v>43126</v>
      </c>
      <c r="M882">
        <v>21</v>
      </c>
      <c r="N882">
        <v>1</v>
      </c>
      <c r="P882">
        <v>1</v>
      </c>
      <c r="Q882" t="s">
        <v>3</v>
      </c>
    </row>
    <row r="883" spans="1:17">
      <c r="A883" t="s">
        <v>998</v>
      </c>
      <c r="B883" t="s">
        <v>945</v>
      </c>
      <c r="C883">
        <v>8.9999999999999993E-3</v>
      </c>
      <c r="D883" t="s">
        <v>757</v>
      </c>
      <c r="E883" t="s">
        <v>940</v>
      </c>
      <c r="F883" t="s">
        <v>942</v>
      </c>
      <c r="G883" t="s">
        <v>945</v>
      </c>
      <c r="H883">
        <v>7.5979999999999999</v>
      </c>
      <c r="K883">
        <v>106969127</v>
      </c>
      <c r="L883" s="2">
        <v>44708</v>
      </c>
      <c r="M883">
        <v>21</v>
      </c>
      <c r="N883">
        <v>2</v>
      </c>
      <c r="O883">
        <v>0</v>
      </c>
      <c r="P883">
        <v>1</v>
      </c>
      <c r="Q883" t="s">
        <v>7</v>
      </c>
    </row>
    <row r="884" spans="1:17">
      <c r="A884" t="s">
        <v>998</v>
      </c>
      <c r="B884" t="s">
        <v>945</v>
      </c>
      <c r="C884">
        <v>8.9999999999999993E-3</v>
      </c>
      <c r="D884" t="s">
        <v>757</v>
      </c>
      <c r="E884" t="s">
        <v>940</v>
      </c>
      <c r="F884" t="s">
        <v>942</v>
      </c>
      <c r="G884" t="s">
        <v>945</v>
      </c>
      <c r="H884">
        <v>7.5979999999999999</v>
      </c>
      <c r="K884">
        <v>106285452</v>
      </c>
      <c r="L884" s="2">
        <v>43978</v>
      </c>
      <c r="M884">
        <v>29</v>
      </c>
      <c r="N884">
        <v>3</v>
      </c>
      <c r="O884">
        <v>7</v>
      </c>
      <c r="P884">
        <v>1</v>
      </c>
      <c r="Q884" t="s">
        <v>3</v>
      </c>
    </row>
    <row r="885" spans="1:17">
      <c r="A885" t="s">
        <v>998</v>
      </c>
      <c r="B885" t="s">
        <v>945</v>
      </c>
      <c r="C885">
        <v>2.7E-2</v>
      </c>
      <c r="D885" t="s">
        <v>757</v>
      </c>
      <c r="E885" t="s">
        <v>940</v>
      </c>
      <c r="F885" t="s">
        <v>942</v>
      </c>
      <c r="G885" t="s">
        <v>945</v>
      </c>
      <c r="H885">
        <v>7.6159999999999997</v>
      </c>
      <c r="K885">
        <v>105777175</v>
      </c>
      <c r="L885" s="2">
        <v>43497</v>
      </c>
      <c r="M885">
        <v>21</v>
      </c>
      <c r="N885">
        <v>1</v>
      </c>
      <c r="O885">
        <v>0</v>
      </c>
      <c r="P885">
        <v>2</v>
      </c>
      <c r="Q885" t="s">
        <v>7</v>
      </c>
    </row>
    <row r="886" spans="1:17">
      <c r="A886" t="s">
        <v>998</v>
      </c>
      <c r="B886" t="s">
        <v>945</v>
      </c>
      <c r="C886">
        <v>2.8000000000000001E-2</v>
      </c>
      <c r="D886" t="s">
        <v>762</v>
      </c>
      <c r="E886" t="s">
        <v>942</v>
      </c>
      <c r="F886" t="s">
        <v>940</v>
      </c>
      <c r="G886" t="s">
        <v>945</v>
      </c>
      <c r="H886">
        <v>7.7220000000000004</v>
      </c>
      <c r="K886">
        <v>108340932</v>
      </c>
      <c r="L886" s="2">
        <v>46008</v>
      </c>
      <c r="M886">
        <v>22</v>
      </c>
      <c r="N886">
        <v>1</v>
      </c>
      <c r="O886">
        <v>7</v>
      </c>
      <c r="P886">
        <v>4</v>
      </c>
      <c r="Q886" t="s">
        <v>7</v>
      </c>
    </row>
    <row r="887" spans="1:17">
      <c r="A887" t="s">
        <v>998</v>
      </c>
      <c r="B887" t="s">
        <v>945</v>
      </c>
      <c r="C887">
        <v>0.02</v>
      </c>
      <c r="D887" t="s">
        <v>6</v>
      </c>
      <c r="E887" t="s">
        <v>942</v>
      </c>
      <c r="F887" t="s">
        <v>940</v>
      </c>
      <c r="G887" t="s">
        <v>945</v>
      </c>
      <c r="H887">
        <v>7.73</v>
      </c>
      <c r="K887">
        <v>107956108</v>
      </c>
      <c r="L887" s="2">
        <v>45637</v>
      </c>
      <c r="M887">
        <v>21</v>
      </c>
      <c r="N887">
        <v>1</v>
      </c>
      <c r="O887">
        <v>0</v>
      </c>
      <c r="P887">
        <v>6</v>
      </c>
      <c r="Q887" t="s">
        <v>7</v>
      </c>
    </row>
    <row r="888" spans="1:17">
      <c r="A888" t="s">
        <v>998</v>
      </c>
      <c r="B888" t="s">
        <v>945</v>
      </c>
      <c r="C888">
        <v>1.9E-2</v>
      </c>
      <c r="D888" t="s">
        <v>762</v>
      </c>
      <c r="E888" t="s">
        <v>942</v>
      </c>
      <c r="F888" t="s">
        <v>940</v>
      </c>
      <c r="G888" t="s">
        <v>945</v>
      </c>
      <c r="H888">
        <v>7.7309999999999999</v>
      </c>
      <c r="K888">
        <v>107441145</v>
      </c>
      <c r="L888" s="2">
        <v>45168</v>
      </c>
      <c r="M888">
        <v>21</v>
      </c>
      <c r="N888">
        <v>2</v>
      </c>
      <c r="O888">
        <v>7</v>
      </c>
      <c r="P888">
        <v>1</v>
      </c>
      <c r="Q888" t="s">
        <v>7</v>
      </c>
    </row>
    <row r="889" spans="1:17">
      <c r="A889" t="s">
        <v>998</v>
      </c>
      <c r="B889" t="s">
        <v>945</v>
      </c>
      <c r="C889">
        <v>1.9E-2</v>
      </c>
      <c r="D889" t="s">
        <v>6</v>
      </c>
      <c r="E889" t="s">
        <v>939</v>
      </c>
      <c r="F889" t="s">
        <v>1140</v>
      </c>
      <c r="G889" t="s">
        <v>945</v>
      </c>
      <c r="H889">
        <v>7.7309999999999999</v>
      </c>
      <c r="K889">
        <v>107238351</v>
      </c>
      <c r="L889" s="2">
        <v>44961</v>
      </c>
      <c r="M889">
        <v>28</v>
      </c>
      <c r="N889">
        <v>1</v>
      </c>
      <c r="O889">
        <v>7</v>
      </c>
      <c r="P889">
        <v>1</v>
      </c>
      <c r="Q889" t="s">
        <v>7</v>
      </c>
    </row>
    <row r="890" spans="1:17">
      <c r="A890" t="s">
        <v>998</v>
      </c>
      <c r="B890" t="s">
        <v>945</v>
      </c>
      <c r="C890">
        <v>1.4999999999999999E-2</v>
      </c>
      <c r="D890" t="s">
        <v>6</v>
      </c>
      <c r="E890" t="s">
        <v>942</v>
      </c>
      <c r="F890" t="s">
        <v>940</v>
      </c>
      <c r="G890" t="s">
        <v>945</v>
      </c>
      <c r="H890">
        <v>7.7350000000000003</v>
      </c>
      <c r="K890">
        <v>105196704</v>
      </c>
      <c r="L890" s="2">
        <v>42951</v>
      </c>
      <c r="M890">
        <v>21</v>
      </c>
      <c r="N890">
        <v>1</v>
      </c>
      <c r="O890">
        <v>7</v>
      </c>
      <c r="P890">
        <v>1</v>
      </c>
      <c r="Q890" t="s">
        <v>3</v>
      </c>
    </row>
    <row r="891" spans="1:17">
      <c r="A891" t="s">
        <v>998</v>
      </c>
      <c r="B891" t="s">
        <v>945</v>
      </c>
      <c r="C891">
        <v>0.01</v>
      </c>
      <c r="D891" t="s">
        <v>6</v>
      </c>
      <c r="E891" t="s">
        <v>942</v>
      </c>
      <c r="F891" t="s">
        <v>1000</v>
      </c>
      <c r="G891" t="s">
        <v>945</v>
      </c>
      <c r="H891">
        <v>7.74</v>
      </c>
      <c r="K891">
        <v>107559810</v>
      </c>
      <c r="L891" s="2">
        <v>45271</v>
      </c>
      <c r="M891">
        <v>28</v>
      </c>
      <c r="N891">
        <v>1</v>
      </c>
      <c r="O891">
        <v>0</v>
      </c>
      <c r="P891">
        <v>1</v>
      </c>
      <c r="Q891" t="s">
        <v>7</v>
      </c>
    </row>
    <row r="892" spans="1:17">
      <c r="A892" t="s">
        <v>998</v>
      </c>
      <c r="B892" t="s">
        <v>945</v>
      </c>
      <c r="C892">
        <v>8.9999999999999993E-3</v>
      </c>
      <c r="D892" t="s">
        <v>6</v>
      </c>
      <c r="E892" t="s">
        <v>942</v>
      </c>
      <c r="F892" t="s">
        <v>940</v>
      </c>
      <c r="G892" t="s">
        <v>945</v>
      </c>
      <c r="H892">
        <v>7.7409999999999997</v>
      </c>
      <c r="K892">
        <v>106064224</v>
      </c>
      <c r="L892" s="2">
        <v>43767</v>
      </c>
      <c r="M892">
        <v>21</v>
      </c>
      <c r="N892">
        <v>1</v>
      </c>
      <c r="O892">
        <v>7</v>
      </c>
      <c r="P892">
        <v>1</v>
      </c>
      <c r="Q892" t="s">
        <v>3</v>
      </c>
    </row>
    <row r="893" spans="1:17">
      <c r="A893" t="s">
        <v>998</v>
      </c>
      <c r="B893" t="s">
        <v>945</v>
      </c>
      <c r="C893">
        <v>8.9999999999999993E-3</v>
      </c>
      <c r="D893" t="s">
        <v>6</v>
      </c>
      <c r="E893" t="s">
        <v>942</v>
      </c>
      <c r="F893" t="s">
        <v>940</v>
      </c>
      <c r="G893" t="s">
        <v>945</v>
      </c>
      <c r="H893">
        <v>7.7409999999999997</v>
      </c>
      <c r="K893">
        <v>108073220</v>
      </c>
      <c r="L893" s="2">
        <v>45756</v>
      </c>
      <c r="M893">
        <v>30</v>
      </c>
      <c r="N893">
        <v>1</v>
      </c>
      <c r="O893">
        <v>0</v>
      </c>
      <c r="P893">
        <v>1</v>
      </c>
      <c r="Q893" t="s">
        <v>7</v>
      </c>
    </row>
    <row r="894" spans="1:17">
      <c r="A894" t="s">
        <v>998</v>
      </c>
      <c r="B894" t="s">
        <v>945</v>
      </c>
      <c r="C894">
        <v>8.9999999999999993E-3</v>
      </c>
      <c r="D894" t="s">
        <v>6</v>
      </c>
      <c r="E894" t="s">
        <v>942</v>
      </c>
      <c r="F894" t="s">
        <v>1014</v>
      </c>
      <c r="G894" t="s">
        <v>945</v>
      </c>
      <c r="H894">
        <v>7.7409999999999997</v>
      </c>
      <c r="K894">
        <v>106909386</v>
      </c>
      <c r="L894" s="2">
        <v>44652</v>
      </c>
      <c r="M894">
        <v>28</v>
      </c>
      <c r="N894">
        <v>1</v>
      </c>
      <c r="O894">
        <v>0</v>
      </c>
      <c r="P894">
        <v>1</v>
      </c>
      <c r="Q894" t="s">
        <v>3</v>
      </c>
    </row>
    <row r="895" spans="1:17">
      <c r="A895" t="s">
        <v>998</v>
      </c>
      <c r="B895" t="s">
        <v>945</v>
      </c>
      <c r="C895">
        <v>8.0000000000000002E-3</v>
      </c>
      <c r="D895" t="s">
        <v>6</v>
      </c>
      <c r="E895" t="s">
        <v>942</v>
      </c>
      <c r="F895" t="s">
        <v>940</v>
      </c>
      <c r="G895" t="s">
        <v>945</v>
      </c>
      <c r="H895">
        <v>7.742</v>
      </c>
      <c r="K895">
        <v>105558076</v>
      </c>
      <c r="L895" s="2">
        <v>43309</v>
      </c>
      <c r="M895">
        <v>30</v>
      </c>
      <c r="N895">
        <v>1</v>
      </c>
      <c r="O895">
        <v>7</v>
      </c>
      <c r="P895">
        <v>1</v>
      </c>
      <c r="Q895" t="s">
        <v>7</v>
      </c>
    </row>
    <row r="896" spans="1:17">
      <c r="A896" t="s">
        <v>998</v>
      </c>
      <c r="B896" t="s">
        <v>945</v>
      </c>
      <c r="C896">
        <v>7.0000000000000001E-3</v>
      </c>
      <c r="D896" t="s">
        <v>6</v>
      </c>
      <c r="E896" t="s">
        <v>942</v>
      </c>
      <c r="F896" t="s">
        <v>940</v>
      </c>
      <c r="G896" t="s">
        <v>945</v>
      </c>
      <c r="H896">
        <v>7.7430000000000003</v>
      </c>
      <c r="K896">
        <v>106036367</v>
      </c>
      <c r="L896" s="2">
        <v>43747</v>
      </c>
      <c r="M896">
        <v>30</v>
      </c>
      <c r="N896">
        <v>1</v>
      </c>
      <c r="O896">
        <v>7</v>
      </c>
      <c r="P896">
        <v>1</v>
      </c>
      <c r="Q896" t="s">
        <v>7</v>
      </c>
    </row>
    <row r="897" spans="1:17">
      <c r="A897" t="s">
        <v>998</v>
      </c>
      <c r="B897" t="s">
        <v>945</v>
      </c>
      <c r="C897">
        <v>6.0000000000000001E-3</v>
      </c>
      <c r="D897" t="s">
        <v>6</v>
      </c>
      <c r="E897" t="s">
        <v>939</v>
      </c>
      <c r="F897" t="s">
        <v>1001</v>
      </c>
      <c r="G897" t="s">
        <v>945</v>
      </c>
      <c r="H897">
        <v>7.7439999999999998</v>
      </c>
      <c r="K897">
        <v>106883933</v>
      </c>
      <c r="L897" s="2">
        <v>44621</v>
      </c>
      <c r="M897">
        <v>21</v>
      </c>
      <c r="N897">
        <v>1</v>
      </c>
      <c r="O897">
        <v>0</v>
      </c>
      <c r="P897">
        <v>1</v>
      </c>
      <c r="Q897" t="s">
        <v>7</v>
      </c>
    </row>
    <row r="898" spans="1:17">
      <c r="A898" t="s">
        <v>998</v>
      </c>
      <c r="B898" t="s">
        <v>945</v>
      </c>
      <c r="C898">
        <v>5.0000000000000001E-3</v>
      </c>
      <c r="D898" t="s">
        <v>763</v>
      </c>
      <c r="E898" t="s">
        <v>942</v>
      </c>
      <c r="F898" t="s">
        <v>940</v>
      </c>
      <c r="G898" t="s">
        <v>945</v>
      </c>
      <c r="H898">
        <v>7.7450000000000001</v>
      </c>
      <c r="K898">
        <v>107464912</v>
      </c>
      <c r="L898" s="2">
        <v>45190</v>
      </c>
      <c r="M898">
        <v>21</v>
      </c>
      <c r="N898">
        <v>1</v>
      </c>
      <c r="O898">
        <v>7</v>
      </c>
      <c r="P898">
        <v>5</v>
      </c>
      <c r="Q898" t="s">
        <v>7</v>
      </c>
    </row>
    <row r="899" spans="1:17">
      <c r="A899" t="s">
        <v>998</v>
      </c>
      <c r="B899" t="s">
        <v>945</v>
      </c>
      <c r="C899">
        <v>4.0000000000000001E-3</v>
      </c>
      <c r="D899" t="s">
        <v>762</v>
      </c>
      <c r="E899" t="s">
        <v>942</v>
      </c>
      <c r="F899" t="s">
        <v>940</v>
      </c>
      <c r="G899" t="s">
        <v>945</v>
      </c>
      <c r="H899">
        <v>7.7460000000000004</v>
      </c>
      <c r="K899">
        <v>107816885</v>
      </c>
      <c r="L899" s="2">
        <v>45518</v>
      </c>
      <c r="M899">
        <v>21</v>
      </c>
      <c r="N899">
        <v>1</v>
      </c>
      <c r="O899">
        <v>7</v>
      </c>
      <c r="P899">
        <v>1</v>
      </c>
      <c r="Q899" t="s">
        <v>7</v>
      </c>
    </row>
    <row r="900" spans="1:17">
      <c r="A900" t="s">
        <v>998</v>
      </c>
      <c r="B900" t="s">
        <v>945</v>
      </c>
      <c r="C900">
        <v>4.0000000000000001E-3</v>
      </c>
      <c r="D900" t="s">
        <v>6</v>
      </c>
      <c r="E900" t="s">
        <v>942</v>
      </c>
      <c r="F900" t="s">
        <v>1014</v>
      </c>
      <c r="G900" t="s">
        <v>945</v>
      </c>
      <c r="H900">
        <v>7.7460000000000004</v>
      </c>
      <c r="K900">
        <v>108061436</v>
      </c>
      <c r="L900" s="2">
        <v>45744</v>
      </c>
      <c r="M900">
        <v>28</v>
      </c>
      <c r="N900">
        <v>1</v>
      </c>
      <c r="O900">
        <v>7</v>
      </c>
      <c r="P900">
        <v>1</v>
      </c>
      <c r="Q900" t="s">
        <v>7</v>
      </c>
    </row>
    <row r="901" spans="1:17">
      <c r="A901" t="s">
        <v>754</v>
      </c>
      <c r="B901" t="s">
        <v>945</v>
      </c>
      <c r="C901">
        <v>3.0000000000000001E-3</v>
      </c>
      <c r="D901" t="s">
        <v>6</v>
      </c>
      <c r="E901" t="s">
        <v>939</v>
      </c>
      <c r="F901" t="s">
        <v>1001</v>
      </c>
      <c r="G901" t="s">
        <v>945</v>
      </c>
      <c r="H901">
        <v>7.7469999999999999</v>
      </c>
      <c r="K901">
        <v>106235643</v>
      </c>
      <c r="L901" s="2">
        <v>43971</v>
      </c>
      <c r="M901">
        <v>21</v>
      </c>
      <c r="N901">
        <v>2</v>
      </c>
      <c r="O901">
        <v>12</v>
      </c>
      <c r="P901">
        <v>1</v>
      </c>
      <c r="Q901" t="s">
        <v>7</v>
      </c>
    </row>
    <row r="902" spans="1:17">
      <c r="A902" t="s">
        <v>754</v>
      </c>
      <c r="B902" t="s">
        <v>945</v>
      </c>
      <c r="C902">
        <v>2E-3</v>
      </c>
      <c r="D902" t="s">
        <v>6</v>
      </c>
      <c r="E902" t="s">
        <v>939</v>
      </c>
      <c r="F902" t="s">
        <v>1001</v>
      </c>
      <c r="G902" t="s">
        <v>945</v>
      </c>
      <c r="H902">
        <v>7.7480000000000002</v>
      </c>
      <c r="K902">
        <v>106490019</v>
      </c>
      <c r="L902" s="2">
        <v>44236</v>
      </c>
      <c r="M902">
        <v>21</v>
      </c>
      <c r="N902">
        <v>1</v>
      </c>
      <c r="O902">
        <v>12</v>
      </c>
      <c r="P902">
        <v>1</v>
      </c>
      <c r="Q902" t="s">
        <v>3</v>
      </c>
    </row>
    <row r="903" spans="1:17">
      <c r="A903" t="s">
        <v>754</v>
      </c>
      <c r="B903" t="s">
        <v>945</v>
      </c>
      <c r="C903">
        <v>2E-3</v>
      </c>
      <c r="D903" t="s">
        <v>6</v>
      </c>
      <c r="E903" t="s">
        <v>939</v>
      </c>
      <c r="F903" t="s">
        <v>1001</v>
      </c>
      <c r="G903" t="s">
        <v>945</v>
      </c>
      <c r="H903">
        <v>7.7480000000000002</v>
      </c>
      <c r="K903">
        <v>106874645</v>
      </c>
      <c r="L903" s="2">
        <v>44619</v>
      </c>
      <c r="M903">
        <v>21</v>
      </c>
      <c r="N903">
        <v>2</v>
      </c>
      <c r="O903">
        <v>12</v>
      </c>
      <c r="P903">
        <v>1</v>
      </c>
      <c r="Q903" t="s">
        <v>7</v>
      </c>
    </row>
    <row r="904" spans="1:17">
      <c r="A904" t="s">
        <v>998</v>
      </c>
      <c r="B904" t="s">
        <v>1058</v>
      </c>
      <c r="C904">
        <v>0</v>
      </c>
      <c r="D904" t="s">
        <v>758</v>
      </c>
      <c r="E904" t="s">
        <v>942</v>
      </c>
      <c r="F904" t="s">
        <v>943</v>
      </c>
      <c r="G904" t="s">
        <v>945</v>
      </c>
      <c r="H904">
        <v>7.75</v>
      </c>
      <c r="K904">
        <v>105353829</v>
      </c>
      <c r="L904" s="2">
        <v>43099</v>
      </c>
      <c r="M904">
        <v>31</v>
      </c>
      <c r="N904">
        <v>1</v>
      </c>
      <c r="O904">
        <v>0</v>
      </c>
      <c r="P904">
        <v>1</v>
      </c>
      <c r="Q904" t="s">
        <v>7</v>
      </c>
    </row>
    <row r="905" spans="1:17">
      <c r="A905" t="s">
        <v>998</v>
      </c>
      <c r="B905" t="s">
        <v>945</v>
      </c>
      <c r="C905">
        <v>0</v>
      </c>
      <c r="E905" t="s">
        <v>942</v>
      </c>
      <c r="F905" t="s">
        <v>1053</v>
      </c>
      <c r="G905" t="s">
        <v>945</v>
      </c>
      <c r="H905">
        <v>7.75</v>
      </c>
      <c r="K905">
        <v>105186092</v>
      </c>
      <c r="L905" s="2">
        <v>42936</v>
      </c>
      <c r="M905">
        <v>21</v>
      </c>
      <c r="N905">
        <v>2</v>
      </c>
      <c r="O905">
        <v>7</v>
      </c>
      <c r="P905">
        <v>5</v>
      </c>
      <c r="Q905" t="s">
        <v>7</v>
      </c>
    </row>
    <row r="906" spans="1:17">
      <c r="A906" t="s">
        <v>998</v>
      </c>
      <c r="B906" t="s">
        <v>945</v>
      </c>
      <c r="C906">
        <v>0</v>
      </c>
      <c r="E906" t="s">
        <v>942</v>
      </c>
      <c r="F906" t="s">
        <v>1169</v>
      </c>
      <c r="G906" t="s">
        <v>945</v>
      </c>
      <c r="H906">
        <v>7.75</v>
      </c>
      <c r="K906">
        <v>108268613</v>
      </c>
      <c r="L906" s="2">
        <v>45947</v>
      </c>
      <c r="M906">
        <v>21</v>
      </c>
      <c r="N906">
        <v>1</v>
      </c>
      <c r="O906">
        <v>11</v>
      </c>
      <c r="P906">
        <v>1</v>
      </c>
      <c r="Q906" t="s">
        <v>7</v>
      </c>
    </row>
    <row r="907" spans="1:17">
      <c r="A907" t="s">
        <v>998</v>
      </c>
      <c r="B907" t="s">
        <v>945</v>
      </c>
      <c r="C907">
        <v>0</v>
      </c>
      <c r="E907" t="s">
        <v>942</v>
      </c>
      <c r="F907" t="s">
        <v>963</v>
      </c>
      <c r="G907" t="s">
        <v>945</v>
      </c>
      <c r="H907">
        <v>7.75</v>
      </c>
      <c r="K907">
        <v>108209250</v>
      </c>
      <c r="L907" s="2">
        <v>45890</v>
      </c>
      <c r="M907">
        <v>21</v>
      </c>
      <c r="N907">
        <v>1</v>
      </c>
      <c r="O907">
        <v>7</v>
      </c>
      <c r="P907">
        <v>1</v>
      </c>
      <c r="Q907" t="s">
        <v>7</v>
      </c>
    </row>
    <row r="908" spans="1:17">
      <c r="A908" t="s">
        <v>998</v>
      </c>
      <c r="B908" t="s">
        <v>945</v>
      </c>
      <c r="C908">
        <v>0</v>
      </c>
      <c r="E908" t="s">
        <v>942</v>
      </c>
      <c r="F908" t="s">
        <v>963</v>
      </c>
      <c r="G908" t="s">
        <v>945</v>
      </c>
      <c r="H908">
        <v>7.75</v>
      </c>
      <c r="K908">
        <v>108288216</v>
      </c>
      <c r="L908" s="2">
        <v>45963</v>
      </c>
      <c r="M908">
        <v>28</v>
      </c>
      <c r="N908">
        <v>1</v>
      </c>
      <c r="O908">
        <v>7</v>
      </c>
      <c r="P908">
        <v>1</v>
      </c>
      <c r="Q908" t="s">
        <v>7</v>
      </c>
    </row>
    <row r="909" spans="1:17">
      <c r="A909" t="s">
        <v>998</v>
      </c>
      <c r="B909" t="s">
        <v>945</v>
      </c>
      <c r="C909">
        <v>0</v>
      </c>
      <c r="E909" t="s">
        <v>942</v>
      </c>
      <c r="F909" t="s">
        <v>1155</v>
      </c>
      <c r="G909" t="s">
        <v>945</v>
      </c>
      <c r="H909">
        <v>7.75</v>
      </c>
      <c r="K909">
        <v>107922335</v>
      </c>
      <c r="L909" s="2">
        <v>45610</v>
      </c>
      <c r="M909">
        <v>17</v>
      </c>
      <c r="N909">
        <v>1</v>
      </c>
      <c r="O909">
        <v>0</v>
      </c>
      <c r="P909">
        <v>6</v>
      </c>
      <c r="Q909" t="s">
        <v>7</v>
      </c>
    </row>
    <row r="910" spans="1:17">
      <c r="A910" t="s">
        <v>998</v>
      </c>
      <c r="B910" t="s">
        <v>945</v>
      </c>
      <c r="C910">
        <v>0</v>
      </c>
      <c r="E910" t="s">
        <v>942</v>
      </c>
      <c r="F910" t="s">
        <v>1106</v>
      </c>
      <c r="G910" t="s">
        <v>945</v>
      </c>
      <c r="H910">
        <v>7.75</v>
      </c>
      <c r="K910">
        <v>106556302</v>
      </c>
      <c r="L910" s="2">
        <v>44258</v>
      </c>
      <c r="M910">
        <v>30</v>
      </c>
      <c r="N910">
        <v>1</v>
      </c>
      <c r="P910">
        <v>1</v>
      </c>
      <c r="Q910" t="s">
        <v>7</v>
      </c>
    </row>
    <row r="911" spans="1:17">
      <c r="A911" t="s">
        <v>998</v>
      </c>
      <c r="B911" t="s">
        <v>945</v>
      </c>
      <c r="C911">
        <v>0</v>
      </c>
      <c r="E911" t="s">
        <v>942</v>
      </c>
      <c r="F911" t="s">
        <v>1049</v>
      </c>
      <c r="G911" t="s">
        <v>945</v>
      </c>
      <c r="H911">
        <v>7.75</v>
      </c>
      <c r="K911">
        <v>105026731</v>
      </c>
      <c r="L911" s="2">
        <v>42790</v>
      </c>
      <c r="M911">
        <v>21</v>
      </c>
      <c r="N911">
        <v>1</v>
      </c>
      <c r="O911">
        <v>7</v>
      </c>
      <c r="P911">
        <v>1</v>
      </c>
      <c r="Q911" t="s">
        <v>3</v>
      </c>
    </row>
    <row r="912" spans="1:17">
      <c r="A912" t="s">
        <v>998</v>
      </c>
      <c r="B912" t="s">
        <v>945</v>
      </c>
      <c r="C912">
        <v>0</v>
      </c>
      <c r="E912" t="s">
        <v>942</v>
      </c>
      <c r="F912" t="s">
        <v>1049</v>
      </c>
      <c r="G912" t="s">
        <v>945</v>
      </c>
      <c r="H912">
        <v>7.75</v>
      </c>
      <c r="K912">
        <v>105257889</v>
      </c>
      <c r="L912" s="2">
        <v>43010</v>
      </c>
      <c r="M912">
        <v>21</v>
      </c>
      <c r="N912">
        <v>1</v>
      </c>
      <c r="O912">
        <v>7</v>
      </c>
      <c r="P912">
        <v>1</v>
      </c>
      <c r="Q912" t="s">
        <v>7</v>
      </c>
    </row>
    <row r="913" spans="1:17">
      <c r="A913" t="s">
        <v>998</v>
      </c>
      <c r="B913" t="s">
        <v>945</v>
      </c>
      <c r="C913">
        <v>0</v>
      </c>
      <c r="E913" t="s">
        <v>942</v>
      </c>
      <c r="F913" t="s">
        <v>1049</v>
      </c>
      <c r="G913" t="s">
        <v>945</v>
      </c>
      <c r="H913">
        <v>7.75</v>
      </c>
      <c r="K913">
        <v>104982045</v>
      </c>
      <c r="L913" s="2">
        <v>42723</v>
      </c>
      <c r="M913">
        <v>21</v>
      </c>
      <c r="N913">
        <v>1</v>
      </c>
      <c r="O913">
        <v>7</v>
      </c>
      <c r="P913">
        <v>4</v>
      </c>
      <c r="Q913" t="s">
        <v>7</v>
      </c>
    </row>
    <row r="914" spans="1:17">
      <c r="A914" t="s">
        <v>998</v>
      </c>
      <c r="B914" t="s">
        <v>945</v>
      </c>
      <c r="C914">
        <v>0</v>
      </c>
      <c r="E914" t="s">
        <v>942</v>
      </c>
      <c r="F914" t="s">
        <v>1049</v>
      </c>
      <c r="G914" t="s">
        <v>945</v>
      </c>
      <c r="H914">
        <v>7.75</v>
      </c>
      <c r="K914">
        <v>105941856</v>
      </c>
      <c r="L914" s="2">
        <v>43658</v>
      </c>
      <c r="M914">
        <v>21</v>
      </c>
      <c r="N914">
        <v>1</v>
      </c>
      <c r="O914">
        <v>7</v>
      </c>
      <c r="P914">
        <v>3</v>
      </c>
      <c r="Q914" t="s">
        <v>7</v>
      </c>
    </row>
    <row r="915" spans="1:17">
      <c r="A915" t="s">
        <v>998</v>
      </c>
      <c r="B915" t="s">
        <v>945</v>
      </c>
      <c r="C915">
        <v>0</v>
      </c>
      <c r="E915" t="s">
        <v>942</v>
      </c>
      <c r="F915" t="s">
        <v>1049</v>
      </c>
      <c r="G915" t="s">
        <v>945</v>
      </c>
      <c r="H915">
        <v>7.75</v>
      </c>
      <c r="K915">
        <v>106906416</v>
      </c>
      <c r="L915" s="2">
        <v>44650</v>
      </c>
      <c r="M915">
        <v>21</v>
      </c>
      <c r="N915">
        <v>1</v>
      </c>
      <c r="O915">
        <v>7</v>
      </c>
      <c r="P915">
        <v>1</v>
      </c>
      <c r="Q915" t="s">
        <v>7</v>
      </c>
    </row>
    <row r="916" spans="1:17">
      <c r="A916" t="s">
        <v>998</v>
      </c>
      <c r="B916" t="s">
        <v>945</v>
      </c>
      <c r="C916">
        <v>0</v>
      </c>
      <c r="E916" t="s">
        <v>942</v>
      </c>
      <c r="F916" t="s">
        <v>1049</v>
      </c>
      <c r="G916" t="s">
        <v>945</v>
      </c>
      <c r="H916">
        <v>7.75</v>
      </c>
      <c r="K916">
        <v>107479287</v>
      </c>
      <c r="L916" s="2">
        <v>45206</v>
      </c>
      <c r="M916">
        <v>21</v>
      </c>
      <c r="N916">
        <v>2</v>
      </c>
      <c r="O916">
        <v>7</v>
      </c>
      <c r="P916">
        <v>1</v>
      </c>
      <c r="Q916" t="s">
        <v>7</v>
      </c>
    </row>
    <row r="917" spans="1:17">
      <c r="A917" t="s">
        <v>998</v>
      </c>
      <c r="B917" t="s">
        <v>945</v>
      </c>
      <c r="C917">
        <v>0</v>
      </c>
      <c r="D917" t="s">
        <v>765</v>
      </c>
      <c r="E917" t="s">
        <v>942</v>
      </c>
      <c r="F917" t="s">
        <v>1049</v>
      </c>
      <c r="G917" t="s">
        <v>945</v>
      </c>
      <c r="H917">
        <v>7.75</v>
      </c>
      <c r="K917">
        <v>107724706</v>
      </c>
      <c r="L917" s="2">
        <v>45428</v>
      </c>
      <c r="M917">
        <v>21</v>
      </c>
      <c r="N917">
        <v>1</v>
      </c>
      <c r="O917">
        <v>0</v>
      </c>
      <c r="P917">
        <v>2</v>
      </c>
      <c r="Q917" t="s">
        <v>7</v>
      </c>
    </row>
    <row r="918" spans="1:17">
      <c r="A918" t="s">
        <v>998</v>
      </c>
      <c r="B918" t="s">
        <v>945</v>
      </c>
      <c r="C918">
        <v>0</v>
      </c>
      <c r="E918" t="s">
        <v>942</v>
      </c>
      <c r="F918" t="s">
        <v>1049</v>
      </c>
      <c r="G918" t="s">
        <v>945</v>
      </c>
      <c r="H918">
        <v>7.75</v>
      </c>
      <c r="K918">
        <v>107965406</v>
      </c>
      <c r="L918" s="2">
        <v>45646</v>
      </c>
      <c r="M918">
        <v>23</v>
      </c>
      <c r="N918">
        <v>2</v>
      </c>
      <c r="O918">
        <v>7</v>
      </c>
      <c r="P918">
        <v>5</v>
      </c>
      <c r="Q918" t="s">
        <v>7</v>
      </c>
    </row>
    <row r="919" spans="1:17">
      <c r="A919" t="s">
        <v>998</v>
      </c>
      <c r="B919" t="s">
        <v>945</v>
      </c>
      <c r="C919">
        <v>0</v>
      </c>
      <c r="E919" t="s">
        <v>942</v>
      </c>
      <c r="F919" t="s">
        <v>1049</v>
      </c>
      <c r="G919" t="s">
        <v>945</v>
      </c>
      <c r="H919">
        <v>7.75</v>
      </c>
      <c r="K919">
        <v>106363253</v>
      </c>
      <c r="L919" s="2">
        <v>44075</v>
      </c>
      <c r="M919">
        <v>30</v>
      </c>
      <c r="N919">
        <v>1</v>
      </c>
      <c r="O919">
        <v>7</v>
      </c>
      <c r="P919">
        <v>4</v>
      </c>
      <c r="Q919" t="s">
        <v>3</v>
      </c>
    </row>
    <row r="920" spans="1:17">
      <c r="A920" t="s">
        <v>998</v>
      </c>
      <c r="B920" t="s">
        <v>945</v>
      </c>
      <c r="C920">
        <v>0</v>
      </c>
      <c r="E920" t="s">
        <v>942</v>
      </c>
      <c r="F920" t="s">
        <v>940</v>
      </c>
      <c r="G920" t="s">
        <v>945</v>
      </c>
      <c r="H920">
        <v>7.75</v>
      </c>
      <c r="K920">
        <v>106993946</v>
      </c>
      <c r="L920" s="2">
        <v>44733</v>
      </c>
      <c r="M920">
        <v>21</v>
      </c>
      <c r="N920">
        <v>1</v>
      </c>
      <c r="O920">
        <v>7</v>
      </c>
      <c r="P920">
        <v>2</v>
      </c>
      <c r="Q920" t="s">
        <v>8</v>
      </c>
    </row>
    <row r="921" spans="1:17">
      <c r="A921" t="s">
        <v>998</v>
      </c>
      <c r="B921" t="s">
        <v>945</v>
      </c>
      <c r="C921">
        <v>0</v>
      </c>
      <c r="E921" t="s">
        <v>942</v>
      </c>
      <c r="F921" t="s">
        <v>940</v>
      </c>
      <c r="G921" t="s">
        <v>945</v>
      </c>
      <c r="H921">
        <v>7.75</v>
      </c>
      <c r="K921">
        <v>106968039</v>
      </c>
      <c r="L921" s="2">
        <v>44705</v>
      </c>
      <c r="M921">
        <v>21</v>
      </c>
      <c r="N921">
        <v>1</v>
      </c>
      <c r="O921">
        <v>7</v>
      </c>
      <c r="P921">
        <v>1</v>
      </c>
      <c r="Q921" t="s">
        <v>7</v>
      </c>
    </row>
    <row r="922" spans="1:17">
      <c r="A922" t="s">
        <v>998</v>
      </c>
      <c r="B922" t="s">
        <v>945</v>
      </c>
      <c r="C922">
        <v>0</v>
      </c>
      <c r="E922" t="s">
        <v>942</v>
      </c>
      <c r="F922" t="s">
        <v>940</v>
      </c>
      <c r="G922" t="s">
        <v>945</v>
      </c>
      <c r="H922">
        <v>7.75</v>
      </c>
      <c r="K922">
        <v>107173202</v>
      </c>
      <c r="L922" s="2">
        <v>44749</v>
      </c>
      <c r="M922">
        <v>21</v>
      </c>
      <c r="N922">
        <v>1</v>
      </c>
      <c r="O922">
        <v>7</v>
      </c>
      <c r="P922">
        <v>1</v>
      </c>
      <c r="Q922" t="s">
        <v>7</v>
      </c>
    </row>
    <row r="923" spans="1:17">
      <c r="A923" t="s">
        <v>998</v>
      </c>
      <c r="B923" t="s">
        <v>945</v>
      </c>
      <c r="C923">
        <v>0</v>
      </c>
      <c r="D923" t="s">
        <v>756</v>
      </c>
      <c r="E923" t="s">
        <v>942</v>
      </c>
      <c r="F923" t="s">
        <v>940</v>
      </c>
      <c r="G923" t="s">
        <v>945</v>
      </c>
      <c r="H923">
        <v>7.75</v>
      </c>
      <c r="K923">
        <v>108436291</v>
      </c>
      <c r="L923" s="2">
        <v>46100</v>
      </c>
      <c r="M923">
        <v>21</v>
      </c>
      <c r="N923">
        <v>1</v>
      </c>
      <c r="O923">
        <v>7</v>
      </c>
      <c r="P923">
        <v>1</v>
      </c>
      <c r="Q923" t="s">
        <v>7</v>
      </c>
    </row>
    <row r="924" spans="1:17">
      <c r="A924" t="s">
        <v>998</v>
      </c>
      <c r="B924" t="s">
        <v>945</v>
      </c>
      <c r="C924">
        <v>0</v>
      </c>
      <c r="D924" t="s">
        <v>765</v>
      </c>
      <c r="E924" t="s">
        <v>942</v>
      </c>
      <c r="F924" t="s">
        <v>940</v>
      </c>
      <c r="G924" t="s">
        <v>945</v>
      </c>
      <c r="H924">
        <v>7.75</v>
      </c>
      <c r="K924">
        <v>108498878</v>
      </c>
      <c r="L924" s="2">
        <v>46158</v>
      </c>
      <c r="M924">
        <v>21</v>
      </c>
      <c r="N924">
        <v>1</v>
      </c>
      <c r="O924">
        <v>7</v>
      </c>
      <c r="P924">
        <v>4</v>
      </c>
      <c r="Q924" t="s">
        <v>7</v>
      </c>
    </row>
    <row r="925" spans="1:17">
      <c r="A925" t="s">
        <v>998</v>
      </c>
      <c r="B925" t="s">
        <v>945</v>
      </c>
      <c r="C925">
        <v>0</v>
      </c>
      <c r="E925" t="s">
        <v>942</v>
      </c>
      <c r="F925" t="s">
        <v>940</v>
      </c>
      <c r="G925" t="s">
        <v>945</v>
      </c>
      <c r="H925">
        <v>7.75</v>
      </c>
      <c r="K925">
        <v>108422786</v>
      </c>
      <c r="L925" s="2">
        <v>46087</v>
      </c>
      <c r="M925">
        <v>24</v>
      </c>
      <c r="N925">
        <v>1</v>
      </c>
      <c r="O925">
        <v>7</v>
      </c>
      <c r="P925">
        <v>1</v>
      </c>
      <c r="Q925" t="s">
        <v>3</v>
      </c>
    </row>
    <row r="926" spans="1:17">
      <c r="A926" t="s">
        <v>998</v>
      </c>
      <c r="B926" t="s">
        <v>945</v>
      </c>
      <c r="C926">
        <v>0</v>
      </c>
      <c r="D926" t="s">
        <v>6</v>
      </c>
      <c r="E926" t="s">
        <v>942</v>
      </c>
      <c r="F926" t="s">
        <v>940</v>
      </c>
      <c r="G926" t="s">
        <v>945</v>
      </c>
      <c r="H926">
        <v>7.75</v>
      </c>
      <c r="K926">
        <v>106802303</v>
      </c>
      <c r="L926" s="2">
        <v>44489</v>
      </c>
      <c r="M926">
        <v>28</v>
      </c>
      <c r="N926">
        <v>1</v>
      </c>
      <c r="O926">
        <v>7</v>
      </c>
      <c r="P926">
        <v>5</v>
      </c>
      <c r="Q926" t="s">
        <v>8</v>
      </c>
    </row>
    <row r="927" spans="1:17">
      <c r="A927" t="s">
        <v>998</v>
      </c>
      <c r="B927" t="s">
        <v>945</v>
      </c>
      <c r="C927">
        <v>0</v>
      </c>
      <c r="E927" t="s">
        <v>942</v>
      </c>
      <c r="F927" t="s">
        <v>940</v>
      </c>
      <c r="G927" t="s">
        <v>945</v>
      </c>
      <c r="H927">
        <v>7.75</v>
      </c>
      <c r="K927">
        <v>107993614</v>
      </c>
      <c r="L927" s="2">
        <v>45674</v>
      </c>
      <c r="M927">
        <v>28</v>
      </c>
      <c r="N927">
        <v>1</v>
      </c>
      <c r="O927">
        <v>7</v>
      </c>
      <c r="P927">
        <v>1</v>
      </c>
      <c r="Q927" t="s">
        <v>7</v>
      </c>
    </row>
    <row r="928" spans="1:17">
      <c r="A928" t="s">
        <v>998</v>
      </c>
      <c r="B928" t="s">
        <v>945</v>
      </c>
      <c r="C928">
        <v>0</v>
      </c>
      <c r="E928" t="s">
        <v>942</v>
      </c>
      <c r="F928" t="s">
        <v>940</v>
      </c>
      <c r="G928" t="s">
        <v>945</v>
      </c>
      <c r="H928">
        <v>7.75</v>
      </c>
      <c r="K928">
        <v>108346595</v>
      </c>
      <c r="L928" s="2">
        <v>46011</v>
      </c>
      <c r="M928">
        <v>28</v>
      </c>
      <c r="N928">
        <v>1</v>
      </c>
      <c r="O928">
        <v>0</v>
      </c>
      <c r="P928">
        <v>1</v>
      </c>
      <c r="Q928" t="s">
        <v>7</v>
      </c>
    </row>
    <row r="929" spans="1:17">
      <c r="A929" t="s">
        <v>998</v>
      </c>
      <c r="B929" t="s">
        <v>945</v>
      </c>
      <c r="C929">
        <v>0</v>
      </c>
      <c r="E929" t="s">
        <v>942</v>
      </c>
      <c r="F929" t="s">
        <v>940</v>
      </c>
      <c r="G929" t="s">
        <v>945</v>
      </c>
      <c r="H929">
        <v>7.75</v>
      </c>
      <c r="K929">
        <v>105741360</v>
      </c>
      <c r="L929" s="2">
        <v>43456</v>
      </c>
      <c r="M929">
        <v>30</v>
      </c>
      <c r="N929">
        <v>1</v>
      </c>
      <c r="O929">
        <v>7</v>
      </c>
      <c r="P929">
        <v>1</v>
      </c>
      <c r="Q929" t="s">
        <v>3</v>
      </c>
    </row>
    <row r="930" spans="1:17">
      <c r="A930" t="s">
        <v>998</v>
      </c>
      <c r="B930" t="s">
        <v>945</v>
      </c>
      <c r="C930">
        <v>0</v>
      </c>
      <c r="E930" t="s">
        <v>942</v>
      </c>
      <c r="F930" t="s">
        <v>940</v>
      </c>
      <c r="G930" t="s">
        <v>945</v>
      </c>
      <c r="H930">
        <v>7.75</v>
      </c>
      <c r="K930">
        <v>106931954</v>
      </c>
      <c r="L930" s="2">
        <v>44676</v>
      </c>
      <c r="M930">
        <v>30</v>
      </c>
      <c r="N930">
        <v>1</v>
      </c>
      <c r="O930">
        <v>7</v>
      </c>
      <c r="P930">
        <v>1</v>
      </c>
      <c r="Q930" t="s">
        <v>7</v>
      </c>
    </row>
    <row r="931" spans="1:17">
      <c r="A931" t="s">
        <v>998</v>
      </c>
      <c r="B931" t="s">
        <v>945</v>
      </c>
      <c r="C931">
        <v>0</v>
      </c>
      <c r="E931" t="s">
        <v>942</v>
      </c>
      <c r="F931" t="s">
        <v>940</v>
      </c>
      <c r="G931" t="s">
        <v>945</v>
      </c>
      <c r="H931">
        <v>7.75</v>
      </c>
      <c r="K931">
        <v>108001600</v>
      </c>
      <c r="L931" s="2">
        <v>45681</v>
      </c>
      <c r="M931">
        <v>31</v>
      </c>
      <c r="N931">
        <v>1</v>
      </c>
      <c r="O931">
        <v>7</v>
      </c>
      <c r="P931">
        <v>4</v>
      </c>
      <c r="Q931" t="s">
        <v>7</v>
      </c>
    </row>
    <row r="932" spans="1:17">
      <c r="A932" t="s">
        <v>998</v>
      </c>
      <c r="B932" t="s">
        <v>945</v>
      </c>
      <c r="C932">
        <v>0</v>
      </c>
      <c r="E932" t="s">
        <v>942</v>
      </c>
      <c r="F932" t="s">
        <v>1000</v>
      </c>
      <c r="G932" t="s">
        <v>945</v>
      </c>
      <c r="H932">
        <v>7.75</v>
      </c>
      <c r="K932">
        <v>107260324</v>
      </c>
      <c r="L932" s="2">
        <v>44988</v>
      </c>
      <c r="M932">
        <v>28</v>
      </c>
      <c r="N932">
        <v>1</v>
      </c>
      <c r="O932">
        <v>7</v>
      </c>
      <c r="P932">
        <v>1</v>
      </c>
      <c r="Q932" t="s">
        <v>7</v>
      </c>
    </row>
    <row r="933" spans="1:17">
      <c r="A933" t="s">
        <v>998</v>
      </c>
      <c r="B933" t="s">
        <v>945</v>
      </c>
      <c r="C933">
        <v>0</v>
      </c>
      <c r="E933" t="s">
        <v>942</v>
      </c>
      <c r="F933" t="s">
        <v>944</v>
      </c>
      <c r="G933" t="s">
        <v>945</v>
      </c>
      <c r="H933">
        <v>7.75</v>
      </c>
      <c r="K933">
        <v>105075625</v>
      </c>
      <c r="L933" s="2">
        <v>42825</v>
      </c>
      <c r="M933">
        <v>30</v>
      </c>
      <c r="N933">
        <v>1</v>
      </c>
      <c r="O933">
        <v>7</v>
      </c>
      <c r="P933">
        <v>4</v>
      </c>
      <c r="Q933" t="s">
        <v>3</v>
      </c>
    </row>
    <row r="934" spans="1:17">
      <c r="A934" t="s">
        <v>998</v>
      </c>
      <c r="B934" t="s">
        <v>945</v>
      </c>
      <c r="C934">
        <v>0</v>
      </c>
      <c r="E934" t="s">
        <v>942</v>
      </c>
      <c r="F934" t="s">
        <v>1027</v>
      </c>
      <c r="G934" t="s">
        <v>945</v>
      </c>
      <c r="H934">
        <v>7.75</v>
      </c>
      <c r="K934">
        <v>106802152</v>
      </c>
      <c r="L934" s="2">
        <v>44399</v>
      </c>
      <c r="M934">
        <v>21</v>
      </c>
      <c r="N934">
        <v>1</v>
      </c>
      <c r="O934">
        <v>7</v>
      </c>
      <c r="P934">
        <v>1</v>
      </c>
      <c r="Q934" t="s">
        <v>7</v>
      </c>
    </row>
    <row r="935" spans="1:17">
      <c r="A935" t="s">
        <v>998</v>
      </c>
      <c r="B935" t="s">
        <v>945</v>
      </c>
      <c r="C935">
        <v>0</v>
      </c>
      <c r="E935" t="s">
        <v>942</v>
      </c>
      <c r="F935" t="s">
        <v>942</v>
      </c>
      <c r="G935" t="s">
        <v>945</v>
      </c>
      <c r="H935">
        <v>7.75</v>
      </c>
      <c r="K935">
        <v>108586883</v>
      </c>
      <c r="L935" s="2">
        <v>46244</v>
      </c>
      <c r="M935">
        <v>21</v>
      </c>
      <c r="N935">
        <v>1</v>
      </c>
      <c r="O935">
        <v>7</v>
      </c>
      <c r="P935">
        <v>1</v>
      </c>
      <c r="Q935" t="s">
        <v>7</v>
      </c>
    </row>
    <row r="936" spans="1:17">
      <c r="A936" t="s">
        <v>998</v>
      </c>
      <c r="B936" t="s">
        <v>945</v>
      </c>
      <c r="C936">
        <v>0</v>
      </c>
      <c r="E936" t="s">
        <v>942</v>
      </c>
      <c r="F936" t="s">
        <v>946</v>
      </c>
      <c r="G936" t="s">
        <v>945</v>
      </c>
      <c r="H936">
        <v>7.75</v>
      </c>
      <c r="K936">
        <v>106080404</v>
      </c>
      <c r="L936" s="2">
        <v>43799</v>
      </c>
      <c r="M936">
        <v>28</v>
      </c>
      <c r="N936">
        <v>1</v>
      </c>
      <c r="O936">
        <v>0</v>
      </c>
      <c r="P936">
        <v>1</v>
      </c>
      <c r="Q936" t="s">
        <v>7</v>
      </c>
    </row>
    <row r="937" spans="1:17">
      <c r="A937" t="s">
        <v>998</v>
      </c>
      <c r="B937" t="s">
        <v>945</v>
      </c>
      <c r="C937">
        <v>0</v>
      </c>
      <c r="E937" t="s">
        <v>942</v>
      </c>
      <c r="F937" t="s">
        <v>1014</v>
      </c>
      <c r="G937" t="s">
        <v>945</v>
      </c>
      <c r="H937">
        <v>7.75</v>
      </c>
      <c r="K937">
        <v>105864326</v>
      </c>
      <c r="L937" s="2">
        <v>43580</v>
      </c>
      <c r="M937">
        <v>21</v>
      </c>
      <c r="N937">
        <v>1</v>
      </c>
      <c r="O937">
        <v>7</v>
      </c>
      <c r="P937">
        <v>1</v>
      </c>
      <c r="Q937" t="s">
        <v>3</v>
      </c>
    </row>
    <row r="938" spans="1:17">
      <c r="A938" t="s">
        <v>998</v>
      </c>
      <c r="B938" t="s">
        <v>945</v>
      </c>
      <c r="C938">
        <v>0</v>
      </c>
      <c r="E938" t="s">
        <v>942</v>
      </c>
      <c r="F938" t="s">
        <v>1014</v>
      </c>
      <c r="G938" t="s">
        <v>945</v>
      </c>
      <c r="H938">
        <v>7.75</v>
      </c>
      <c r="K938">
        <v>106502178</v>
      </c>
      <c r="L938" s="2">
        <v>44209</v>
      </c>
      <c r="M938">
        <v>21</v>
      </c>
      <c r="N938">
        <v>1</v>
      </c>
      <c r="O938">
        <v>7</v>
      </c>
      <c r="P938">
        <v>1</v>
      </c>
      <c r="Q938" t="s">
        <v>7</v>
      </c>
    </row>
    <row r="939" spans="1:17">
      <c r="A939" t="s">
        <v>998</v>
      </c>
      <c r="B939" t="s">
        <v>945</v>
      </c>
      <c r="C939">
        <v>0</v>
      </c>
      <c r="E939" t="s">
        <v>942</v>
      </c>
      <c r="F939" t="s">
        <v>1014</v>
      </c>
      <c r="G939" t="s">
        <v>945</v>
      </c>
      <c r="H939">
        <v>7.75</v>
      </c>
      <c r="K939">
        <v>107011467</v>
      </c>
      <c r="L939" s="2">
        <v>44752</v>
      </c>
      <c r="M939">
        <v>21</v>
      </c>
      <c r="N939">
        <v>2</v>
      </c>
      <c r="O939">
        <v>7</v>
      </c>
      <c r="P939">
        <v>1</v>
      </c>
      <c r="Q939" t="s">
        <v>7</v>
      </c>
    </row>
    <row r="940" spans="1:17">
      <c r="A940" t="s">
        <v>998</v>
      </c>
      <c r="B940" t="s">
        <v>945</v>
      </c>
      <c r="C940">
        <v>0</v>
      </c>
      <c r="D940" t="s">
        <v>762</v>
      </c>
      <c r="E940" t="s">
        <v>942</v>
      </c>
      <c r="F940" t="s">
        <v>1014</v>
      </c>
      <c r="G940" t="s">
        <v>945</v>
      </c>
      <c r="H940">
        <v>7.75</v>
      </c>
      <c r="K940">
        <v>107745020</v>
      </c>
      <c r="L940" s="2">
        <v>45450</v>
      </c>
      <c r="M940">
        <v>28</v>
      </c>
      <c r="N940">
        <v>1</v>
      </c>
      <c r="O940">
        <v>0</v>
      </c>
      <c r="P940">
        <v>1</v>
      </c>
      <c r="Q940" t="s">
        <v>7</v>
      </c>
    </row>
    <row r="941" spans="1:17">
      <c r="A941" t="s">
        <v>998</v>
      </c>
      <c r="B941" t="s">
        <v>945</v>
      </c>
      <c r="C941">
        <v>0</v>
      </c>
      <c r="E941" t="s">
        <v>942</v>
      </c>
      <c r="F941" t="s">
        <v>1014</v>
      </c>
      <c r="G941" t="s">
        <v>945</v>
      </c>
      <c r="H941">
        <v>7.75</v>
      </c>
      <c r="K941">
        <v>105630128</v>
      </c>
      <c r="L941" s="2">
        <v>43361</v>
      </c>
      <c r="M941">
        <v>30</v>
      </c>
      <c r="N941">
        <v>1</v>
      </c>
      <c r="O941">
        <v>7</v>
      </c>
      <c r="P941">
        <v>2</v>
      </c>
      <c r="Q941" t="s">
        <v>7</v>
      </c>
    </row>
    <row r="942" spans="1:17">
      <c r="A942" t="s">
        <v>998</v>
      </c>
      <c r="B942" t="s">
        <v>945</v>
      </c>
      <c r="C942">
        <v>0</v>
      </c>
      <c r="D942" t="s">
        <v>756</v>
      </c>
      <c r="E942" t="s">
        <v>942</v>
      </c>
      <c r="F942" t="s">
        <v>1014</v>
      </c>
      <c r="G942" t="s">
        <v>945</v>
      </c>
      <c r="H942">
        <v>7.75</v>
      </c>
      <c r="K942">
        <v>108435154</v>
      </c>
      <c r="L942" s="2">
        <v>46096</v>
      </c>
      <c r="M942">
        <v>30</v>
      </c>
      <c r="N942">
        <v>1</v>
      </c>
      <c r="O942">
        <v>7</v>
      </c>
      <c r="P942">
        <v>1</v>
      </c>
      <c r="Q942" t="s">
        <v>3</v>
      </c>
    </row>
    <row r="943" spans="1:17">
      <c r="A943" t="s">
        <v>998</v>
      </c>
      <c r="B943" t="s">
        <v>945</v>
      </c>
      <c r="C943">
        <v>0</v>
      </c>
      <c r="E943" t="s">
        <v>942</v>
      </c>
      <c r="F943" t="s">
        <v>954</v>
      </c>
      <c r="G943" t="s">
        <v>945</v>
      </c>
      <c r="H943">
        <v>7.75</v>
      </c>
      <c r="K943">
        <v>107686114</v>
      </c>
      <c r="L943" s="2">
        <v>45396</v>
      </c>
      <c r="M943">
        <v>30</v>
      </c>
      <c r="N943">
        <v>1</v>
      </c>
      <c r="O943">
        <v>7</v>
      </c>
      <c r="P943">
        <v>1</v>
      </c>
      <c r="Q943" t="s">
        <v>7</v>
      </c>
    </row>
    <row r="944" spans="1:17">
      <c r="A944" t="s">
        <v>998</v>
      </c>
      <c r="B944" t="s">
        <v>945</v>
      </c>
      <c r="C944">
        <v>0</v>
      </c>
      <c r="E944" t="s">
        <v>942</v>
      </c>
      <c r="F944" t="s">
        <v>941</v>
      </c>
      <c r="G944" t="s">
        <v>945</v>
      </c>
      <c r="H944">
        <v>7.75</v>
      </c>
      <c r="K944">
        <v>105823332</v>
      </c>
      <c r="L944" s="2">
        <v>43545</v>
      </c>
      <c r="M944">
        <v>21</v>
      </c>
      <c r="N944">
        <v>1</v>
      </c>
      <c r="O944">
        <v>7</v>
      </c>
      <c r="P944">
        <v>1</v>
      </c>
      <c r="Q944" t="s">
        <v>3</v>
      </c>
    </row>
    <row r="945" spans="1:17">
      <c r="A945" t="s">
        <v>998</v>
      </c>
      <c r="B945" t="s">
        <v>945</v>
      </c>
      <c r="C945">
        <v>0</v>
      </c>
      <c r="E945" t="s">
        <v>942</v>
      </c>
      <c r="F945" t="s">
        <v>941</v>
      </c>
      <c r="G945" t="s">
        <v>945</v>
      </c>
      <c r="H945">
        <v>7.75</v>
      </c>
      <c r="K945">
        <v>106802204</v>
      </c>
      <c r="L945" s="2">
        <v>44430</v>
      </c>
      <c r="M945">
        <v>21</v>
      </c>
      <c r="N945">
        <v>1</v>
      </c>
      <c r="O945">
        <v>7</v>
      </c>
      <c r="P945">
        <v>1</v>
      </c>
      <c r="Q945" t="s">
        <v>7</v>
      </c>
    </row>
    <row r="946" spans="1:17">
      <c r="A946" t="s">
        <v>998</v>
      </c>
      <c r="B946" t="s">
        <v>945</v>
      </c>
      <c r="C946">
        <v>0</v>
      </c>
      <c r="E946" t="s">
        <v>942</v>
      </c>
      <c r="F946" t="s">
        <v>941</v>
      </c>
      <c r="G946" t="s">
        <v>945</v>
      </c>
      <c r="H946">
        <v>7.75</v>
      </c>
      <c r="K946">
        <v>107173243</v>
      </c>
      <c r="L946" s="2">
        <v>44899</v>
      </c>
      <c r="M946">
        <v>24</v>
      </c>
      <c r="N946">
        <v>1</v>
      </c>
      <c r="O946">
        <v>7</v>
      </c>
      <c r="P946">
        <v>1</v>
      </c>
      <c r="Q946" t="s">
        <v>7</v>
      </c>
    </row>
    <row r="947" spans="1:17">
      <c r="A947" t="s">
        <v>998</v>
      </c>
      <c r="B947" t="s">
        <v>945</v>
      </c>
      <c r="C947">
        <v>0</v>
      </c>
      <c r="E947" t="s">
        <v>942</v>
      </c>
      <c r="F947" t="s">
        <v>941</v>
      </c>
      <c r="G947" t="s">
        <v>945</v>
      </c>
      <c r="H947">
        <v>7.75</v>
      </c>
      <c r="K947">
        <v>107719789</v>
      </c>
      <c r="L947" s="2">
        <v>45427</v>
      </c>
      <c r="M947">
        <v>26</v>
      </c>
      <c r="N947">
        <v>2</v>
      </c>
      <c r="O947">
        <v>7</v>
      </c>
      <c r="P947">
        <v>1</v>
      </c>
      <c r="Q947" t="s">
        <v>7</v>
      </c>
    </row>
    <row r="948" spans="1:17">
      <c r="A948" t="s">
        <v>998</v>
      </c>
      <c r="B948" t="s">
        <v>945</v>
      </c>
      <c r="C948">
        <v>0</v>
      </c>
      <c r="D948" t="s">
        <v>757</v>
      </c>
      <c r="E948" t="s">
        <v>942</v>
      </c>
      <c r="F948" t="s">
        <v>941</v>
      </c>
      <c r="G948" t="s">
        <v>945</v>
      </c>
      <c r="H948">
        <v>7.75</v>
      </c>
      <c r="K948">
        <v>107577516</v>
      </c>
      <c r="L948" s="2">
        <v>45287</v>
      </c>
      <c r="M948">
        <v>28</v>
      </c>
      <c r="N948">
        <v>2</v>
      </c>
      <c r="O948">
        <v>4</v>
      </c>
      <c r="P948">
        <v>1</v>
      </c>
      <c r="Q948" t="s">
        <v>7</v>
      </c>
    </row>
    <row r="949" spans="1:17">
      <c r="A949" t="s">
        <v>998</v>
      </c>
      <c r="B949" t="s">
        <v>945</v>
      </c>
      <c r="C949">
        <v>0</v>
      </c>
      <c r="D949" t="s">
        <v>757</v>
      </c>
      <c r="E949" t="s">
        <v>942</v>
      </c>
      <c r="F949" t="s">
        <v>941</v>
      </c>
      <c r="G949" t="s">
        <v>945</v>
      </c>
      <c r="H949">
        <v>7.75</v>
      </c>
      <c r="K949">
        <v>108194616</v>
      </c>
      <c r="L949" s="2">
        <v>45874</v>
      </c>
      <c r="M949">
        <v>28</v>
      </c>
      <c r="N949">
        <v>2</v>
      </c>
      <c r="O949">
        <v>0</v>
      </c>
      <c r="P949">
        <v>4</v>
      </c>
      <c r="Q949" t="s">
        <v>7</v>
      </c>
    </row>
    <row r="950" spans="1:17">
      <c r="A950" t="s">
        <v>998</v>
      </c>
      <c r="B950" t="s">
        <v>945</v>
      </c>
      <c r="C950">
        <v>0</v>
      </c>
      <c r="E950" t="s">
        <v>942</v>
      </c>
      <c r="F950" t="s">
        <v>941</v>
      </c>
      <c r="G950" t="s">
        <v>945</v>
      </c>
      <c r="H950">
        <v>7.75</v>
      </c>
      <c r="K950">
        <v>107365183</v>
      </c>
      <c r="L950" s="2">
        <v>45074</v>
      </c>
      <c r="M950">
        <v>30</v>
      </c>
      <c r="N950">
        <v>2</v>
      </c>
      <c r="O950">
        <v>7</v>
      </c>
      <c r="P950">
        <v>1</v>
      </c>
      <c r="Q950" t="s">
        <v>8</v>
      </c>
    </row>
    <row r="951" spans="1:17">
      <c r="A951" t="s">
        <v>998</v>
      </c>
      <c r="B951" t="s">
        <v>945</v>
      </c>
      <c r="C951">
        <v>0</v>
      </c>
      <c r="E951" t="s">
        <v>942</v>
      </c>
      <c r="G951" t="s">
        <v>945</v>
      </c>
      <c r="H951">
        <v>7.75</v>
      </c>
      <c r="K951">
        <v>108589989</v>
      </c>
      <c r="L951" s="2">
        <v>46248</v>
      </c>
      <c r="M951">
        <v>21</v>
      </c>
      <c r="N951">
        <v>1</v>
      </c>
      <c r="O951">
        <v>7</v>
      </c>
      <c r="P951">
        <v>1</v>
      </c>
      <c r="Q951" t="s">
        <v>7</v>
      </c>
    </row>
    <row r="952" spans="1:17">
      <c r="A952" t="s">
        <v>998</v>
      </c>
      <c r="B952" t="s">
        <v>945</v>
      </c>
      <c r="C952">
        <v>0</v>
      </c>
      <c r="E952" t="s">
        <v>942</v>
      </c>
      <c r="G952" t="s">
        <v>945</v>
      </c>
      <c r="H952">
        <v>7.75</v>
      </c>
      <c r="K952">
        <v>107438779</v>
      </c>
      <c r="L952" s="2">
        <v>45166</v>
      </c>
      <c r="M952">
        <v>21</v>
      </c>
      <c r="N952">
        <v>2</v>
      </c>
      <c r="O952">
        <v>0</v>
      </c>
      <c r="P952">
        <v>4</v>
      </c>
      <c r="Q952" t="s">
        <v>7</v>
      </c>
    </row>
    <row r="953" spans="1:17">
      <c r="A953" t="s">
        <v>998</v>
      </c>
      <c r="B953" t="s">
        <v>945</v>
      </c>
      <c r="C953">
        <v>0</v>
      </c>
      <c r="E953" t="s">
        <v>942</v>
      </c>
      <c r="G953" t="s">
        <v>945</v>
      </c>
      <c r="H953">
        <v>7.75</v>
      </c>
      <c r="K953">
        <v>106802411</v>
      </c>
      <c r="L953" s="2">
        <v>44525</v>
      </c>
      <c r="M953">
        <v>21</v>
      </c>
      <c r="N953">
        <v>1</v>
      </c>
      <c r="O953">
        <v>0</v>
      </c>
      <c r="P953">
        <v>4</v>
      </c>
      <c r="Q953" t="s">
        <v>7</v>
      </c>
    </row>
    <row r="954" spans="1:17">
      <c r="A954" t="s">
        <v>998</v>
      </c>
      <c r="B954" t="s">
        <v>945</v>
      </c>
      <c r="C954">
        <v>0</v>
      </c>
      <c r="E954" t="s">
        <v>942</v>
      </c>
      <c r="G954" t="s">
        <v>945</v>
      </c>
      <c r="H954">
        <v>7.75</v>
      </c>
      <c r="K954">
        <v>107364211</v>
      </c>
      <c r="L954" s="2">
        <v>44971</v>
      </c>
      <c r="M954">
        <v>21</v>
      </c>
      <c r="N954">
        <v>1</v>
      </c>
      <c r="O954">
        <v>0</v>
      </c>
      <c r="P954">
        <v>1</v>
      </c>
      <c r="Q954" t="s">
        <v>7</v>
      </c>
    </row>
    <row r="955" spans="1:17">
      <c r="A955" t="s">
        <v>998</v>
      </c>
      <c r="B955" t="s">
        <v>945</v>
      </c>
      <c r="C955">
        <v>0</v>
      </c>
      <c r="E955" t="s">
        <v>942</v>
      </c>
      <c r="G955" t="s">
        <v>945</v>
      </c>
      <c r="H955">
        <v>7.75</v>
      </c>
      <c r="K955">
        <v>108185742</v>
      </c>
      <c r="L955" s="2">
        <v>45867</v>
      </c>
      <c r="M955">
        <v>21</v>
      </c>
      <c r="N955">
        <v>1</v>
      </c>
      <c r="O955">
        <v>7</v>
      </c>
      <c r="P955">
        <v>1</v>
      </c>
      <c r="Q955" t="s">
        <v>3</v>
      </c>
    </row>
    <row r="956" spans="1:17">
      <c r="A956" t="s">
        <v>998</v>
      </c>
      <c r="B956" t="s">
        <v>945</v>
      </c>
      <c r="C956">
        <v>0</v>
      </c>
      <c r="E956" t="s">
        <v>942</v>
      </c>
      <c r="G956" t="s">
        <v>945</v>
      </c>
      <c r="H956">
        <v>7.75</v>
      </c>
      <c r="K956">
        <v>107678020</v>
      </c>
      <c r="L956" s="2">
        <v>45387</v>
      </c>
      <c r="M956">
        <v>28</v>
      </c>
      <c r="N956">
        <v>1</v>
      </c>
      <c r="O956">
        <v>7</v>
      </c>
      <c r="P956">
        <v>5</v>
      </c>
      <c r="Q956" t="s">
        <v>7</v>
      </c>
    </row>
    <row r="957" spans="1:17">
      <c r="A957" t="s">
        <v>998</v>
      </c>
      <c r="B957" t="s">
        <v>945</v>
      </c>
      <c r="C957">
        <v>0</v>
      </c>
      <c r="E957" t="s">
        <v>942</v>
      </c>
      <c r="G957" t="s">
        <v>945</v>
      </c>
      <c r="H957">
        <v>7.75</v>
      </c>
      <c r="K957">
        <v>107764253</v>
      </c>
      <c r="L957" s="2">
        <v>45469</v>
      </c>
      <c r="M957">
        <v>30</v>
      </c>
      <c r="N957">
        <v>1</v>
      </c>
      <c r="O957">
        <v>7</v>
      </c>
      <c r="P957">
        <v>1</v>
      </c>
      <c r="Q957" t="s">
        <v>7</v>
      </c>
    </row>
    <row r="958" spans="1:17">
      <c r="A958" t="s">
        <v>998</v>
      </c>
      <c r="B958" t="s">
        <v>945</v>
      </c>
      <c r="C958">
        <v>0</v>
      </c>
      <c r="E958" t="s">
        <v>942</v>
      </c>
      <c r="G958" t="s">
        <v>945</v>
      </c>
      <c r="H958">
        <v>7.75</v>
      </c>
      <c r="K958">
        <v>107173244</v>
      </c>
      <c r="L958" s="2">
        <v>44898</v>
      </c>
      <c r="M958">
        <v>30</v>
      </c>
      <c r="N958">
        <v>1</v>
      </c>
      <c r="O958">
        <v>7</v>
      </c>
      <c r="P958">
        <v>5</v>
      </c>
      <c r="Q958" t="s">
        <v>3</v>
      </c>
    </row>
    <row r="959" spans="1:17">
      <c r="A959" t="s">
        <v>998</v>
      </c>
      <c r="B959" t="s">
        <v>945</v>
      </c>
      <c r="C959">
        <v>0</v>
      </c>
      <c r="E959" t="s">
        <v>939</v>
      </c>
      <c r="F959" t="s">
        <v>940</v>
      </c>
      <c r="G959" t="s">
        <v>945</v>
      </c>
      <c r="H959">
        <v>7.75</v>
      </c>
      <c r="K959">
        <v>106851959</v>
      </c>
      <c r="L959" s="2">
        <v>44595</v>
      </c>
      <c r="M959">
        <v>25</v>
      </c>
      <c r="N959">
        <v>1</v>
      </c>
      <c r="O959">
        <v>7</v>
      </c>
      <c r="P959">
        <v>1</v>
      </c>
      <c r="Q959" t="s">
        <v>7</v>
      </c>
    </row>
    <row r="960" spans="1:17">
      <c r="A960" t="s">
        <v>754</v>
      </c>
      <c r="B960" t="s">
        <v>945</v>
      </c>
      <c r="C960">
        <v>0</v>
      </c>
      <c r="E960" t="s">
        <v>939</v>
      </c>
      <c r="F960" t="s">
        <v>946</v>
      </c>
      <c r="G960" t="s">
        <v>945</v>
      </c>
      <c r="H960">
        <v>7.75</v>
      </c>
      <c r="K960">
        <v>107453105</v>
      </c>
      <c r="L960" s="2">
        <v>45176</v>
      </c>
      <c r="M960">
        <v>21</v>
      </c>
      <c r="N960">
        <v>1</v>
      </c>
      <c r="O960">
        <v>7</v>
      </c>
      <c r="P960">
        <v>1</v>
      </c>
      <c r="Q960" t="s">
        <v>3</v>
      </c>
    </row>
    <row r="961" spans="1:22">
      <c r="A961" t="s">
        <v>998</v>
      </c>
      <c r="B961" t="s">
        <v>945</v>
      </c>
      <c r="C961">
        <v>0</v>
      </c>
      <c r="E961" t="s">
        <v>939</v>
      </c>
      <c r="F961" t="s">
        <v>946</v>
      </c>
      <c r="G961" t="s">
        <v>945</v>
      </c>
      <c r="H961">
        <v>7.75</v>
      </c>
      <c r="K961">
        <v>105536837</v>
      </c>
      <c r="L961" s="2">
        <v>43288</v>
      </c>
      <c r="M961">
        <v>21</v>
      </c>
      <c r="N961">
        <v>2</v>
      </c>
      <c r="O961">
        <v>0</v>
      </c>
      <c r="P961">
        <v>1</v>
      </c>
      <c r="Q961" t="s">
        <v>3</v>
      </c>
    </row>
    <row r="962" spans="1:22">
      <c r="A962" t="s">
        <v>998</v>
      </c>
      <c r="B962" t="s">
        <v>945</v>
      </c>
      <c r="C962">
        <v>0</v>
      </c>
      <c r="E962" t="s">
        <v>939</v>
      </c>
      <c r="F962" t="s">
        <v>946</v>
      </c>
      <c r="G962" t="s">
        <v>945</v>
      </c>
      <c r="H962">
        <v>7.75</v>
      </c>
      <c r="K962">
        <v>105553961</v>
      </c>
      <c r="L962" s="2">
        <v>43305</v>
      </c>
      <c r="M962">
        <v>21</v>
      </c>
      <c r="N962">
        <v>2</v>
      </c>
      <c r="O962">
        <v>0</v>
      </c>
      <c r="P962">
        <v>1</v>
      </c>
      <c r="Q962" t="s">
        <v>7</v>
      </c>
    </row>
    <row r="963" spans="1:22">
      <c r="A963" t="s">
        <v>998</v>
      </c>
      <c r="B963" t="s">
        <v>945</v>
      </c>
      <c r="C963">
        <v>0</v>
      </c>
      <c r="E963" t="s">
        <v>939</v>
      </c>
      <c r="F963" t="s">
        <v>946</v>
      </c>
      <c r="G963" t="s">
        <v>945</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945</v>
      </c>
      <c r="C964">
        <v>0</v>
      </c>
      <c r="E964" t="s">
        <v>939</v>
      </c>
      <c r="F964" t="s">
        <v>946</v>
      </c>
      <c r="G964" t="s">
        <v>945</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945</v>
      </c>
      <c r="C965">
        <v>0</v>
      </c>
      <c r="E965" t="s">
        <v>939</v>
      </c>
      <c r="F965" t="s">
        <v>979</v>
      </c>
      <c r="G965" t="s">
        <v>945</v>
      </c>
      <c r="H965">
        <v>7.75</v>
      </c>
      <c r="K965">
        <v>106783591</v>
      </c>
      <c r="L965" s="2">
        <v>44526</v>
      </c>
      <c r="M965">
        <v>21</v>
      </c>
      <c r="N965">
        <v>2</v>
      </c>
      <c r="O965">
        <v>7</v>
      </c>
      <c r="P965">
        <v>1</v>
      </c>
      <c r="Q965" t="s">
        <v>3</v>
      </c>
    </row>
    <row r="966" spans="1:22">
      <c r="A966" t="s">
        <v>998</v>
      </c>
      <c r="B966" t="s">
        <v>945</v>
      </c>
      <c r="C966">
        <v>0</v>
      </c>
      <c r="E966" t="s">
        <v>939</v>
      </c>
      <c r="F966" t="s">
        <v>979</v>
      </c>
      <c r="G966" t="s">
        <v>945</v>
      </c>
      <c r="H966">
        <v>7.75</v>
      </c>
      <c r="K966">
        <v>106004818</v>
      </c>
      <c r="L966" s="2">
        <v>43727</v>
      </c>
      <c r="M966">
        <v>21</v>
      </c>
      <c r="N966">
        <v>1</v>
      </c>
      <c r="O966">
        <v>0</v>
      </c>
      <c r="P966">
        <v>1</v>
      </c>
      <c r="Q966" t="s">
        <v>7</v>
      </c>
    </row>
    <row r="967" spans="1:22">
      <c r="A967" t="s">
        <v>754</v>
      </c>
      <c r="B967" t="s">
        <v>945</v>
      </c>
      <c r="C967">
        <v>0</v>
      </c>
      <c r="E967" t="s">
        <v>939</v>
      </c>
      <c r="F967" t="s">
        <v>937</v>
      </c>
      <c r="G967" t="s">
        <v>945</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998</v>
      </c>
      <c r="B968" t="s">
        <v>945</v>
      </c>
      <c r="C968">
        <v>0</v>
      </c>
      <c r="E968" t="s">
        <v>939</v>
      </c>
      <c r="F968" t="s">
        <v>1001</v>
      </c>
      <c r="G968" t="s">
        <v>945</v>
      </c>
      <c r="H968">
        <v>7.75</v>
      </c>
      <c r="K968">
        <v>107257245</v>
      </c>
      <c r="L968" s="2">
        <v>44985</v>
      </c>
      <c r="M968">
        <v>24</v>
      </c>
      <c r="N968">
        <v>1</v>
      </c>
      <c r="O968">
        <v>7</v>
      </c>
      <c r="P968">
        <v>1</v>
      </c>
      <c r="Q968" t="s">
        <v>7</v>
      </c>
    </row>
    <row r="969" spans="1:22">
      <c r="A969" t="s">
        <v>754</v>
      </c>
      <c r="B969" t="s">
        <v>945</v>
      </c>
      <c r="C969">
        <v>0</v>
      </c>
      <c r="E969" t="s">
        <v>939</v>
      </c>
      <c r="F969" t="s">
        <v>956</v>
      </c>
      <c r="G969" t="s">
        <v>945</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998</v>
      </c>
      <c r="B970" t="s">
        <v>945</v>
      </c>
      <c r="C970">
        <v>0</v>
      </c>
      <c r="E970" t="s">
        <v>939</v>
      </c>
      <c r="F970" t="s">
        <v>941</v>
      </c>
      <c r="G970" t="s">
        <v>945</v>
      </c>
      <c r="H970">
        <v>7.75</v>
      </c>
      <c r="K970">
        <v>106144631</v>
      </c>
      <c r="L970" s="2">
        <v>43863</v>
      </c>
      <c r="M970">
        <v>30</v>
      </c>
      <c r="N970">
        <v>1</v>
      </c>
      <c r="O970">
        <v>7</v>
      </c>
      <c r="P970">
        <v>1</v>
      </c>
      <c r="Q970" t="s">
        <v>3</v>
      </c>
    </row>
    <row r="971" spans="1:22">
      <c r="A971" t="s">
        <v>998</v>
      </c>
      <c r="B971" t="s">
        <v>1057</v>
      </c>
      <c r="C971">
        <v>0</v>
      </c>
      <c r="E971" t="s">
        <v>942</v>
      </c>
      <c r="F971" t="s">
        <v>1049</v>
      </c>
      <c r="G971" t="s">
        <v>945</v>
      </c>
      <c r="H971">
        <v>7.75</v>
      </c>
      <c r="K971">
        <v>105720653</v>
      </c>
      <c r="L971" s="2">
        <v>43428</v>
      </c>
      <c r="M971">
        <v>21</v>
      </c>
      <c r="N971">
        <v>2</v>
      </c>
      <c r="O971">
        <v>0</v>
      </c>
      <c r="P971">
        <v>1</v>
      </c>
      <c r="Q971" t="s">
        <v>7</v>
      </c>
    </row>
    <row r="972" spans="1:22">
      <c r="A972" t="s">
        <v>998</v>
      </c>
      <c r="B972" t="s">
        <v>1057</v>
      </c>
      <c r="C972">
        <v>0</v>
      </c>
      <c r="E972" t="s">
        <v>942</v>
      </c>
      <c r="F972" t="s">
        <v>1049</v>
      </c>
      <c r="G972" t="s">
        <v>945</v>
      </c>
      <c r="H972">
        <v>7.75</v>
      </c>
      <c r="K972">
        <v>106811655</v>
      </c>
      <c r="L972" s="2">
        <v>44552</v>
      </c>
      <c r="M972">
        <v>21</v>
      </c>
      <c r="N972">
        <v>1</v>
      </c>
      <c r="O972">
        <v>7</v>
      </c>
      <c r="P972">
        <v>4</v>
      </c>
      <c r="Q972" t="s">
        <v>7</v>
      </c>
    </row>
    <row r="973" spans="1:22">
      <c r="A973" t="s">
        <v>998</v>
      </c>
      <c r="B973" t="s">
        <v>1057</v>
      </c>
      <c r="C973">
        <v>0</v>
      </c>
      <c r="D973" t="s">
        <v>762</v>
      </c>
      <c r="E973" t="s">
        <v>942</v>
      </c>
      <c r="F973" t="s">
        <v>940</v>
      </c>
      <c r="G973" t="s">
        <v>945</v>
      </c>
      <c r="H973">
        <v>7.75</v>
      </c>
      <c r="K973">
        <v>107922311</v>
      </c>
      <c r="L973" s="2">
        <v>45612</v>
      </c>
      <c r="M973">
        <v>28</v>
      </c>
      <c r="N973">
        <v>1</v>
      </c>
      <c r="O973">
        <v>0</v>
      </c>
      <c r="P973">
        <v>1</v>
      </c>
      <c r="Q973" t="s">
        <v>7</v>
      </c>
    </row>
    <row r="974" spans="1:22">
      <c r="A974" t="s">
        <v>998</v>
      </c>
      <c r="B974" t="s">
        <v>1057</v>
      </c>
      <c r="C974">
        <v>0</v>
      </c>
      <c r="D974" t="s">
        <v>765</v>
      </c>
      <c r="E974" t="s">
        <v>942</v>
      </c>
      <c r="F974" t="s">
        <v>941</v>
      </c>
      <c r="G974" t="s">
        <v>945</v>
      </c>
      <c r="H974">
        <v>7.75</v>
      </c>
      <c r="K974">
        <v>106801970</v>
      </c>
      <c r="L974" s="2">
        <v>44316</v>
      </c>
      <c r="M974">
        <v>21</v>
      </c>
      <c r="N974">
        <v>1</v>
      </c>
      <c r="O974">
        <v>7</v>
      </c>
      <c r="P974">
        <v>1</v>
      </c>
      <c r="Q974" t="s">
        <v>7</v>
      </c>
    </row>
    <row r="975" spans="1:22">
      <c r="A975" t="s">
        <v>998</v>
      </c>
      <c r="B975" t="s">
        <v>1057</v>
      </c>
      <c r="C975">
        <v>0</v>
      </c>
      <c r="E975" t="s">
        <v>942</v>
      </c>
      <c r="F975" t="s">
        <v>941</v>
      </c>
      <c r="G975" t="s">
        <v>945</v>
      </c>
      <c r="H975">
        <v>7.75</v>
      </c>
      <c r="K975">
        <v>107224539</v>
      </c>
      <c r="L975" s="2">
        <v>44952</v>
      </c>
      <c r="M975">
        <v>21</v>
      </c>
      <c r="N975">
        <v>1</v>
      </c>
      <c r="O975">
        <v>7</v>
      </c>
      <c r="P975">
        <v>1</v>
      </c>
      <c r="Q975" t="s">
        <v>3</v>
      </c>
    </row>
    <row r="976" spans="1:22">
      <c r="A976" t="s">
        <v>998</v>
      </c>
      <c r="B976" t="s">
        <v>1057</v>
      </c>
      <c r="C976">
        <v>0</v>
      </c>
      <c r="D976" t="s">
        <v>757</v>
      </c>
      <c r="E976" t="s">
        <v>942</v>
      </c>
      <c r="F976" t="s">
        <v>941</v>
      </c>
      <c r="G976" t="s">
        <v>945</v>
      </c>
      <c r="H976">
        <v>7.75</v>
      </c>
      <c r="K976">
        <v>106802459</v>
      </c>
      <c r="L976" s="2">
        <v>44540</v>
      </c>
      <c r="M976">
        <v>28</v>
      </c>
      <c r="N976">
        <v>1</v>
      </c>
      <c r="O976">
        <v>7</v>
      </c>
      <c r="P976">
        <v>5</v>
      </c>
      <c r="Q976" t="s">
        <v>7</v>
      </c>
    </row>
    <row r="977" spans="1:22">
      <c r="A977" t="s">
        <v>754</v>
      </c>
      <c r="B977" t="s">
        <v>945</v>
      </c>
      <c r="C977">
        <v>2E-3</v>
      </c>
      <c r="D977" t="s">
        <v>757</v>
      </c>
      <c r="E977" t="s">
        <v>939</v>
      </c>
      <c r="F977" t="s">
        <v>937</v>
      </c>
      <c r="G977" t="s">
        <v>945</v>
      </c>
      <c r="H977">
        <v>7.7519999999999998</v>
      </c>
      <c r="K977">
        <v>106907942</v>
      </c>
      <c r="L977" s="2">
        <v>44651</v>
      </c>
      <c r="M977">
        <v>21</v>
      </c>
      <c r="N977">
        <v>2</v>
      </c>
      <c r="O977">
        <v>12</v>
      </c>
      <c r="P977">
        <v>1</v>
      </c>
      <c r="Q977" t="s">
        <v>7</v>
      </c>
    </row>
    <row r="978" spans="1:22">
      <c r="A978" t="s">
        <v>998</v>
      </c>
      <c r="B978" t="s">
        <v>945</v>
      </c>
      <c r="C978">
        <v>3.0000000000000001E-3</v>
      </c>
      <c r="D978" t="s">
        <v>757</v>
      </c>
      <c r="E978" t="s">
        <v>942</v>
      </c>
      <c r="F978" t="s">
        <v>1062</v>
      </c>
      <c r="G978" t="s">
        <v>945</v>
      </c>
      <c r="H978">
        <v>7.7530000000000001</v>
      </c>
      <c r="K978">
        <v>104998988</v>
      </c>
      <c r="L978" s="2">
        <v>42734</v>
      </c>
      <c r="M978">
        <v>30</v>
      </c>
      <c r="N978">
        <v>1</v>
      </c>
      <c r="O978">
        <v>7</v>
      </c>
      <c r="P978">
        <v>4</v>
      </c>
      <c r="Q978" t="s">
        <v>7</v>
      </c>
    </row>
    <row r="979" spans="1:22">
      <c r="A979" t="s">
        <v>998</v>
      </c>
      <c r="B979" t="s">
        <v>945</v>
      </c>
      <c r="C979">
        <v>4.0000000000000001E-3</v>
      </c>
      <c r="D979" t="s">
        <v>765</v>
      </c>
      <c r="E979" t="s">
        <v>942</v>
      </c>
      <c r="F979" t="s">
        <v>954</v>
      </c>
      <c r="G979" t="s">
        <v>945</v>
      </c>
      <c r="H979">
        <v>7.7539999999999996</v>
      </c>
      <c r="K979">
        <v>108029463</v>
      </c>
      <c r="L979" s="2">
        <v>45712</v>
      </c>
      <c r="M979">
        <v>1</v>
      </c>
      <c r="N979">
        <v>1</v>
      </c>
      <c r="O979">
        <v>7</v>
      </c>
      <c r="P979">
        <v>1</v>
      </c>
      <c r="Q979" t="s">
        <v>8</v>
      </c>
      <c r="R979">
        <v>35.177644999999998</v>
      </c>
      <c r="S979">
        <v>-79.431486000000007</v>
      </c>
      <c r="T979" t="s">
        <v>1037</v>
      </c>
      <c r="U979" t="s">
        <v>367</v>
      </c>
      <c r="V979">
        <v>0.20280000000000001</v>
      </c>
    </row>
    <row r="980" spans="1:22">
      <c r="A980" t="s">
        <v>754</v>
      </c>
      <c r="B980" t="s">
        <v>945</v>
      </c>
      <c r="C980">
        <v>4.0000000000000001E-3</v>
      </c>
      <c r="D980" t="s">
        <v>758</v>
      </c>
      <c r="E980" t="s">
        <v>938</v>
      </c>
      <c r="F980" t="s">
        <v>950</v>
      </c>
      <c r="G980" t="s">
        <v>945</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998</v>
      </c>
      <c r="B981" t="s">
        <v>945</v>
      </c>
      <c r="C981">
        <v>6.0000000000000001E-3</v>
      </c>
      <c r="D981" t="s">
        <v>758</v>
      </c>
      <c r="E981" t="s">
        <v>942</v>
      </c>
      <c r="F981" t="s">
        <v>954</v>
      </c>
      <c r="G981" t="s">
        <v>945</v>
      </c>
      <c r="H981">
        <v>7.7560000000000002</v>
      </c>
      <c r="K981">
        <v>108377443</v>
      </c>
      <c r="L981" s="2">
        <v>46041</v>
      </c>
      <c r="M981">
        <v>30</v>
      </c>
      <c r="N981">
        <v>1</v>
      </c>
      <c r="O981">
        <v>0</v>
      </c>
      <c r="P981">
        <v>4</v>
      </c>
      <c r="Q981" t="s">
        <v>7</v>
      </c>
    </row>
    <row r="982" spans="1:22">
      <c r="A982" t="s">
        <v>998</v>
      </c>
      <c r="B982" t="s">
        <v>945</v>
      </c>
      <c r="C982">
        <v>6.0000000000000001E-3</v>
      </c>
      <c r="D982" t="s">
        <v>757</v>
      </c>
      <c r="E982" t="s">
        <v>942</v>
      </c>
      <c r="F982" t="s">
        <v>941</v>
      </c>
      <c r="G982" t="s">
        <v>945</v>
      </c>
      <c r="H982">
        <v>7.7560000000000002</v>
      </c>
      <c r="K982">
        <v>106891013</v>
      </c>
      <c r="L982" s="2">
        <v>44636</v>
      </c>
      <c r="M982">
        <v>24</v>
      </c>
      <c r="N982">
        <v>1</v>
      </c>
      <c r="O982">
        <v>0</v>
      </c>
      <c r="P982">
        <v>1</v>
      </c>
      <c r="Q982" t="s">
        <v>8</v>
      </c>
    </row>
    <row r="983" spans="1:22">
      <c r="A983" t="s">
        <v>998</v>
      </c>
      <c r="B983" t="s">
        <v>1057</v>
      </c>
      <c r="C983">
        <v>6.0000000000000001E-3</v>
      </c>
      <c r="D983" t="s">
        <v>757</v>
      </c>
      <c r="E983" t="s">
        <v>942</v>
      </c>
      <c r="F983" t="s">
        <v>940</v>
      </c>
      <c r="G983" t="s">
        <v>945</v>
      </c>
      <c r="H983">
        <v>7.7560000000000002</v>
      </c>
      <c r="K983">
        <v>106802032</v>
      </c>
      <c r="L983" s="2">
        <v>44348</v>
      </c>
      <c r="M983">
        <v>21</v>
      </c>
      <c r="N983">
        <v>1</v>
      </c>
      <c r="O983">
        <v>7</v>
      </c>
      <c r="P983">
        <v>1</v>
      </c>
      <c r="Q983" t="s">
        <v>7</v>
      </c>
    </row>
    <row r="984" spans="1:22">
      <c r="A984" t="s">
        <v>998</v>
      </c>
      <c r="B984" t="s">
        <v>945</v>
      </c>
      <c r="C984">
        <v>8.9999999999999993E-3</v>
      </c>
      <c r="D984" t="s">
        <v>765</v>
      </c>
      <c r="E984" t="s">
        <v>942</v>
      </c>
      <c r="F984" t="s">
        <v>941</v>
      </c>
      <c r="G984" t="s">
        <v>945</v>
      </c>
      <c r="H984">
        <v>7.7590000000000003</v>
      </c>
      <c r="K984">
        <v>107479859</v>
      </c>
      <c r="L984" s="2">
        <v>45206</v>
      </c>
      <c r="M984">
        <v>26</v>
      </c>
      <c r="N984">
        <v>1</v>
      </c>
      <c r="O984">
        <v>7</v>
      </c>
      <c r="P984">
        <v>5</v>
      </c>
      <c r="Q984" t="s">
        <v>7</v>
      </c>
    </row>
    <row r="985" spans="1:22">
      <c r="A985" t="s">
        <v>998</v>
      </c>
      <c r="B985" t="s">
        <v>945</v>
      </c>
      <c r="C985">
        <v>8.9999999999999993E-3</v>
      </c>
      <c r="D985" t="s">
        <v>765</v>
      </c>
      <c r="E985" t="s">
        <v>942</v>
      </c>
      <c r="G985" t="s">
        <v>945</v>
      </c>
      <c r="H985">
        <v>7.7590000000000003</v>
      </c>
      <c r="K985">
        <v>107928263</v>
      </c>
      <c r="L985" s="2">
        <v>45616</v>
      </c>
      <c r="M985">
        <v>21</v>
      </c>
      <c r="N985">
        <v>2</v>
      </c>
      <c r="O985">
        <v>7</v>
      </c>
      <c r="P985">
        <v>1</v>
      </c>
      <c r="Q985" t="s">
        <v>7</v>
      </c>
    </row>
    <row r="986" spans="1:22">
      <c r="A986" t="s">
        <v>998</v>
      </c>
      <c r="B986" t="s">
        <v>945</v>
      </c>
      <c r="C986">
        <v>1.2999999999999999E-2</v>
      </c>
      <c r="D986" t="s">
        <v>765</v>
      </c>
      <c r="E986" t="s">
        <v>942</v>
      </c>
      <c r="F986" t="s">
        <v>1049</v>
      </c>
      <c r="G986" t="s">
        <v>945</v>
      </c>
      <c r="H986">
        <v>7.7629999999999999</v>
      </c>
      <c r="K986">
        <v>107925112</v>
      </c>
      <c r="L986" s="2">
        <v>45614</v>
      </c>
      <c r="M986">
        <v>28</v>
      </c>
      <c r="N986">
        <v>1</v>
      </c>
      <c r="O986">
        <v>7</v>
      </c>
      <c r="P986">
        <v>1</v>
      </c>
      <c r="Q986" t="s">
        <v>7</v>
      </c>
    </row>
    <row r="987" spans="1:22">
      <c r="A987" t="s">
        <v>998</v>
      </c>
      <c r="B987" t="s">
        <v>945</v>
      </c>
      <c r="C987">
        <v>1.4E-2</v>
      </c>
      <c r="D987" t="s">
        <v>757</v>
      </c>
      <c r="E987" t="s">
        <v>942</v>
      </c>
      <c r="F987" t="s">
        <v>1049</v>
      </c>
      <c r="G987" t="s">
        <v>945</v>
      </c>
      <c r="H987">
        <v>7.7640000000000002</v>
      </c>
      <c r="K987">
        <v>106802436</v>
      </c>
      <c r="L987" s="2">
        <v>44538</v>
      </c>
      <c r="M987">
        <v>21</v>
      </c>
      <c r="N987">
        <v>1</v>
      </c>
      <c r="O987">
        <v>0</v>
      </c>
      <c r="P987">
        <v>1</v>
      </c>
      <c r="Q987" t="s">
        <v>7</v>
      </c>
    </row>
    <row r="988" spans="1:22">
      <c r="A988" t="s">
        <v>998</v>
      </c>
      <c r="B988" t="s">
        <v>945</v>
      </c>
      <c r="C988">
        <v>1.7000000000000001E-2</v>
      </c>
      <c r="D988" t="s">
        <v>765</v>
      </c>
      <c r="E988" t="s">
        <v>942</v>
      </c>
      <c r="F988" t="s">
        <v>1049</v>
      </c>
      <c r="G988" t="s">
        <v>945</v>
      </c>
      <c r="H988">
        <v>7.7670000000000003</v>
      </c>
      <c r="K988">
        <v>108541324</v>
      </c>
      <c r="L988" s="2">
        <v>46199</v>
      </c>
      <c r="M988">
        <v>22</v>
      </c>
      <c r="N988">
        <v>1</v>
      </c>
      <c r="O988">
        <v>0</v>
      </c>
      <c r="P988">
        <v>1</v>
      </c>
      <c r="Q988" t="s">
        <v>7</v>
      </c>
    </row>
    <row r="989" spans="1:22">
      <c r="A989" t="s">
        <v>998</v>
      </c>
      <c r="B989" t="s">
        <v>945</v>
      </c>
      <c r="C989">
        <v>1.9E-2</v>
      </c>
      <c r="D989" t="s">
        <v>765</v>
      </c>
      <c r="E989" t="s">
        <v>942</v>
      </c>
      <c r="F989" t="s">
        <v>1049</v>
      </c>
      <c r="G989" t="s">
        <v>945</v>
      </c>
      <c r="H989">
        <v>7.7690000000000001</v>
      </c>
      <c r="K989">
        <v>107870047</v>
      </c>
      <c r="L989" s="2">
        <v>45568</v>
      </c>
      <c r="M989">
        <v>28</v>
      </c>
      <c r="N989">
        <v>1</v>
      </c>
      <c r="O989">
        <v>0</v>
      </c>
      <c r="P989">
        <v>1</v>
      </c>
      <c r="Q989" t="s">
        <v>7</v>
      </c>
    </row>
    <row r="990" spans="1:22">
      <c r="A990" t="s">
        <v>998</v>
      </c>
      <c r="B990" t="s">
        <v>945</v>
      </c>
      <c r="C990">
        <v>1.9E-2</v>
      </c>
      <c r="D990" t="s">
        <v>765</v>
      </c>
      <c r="E990" t="s">
        <v>942</v>
      </c>
      <c r="F990" t="s">
        <v>1049</v>
      </c>
      <c r="G990" t="s">
        <v>945</v>
      </c>
      <c r="H990">
        <v>7.7690000000000001</v>
      </c>
      <c r="K990">
        <v>108436439</v>
      </c>
      <c r="L990" s="2">
        <v>46054</v>
      </c>
      <c r="M990">
        <v>28</v>
      </c>
      <c r="N990">
        <v>4</v>
      </c>
      <c r="O990">
        <v>7</v>
      </c>
      <c r="P990">
        <v>1</v>
      </c>
      <c r="Q990" t="s">
        <v>7</v>
      </c>
    </row>
    <row r="991" spans="1:22">
      <c r="A991" t="s">
        <v>998</v>
      </c>
      <c r="B991" t="s">
        <v>945</v>
      </c>
      <c r="C991">
        <v>1.9E-2</v>
      </c>
      <c r="D991" t="s">
        <v>765</v>
      </c>
      <c r="E991" t="s">
        <v>942</v>
      </c>
      <c r="G991" t="s">
        <v>945</v>
      </c>
      <c r="H991">
        <v>7.7690000000000001</v>
      </c>
      <c r="K991">
        <v>107260671</v>
      </c>
      <c r="L991" s="2">
        <v>44989</v>
      </c>
      <c r="M991">
        <v>21</v>
      </c>
      <c r="N991">
        <v>1</v>
      </c>
      <c r="O991">
        <v>7</v>
      </c>
      <c r="P991">
        <v>2</v>
      </c>
      <c r="Q991" t="s">
        <v>7</v>
      </c>
    </row>
    <row r="992" spans="1:22">
      <c r="A992" t="s">
        <v>998</v>
      </c>
      <c r="B992" t="s">
        <v>945</v>
      </c>
      <c r="C992">
        <v>2.3E-2</v>
      </c>
      <c r="D992" t="s">
        <v>765</v>
      </c>
      <c r="E992" t="s">
        <v>942</v>
      </c>
      <c r="F992" t="s">
        <v>1049</v>
      </c>
      <c r="G992" t="s">
        <v>945</v>
      </c>
      <c r="H992">
        <v>7.7729999999999997</v>
      </c>
      <c r="K992">
        <v>107424312</v>
      </c>
      <c r="L992" s="2">
        <v>45152</v>
      </c>
      <c r="M992">
        <v>21</v>
      </c>
      <c r="N992">
        <v>1</v>
      </c>
      <c r="O992">
        <v>0</v>
      </c>
      <c r="P992">
        <v>1</v>
      </c>
      <c r="Q992" t="s">
        <v>7</v>
      </c>
    </row>
    <row r="993" spans="1:17">
      <c r="A993" t="s">
        <v>998</v>
      </c>
      <c r="B993" t="s">
        <v>945</v>
      </c>
      <c r="C993">
        <v>2.5000000000000001E-2</v>
      </c>
      <c r="D993" t="s">
        <v>765</v>
      </c>
      <c r="E993" t="s">
        <v>942</v>
      </c>
      <c r="F993" t="s">
        <v>1049</v>
      </c>
      <c r="G993" t="s">
        <v>945</v>
      </c>
      <c r="H993">
        <v>7.7750000000000004</v>
      </c>
      <c r="K993">
        <v>107276706</v>
      </c>
      <c r="L993" s="2">
        <v>45005</v>
      </c>
      <c r="M993">
        <v>21</v>
      </c>
      <c r="N993">
        <v>1</v>
      </c>
      <c r="O993">
        <v>7</v>
      </c>
      <c r="P993">
        <v>1</v>
      </c>
      <c r="Q993" t="s">
        <v>7</v>
      </c>
    </row>
    <row r="994" spans="1:17">
      <c r="A994" t="s">
        <v>998</v>
      </c>
      <c r="B994" t="s">
        <v>945</v>
      </c>
      <c r="C994">
        <v>2.5999999999999999E-2</v>
      </c>
      <c r="D994" t="s">
        <v>6</v>
      </c>
      <c r="E994" t="s">
        <v>941</v>
      </c>
      <c r="F994" t="s">
        <v>1049</v>
      </c>
      <c r="G994" t="s">
        <v>945</v>
      </c>
      <c r="H994">
        <v>8.0950000000000006</v>
      </c>
      <c r="K994">
        <v>107521749</v>
      </c>
      <c r="L994" s="2">
        <v>45239</v>
      </c>
      <c r="M994">
        <v>28</v>
      </c>
      <c r="N994">
        <v>1</v>
      </c>
      <c r="O994">
        <v>0</v>
      </c>
      <c r="P994">
        <v>1</v>
      </c>
      <c r="Q994" t="s">
        <v>7</v>
      </c>
    </row>
    <row r="995" spans="1:17">
      <c r="A995" t="s">
        <v>998</v>
      </c>
      <c r="B995" t="s">
        <v>945</v>
      </c>
      <c r="C995">
        <v>1.2E-2</v>
      </c>
      <c r="D995" t="s">
        <v>6</v>
      </c>
      <c r="E995" t="s">
        <v>941</v>
      </c>
      <c r="F995" t="s">
        <v>1049</v>
      </c>
      <c r="G995" t="s">
        <v>945</v>
      </c>
      <c r="H995">
        <v>8.109</v>
      </c>
      <c r="K995">
        <v>108043216</v>
      </c>
      <c r="L995" s="2">
        <v>45725</v>
      </c>
      <c r="M995">
        <v>28</v>
      </c>
      <c r="N995">
        <v>1</v>
      </c>
      <c r="O995">
        <v>0</v>
      </c>
      <c r="P995">
        <v>4</v>
      </c>
      <c r="Q995" t="s">
        <v>7</v>
      </c>
    </row>
    <row r="996" spans="1:17">
      <c r="A996" t="s">
        <v>998</v>
      </c>
      <c r="B996" t="s">
        <v>945</v>
      </c>
      <c r="C996">
        <v>0.01</v>
      </c>
      <c r="D996" t="s">
        <v>6</v>
      </c>
      <c r="E996" t="s">
        <v>941</v>
      </c>
      <c r="F996" t="s">
        <v>1049</v>
      </c>
      <c r="G996" t="s">
        <v>945</v>
      </c>
      <c r="H996">
        <v>8.1110000000000007</v>
      </c>
      <c r="K996">
        <v>105806661</v>
      </c>
      <c r="L996" s="2">
        <v>43529</v>
      </c>
      <c r="M996">
        <v>30</v>
      </c>
      <c r="N996">
        <v>1</v>
      </c>
      <c r="O996">
        <v>0</v>
      </c>
      <c r="P996">
        <v>3</v>
      </c>
      <c r="Q996" t="s">
        <v>3</v>
      </c>
    </row>
    <row r="997" spans="1:17">
      <c r="A997" t="s">
        <v>998</v>
      </c>
      <c r="B997" t="s">
        <v>945</v>
      </c>
      <c r="C997">
        <v>0.01</v>
      </c>
      <c r="D997" t="s">
        <v>6</v>
      </c>
      <c r="E997" t="s">
        <v>941</v>
      </c>
      <c r="F997" t="s">
        <v>942</v>
      </c>
      <c r="G997" t="s">
        <v>945</v>
      </c>
      <c r="H997">
        <v>8.1110000000000007</v>
      </c>
      <c r="K997">
        <v>107353813</v>
      </c>
      <c r="L997" s="2">
        <v>45080</v>
      </c>
      <c r="M997">
        <v>21</v>
      </c>
      <c r="N997">
        <v>1</v>
      </c>
      <c r="O997">
        <v>0</v>
      </c>
      <c r="P997">
        <v>1</v>
      </c>
      <c r="Q997" t="s">
        <v>7</v>
      </c>
    </row>
    <row r="998" spans="1:17">
      <c r="A998" t="s">
        <v>998</v>
      </c>
      <c r="B998" t="s">
        <v>945</v>
      </c>
      <c r="C998">
        <v>8.9999999999999993E-3</v>
      </c>
      <c r="D998" t="s">
        <v>6</v>
      </c>
      <c r="E998" t="s">
        <v>941</v>
      </c>
      <c r="F998" t="s">
        <v>942</v>
      </c>
      <c r="G998" t="s">
        <v>945</v>
      </c>
      <c r="H998">
        <v>8.1120000000000001</v>
      </c>
      <c r="K998">
        <v>107502134</v>
      </c>
      <c r="L998" s="2">
        <v>45224</v>
      </c>
      <c r="M998">
        <v>21</v>
      </c>
      <c r="N998">
        <v>1</v>
      </c>
      <c r="O998">
        <v>0</v>
      </c>
      <c r="P998">
        <v>1</v>
      </c>
      <c r="Q998" t="s">
        <v>7</v>
      </c>
    </row>
    <row r="999" spans="1:17">
      <c r="A999" t="s">
        <v>998</v>
      </c>
      <c r="B999" t="s">
        <v>945</v>
      </c>
      <c r="C999">
        <v>8.9999999999999993E-3</v>
      </c>
      <c r="D999" t="s">
        <v>6</v>
      </c>
      <c r="E999" t="s">
        <v>941</v>
      </c>
      <c r="F999" t="s">
        <v>942</v>
      </c>
      <c r="G999" t="s">
        <v>945</v>
      </c>
      <c r="H999">
        <v>8.1120000000000001</v>
      </c>
      <c r="K999">
        <v>107845491</v>
      </c>
      <c r="L999" s="2">
        <v>45546</v>
      </c>
      <c r="M999">
        <v>28</v>
      </c>
      <c r="N999">
        <v>1</v>
      </c>
      <c r="O999">
        <v>0</v>
      </c>
      <c r="P999">
        <v>1</v>
      </c>
      <c r="Q999" t="s">
        <v>7</v>
      </c>
    </row>
    <row r="1000" spans="1:17">
      <c r="A1000" t="s">
        <v>998</v>
      </c>
      <c r="B1000" t="s">
        <v>945</v>
      </c>
      <c r="C1000">
        <v>8.0000000000000002E-3</v>
      </c>
      <c r="D1000" t="s">
        <v>6</v>
      </c>
      <c r="E1000" t="s">
        <v>941</v>
      </c>
      <c r="F1000" t="s">
        <v>1049</v>
      </c>
      <c r="G1000" t="s">
        <v>945</v>
      </c>
      <c r="H1000">
        <v>8.1129999999999995</v>
      </c>
      <c r="K1000">
        <v>107637697</v>
      </c>
      <c r="L1000" s="2">
        <v>45349</v>
      </c>
      <c r="M1000">
        <v>21</v>
      </c>
      <c r="N1000">
        <v>2</v>
      </c>
      <c r="O1000">
        <v>7</v>
      </c>
      <c r="P1000">
        <v>1</v>
      </c>
      <c r="Q1000" t="s">
        <v>7</v>
      </c>
    </row>
    <row r="1001" spans="1:17">
      <c r="A1001" t="s">
        <v>998</v>
      </c>
      <c r="B1001" t="s">
        <v>945</v>
      </c>
      <c r="C1001">
        <v>6.0000000000000001E-3</v>
      </c>
      <c r="D1001" t="s">
        <v>762</v>
      </c>
      <c r="E1001" t="s">
        <v>941</v>
      </c>
      <c r="F1001" t="s">
        <v>1049</v>
      </c>
      <c r="G1001" t="s">
        <v>945</v>
      </c>
      <c r="H1001">
        <v>8.1150000000000002</v>
      </c>
      <c r="K1001">
        <v>108295295</v>
      </c>
      <c r="L1001" s="2">
        <v>45966</v>
      </c>
      <c r="M1001">
        <v>28</v>
      </c>
      <c r="N1001">
        <v>1</v>
      </c>
      <c r="O1001">
        <v>12</v>
      </c>
      <c r="P1001">
        <v>1</v>
      </c>
      <c r="Q1001" t="s">
        <v>7</v>
      </c>
    </row>
    <row r="1002" spans="1:17">
      <c r="A1002" t="s">
        <v>998</v>
      </c>
      <c r="B1002" t="s">
        <v>1057</v>
      </c>
      <c r="C1002">
        <v>4.0000000000000001E-3</v>
      </c>
      <c r="D1002" t="s">
        <v>762</v>
      </c>
      <c r="E1002" t="s">
        <v>941</v>
      </c>
      <c r="F1002" t="s">
        <v>1049</v>
      </c>
      <c r="G1002" t="s">
        <v>945</v>
      </c>
      <c r="H1002">
        <v>8.1170000000000009</v>
      </c>
      <c r="K1002">
        <v>106984104</v>
      </c>
      <c r="L1002" s="2">
        <v>44724</v>
      </c>
      <c r="M1002">
        <v>17</v>
      </c>
      <c r="N1002">
        <v>1</v>
      </c>
      <c r="O1002">
        <v>0</v>
      </c>
      <c r="P1002">
        <v>5</v>
      </c>
      <c r="Q1002" t="s">
        <v>7</v>
      </c>
    </row>
    <row r="1003" spans="1:17">
      <c r="A1003" t="s">
        <v>998</v>
      </c>
      <c r="B1003" t="s">
        <v>945</v>
      </c>
      <c r="C1003">
        <v>0</v>
      </c>
      <c r="D1003" t="s">
        <v>758</v>
      </c>
      <c r="E1003" t="s">
        <v>941</v>
      </c>
      <c r="F1003" t="s">
        <v>962</v>
      </c>
      <c r="G1003" t="s">
        <v>945</v>
      </c>
      <c r="H1003">
        <v>8.1210000000000004</v>
      </c>
      <c r="K1003">
        <v>108392352</v>
      </c>
      <c r="L1003" s="2">
        <v>46058</v>
      </c>
      <c r="M1003">
        <v>17</v>
      </c>
      <c r="N1003">
        <v>1</v>
      </c>
      <c r="O1003">
        <v>8</v>
      </c>
      <c r="P1003">
        <v>4</v>
      </c>
      <c r="Q1003" t="s">
        <v>7</v>
      </c>
    </row>
    <row r="1004" spans="1:17">
      <c r="A1004" t="s">
        <v>998</v>
      </c>
      <c r="B1004" t="s">
        <v>945</v>
      </c>
      <c r="C1004">
        <v>0</v>
      </c>
      <c r="E1004" t="s">
        <v>941</v>
      </c>
      <c r="F1004" t="s">
        <v>962</v>
      </c>
      <c r="G1004" t="s">
        <v>945</v>
      </c>
      <c r="H1004">
        <v>8.1210000000000004</v>
      </c>
      <c r="K1004">
        <v>108155197</v>
      </c>
      <c r="L1004" s="2">
        <v>45835</v>
      </c>
      <c r="M1004">
        <v>21</v>
      </c>
      <c r="N1004">
        <v>2</v>
      </c>
      <c r="O1004">
        <v>7</v>
      </c>
      <c r="P1004">
        <v>1</v>
      </c>
      <c r="Q1004" t="s">
        <v>7</v>
      </c>
    </row>
    <row r="1005" spans="1:17">
      <c r="A1005" t="s">
        <v>998</v>
      </c>
      <c r="B1005" t="s">
        <v>945</v>
      </c>
      <c r="C1005">
        <v>0</v>
      </c>
      <c r="E1005" t="s">
        <v>941</v>
      </c>
      <c r="F1005" t="s">
        <v>962</v>
      </c>
      <c r="G1005" t="s">
        <v>945</v>
      </c>
      <c r="H1005">
        <v>8.1210000000000004</v>
      </c>
      <c r="K1005">
        <v>108033754</v>
      </c>
      <c r="L1005" s="2">
        <v>45716</v>
      </c>
      <c r="M1005">
        <v>30</v>
      </c>
      <c r="N1005">
        <v>1</v>
      </c>
      <c r="O1005">
        <v>7</v>
      </c>
      <c r="P1005">
        <v>1</v>
      </c>
      <c r="Q1005" t="s">
        <v>3</v>
      </c>
    </row>
    <row r="1006" spans="1:17">
      <c r="A1006" t="s">
        <v>998</v>
      </c>
      <c r="B1006" t="s">
        <v>945</v>
      </c>
      <c r="C1006">
        <v>0</v>
      </c>
      <c r="E1006" t="s">
        <v>941</v>
      </c>
      <c r="F1006" t="s">
        <v>1111</v>
      </c>
      <c r="G1006" t="s">
        <v>945</v>
      </c>
      <c r="H1006">
        <v>8.1210000000000004</v>
      </c>
      <c r="K1006">
        <v>106801984</v>
      </c>
      <c r="L1006" s="2">
        <v>44323</v>
      </c>
      <c r="M1006">
        <v>21</v>
      </c>
      <c r="N1006">
        <v>2</v>
      </c>
      <c r="O1006">
        <v>7</v>
      </c>
      <c r="P1006">
        <v>1</v>
      </c>
      <c r="Q1006" t="s">
        <v>3</v>
      </c>
    </row>
    <row r="1007" spans="1:17">
      <c r="A1007" t="s">
        <v>998</v>
      </c>
      <c r="B1007" t="s">
        <v>945</v>
      </c>
      <c r="C1007">
        <v>0</v>
      </c>
      <c r="E1007" t="s">
        <v>941</v>
      </c>
      <c r="F1007" t="s">
        <v>1062</v>
      </c>
      <c r="G1007" t="s">
        <v>945</v>
      </c>
      <c r="H1007">
        <v>8.1210000000000004</v>
      </c>
      <c r="K1007">
        <v>108203575</v>
      </c>
      <c r="L1007" s="2">
        <v>45886</v>
      </c>
      <c r="M1007">
        <v>21</v>
      </c>
      <c r="N1007">
        <v>1</v>
      </c>
      <c r="O1007">
        <v>7</v>
      </c>
      <c r="P1007">
        <v>1</v>
      </c>
      <c r="Q1007" t="s">
        <v>7</v>
      </c>
    </row>
    <row r="1008" spans="1:17">
      <c r="A1008" t="s">
        <v>998</v>
      </c>
      <c r="B1008" t="s">
        <v>945</v>
      </c>
      <c r="C1008">
        <v>0</v>
      </c>
      <c r="D1008" t="s">
        <v>757</v>
      </c>
      <c r="E1008" t="s">
        <v>941</v>
      </c>
      <c r="F1008" t="s">
        <v>1049</v>
      </c>
      <c r="G1008" t="s">
        <v>945</v>
      </c>
      <c r="H1008">
        <v>8.1210000000000004</v>
      </c>
      <c r="K1008">
        <v>105186074</v>
      </c>
      <c r="L1008" s="2">
        <v>42944</v>
      </c>
      <c r="M1008">
        <v>21</v>
      </c>
      <c r="N1008">
        <v>1</v>
      </c>
      <c r="O1008">
        <v>0</v>
      </c>
      <c r="P1008">
        <v>1</v>
      </c>
      <c r="Q1008" t="s">
        <v>7</v>
      </c>
    </row>
    <row r="1009" spans="1:17">
      <c r="A1009" t="s">
        <v>998</v>
      </c>
      <c r="B1009" t="s">
        <v>945</v>
      </c>
      <c r="C1009">
        <v>0</v>
      </c>
      <c r="E1009" t="s">
        <v>941</v>
      </c>
      <c r="F1009" t="s">
        <v>1049</v>
      </c>
      <c r="G1009" t="s">
        <v>945</v>
      </c>
      <c r="H1009">
        <v>8.1210000000000004</v>
      </c>
      <c r="K1009">
        <v>105028152</v>
      </c>
      <c r="L1009" s="2">
        <v>42769</v>
      </c>
      <c r="M1009">
        <v>21</v>
      </c>
      <c r="N1009">
        <v>1</v>
      </c>
      <c r="O1009">
        <v>7</v>
      </c>
      <c r="P1009">
        <v>1</v>
      </c>
      <c r="Q1009" t="s">
        <v>7</v>
      </c>
    </row>
    <row r="1010" spans="1:17">
      <c r="A1010" t="s">
        <v>998</v>
      </c>
      <c r="B1010" t="s">
        <v>945</v>
      </c>
      <c r="C1010">
        <v>0</v>
      </c>
      <c r="E1010" t="s">
        <v>941</v>
      </c>
      <c r="F1010" t="s">
        <v>1049</v>
      </c>
      <c r="G1010" t="s">
        <v>945</v>
      </c>
      <c r="H1010">
        <v>8.1210000000000004</v>
      </c>
      <c r="K1010">
        <v>107149990</v>
      </c>
      <c r="L1010" s="2">
        <v>44864</v>
      </c>
      <c r="M1010">
        <v>21</v>
      </c>
      <c r="N1010">
        <v>1</v>
      </c>
      <c r="O1010">
        <v>7</v>
      </c>
      <c r="P1010">
        <v>5</v>
      </c>
      <c r="Q1010" t="s">
        <v>3</v>
      </c>
    </row>
    <row r="1011" spans="1:17">
      <c r="A1011" t="s">
        <v>998</v>
      </c>
      <c r="B1011" t="s">
        <v>945</v>
      </c>
      <c r="C1011">
        <v>0</v>
      </c>
      <c r="E1011" t="s">
        <v>941</v>
      </c>
      <c r="F1011" t="s">
        <v>1049</v>
      </c>
      <c r="G1011" t="s">
        <v>945</v>
      </c>
      <c r="H1011">
        <v>8.1210000000000004</v>
      </c>
      <c r="K1011">
        <v>105445138</v>
      </c>
      <c r="L1011" s="2">
        <v>43172</v>
      </c>
      <c r="M1011">
        <v>30</v>
      </c>
      <c r="N1011">
        <v>1</v>
      </c>
      <c r="O1011">
        <v>7</v>
      </c>
      <c r="P1011">
        <v>1</v>
      </c>
      <c r="Q1011" t="s">
        <v>7</v>
      </c>
    </row>
    <row r="1012" spans="1:17">
      <c r="A1012" t="s">
        <v>998</v>
      </c>
      <c r="B1012" t="s">
        <v>945</v>
      </c>
      <c r="C1012">
        <v>0</v>
      </c>
      <c r="D1012" t="s">
        <v>762</v>
      </c>
      <c r="E1012" t="s">
        <v>941</v>
      </c>
      <c r="F1012" t="s">
        <v>1049</v>
      </c>
      <c r="G1012" t="s">
        <v>945</v>
      </c>
      <c r="H1012">
        <v>8.1210000000000004</v>
      </c>
      <c r="K1012">
        <v>108568665</v>
      </c>
      <c r="L1012" s="2">
        <v>46226</v>
      </c>
      <c r="M1012">
        <v>30</v>
      </c>
      <c r="N1012">
        <v>2</v>
      </c>
      <c r="O1012">
        <v>12</v>
      </c>
      <c r="P1012">
        <v>1</v>
      </c>
      <c r="Q1012" t="s">
        <v>7</v>
      </c>
    </row>
    <row r="1013" spans="1:17">
      <c r="A1013" t="s">
        <v>998</v>
      </c>
      <c r="B1013" t="s">
        <v>945</v>
      </c>
      <c r="C1013">
        <v>0</v>
      </c>
      <c r="E1013" t="s">
        <v>941</v>
      </c>
      <c r="F1013" t="s">
        <v>1000</v>
      </c>
      <c r="G1013" t="s">
        <v>945</v>
      </c>
      <c r="H1013">
        <v>8.1210000000000004</v>
      </c>
      <c r="K1013">
        <v>105445136</v>
      </c>
      <c r="L1013" s="2">
        <v>43172</v>
      </c>
      <c r="M1013">
        <v>21</v>
      </c>
      <c r="N1013">
        <v>1</v>
      </c>
      <c r="O1013">
        <v>7</v>
      </c>
      <c r="P1013">
        <v>4</v>
      </c>
      <c r="Q1013" t="s">
        <v>7</v>
      </c>
    </row>
    <row r="1014" spans="1:17">
      <c r="A1014" t="s">
        <v>998</v>
      </c>
      <c r="B1014" t="s">
        <v>945</v>
      </c>
      <c r="C1014">
        <v>0</v>
      </c>
      <c r="D1014" t="s">
        <v>758</v>
      </c>
      <c r="E1014" t="s">
        <v>941</v>
      </c>
      <c r="F1014" t="s">
        <v>1022</v>
      </c>
      <c r="G1014" t="s">
        <v>945</v>
      </c>
      <c r="H1014">
        <v>8.1210000000000004</v>
      </c>
      <c r="K1014">
        <v>107270739</v>
      </c>
      <c r="L1014" s="2">
        <v>44998</v>
      </c>
      <c r="M1014">
        <v>21</v>
      </c>
      <c r="N1014">
        <v>2</v>
      </c>
      <c r="O1014">
        <v>0</v>
      </c>
      <c r="P1014">
        <v>1</v>
      </c>
      <c r="Q1014" t="s">
        <v>7</v>
      </c>
    </row>
    <row r="1015" spans="1:17">
      <c r="A1015" t="s">
        <v>998</v>
      </c>
      <c r="B1015" t="s">
        <v>945</v>
      </c>
      <c r="C1015">
        <v>0</v>
      </c>
      <c r="E1015" t="s">
        <v>941</v>
      </c>
      <c r="F1015" t="s">
        <v>1022</v>
      </c>
      <c r="G1015" t="s">
        <v>945</v>
      </c>
      <c r="H1015">
        <v>8.1210000000000004</v>
      </c>
      <c r="K1015">
        <v>106001236</v>
      </c>
      <c r="L1015" s="2">
        <v>43714</v>
      </c>
      <c r="M1015">
        <v>21</v>
      </c>
      <c r="N1015">
        <v>1</v>
      </c>
      <c r="O1015">
        <v>7</v>
      </c>
      <c r="P1015">
        <v>5</v>
      </c>
      <c r="Q1015" t="s">
        <v>7</v>
      </c>
    </row>
    <row r="1016" spans="1:17">
      <c r="A1016" t="s">
        <v>998</v>
      </c>
      <c r="B1016" t="s">
        <v>945</v>
      </c>
      <c r="C1016">
        <v>0</v>
      </c>
      <c r="E1016" t="s">
        <v>941</v>
      </c>
      <c r="F1016" t="s">
        <v>1022</v>
      </c>
      <c r="G1016" t="s">
        <v>945</v>
      </c>
      <c r="H1016">
        <v>8.1210000000000004</v>
      </c>
      <c r="K1016">
        <v>107149987</v>
      </c>
      <c r="L1016" s="2">
        <v>44863</v>
      </c>
      <c r="M1016">
        <v>24</v>
      </c>
      <c r="N1016">
        <v>1</v>
      </c>
      <c r="O1016">
        <v>7</v>
      </c>
      <c r="P1016">
        <v>2</v>
      </c>
      <c r="Q1016" t="s">
        <v>3</v>
      </c>
    </row>
    <row r="1017" spans="1:17">
      <c r="A1017" t="s">
        <v>998</v>
      </c>
      <c r="B1017" t="s">
        <v>945</v>
      </c>
      <c r="C1017">
        <v>0</v>
      </c>
      <c r="E1017" t="s">
        <v>941</v>
      </c>
      <c r="F1017" t="s">
        <v>1022</v>
      </c>
      <c r="G1017" t="s">
        <v>945</v>
      </c>
      <c r="H1017">
        <v>8.1210000000000004</v>
      </c>
      <c r="K1017">
        <v>106159982</v>
      </c>
      <c r="L1017" s="2">
        <v>43811</v>
      </c>
      <c r="M1017">
        <v>30</v>
      </c>
      <c r="N1017">
        <v>1</v>
      </c>
      <c r="O1017">
        <v>7</v>
      </c>
      <c r="P1017">
        <v>1</v>
      </c>
      <c r="Q1017" t="s">
        <v>3</v>
      </c>
    </row>
    <row r="1018" spans="1:17">
      <c r="A1018" t="s">
        <v>998</v>
      </c>
      <c r="B1018" t="s">
        <v>945</v>
      </c>
      <c r="C1018">
        <v>0</v>
      </c>
      <c r="E1018" t="s">
        <v>941</v>
      </c>
      <c r="F1018" t="s">
        <v>942</v>
      </c>
      <c r="G1018" t="s">
        <v>945</v>
      </c>
      <c r="H1018">
        <v>8.1210000000000004</v>
      </c>
      <c r="K1018">
        <v>105682129</v>
      </c>
      <c r="L1018" s="2">
        <v>43410</v>
      </c>
      <c r="M1018">
        <v>21</v>
      </c>
      <c r="N1018">
        <v>2</v>
      </c>
      <c r="O1018">
        <v>7</v>
      </c>
      <c r="P1018">
        <v>1</v>
      </c>
      <c r="Q1018" t="s">
        <v>7</v>
      </c>
    </row>
    <row r="1019" spans="1:17">
      <c r="A1019" t="s">
        <v>998</v>
      </c>
      <c r="B1019" t="s">
        <v>945</v>
      </c>
      <c r="C1019">
        <v>0</v>
      </c>
      <c r="E1019" t="s">
        <v>941</v>
      </c>
      <c r="F1019" t="s">
        <v>946</v>
      </c>
      <c r="G1019" t="s">
        <v>945</v>
      </c>
      <c r="H1019">
        <v>8.1210000000000004</v>
      </c>
      <c r="K1019">
        <v>106187057</v>
      </c>
      <c r="L1019" s="2">
        <v>43857</v>
      </c>
      <c r="M1019">
        <v>30</v>
      </c>
      <c r="N1019">
        <v>1</v>
      </c>
      <c r="O1019">
        <v>7</v>
      </c>
      <c r="P1019">
        <v>1</v>
      </c>
      <c r="Q1019" t="s">
        <v>8</v>
      </c>
    </row>
    <row r="1020" spans="1:17">
      <c r="A1020" t="s">
        <v>998</v>
      </c>
      <c r="B1020" t="s">
        <v>945</v>
      </c>
      <c r="C1020">
        <v>0</v>
      </c>
      <c r="E1020" t="s">
        <v>941</v>
      </c>
      <c r="F1020" t="s">
        <v>1087</v>
      </c>
      <c r="G1020" t="s">
        <v>945</v>
      </c>
      <c r="H1020">
        <v>8.1210000000000004</v>
      </c>
      <c r="K1020">
        <v>105881694</v>
      </c>
      <c r="L1020" s="2">
        <v>43586</v>
      </c>
      <c r="M1020">
        <v>21</v>
      </c>
      <c r="N1020">
        <v>1</v>
      </c>
      <c r="O1020">
        <v>7</v>
      </c>
      <c r="P1020">
        <v>1</v>
      </c>
      <c r="Q1020" t="s">
        <v>7</v>
      </c>
    </row>
    <row r="1021" spans="1:17">
      <c r="A1021" t="s">
        <v>998</v>
      </c>
      <c r="B1021" t="s">
        <v>945</v>
      </c>
      <c r="C1021">
        <v>0</v>
      </c>
      <c r="E1021" t="s">
        <v>941</v>
      </c>
      <c r="G1021" t="s">
        <v>945</v>
      </c>
      <c r="H1021">
        <v>8.1210000000000004</v>
      </c>
      <c r="K1021">
        <v>107149988</v>
      </c>
      <c r="L1021" s="2">
        <v>44862</v>
      </c>
      <c r="M1021">
        <v>21</v>
      </c>
      <c r="N1021">
        <v>1</v>
      </c>
      <c r="O1021">
        <v>7</v>
      </c>
      <c r="P1021">
        <v>1</v>
      </c>
      <c r="Q1021" t="s">
        <v>7</v>
      </c>
    </row>
    <row r="1022" spans="1:17">
      <c r="A1022" t="s">
        <v>998</v>
      </c>
      <c r="B1022" t="s">
        <v>945</v>
      </c>
      <c r="C1022">
        <v>0</v>
      </c>
      <c r="E1022" t="s">
        <v>941</v>
      </c>
      <c r="G1022" t="s">
        <v>945</v>
      </c>
      <c r="H1022">
        <v>8.1210000000000004</v>
      </c>
      <c r="K1022">
        <v>107513749</v>
      </c>
      <c r="L1022" s="2">
        <v>45233</v>
      </c>
      <c r="M1022">
        <v>30</v>
      </c>
      <c r="N1022">
        <v>1</v>
      </c>
      <c r="O1022">
        <v>7</v>
      </c>
      <c r="P1022">
        <v>3</v>
      </c>
      <c r="Q1022" t="s">
        <v>3</v>
      </c>
    </row>
    <row r="1023" spans="1:17">
      <c r="A1023" t="s">
        <v>998</v>
      </c>
      <c r="B1023" t="s">
        <v>1057</v>
      </c>
      <c r="C1023">
        <v>0</v>
      </c>
      <c r="E1023" t="s">
        <v>941</v>
      </c>
      <c r="F1023" t="s">
        <v>962</v>
      </c>
      <c r="G1023" t="s">
        <v>945</v>
      </c>
      <c r="H1023">
        <v>8.1210000000000004</v>
      </c>
      <c r="K1023">
        <v>107061166</v>
      </c>
      <c r="L1023" s="2">
        <v>44802</v>
      </c>
      <c r="M1023">
        <v>28</v>
      </c>
      <c r="N1023">
        <v>1</v>
      </c>
      <c r="O1023">
        <v>7</v>
      </c>
      <c r="P1023">
        <v>1</v>
      </c>
      <c r="Q1023" t="s">
        <v>7</v>
      </c>
    </row>
    <row r="1024" spans="1:17">
      <c r="A1024" t="s">
        <v>998</v>
      </c>
      <c r="B1024" t="s">
        <v>1057</v>
      </c>
      <c r="C1024">
        <v>0</v>
      </c>
      <c r="D1024" t="s">
        <v>758</v>
      </c>
      <c r="E1024" t="s">
        <v>941</v>
      </c>
      <c r="F1024" t="s">
        <v>942</v>
      </c>
      <c r="G1024" t="s">
        <v>945</v>
      </c>
      <c r="H1024">
        <v>8.1210000000000004</v>
      </c>
      <c r="K1024">
        <v>106801983</v>
      </c>
      <c r="L1024" s="2">
        <v>44322</v>
      </c>
      <c r="M1024">
        <v>19</v>
      </c>
      <c r="N1024">
        <v>1</v>
      </c>
      <c r="O1024">
        <v>7</v>
      </c>
      <c r="P1024">
        <v>1</v>
      </c>
      <c r="Q1024" t="s">
        <v>7</v>
      </c>
    </row>
    <row r="1025" spans="1:22">
      <c r="A1025" t="s">
        <v>998</v>
      </c>
      <c r="B1025" t="s">
        <v>945</v>
      </c>
      <c r="C1025">
        <v>2E-3</v>
      </c>
      <c r="D1025" t="s">
        <v>757</v>
      </c>
      <c r="E1025" t="s">
        <v>941</v>
      </c>
      <c r="F1025" t="s">
        <v>962</v>
      </c>
      <c r="G1025" t="s">
        <v>945</v>
      </c>
      <c r="H1025">
        <v>8.1229999999999993</v>
      </c>
      <c r="K1025">
        <v>107247149</v>
      </c>
      <c r="L1025" s="2">
        <v>44973</v>
      </c>
      <c r="M1025">
        <v>21</v>
      </c>
      <c r="N1025">
        <v>1</v>
      </c>
      <c r="O1025">
        <v>7</v>
      </c>
      <c r="P1025">
        <v>1</v>
      </c>
      <c r="Q1025" t="s">
        <v>3</v>
      </c>
    </row>
    <row r="1026" spans="1:22">
      <c r="A1026" t="s">
        <v>998</v>
      </c>
      <c r="B1026" t="s">
        <v>945</v>
      </c>
      <c r="C1026">
        <v>3.0000000000000001E-3</v>
      </c>
      <c r="D1026" t="s">
        <v>757</v>
      </c>
      <c r="E1026" t="s">
        <v>941</v>
      </c>
      <c r="F1026" t="s">
        <v>962</v>
      </c>
      <c r="G1026" t="s">
        <v>945</v>
      </c>
      <c r="H1026">
        <v>8.1240000000000006</v>
      </c>
      <c r="K1026">
        <v>108213433</v>
      </c>
      <c r="L1026" s="2">
        <v>45894</v>
      </c>
      <c r="M1026">
        <v>21</v>
      </c>
      <c r="N1026">
        <v>1</v>
      </c>
      <c r="O1026">
        <v>0</v>
      </c>
      <c r="P1026">
        <v>1</v>
      </c>
      <c r="Q1026" t="s">
        <v>7</v>
      </c>
    </row>
    <row r="1027" spans="1:22">
      <c r="A1027" t="s">
        <v>998</v>
      </c>
      <c r="B1027" t="s">
        <v>945</v>
      </c>
      <c r="C1027">
        <v>5.0000000000000001E-3</v>
      </c>
      <c r="D1027" t="s">
        <v>758</v>
      </c>
      <c r="E1027" t="s">
        <v>941</v>
      </c>
      <c r="F1027" t="s">
        <v>962</v>
      </c>
      <c r="G1027" t="s">
        <v>945</v>
      </c>
      <c r="H1027">
        <v>8.1259999999999994</v>
      </c>
      <c r="K1027">
        <v>107080890</v>
      </c>
      <c r="L1027" s="2">
        <v>44820</v>
      </c>
      <c r="M1027">
        <v>21</v>
      </c>
      <c r="N1027">
        <v>1</v>
      </c>
      <c r="O1027">
        <v>0</v>
      </c>
      <c r="P1027">
        <v>1</v>
      </c>
      <c r="Q1027" t="s">
        <v>7</v>
      </c>
    </row>
    <row r="1028" spans="1:22">
      <c r="A1028" t="s">
        <v>998</v>
      </c>
      <c r="B1028" t="s">
        <v>945</v>
      </c>
      <c r="C1028">
        <v>8.0000000000000002E-3</v>
      </c>
      <c r="D1028" t="s">
        <v>765</v>
      </c>
      <c r="E1028" t="s">
        <v>941</v>
      </c>
      <c r="F1028" t="s">
        <v>962</v>
      </c>
      <c r="G1028" t="s">
        <v>945</v>
      </c>
      <c r="H1028">
        <v>8.1289999999999996</v>
      </c>
      <c r="K1028">
        <v>108522615</v>
      </c>
      <c r="L1028" s="2">
        <v>46181</v>
      </c>
      <c r="M1028">
        <v>21</v>
      </c>
      <c r="N1028">
        <v>1</v>
      </c>
      <c r="O1028">
        <v>7</v>
      </c>
      <c r="P1028">
        <v>1</v>
      </c>
      <c r="Q1028" t="s">
        <v>3</v>
      </c>
    </row>
    <row r="1029" spans="1:22">
      <c r="A1029" t="s">
        <v>998</v>
      </c>
      <c r="B1029" t="s">
        <v>945</v>
      </c>
      <c r="C1029">
        <v>8.0000000000000002E-3</v>
      </c>
      <c r="D1029" t="s">
        <v>765</v>
      </c>
      <c r="E1029" t="s">
        <v>941</v>
      </c>
      <c r="F1029" t="s">
        <v>983</v>
      </c>
      <c r="G1029" t="s">
        <v>945</v>
      </c>
      <c r="H1029">
        <v>8.1289999999999996</v>
      </c>
      <c r="K1029">
        <v>108380334</v>
      </c>
      <c r="L1029" s="2">
        <v>46045</v>
      </c>
      <c r="M1029">
        <v>21</v>
      </c>
      <c r="N1029">
        <v>2</v>
      </c>
      <c r="O1029">
        <v>7</v>
      </c>
      <c r="P1029">
        <v>1</v>
      </c>
      <c r="Q1029" t="s">
        <v>7</v>
      </c>
    </row>
    <row r="1030" spans="1:22">
      <c r="A1030" t="s">
        <v>998</v>
      </c>
      <c r="B1030" t="s">
        <v>945</v>
      </c>
      <c r="C1030">
        <v>8.9999999999999993E-3</v>
      </c>
      <c r="D1030" t="s">
        <v>757</v>
      </c>
      <c r="E1030" t="s">
        <v>941</v>
      </c>
      <c r="F1030" t="s">
        <v>942</v>
      </c>
      <c r="G1030" t="s">
        <v>945</v>
      </c>
      <c r="H1030">
        <v>8.1300000000000008</v>
      </c>
      <c r="K1030">
        <v>106125012</v>
      </c>
      <c r="L1030" s="2">
        <v>43807</v>
      </c>
      <c r="M1030">
        <v>17</v>
      </c>
      <c r="N1030">
        <v>1</v>
      </c>
      <c r="O1030">
        <v>0</v>
      </c>
      <c r="P1030">
        <v>5</v>
      </c>
      <c r="Q1030" t="s">
        <v>7</v>
      </c>
    </row>
    <row r="1031" spans="1:22">
      <c r="A1031" t="s">
        <v>998</v>
      </c>
      <c r="B1031" t="s">
        <v>945</v>
      </c>
      <c r="C1031">
        <v>8.9999999999999993E-3</v>
      </c>
      <c r="D1031" t="s">
        <v>757</v>
      </c>
      <c r="E1031" t="s">
        <v>941</v>
      </c>
      <c r="F1031" t="s">
        <v>941</v>
      </c>
      <c r="G1031" t="s">
        <v>945</v>
      </c>
      <c r="H1031">
        <v>8.1300000000000008</v>
      </c>
      <c r="K1031">
        <v>108513240</v>
      </c>
      <c r="L1031" s="2">
        <v>46171</v>
      </c>
      <c r="M1031">
        <v>21</v>
      </c>
      <c r="N1031">
        <v>1</v>
      </c>
      <c r="O1031">
        <v>12</v>
      </c>
      <c r="P1031">
        <v>1</v>
      </c>
      <c r="Q1031" t="s">
        <v>7</v>
      </c>
    </row>
    <row r="1032" spans="1:22">
      <c r="A1032" t="s">
        <v>998</v>
      </c>
      <c r="B1032" t="s">
        <v>945</v>
      </c>
      <c r="C1032">
        <v>0.01</v>
      </c>
      <c r="D1032" t="s">
        <v>757</v>
      </c>
      <c r="E1032" t="s">
        <v>937</v>
      </c>
      <c r="F1032" t="s">
        <v>939</v>
      </c>
      <c r="G1032" t="s">
        <v>945</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998</v>
      </c>
      <c r="B1033" t="s">
        <v>945</v>
      </c>
      <c r="C1033">
        <v>1.2E-2</v>
      </c>
      <c r="D1033" t="s">
        <v>757</v>
      </c>
      <c r="E1033" t="s">
        <v>941</v>
      </c>
      <c r="F1033" t="s">
        <v>1022</v>
      </c>
      <c r="G1033" t="s">
        <v>945</v>
      </c>
      <c r="H1033">
        <v>8.1329999999999991</v>
      </c>
      <c r="K1033">
        <v>105894351</v>
      </c>
      <c r="L1033" s="2">
        <v>43600</v>
      </c>
      <c r="M1033">
        <v>21</v>
      </c>
      <c r="N1033">
        <v>1</v>
      </c>
      <c r="O1033">
        <v>7</v>
      </c>
      <c r="P1033">
        <v>1</v>
      </c>
      <c r="Q1033" t="s">
        <v>3</v>
      </c>
    </row>
    <row r="1034" spans="1:22">
      <c r="A1034" t="s">
        <v>998</v>
      </c>
      <c r="B1034" t="s">
        <v>945</v>
      </c>
      <c r="C1034">
        <v>1.4E-2</v>
      </c>
      <c r="D1034" t="s">
        <v>757</v>
      </c>
      <c r="E1034" t="s">
        <v>941</v>
      </c>
      <c r="F1034" t="s">
        <v>962</v>
      </c>
      <c r="G1034" t="s">
        <v>945</v>
      </c>
      <c r="H1034">
        <v>8.1349999999999998</v>
      </c>
      <c r="K1034">
        <v>107345539</v>
      </c>
      <c r="L1034" s="2">
        <v>45072</v>
      </c>
      <c r="M1034">
        <v>21</v>
      </c>
      <c r="N1034">
        <v>1</v>
      </c>
      <c r="O1034">
        <v>0</v>
      </c>
      <c r="P1034">
        <v>1</v>
      </c>
      <c r="Q1034" t="s">
        <v>7</v>
      </c>
    </row>
    <row r="1035" spans="1:22">
      <c r="A1035" t="s">
        <v>998</v>
      </c>
      <c r="B1035" t="s">
        <v>945</v>
      </c>
      <c r="C1035">
        <v>1.4E-2</v>
      </c>
      <c r="D1035" t="s">
        <v>757</v>
      </c>
      <c r="E1035" t="s">
        <v>941</v>
      </c>
      <c r="F1035" t="s">
        <v>942</v>
      </c>
      <c r="G1035" t="s">
        <v>945</v>
      </c>
      <c r="H1035">
        <v>8.1349999999999998</v>
      </c>
      <c r="K1035">
        <v>107637713</v>
      </c>
      <c r="L1035" s="2">
        <v>45350</v>
      </c>
      <c r="M1035">
        <v>21</v>
      </c>
      <c r="N1035">
        <v>1</v>
      </c>
      <c r="O1035">
        <v>7</v>
      </c>
      <c r="P1035">
        <v>1</v>
      </c>
      <c r="Q1035" t="s">
        <v>7</v>
      </c>
    </row>
    <row r="1036" spans="1:22">
      <c r="A1036" t="s">
        <v>998</v>
      </c>
      <c r="B1036" t="s">
        <v>945</v>
      </c>
      <c r="C1036">
        <v>1.9E-2</v>
      </c>
      <c r="D1036" t="s">
        <v>765</v>
      </c>
      <c r="E1036" t="s">
        <v>941</v>
      </c>
      <c r="F1036" t="s">
        <v>942</v>
      </c>
      <c r="G1036" t="s">
        <v>945</v>
      </c>
      <c r="H1036">
        <v>8.14</v>
      </c>
      <c r="K1036">
        <v>108287186</v>
      </c>
      <c r="L1036" s="2">
        <v>45961</v>
      </c>
      <c r="M1036">
        <v>17</v>
      </c>
      <c r="N1036">
        <v>1</v>
      </c>
      <c r="O1036">
        <v>0</v>
      </c>
      <c r="P1036">
        <v>1</v>
      </c>
      <c r="Q1036" t="s">
        <v>7</v>
      </c>
    </row>
    <row r="1037" spans="1:22">
      <c r="A1037" t="s">
        <v>998</v>
      </c>
      <c r="B1037" t="s">
        <v>945</v>
      </c>
      <c r="C1037">
        <v>2.3E-2</v>
      </c>
      <c r="D1037" t="s">
        <v>757</v>
      </c>
      <c r="E1037" t="s">
        <v>941</v>
      </c>
      <c r="F1037" t="s">
        <v>947</v>
      </c>
      <c r="G1037" t="s">
        <v>945</v>
      </c>
      <c r="H1037">
        <v>8.1440000000000001</v>
      </c>
      <c r="K1037">
        <v>106095514</v>
      </c>
      <c r="L1037" s="2">
        <v>43783</v>
      </c>
      <c r="M1037">
        <v>30</v>
      </c>
      <c r="N1037">
        <v>1</v>
      </c>
      <c r="O1037">
        <v>7</v>
      </c>
      <c r="P1037">
        <v>1</v>
      </c>
      <c r="Q1037" t="s">
        <v>7</v>
      </c>
    </row>
    <row r="1038" spans="1:22">
      <c r="A1038" t="s">
        <v>998</v>
      </c>
      <c r="B1038" t="s">
        <v>945</v>
      </c>
      <c r="C1038">
        <v>2.5999999999999999E-2</v>
      </c>
      <c r="D1038" t="s">
        <v>765</v>
      </c>
      <c r="E1038" t="s">
        <v>941</v>
      </c>
      <c r="F1038" t="s">
        <v>1049</v>
      </c>
      <c r="G1038" t="s">
        <v>945</v>
      </c>
      <c r="H1038">
        <v>8.1470000000000002</v>
      </c>
      <c r="K1038">
        <v>105091230</v>
      </c>
      <c r="L1038" s="2">
        <v>42849</v>
      </c>
      <c r="M1038">
        <v>21</v>
      </c>
      <c r="N1038">
        <v>2</v>
      </c>
      <c r="O1038">
        <v>7</v>
      </c>
      <c r="P1038">
        <v>1</v>
      </c>
      <c r="Q1038" t="s">
        <v>3</v>
      </c>
    </row>
    <row r="1039" spans="1:22">
      <c r="A1039" t="s">
        <v>998</v>
      </c>
      <c r="B1039" t="s">
        <v>945</v>
      </c>
      <c r="C1039">
        <v>2.7E-2</v>
      </c>
      <c r="D1039" t="s">
        <v>757</v>
      </c>
      <c r="E1039" t="s">
        <v>941</v>
      </c>
      <c r="F1039" t="s">
        <v>1022</v>
      </c>
      <c r="G1039" t="s">
        <v>945</v>
      </c>
      <c r="H1039">
        <v>8.1479999999999997</v>
      </c>
      <c r="K1039">
        <v>105720586</v>
      </c>
      <c r="L1039" s="2">
        <v>43411</v>
      </c>
      <c r="M1039">
        <v>28</v>
      </c>
      <c r="N1039">
        <v>1</v>
      </c>
      <c r="O1039">
        <v>0</v>
      </c>
      <c r="P1039">
        <v>5</v>
      </c>
      <c r="Q1039" t="s">
        <v>7</v>
      </c>
    </row>
    <row r="1040" spans="1:22">
      <c r="A1040" t="s">
        <v>998</v>
      </c>
      <c r="B1040" t="s">
        <v>1025</v>
      </c>
      <c r="C1040">
        <v>0</v>
      </c>
      <c r="E1040" t="s">
        <v>941</v>
      </c>
      <c r="F1040" t="s">
        <v>944</v>
      </c>
      <c r="G1040" t="s">
        <v>941</v>
      </c>
      <c r="H1040">
        <v>999.99900000000002</v>
      </c>
      <c r="K1040">
        <v>107108233</v>
      </c>
      <c r="L1040" s="2">
        <v>44846</v>
      </c>
      <c r="M1040">
        <v>21</v>
      </c>
      <c r="N1040">
        <v>1</v>
      </c>
      <c r="O1040">
        <v>8</v>
      </c>
      <c r="P1040">
        <v>1</v>
      </c>
      <c r="Q1040" t="s">
        <v>7</v>
      </c>
    </row>
    <row r="1041" spans="1:28">
      <c r="A1041" t="s">
        <v>998</v>
      </c>
      <c r="B1041" t="s">
        <v>1025</v>
      </c>
      <c r="C1041">
        <v>0</v>
      </c>
      <c r="D1041" t="s">
        <v>757</v>
      </c>
      <c r="E1041" t="s">
        <v>941</v>
      </c>
      <c r="F1041" t="s">
        <v>1035</v>
      </c>
      <c r="G1041" t="s">
        <v>941</v>
      </c>
      <c r="H1041">
        <v>999.99900000000002</v>
      </c>
      <c r="K1041">
        <v>107893113</v>
      </c>
      <c r="L1041" s="2">
        <v>44855</v>
      </c>
      <c r="M1041">
        <v>19</v>
      </c>
      <c r="N1041">
        <v>1</v>
      </c>
      <c r="O1041">
        <v>0</v>
      </c>
      <c r="P1041">
        <v>6</v>
      </c>
      <c r="Q1041" t="s">
        <v>7</v>
      </c>
    </row>
    <row r="1042" spans="1:28">
      <c r="A1042" t="s">
        <v>998</v>
      </c>
      <c r="B1042" t="s">
        <v>941</v>
      </c>
      <c r="C1042">
        <v>2.9000000000000001E-2</v>
      </c>
      <c r="D1042" t="s">
        <v>6</v>
      </c>
      <c r="E1042" t="s">
        <v>1035</v>
      </c>
      <c r="F1042" t="s">
        <v>944</v>
      </c>
      <c r="G1042" t="s">
        <v>941</v>
      </c>
      <c r="H1042">
        <v>999.99900000000002</v>
      </c>
      <c r="K1042">
        <v>106849372</v>
      </c>
      <c r="L1042" s="2">
        <v>44594</v>
      </c>
      <c r="M1042">
        <v>28</v>
      </c>
      <c r="N1042">
        <v>1</v>
      </c>
      <c r="O1042">
        <v>0</v>
      </c>
      <c r="P1042">
        <v>1</v>
      </c>
      <c r="Q1042" t="s">
        <v>7</v>
      </c>
    </row>
    <row r="1043" spans="1:28">
      <c r="A1043" t="s">
        <v>998</v>
      </c>
      <c r="B1043" t="s">
        <v>941</v>
      </c>
      <c r="C1043">
        <v>0</v>
      </c>
      <c r="E1043" t="s">
        <v>1047</v>
      </c>
      <c r="F1043" t="s">
        <v>945</v>
      </c>
      <c r="G1043" t="s">
        <v>941</v>
      </c>
      <c r="H1043">
        <v>999.99900000000002</v>
      </c>
      <c r="K1043">
        <v>105214622</v>
      </c>
      <c r="L1043" s="2">
        <v>42975</v>
      </c>
      <c r="M1043">
        <v>30</v>
      </c>
      <c r="N1043">
        <v>1</v>
      </c>
      <c r="O1043">
        <v>0</v>
      </c>
      <c r="P1043">
        <v>1</v>
      </c>
      <c r="Q1043" t="s">
        <v>7</v>
      </c>
    </row>
    <row r="1044" spans="1:28">
      <c r="A1044" t="s">
        <v>998</v>
      </c>
      <c r="B1044" t="s">
        <v>941</v>
      </c>
      <c r="C1044">
        <v>0</v>
      </c>
      <c r="E1044" t="s">
        <v>1025</v>
      </c>
      <c r="F1044" t="s">
        <v>944</v>
      </c>
      <c r="G1044" t="s">
        <v>941</v>
      </c>
      <c r="H1044">
        <v>999.99900000000002</v>
      </c>
      <c r="K1044">
        <v>106961664</v>
      </c>
      <c r="L1044" s="2">
        <v>44701</v>
      </c>
      <c r="M1044">
        <v>30</v>
      </c>
      <c r="N1044">
        <v>1</v>
      </c>
      <c r="O1044">
        <v>9</v>
      </c>
      <c r="P1044">
        <v>1</v>
      </c>
      <c r="Q1044" t="s">
        <v>3</v>
      </c>
    </row>
    <row r="1045" spans="1:28">
      <c r="A1045" t="s">
        <v>998</v>
      </c>
      <c r="B1045" t="s">
        <v>1123</v>
      </c>
      <c r="C1045">
        <v>0.01</v>
      </c>
      <c r="D1045" t="s">
        <v>758</v>
      </c>
      <c r="E1045" t="s">
        <v>944</v>
      </c>
      <c r="F1045" t="s">
        <v>945</v>
      </c>
      <c r="H1045">
        <v>999.99900000000002</v>
      </c>
      <c r="J1045" t="s">
        <v>1185</v>
      </c>
      <c r="K1045">
        <v>107288114</v>
      </c>
      <c r="L1045" s="2">
        <v>45014</v>
      </c>
      <c r="M1045">
        <v>23</v>
      </c>
      <c r="N1045">
        <v>1</v>
      </c>
      <c r="O1045">
        <v>8</v>
      </c>
      <c r="P1045">
        <v>1</v>
      </c>
      <c r="Q1045" t="s">
        <v>7</v>
      </c>
      <c r="W1045" t="s">
        <v>1299</v>
      </c>
      <c r="X1045" t="s">
        <v>1300</v>
      </c>
      <c r="AB1045" t="s">
        <v>1301</v>
      </c>
    </row>
    <row r="1046" spans="1:28">
      <c r="A1046" t="s">
        <v>998</v>
      </c>
      <c r="B1046" t="s">
        <v>1107</v>
      </c>
      <c r="C1046">
        <v>0</v>
      </c>
      <c r="D1046" t="s">
        <v>763</v>
      </c>
      <c r="E1046" t="s">
        <v>942</v>
      </c>
      <c r="F1046" t="s">
        <v>1000</v>
      </c>
      <c r="H1046">
        <v>999.99900000000002</v>
      </c>
      <c r="K1046">
        <v>105577941</v>
      </c>
      <c r="L1046" s="2">
        <v>43324</v>
      </c>
      <c r="M1046">
        <v>31</v>
      </c>
      <c r="N1046">
        <v>1</v>
      </c>
      <c r="O1046">
        <v>0</v>
      </c>
      <c r="P1046">
        <v>1</v>
      </c>
      <c r="Q1046" t="s">
        <v>7</v>
      </c>
    </row>
    <row r="1047" spans="1:28">
      <c r="A1047" t="s">
        <v>947</v>
      </c>
      <c r="B1047" t="s">
        <v>961</v>
      </c>
      <c r="C1047">
        <v>0</v>
      </c>
      <c r="E1047" t="s">
        <v>942</v>
      </c>
      <c r="F1047" t="s">
        <v>962</v>
      </c>
      <c r="H1047">
        <v>999.99900000000002</v>
      </c>
      <c r="K1047">
        <v>107903961</v>
      </c>
      <c r="L1047" s="2">
        <v>45596</v>
      </c>
      <c r="M1047">
        <v>21</v>
      </c>
      <c r="N1047">
        <v>1</v>
      </c>
      <c r="O1047">
        <v>9</v>
      </c>
      <c r="P1047">
        <v>1</v>
      </c>
      <c r="Q1047" t="s">
        <v>7</v>
      </c>
    </row>
    <row r="1048" spans="1:28">
      <c r="A1048" t="s">
        <v>998</v>
      </c>
      <c r="B1048" t="s">
        <v>962</v>
      </c>
      <c r="C1048">
        <v>8.9999999999999993E-3</v>
      </c>
      <c r="D1048" t="s">
        <v>765</v>
      </c>
      <c r="E1048" t="s">
        <v>942</v>
      </c>
      <c r="F1048" t="s">
        <v>962</v>
      </c>
      <c r="H1048">
        <v>999.99900000000002</v>
      </c>
      <c r="K1048">
        <v>107612188</v>
      </c>
      <c r="L1048" s="2">
        <v>45324</v>
      </c>
      <c r="M1048">
        <v>19</v>
      </c>
      <c r="N1048">
        <v>1</v>
      </c>
      <c r="O1048">
        <v>0</v>
      </c>
      <c r="P1048">
        <v>1</v>
      </c>
    </row>
    <row r="1049" spans="1:28">
      <c r="A1049" t="s">
        <v>947</v>
      </c>
      <c r="B1049" t="s">
        <v>955</v>
      </c>
      <c r="C1049">
        <v>2.8000000000000001E-2</v>
      </c>
      <c r="D1049" t="s">
        <v>6</v>
      </c>
      <c r="E1049" t="s">
        <v>942</v>
      </c>
      <c r="F1049" t="s">
        <v>955</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947</v>
      </c>
      <c r="B1050" t="s">
        <v>955</v>
      </c>
      <c r="C1050">
        <v>1.9E-2</v>
      </c>
      <c r="D1050" t="s">
        <v>6</v>
      </c>
      <c r="E1050" t="s">
        <v>942</v>
      </c>
      <c r="H1050">
        <v>999.99900000000002</v>
      </c>
      <c r="K1050">
        <v>106127933</v>
      </c>
      <c r="L1050" s="2">
        <v>43845</v>
      </c>
      <c r="M1050">
        <v>18</v>
      </c>
      <c r="N1050">
        <v>1</v>
      </c>
      <c r="O1050">
        <v>5</v>
      </c>
      <c r="P1050">
        <v>1</v>
      </c>
      <c r="Q1050" t="s">
        <v>7</v>
      </c>
    </row>
    <row r="1051" spans="1:28">
      <c r="A1051" t="s">
        <v>947</v>
      </c>
      <c r="B1051" t="s">
        <v>969</v>
      </c>
      <c r="C1051">
        <v>8.9999999999999993E-3</v>
      </c>
      <c r="D1051" t="s">
        <v>6</v>
      </c>
      <c r="E1051" t="s">
        <v>942</v>
      </c>
      <c r="F1051" t="s">
        <v>970</v>
      </c>
      <c r="H1051">
        <v>999.99900000000002</v>
      </c>
      <c r="K1051">
        <v>104943958</v>
      </c>
      <c r="L1051" s="2">
        <v>42714</v>
      </c>
      <c r="M1051">
        <v>31</v>
      </c>
      <c r="N1051">
        <v>1</v>
      </c>
      <c r="O1051">
        <v>4</v>
      </c>
      <c r="P1051">
        <v>1</v>
      </c>
      <c r="Q1051" t="s">
        <v>7</v>
      </c>
    </row>
    <row r="1052" spans="1:28">
      <c r="A1052" t="s">
        <v>998</v>
      </c>
      <c r="B1052" t="s">
        <v>1119</v>
      </c>
      <c r="C1052">
        <v>0</v>
      </c>
      <c r="E1052" t="s">
        <v>942</v>
      </c>
      <c r="F1052" t="s">
        <v>1017</v>
      </c>
      <c r="H1052">
        <v>999.99900000000002</v>
      </c>
      <c r="K1052">
        <v>106898333</v>
      </c>
      <c r="L1052" s="2">
        <v>44642</v>
      </c>
      <c r="M1052">
        <v>29</v>
      </c>
      <c r="N1052">
        <v>1</v>
      </c>
      <c r="O1052">
        <v>7</v>
      </c>
      <c r="P1052">
        <v>1</v>
      </c>
      <c r="Q1052" t="s">
        <v>7</v>
      </c>
    </row>
    <row r="1053" spans="1:28">
      <c r="A1053" t="s">
        <v>998</v>
      </c>
      <c r="B1053" t="s">
        <v>1151</v>
      </c>
      <c r="C1053">
        <v>0</v>
      </c>
      <c r="E1053" t="s">
        <v>942</v>
      </c>
      <c r="F1053" t="s">
        <v>1152</v>
      </c>
      <c r="H1053">
        <v>999.99900000000002</v>
      </c>
      <c r="K1053">
        <v>107835020</v>
      </c>
      <c r="L1053" s="2">
        <v>45535</v>
      </c>
      <c r="M1053">
        <v>28</v>
      </c>
      <c r="N1053">
        <v>1</v>
      </c>
      <c r="O1053">
        <v>9</v>
      </c>
      <c r="P1053">
        <v>1</v>
      </c>
      <c r="Q1053" t="s">
        <v>7</v>
      </c>
    </row>
    <row r="1054" spans="1:28">
      <c r="A1054" t="s">
        <v>754</v>
      </c>
      <c r="B1054" t="s">
        <v>963</v>
      </c>
      <c r="C1054">
        <v>0</v>
      </c>
      <c r="E1054" t="s">
        <v>939</v>
      </c>
      <c r="F1054" t="s">
        <v>945</v>
      </c>
      <c r="H1054">
        <v>999.99900000000002</v>
      </c>
      <c r="K1054">
        <v>105338829</v>
      </c>
      <c r="L1054" s="2">
        <v>43088</v>
      </c>
      <c r="M1054">
        <v>30</v>
      </c>
      <c r="N1054">
        <v>1</v>
      </c>
      <c r="O1054">
        <v>8</v>
      </c>
      <c r="P1054">
        <v>1</v>
      </c>
      <c r="Q1054" t="s">
        <v>7</v>
      </c>
    </row>
    <row r="1055" spans="1:28">
      <c r="A1055" t="s">
        <v>998</v>
      </c>
      <c r="B1055" t="s">
        <v>1164</v>
      </c>
      <c r="C1055">
        <v>1.9E-2</v>
      </c>
      <c r="D1055" t="s">
        <v>757</v>
      </c>
      <c r="E1055" t="s">
        <v>942</v>
      </c>
      <c r="F1055" t="s">
        <v>1028</v>
      </c>
      <c r="H1055">
        <v>999.99900000000002</v>
      </c>
      <c r="K1055">
        <v>108139378</v>
      </c>
      <c r="L1055" s="2">
        <v>45820</v>
      </c>
      <c r="M1055">
        <v>28</v>
      </c>
      <c r="N1055">
        <v>1</v>
      </c>
      <c r="O1055">
        <v>0</v>
      </c>
      <c r="P1055">
        <v>1</v>
      </c>
      <c r="Q1055" t="s">
        <v>7</v>
      </c>
    </row>
    <row r="1056" spans="1:28">
      <c r="A1056" t="s">
        <v>998</v>
      </c>
      <c r="B1056" t="s">
        <v>1083</v>
      </c>
      <c r="C1056">
        <v>0.01</v>
      </c>
      <c r="D1056" t="s">
        <v>6</v>
      </c>
      <c r="E1056" t="s">
        <v>942</v>
      </c>
      <c r="F1056" t="s">
        <v>1049</v>
      </c>
      <c r="H1056">
        <v>999.99900000000002</v>
      </c>
      <c r="K1056">
        <v>106022020</v>
      </c>
      <c r="L1056" s="2">
        <v>43721</v>
      </c>
      <c r="M1056">
        <v>21</v>
      </c>
      <c r="N1056">
        <v>1</v>
      </c>
      <c r="O1056">
        <v>7</v>
      </c>
      <c r="P1056">
        <v>4</v>
      </c>
      <c r="Q1056" t="s">
        <v>3</v>
      </c>
    </row>
    <row r="1057" spans="1:28">
      <c r="A1057" t="s">
        <v>998</v>
      </c>
      <c r="B1057" t="s">
        <v>1160</v>
      </c>
      <c r="C1057">
        <v>0</v>
      </c>
      <c r="D1057" t="s">
        <v>6</v>
      </c>
      <c r="E1057" t="s">
        <v>942</v>
      </c>
      <c r="H1057">
        <v>999.99900000000002</v>
      </c>
      <c r="K1057">
        <v>108148472</v>
      </c>
      <c r="L1057" s="2">
        <v>45829</v>
      </c>
      <c r="M1057">
        <v>1</v>
      </c>
      <c r="N1057">
        <v>1</v>
      </c>
      <c r="O1057">
        <v>0</v>
      </c>
      <c r="P1057">
        <v>1</v>
      </c>
      <c r="Q1057" t="s">
        <v>7</v>
      </c>
    </row>
    <row r="1058" spans="1:28">
      <c r="A1058" t="s">
        <v>998</v>
      </c>
      <c r="B1058" t="s">
        <v>940</v>
      </c>
      <c r="C1058">
        <v>5.0000000000000001E-3</v>
      </c>
      <c r="D1058" t="s">
        <v>756</v>
      </c>
      <c r="E1058" t="s">
        <v>945</v>
      </c>
      <c r="F1058" t="s">
        <v>942</v>
      </c>
      <c r="H1058">
        <v>999.99900000000002</v>
      </c>
      <c r="J1058" t="s">
        <v>1185</v>
      </c>
      <c r="K1058">
        <v>105881697</v>
      </c>
      <c r="L1058" s="2">
        <v>43589</v>
      </c>
      <c r="M1058">
        <v>2</v>
      </c>
      <c r="N1058">
        <v>2</v>
      </c>
      <c r="O1058">
        <v>8</v>
      </c>
      <c r="P1058">
        <v>5</v>
      </c>
      <c r="Q1058" t="s">
        <v>7</v>
      </c>
      <c r="W1058" t="s">
        <v>869</v>
      </c>
    </row>
    <row r="1059" spans="1:28">
      <c r="A1059" t="s">
        <v>998</v>
      </c>
      <c r="B1059" t="s">
        <v>1015</v>
      </c>
      <c r="C1059">
        <v>2.8000000000000001E-2</v>
      </c>
      <c r="D1059" t="s">
        <v>763</v>
      </c>
      <c r="E1059" t="s">
        <v>942</v>
      </c>
      <c r="F1059" t="s">
        <v>1162</v>
      </c>
      <c r="H1059">
        <v>999.99900000000002</v>
      </c>
      <c r="K1059">
        <v>108174677</v>
      </c>
      <c r="L1059" s="2">
        <v>45855</v>
      </c>
      <c r="M1059">
        <v>17</v>
      </c>
      <c r="N1059">
        <v>1</v>
      </c>
      <c r="O1059">
        <v>0</v>
      </c>
      <c r="P1059">
        <v>1</v>
      </c>
      <c r="Q1059" t="s">
        <v>7</v>
      </c>
    </row>
    <row r="1060" spans="1:28">
      <c r="A1060" t="s">
        <v>998</v>
      </c>
      <c r="B1060" t="s">
        <v>944</v>
      </c>
      <c r="C1060">
        <v>0.11</v>
      </c>
      <c r="D1060" t="s">
        <v>6</v>
      </c>
      <c r="E1060" t="s">
        <v>1138</v>
      </c>
      <c r="F1060" t="s">
        <v>942</v>
      </c>
      <c r="H1060">
        <v>999.99900000000002</v>
      </c>
      <c r="J1060" t="s">
        <v>773</v>
      </c>
      <c r="K1060">
        <v>107822418</v>
      </c>
      <c r="L1060" s="2">
        <v>45523</v>
      </c>
      <c r="M1060">
        <v>21</v>
      </c>
      <c r="N1060">
        <v>1</v>
      </c>
      <c r="O1060">
        <v>12</v>
      </c>
      <c r="P1060">
        <v>1</v>
      </c>
      <c r="Q1060" t="s">
        <v>7</v>
      </c>
    </row>
    <row r="1061" spans="1:28">
      <c r="A1061" t="s">
        <v>998</v>
      </c>
      <c r="B1061" t="s">
        <v>944</v>
      </c>
      <c r="C1061">
        <v>3.0000000000000001E-3</v>
      </c>
      <c r="D1061" t="s">
        <v>757</v>
      </c>
      <c r="E1061" t="s">
        <v>1066</v>
      </c>
      <c r="F1061" t="s">
        <v>1006</v>
      </c>
      <c r="H1061">
        <v>999.99900000000002</v>
      </c>
      <c r="K1061">
        <v>105168876</v>
      </c>
      <c r="L1061" s="2">
        <v>42920</v>
      </c>
      <c r="M1061">
        <v>1</v>
      </c>
      <c r="N1061">
        <v>2</v>
      </c>
      <c r="O1061">
        <v>4</v>
      </c>
      <c r="P1061">
        <v>6</v>
      </c>
      <c r="Q1061" t="s">
        <v>7</v>
      </c>
    </row>
    <row r="1062" spans="1:28">
      <c r="A1062" t="s">
        <v>998</v>
      </c>
      <c r="B1062" t="s">
        <v>944</v>
      </c>
      <c r="C1062">
        <v>0</v>
      </c>
      <c r="E1062" t="s">
        <v>1122</v>
      </c>
      <c r="F1062" t="s">
        <v>945</v>
      </c>
      <c r="H1062">
        <v>999.99900000000002</v>
      </c>
      <c r="J1062" t="s">
        <v>773</v>
      </c>
      <c r="K1062">
        <v>107000890</v>
      </c>
      <c r="L1062" s="2">
        <v>44740</v>
      </c>
      <c r="M1062">
        <v>30</v>
      </c>
      <c r="N1062">
        <v>1</v>
      </c>
      <c r="O1062">
        <v>7</v>
      </c>
      <c r="P1062">
        <v>1</v>
      </c>
      <c r="Q1062" t="s">
        <v>3</v>
      </c>
      <c r="W1062" t="s">
        <v>1302</v>
      </c>
      <c r="X1062" t="s">
        <v>1303</v>
      </c>
      <c r="AA1062" t="s">
        <v>724</v>
      </c>
      <c r="AB1062" t="s">
        <v>1304</v>
      </c>
    </row>
    <row r="1063" spans="1:28">
      <c r="A1063" t="s">
        <v>998</v>
      </c>
      <c r="B1063" t="s">
        <v>944</v>
      </c>
      <c r="C1063">
        <v>0</v>
      </c>
      <c r="E1063" t="s">
        <v>1034</v>
      </c>
      <c r="F1063" t="s">
        <v>995</v>
      </c>
      <c r="H1063">
        <v>999.99900000000002</v>
      </c>
      <c r="J1063" t="s">
        <v>1185</v>
      </c>
      <c r="K1063">
        <v>107422822</v>
      </c>
      <c r="L1063" s="2">
        <v>45150</v>
      </c>
      <c r="M1063">
        <v>24</v>
      </c>
      <c r="N1063">
        <v>1</v>
      </c>
      <c r="O1063">
        <v>8</v>
      </c>
      <c r="P1063">
        <v>1</v>
      </c>
      <c r="Q1063" t="s">
        <v>7</v>
      </c>
      <c r="W1063" t="s">
        <v>1305</v>
      </c>
      <c r="X1063" t="s">
        <v>1306</v>
      </c>
      <c r="AB1063" t="s">
        <v>1307</v>
      </c>
    </row>
    <row r="1064" spans="1:28">
      <c r="A1064" t="s">
        <v>947</v>
      </c>
      <c r="B1064" t="s">
        <v>957</v>
      </c>
      <c r="C1064">
        <v>3.0000000000000001E-3</v>
      </c>
      <c r="D1064" t="s">
        <v>757</v>
      </c>
      <c r="E1064" t="s">
        <v>942</v>
      </c>
      <c r="F1064" t="s">
        <v>955</v>
      </c>
      <c r="H1064">
        <v>999.99900000000002</v>
      </c>
      <c r="K1064">
        <v>105004676</v>
      </c>
      <c r="L1064" s="2">
        <v>42777</v>
      </c>
      <c r="M1064">
        <v>19</v>
      </c>
      <c r="N1064">
        <v>1</v>
      </c>
      <c r="O1064">
        <v>8</v>
      </c>
      <c r="P1064">
        <v>4</v>
      </c>
      <c r="Q1064" t="s">
        <v>7</v>
      </c>
    </row>
    <row r="1065" spans="1:28">
      <c r="A1065" t="s">
        <v>998</v>
      </c>
      <c r="B1065" t="s">
        <v>952</v>
      </c>
      <c r="C1065">
        <v>2E-3</v>
      </c>
      <c r="D1065" t="s">
        <v>757</v>
      </c>
      <c r="E1065" t="s">
        <v>942</v>
      </c>
      <c r="F1065" t="s">
        <v>945</v>
      </c>
      <c r="H1065">
        <v>999.99900000000002</v>
      </c>
      <c r="K1065">
        <v>106978877</v>
      </c>
      <c r="L1065" s="2">
        <v>44718</v>
      </c>
      <c r="M1065">
        <v>27</v>
      </c>
      <c r="N1065">
        <v>1</v>
      </c>
      <c r="O1065">
        <v>8</v>
      </c>
      <c r="P1065">
        <v>1</v>
      </c>
      <c r="Q1065" t="s">
        <v>7</v>
      </c>
    </row>
    <row r="1066" spans="1:28">
      <c r="A1066" t="s">
        <v>998</v>
      </c>
      <c r="B1066" t="s">
        <v>943</v>
      </c>
      <c r="C1066">
        <v>3.7999999999999999E-2</v>
      </c>
      <c r="D1066" t="s">
        <v>757</v>
      </c>
      <c r="E1066" t="s">
        <v>1079</v>
      </c>
      <c r="F1066" t="s">
        <v>1027</v>
      </c>
      <c r="H1066">
        <v>999.99900000000002</v>
      </c>
      <c r="K1066">
        <v>107063516</v>
      </c>
      <c r="L1066" s="2">
        <v>44804</v>
      </c>
      <c r="M1066">
        <v>1</v>
      </c>
      <c r="N1066">
        <v>1</v>
      </c>
      <c r="O1066">
        <v>0</v>
      </c>
      <c r="P1066">
        <v>5</v>
      </c>
      <c r="Q1066" t="s">
        <v>3</v>
      </c>
    </row>
    <row r="1067" spans="1:28">
      <c r="A1067" t="s">
        <v>998</v>
      </c>
      <c r="B1067" t="s">
        <v>943</v>
      </c>
      <c r="C1067">
        <v>0</v>
      </c>
      <c r="E1067" t="s">
        <v>1079</v>
      </c>
      <c r="F1067" t="s">
        <v>1005</v>
      </c>
      <c r="H1067">
        <v>999.99900000000002</v>
      </c>
      <c r="K1067">
        <v>106431933</v>
      </c>
      <c r="L1067" s="2">
        <v>44154</v>
      </c>
      <c r="M1067">
        <v>19</v>
      </c>
      <c r="N1067">
        <v>1</v>
      </c>
      <c r="P1067">
        <v>3</v>
      </c>
      <c r="Q1067" t="s">
        <v>7</v>
      </c>
    </row>
    <row r="1068" spans="1:28">
      <c r="A1068" t="s">
        <v>998</v>
      </c>
      <c r="B1068" t="s">
        <v>943</v>
      </c>
      <c r="C1068">
        <v>0.09</v>
      </c>
      <c r="D1068" t="s">
        <v>758</v>
      </c>
      <c r="E1068" t="s">
        <v>1079</v>
      </c>
      <c r="F1068" t="s">
        <v>1005</v>
      </c>
      <c r="H1068">
        <v>999.99900000000002</v>
      </c>
      <c r="K1068">
        <v>106912565</v>
      </c>
      <c r="L1068" s="2">
        <v>44657</v>
      </c>
      <c r="M1068">
        <v>21</v>
      </c>
      <c r="N1068">
        <v>1</v>
      </c>
      <c r="O1068">
        <v>0</v>
      </c>
      <c r="P1068">
        <v>1</v>
      </c>
      <c r="Q1068" t="s">
        <v>7</v>
      </c>
    </row>
    <row r="1069" spans="1:28">
      <c r="A1069" t="s">
        <v>998</v>
      </c>
      <c r="B1069" t="s">
        <v>943</v>
      </c>
      <c r="C1069">
        <v>1.9E-2</v>
      </c>
      <c r="D1069" t="s">
        <v>6</v>
      </c>
      <c r="E1069" t="s">
        <v>1108</v>
      </c>
      <c r="F1069" t="s">
        <v>1109</v>
      </c>
      <c r="H1069">
        <v>999.99900000000002</v>
      </c>
      <c r="K1069">
        <v>108504711</v>
      </c>
      <c r="L1069" s="2">
        <v>46162</v>
      </c>
      <c r="M1069">
        <v>17</v>
      </c>
      <c r="N1069">
        <v>1</v>
      </c>
      <c r="O1069">
        <v>0</v>
      </c>
      <c r="P1069">
        <v>5</v>
      </c>
      <c r="Q1069" t="s">
        <v>7</v>
      </c>
    </row>
    <row r="1070" spans="1:28">
      <c r="A1070" t="s">
        <v>998</v>
      </c>
      <c r="B1070" t="s">
        <v>943</v>
      </c>
      <c r="C1070">
        <v>0.25</v>
      </c>
      <c r="D1070" t="s">
        <v>764</v>
      </c>
      <c r="E1070" t="s">
        <v>944</v>
      </c>
      <c r="F1070" t="s">
        <v>1079</v>
      </c>
      <c r="H1070">
        <v>999.99900000000002</v>
      </c>
      <c r="K1070">
        <v>107972093</v>
      </c>
      <c r="L1070" s="2">
        <v>45654</v>
      </c>
      <c r="M1070">
        <v>1</v>
      </c>
      <c r="N1070">
        <v>2</v>
      </c>
      <c r="O1070">
        <v>0</v>
      </c>
      <c r="P1070">
        <v>5</v>
      </c>
      <c r="Q1070" t="s">
        <v>7</v>
      </c>
    </row>
    <row r="1071" spans="1:28">
      <c r="A1071" t="s">
        <v>998</v>
      </c>
      <c r="B1071" t="s">
        <v>943</v>
      </c>
      <c r="C1071">
        <v>0.16</v>
      </c>
      <c r="D1071" t="s">
        <v>764</v>
      </c>
      <c r="E1071" t="s">
        <v>944</v>
      </c>
      <c r="F1071" t="s">
        <v>1005</v>
      </c>
      <c r="H1071">
        <v>999.99900000000002</v>
      </c>
      <c r="K1071">
        <v>107009267</v>
      </c>
      <c r="L1071" s="2">
        <v>44749</v>
      </c>
      <c r="M1071">
        <v>18</v>
      </c>
      <c r="N1071">
        <v>1</v>
      </c>
      <c r="O1071">
        <v>0</v>
      </c>
      <c r="P1071">
        <v>5</v>
      </c>
      <c r="Q1071" t="s">
        <v>3</v>
      </c>
    </row>
    <row r="1072" spans="1:28">
      <c r="A1072" t="s">
        <v>998</v>
      </c>
      <c r="B1072" t="s">
        <v>943</v>
      </c>
      <c r="C1072">
        <v>0</v>
      </c>
      <c r="E1072" t="s">
        <v>1063</v>
      </c>
      <c r="F1072" t="s">
        <v>1027</v>
      </c>
      <c r="H1072">
        <v>999.99900000000002</v>
      </c>
      <c r="K1072">
        <v>106802147</v>
      </c>
      <c r="L1072" s="2">
        <v>44395</v>
      </c>
      <c r="M1072">
        <v>24</v>
      </c>
      <c r="N1072">
        <v>1</v>
      </c>
      <c r="O1072">
        <v>8</v>
      </c>
      <c r="P1072">
        <v>1</v>
      </c>
      <c r="Q1072" t="s">
        <v>7</v>
      </c>
    </row>
    <row r="1073" spans="1:22">
      <c r="A1073" t="s">
        <v>998</v>
      </c>
      <c r="B1073" t="s">
        <v>943</v>
      </c>
      <c r="C1073">
        <v>0</v>
      </c>
      <c r="E1073" t="s">
        <v>1063</v>
      </c>
      <c r="F1073" t="s">
        <v>1064</v>
      </c>
      <c r="H1073">
        <v>999.99900000000002</v>
      </c>
      <c r="K1073">
        <v>106337864</v>
      </c>
      <c r="L1073" s="2">
        <v>44053</v>
      </c>
      <c r="M1073">
        <v>24</v>
      </c>
      <c r="N1073">
        <v>2</v>
      </c>
      <c r="O1073">
        <v>8</v>
      </c>
      <c r="P1073">
        <v>1</v>
      </c>
      <c r="Q1073" t="s">
        <v>7</v>
      </c>
    </row>
    <row r="1074" spans="1:22">
      <c r="A1074" t="s">
        <v>998</v>
      </c>
      <c r="B1074" t="s">
        <v>943</v>
      </c>
      <c r="C1074">
        <v>0</v>
      </c>
      <c r="D1074" t="s">
        <v>757</v>
      </c>
      <c r="E1074" t="s">
        <v>1063</v>
      </c>
      <c r="F1074" t="s">
        <v>1064</v>
      </c>
      <c r="H1074">
        <v>999.99900000000002</v>
      </c>
      <c r="K1074">
        <v>105056693</v>
      </c>
      <c r="L1074" s="2">
        <v>42816</v>
      </c>
      <c r="M1074">
        <v>30</v>
      </c>
      <c r="N1074">
        <v>1</v>
      </c>
      <c r="O1074">
        <v>8</v>
      </c>
      <c r="P1074">
        <v>1</v>
      </c>
      <c r="Q1074" t="s">
        <v>3</v>
      </c>
    </row>
    <row r="1075" spans="1:22">
      <c r="A1075" t="s">
        <v>998</v>
      </c>
      <c r="B1075" t="s">
        <v>943</v>
      </c>
      <c r="C1075">
        <v>0</v>
      </c>
      <c r="E1075" t="s">
        <v>1064</v>
      </c>
      <c r="F1075" t="s">
        <v>1027</v>
      </c>
      <c r="H1075">
        <v>999.99900000000002</v>
      </c>
      <c r="K1075">
        <v>105823324</v>
      </c>
      <c r="L1075" s="2">
        <v>43547</v>
      </c>
      <c r="M1075">
        <v>30</v>
      </c>
      <c r="N1075">
        <v>1</v>
      </c>
      <c r="O1075">
        <v>8</v>
      </c>
      <c r="P1075">
        <v>1</v>
      </c>
      <c r="Q1075" t="s">
        <v>7</v>
      </c>
    </row>
    <row r="1076" spans="1:22">
      <c r="A1076" t="s">
        <v>998</v>
      </c>
      <c r="B1076" t="s">
        <v>943</v>
      </c>
      <c r="C1076">
        <v>6.6000000000000003E-2</v>
      </c>
      <c r="D1076" t="s">
        <v>757</v>
      </c>
      <c r="E1076" t="s">
        <v>1064</v>
      </c>
      <c r="F1076" t="s">
        <v>1100</v>
      </c>
      <c r="H1076">
        <v>999.99900000000002</v>
      </c>
      <c r="K1076">
        <v>106095392</v>
      </c>
      <c r="L1076" s="2">
        <v>43777</v>
      </c>
      <c r="M1076">
        <v>2</v>
      </c>
      <c r="N1076">
        <v>1</v>
      </c>
      <c r="O1076">
        <v>0</v>
      </c>
      <c r="P1076">
        <v>5</v>
      </c>
      <c r="Q1076" t="s">
        <v>8</v>
      </c>
    </row>
    <row r="1077" spans="1:22">
      <c r="A1077" t="s">
        <v>998</v>
      </c>
      <c r="B1077" t="s">
        <v>943</v>
      </c>
      <c r="C1077">
        <v>0.18</v>
      </c>
      <c r="D1077" t="s">
        <v>756</v>
      </c>
      <c r="E1077" t="s">
        <v>1005</v>
      </c>
      <c r="F1077" t="s">
        <v>1079</v>
      </c>
      <c r="H1077">
        <v>999.99900000000002</v>
      </c>
      <c r="K1077">
        <v>107719794</v>
      </c>
      <c r="L1077" s="2">
        <v>45426</v>
      </c>
      <c r="M1077">
        <v>1</v>
      </c>
      <c r="N1077">
        <v>2</v>
      </c>
      <c r="O1077">
        <v>0</v>
      </c>
      <c r="P1077">
        <v>1</v>
      </c>
      <c r="Q1077" t="s">
        <v>7</v>
      </c>
    </row>
    <row r="1078" spans="1:22">
      <c r="A1078" t="s">
        <v>998</v>
      </c>
      <c r="B1078" t="s">
        <v>943</v>
      </c>
      <c r="C1078">
        <v>0.22</v>
      </c>
      <c r="D1078" t="s">
        <v>756</v>
      </c>
      <c r="E1078" t="s">
        <v>1005</v>
      </c>
      <c r="F1078" t="s">
        <v>1079</v>
      </c>
      <c r="H1078">
        <v>999.99900000000002</v>
      </c>
      <c r="K1078">
        <v>106502446</v>
      </c>
      <c r="L1078" s="2">
        <v>44196</v>
      </c>
      <c r="M1078">
        <v>1</v>
      </c>
      <c r="N1078">
        <v>2</v>
      </c>
      <c r="P1078">
        <v>5</v>
      </c>
      <c r="Q1078" t="s">
        <v>7</v>
      </c>
    </row>
    <row r="1079" spans="1:22">
      <c r="A1079" t="s">
        <v>998</v>
      </c>
      <c r="B1079" t="s">
        <v>943</v>
      </c>
      <c r="C1079">
        <v>0.1</v>
      </c>
      <c r="D1079" t="s">
        <v>756</v>
      </c>
      <c r="E1079" t="s">
        <v>1005</v>
      </c>
      <c r="F1079" t="s">
        <v>1079</v>
      </c>
      <c r="H1079">
        <v>999.99900000000002</v>
      </c>
      <c r="K1079">
        <v>107985552</v>
      </c>
      <c r="L1079" s="2">
        <v>45667</v>
      </c>
      <c r="M1079">
        <v>2</v>
      </c>
      <c r="N1079">
        <v>6</v>
      </c>
      <c r="O1079">
        <v>0</v>
      </c>
      <c r="P1079">
        <v>5</v>
      </c>
      <c r="Q1079" t="s">
        <v>7</v>
      </c>
    </row>
    <row r="1080" spans="1:22">
      <c r="A1080" t="s">
        <v>998</v>
      </c>
      <c r="B1080" t="s">
        <v>943</v>
      </c>
      <c r="C1080">
        <v>0.31</v>
      </c>
      <c r="D1080" t="s">
        <v>762</v>
      </c>
      <c r="E1080" t="s">
        <v>1005</v>
      </c>
      <c r="F1080" t="s">
        <v>1079</v>
      </c>
      <c r="H1080">
        <v>999.99900000000002</v>
      </c>
      <c r="K1080">
        <v>106578185</v>
      </c>
      <c r="L1080" s="2">
        <v>44274</v>
      </c>
      <c r="M1080">
        <v>21</v>
      </c>
      <c r="N1080">
        <v>2</v>
      </c>
      <c r="O1080">
        <v>7</v>
      </c>
      <c r="P1080">
        <v>1</v>
      </c>
      <c r="Q1080" t="s">
        <v>7</v>
      </c>
    </row>
    <row r="1081" spans="1:22">
      <c r="A1081" t="s">
        <v>998</v>
      </c>
      <c r="B1081" t="s">
        <v>943</v>
      </c>
      <c r="C1081">
        <v>0.61</v>
      </c>
      <c r="D1081" t="s">
        <v>758</v>
      </c>
      <c r="E1081" t="s">
        <v>1005</v>
      </c>
      <c r="F1081" t="s">
        <v>944</v>
      </c>
      <c r="H1081">
        <v>999.99900000000002</v>
      </c>
      <c r="K1081">
        <v>107205109</v>
      </c>
      <c r="L1081" s="2">
        <v>44760</v>
      </c>
      <c r="M1081">
        <v>30</v>
      </c>
      <c r="N1081">
        <v>1</v>
      </c>
      <c r="O1081">
        <v>7</v>
      </c>
      <c r="P1081">
        <v>1</v>
      </c>
      <c r="Q1081" t="s">
        <v>3</v>
      </c>
    </row>
    <row r="1082" spans="1:22">
      <c r="A1082" t="s">
        <v>998</v>
      </c>
      <c r="B1082" t="s">
        <v>943</v>
      </c>
      <c r="C1082">
        <v>0</v>
      </c>
      <c r="E1082" t="s">
        <v>1005</v>
      </c>
      <c r="F1082" t="s">
        <v>1027</v>
      </c>
      <c r="H1082">
        <v>999.99900000000002</v>
      </c>
      <c r="K1082">
        <v>105864810</v>
      </c>
      <c r="L1082" s="2">
        <v>43584</v>
      </c>
      <c r="M1082">
        <v>23</v>
      </c>
      <c r="N1082">
        <v>1</v>
      </c>
      <c r="O1082">
        <v>7</v>
      </c>
      <c r="P1082">
        <v>1</v>
      </c>
      <c r="Q1082" t="s">
        <v>7</v>
      </c>
    </row>
    <row r="1083" spans="1:22">
      <c r="A1083" t="s">
        <v>998</v>
      </c>
      <c r="B1083" t="s">
        <v>943</v>
      </c>
      <c r="C1083">
        <v>0</v>
      </c>
      <c r="E1083" t="s">
        <v>1005</v>
      </c>
      <c r="F1083" t="s">
        <v>1027</v>
      </c>
      <c r="H1083">
        <v>999.99900000000002</v>
      </c>
      <c r="K1083">
        <v>108419482</v>
      </c>
      <c r="L1083" s="2">
        <v>46084</v>
      </c>
      <c r="M1083">
        <v>30</v>
      </c>
      <c r="N1083">
        <v>1</v>
      </c>
      <c r="O1083">
        <v>7</v>
      </c>
      <c r="P1083">
        <v>1</v>
      </c>
      <c r="Q1083" t="s">
        <v>7</v>
      </c>
    </row>
    <row r="1084" spans="1:22">
      <c r="A1084" t="s">
        <v>998</v>
      </c>
      <c r="B1084" t="s">
        <v>943</v>
      </c>
      <c r="C1084">
        <v>0</v>
      </c>
      <c r="E1084" t="s">
        <v>1005</v>
      </c>
      <c r="F1084" t="s">
        <v>1027</v>
      </c>
      <c r="H1084">
        <v>999.99900000000002</v>
      </c>
      <c r="K1084">
        <v>106830777</v>
      </c>
      <c r="L1084" s="2">
        <v>44573</v>
      </c>
      <c r="M1084">
        <v>30</v>
      </c>
      <c r="N1084">
        <v>1</v>
      </c>
      <c r="O1084">
        <v>7</v>
      </c>
      <c r="P1084">
        <v>1</v>
      </c>
      <c r="Q1084" t="s">
        <v>7</v>
      </c>
    </row>
    <row r="1085" spans="1:22">
      <c r="A1085" t="s">
        <v>998</v>
      </c>
      <c r="B1085" t="s">
        <v>943</v>
      </c>
      <c r="C1085">
        <v>0</v>
      </c>
      <c r="E1085" t="s">
        <v>1005</v>
      </c>
      <c r="F1085" t="s">
        <v>1027</v>
      </c>
      <c r="H1085">
        <v>999.99900000000002</v>
      </c>
      <c r="K1085">
        <v>106385300</v>
      </c>
      <c r="L1085" s="2">
        <v>44106</v>
      </c>
      <c r="M1085">
        <v>30</v>
      </c>
      <c r="N1085">
        <v>1</v>
      </c>
      <c r="O1085">
        <v>7</v>
      </c>
      <c r="P1085">
        <v>1</v>
      </c>
      <c r="Q1085" t="s">
        <v>7</v>
      </c>
    </row>
    <row r="1086" spans="1:22">
      <c r="A1086" t="s">
        <v>998</v>
      </c>
      <c r="B1086" t="s">
        <v>943</v>
      </c>
      <c r="C1086">
        <v>0</v>
      </c>
      <c r="E1086" t="s">
        <v>1005</v>
      </c>
      <c r="F1086" t="s">
        <v>1027</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998</v>
      </c>
      <c r="B1087" t="s">
        <v>943</v>
      </c>
      <c r="C1087">
        <v>0</v>
      </c>
      <c r="E1087" t="s">
        <v>1005</v>
      </c>
      <c r="F1087" t="s">
        <v>946</v>
      </c>
      <c r="H1087">
        <v>999.99900000000002</v>
      </c>
      <c r="K1087">
        <v>106064818</v>
      </c>
      <c r="L1087" s="2">
        <v>43765</v>
      </c>
      <c r="M1087">
        <v>30</v>
      </c>
      <c r="N1087">
        <v>1</v>
      </c>
      <c r="O1087">
        <v>7</v>
      </c>
      <c r="P1087">
        <v>2</v>
      </c>
      <c r="Q1087" t="s">
        <v>3</v>
      </c>
    </row>
    <row r="1088" spans="1:22">
      <c r="A1088" t="s">
        <v>998</v>
      </c>
      <c r="B1088" t="s">
        <v>943</v>
      </c>
      <c r="C1088">
        <v>0</v>
      </c>
      <c r="E1088" t="s">
        <v>1005</v>
      </c>
      <c r="F1088" t="s">
        <v>1006</v>
      </c>
      <c r="H1088">
        <v>999.99900000000002</v>
      </c>
      <c r="K1088">
        <v>106350426</v>
      </c>
      <c r="L1088" s="2">
        <v>44058</v>
      </c>
      <c r="M1088">
        <v>30</v>
      </c>
      <c r="N1088">
        <v>1</v>
      </c>
      <c r="O1088">
        <v>7</v>
      </c>
      <c r="P1088">
        <v>1</v>
      </c>
      <c r="Q1088" t="s">
        <v>7</v>
      </c>
    </row>
    <row r="1089" spans="1:17">
      <c r="A1089" t="s">
        <v>998</v>
      </c>
      <c r="B1089" t="s">
        <v>943</v>
      </c>
      <c r="C1089">
        <v>0.39</v>
      </c>
      <c r="D1089" t="s">
        <v>6</v>
      </c>
      <c r="E1089" t="s">
        <v>1005</v>
      </c>
      <c r="F1089" t="s">
        <v>941</v>
      </c>
      <c r="H1089">
        <v>999.99900000000002</v>
      </c>
      <c r="K1089">
        <v>105445151</v>
      </c>
      <c r="L1089" s="2">
        <v>43181</v>
      </c>
      <c r="M1089">
        <v>1</v>
      </c>
      <c r="N1089">
        <v>1</v>
      </c>
      <c r="O1089">
        <v>0</v>
      </c>
      <c r="P1089">
        <v>5</v>
      </c>
      <c r="Q1089" t="s">
        <v>7</v>
      </c>
    </row>
    <row r="1090" spans="1:17">
      <c r="A1090" t="s">
        <v>998</v>
      </c>
      <c r="B1090" t="s">
        <v>943</v>
      </c>
      <c r="C1090">
        <v>0</v>
      </c>
      <c r="E1090" t="s">
        <v>1005</v>
      </c>
      <c r="F1090" t="s">
        <v>941</v>
      </c>
      <c r="H1090">
        <v>999.99900000000002</v>
      </c>
      <c r="K1090">
        <v>107366519</v>
      </c>
      <c r="L1090" s="2">
        <v>45030</v>
      </c>
      <c r="M1090">
        <v>23</v>
      </c>
      <c r="N1090">
        <v>2</v>
      </c>
      <c r="O1090">
        <v>7</v>
      </c>
      <c r="P1090">
        <v>1</v>
      </c>
      <c r="Q1090" t="s">
        <v>3</v>
      </c>
    </row>
    <row r="1091" spans="1:17">
      <c r="A1091" t="s">
        <v>998</v>
      </c>
      <c r="B1091" t="s">
        <v>943</v>
      </c>
      <c r="C1091">
        <v>0</v>
      </c>
      <c r="E1091" t="s">
        <v>1005</v>
      </c>
      <c r="F1091" t="s">
        <v>941</v>
      </c>
      <c r="H1091">
        <v>999.99900000000002</v>
      </c>
      <c r="K1091">
        <v>106832235</v>
      </c>
      <c r="L1091" s="2">
        <v>44575</v>
      </c>
      <c r="M1091">
        <v>30</v>
      </c>
      <c r="N1091">
        <v>1</v>
      </c>
      <c r="O1091">
        <v>7</v>
      </c>
      <c r="P1091">
        <v>1</v>
      </c>
      <c r="Q1091" t="s">
        <v>3</v>
      </c>
    </row>
    <row r="1092" spans="1:17">
      <c r="A1092" t="s">
        <v>998</v>
      </c>
      <c r="B1092" t="s">
        <v>943</v>
      </c>
      <c r="C1092">
        <v>8.9999999999999993E-3</v>
      </c>
      <c r="D1092" t="s">
        <v>6</v>
      </c>
      <c r="E1092" t="s">
        <v>1005</v>
      </c>
      <c r="F1092" t="s">
        <v>941</v>
      </c>
      <c r="H1092">
        <v>999.99900000000002</v>
      </c>
      <c r="K1092">
        <v>107462091</v>
      </c>
      <c r="L1092" s="2">
        <v>45187</v>
      </c>
      <c r="M1092">
        <v>30</v>
      </c>
      <c r="N1092">
        <v>1</v>
      </c>
      <c r="O1092">
        <v>0</v>
      </c>
      <c r="P1092">
        <v>1</v>
      </c>
      <c r="Q1092" t="s">
        <v>3</v>
      </c>
    </row>
    <row r="1093" spans="1:17">
      <c r="A1093" t="s">
        <v>998</v>
      </c>
      <c r="B1093" t="s">
        <v>943</v>
      </c>
      <c r="C1093">
        <v>0</v>
      </c>
      <c r="E1093" t="s">
        <v>1005</v>
      </c>
      <c r="H1093">
        <v>999.99900000000002</v>
      </c>
      <c r="K1093">
        <v>106802146</v>
      </c>
      <c r="L1093" s="2">
        <v>44395</v>
      </c>
      <c r="M1093">
        <v>1</v>
      </c>
      <c r="N1093">
        <v>1</v>
      </c>
      <c r="O1093">
        <v>7</v>
      </c>
      <c r="P1093">
        <v>1</v>
      </c>
      <c r="Q1093" t="s">
        <v>7</v>
      </c>
    </row>
    <row r="1094" spans="1:17">
      <c r="A1094" t="s">
        <v>998</v>
      </c>
      <c r="B1094" t="s">
        <v>943</v>
      </c>
      <c r="C1094">
        <v>4.1000000000000002E-2</v>
      </c>
      <c r="D1094" t="s">
        <v>6</v>
      </c>
      <c r="E1094" t="s">
        <v>1124</v>
      </c>
      <c r="F1094" t="s">
        <v>1027</v>
      </c>
      <c r="H1094">
        <v>999.99900000000002</v>
      </c>
      <c r="K1094">
        <v>105240099</v>
      </c>
      <c r="L1094" s="2">
        <v>43001</v>
      </c>
      <c r="M1094">
        <v>1</v>
      </c>
      <c r="N1094">
        <v>1</v>
      </c>
      <c r="O1094">
        <v>0</v>
      </c>
      <c r="P1094">
        <v>1</v>
      </c>
      <c r="Q1094" t="s">
        <v>3</v>
      </c>
    </row>
    <row r="1095" spans="1:17">
      <c r="A1095" t="s">
        <v>998</v>
      </c>
      <c r="B1095" t="s">
        <v>943</v>
      </c>
      <c r="C1095">
        <v>4.4999999999999998E-2</v>
      </c>
      <c r="D1095" t="s">
        <v>6</v>
      </c>
      <c r="E1095" t="s">
        <v>1154</v>
      </c>
      <c r="F1095" t="s">
        <v>1079</v>
      </c>
      <c r="H1095">
        <v>999.99900000000002</v>
      </c>
      <c r="K1095">
        <v>107994044</v>
      </c>
      <c r="L1095" s="2">
        <v>45675</v>
      </c>
      <c r="M1095">
        <v>1</v>
      </c>
      <c r="N1095">
        <v>1</v>
      </c>
      <c r="O1095">
        <v>0</v>
      </c>
      <c r="P1095">
        <v>5</v>
      </c>
      <c r="Q1095" t="s">
        <v>8</v>
      </c>
    </row>
    <row r="1096" spans="1:17">
      <c r="A1096" t="s">
        <v>998</v>
      </c>
      <c r="B1096" t="s">
        <v>1029</v>
      </c>
      <c r="C1096">
        <v>3.0000000000000001E-3</v>
      </c>
      <c r="D1096" t="s">
        <v>757</v>
      </c>
      <c r="E1096" t="s">
        <v>942</v>
      </c>
      <c r="F1096" t="s">
        <v>1030</v>
      </c>
      <c r="H1096">
        <v>999.99900000000002</v>
      </c>
      <c r="K1096">
        <v>106892028</v>
      </c>
      <c r="L1096" s="2">
        <v>44633</v>
      </c>
      <c r="M1096">
        <v>20</v>
      </c>
      <c r="N1096">
        <v>10</v>
      </c>
      <c r="O1096">
        <v>0</v>
      </c>
      <c r="P1096">
        <v>8</v>
      </c>
    </row>
    <row r="1097" spans="1:17">
      <c r="A1097" t="s">
        <v>998</v>
      </c>
      <c r="B1097" t="s">
        <v>1029</v>
      </c>
      <c r="C1097">
        <v>1.0999999999999999E-2</v>
      </c>
      <c r="D1097" t="s">
        <v>757</v>
      </c>
      <c r="E1097" t="s">
        <v>942</v>
      </c>
      <c r="F1097" t="s">
        <v>1030</v>
      </c>
      <c r="H1097">
        <v>999.99900000000002</v>
      </c>
      <c r="K1097">
        <v>105372615</v>
      </c>
      <c r="L1097" s="2">
        <v>43103</v>
      </c>
      <c r="M1097">
        <v>30</v>
      </c>
      <c r="N1097">
        <v>4</v>
      </c>
      <c r="O1097">
        <v>8</v>
      </c>
      <c r="P1097">
        <v>5</v>
      </c>
      <c r="Q1097" t="s">
        <v>7</v>
      </c>
    </row>
    <row r="1098" spans="1:17">
      <c r="A1098" t="s">
        <v>998</v>
      </c>
      <c r="B1098" t="s">
        <v>1029</v>
      </c>
      <c r="C1098">
        <v>8.9999999999999993E-3</v>
      </c>
      <c r="D1098" t="s">
        <v>757</v>
      </c>
      <c r="E1098" t="s">
        <v>939</v>
      </c>
      <c r="F1098" t="s">
        <v>1030</v>
      </c>
      <c r="H1098">
        <v>999.99900000000002</v>
      </c>
      <c r="K1098">
        <v>107505077</v>
      </c>
      <c r="L1098" s="2">
        <v>45211</v>
      </c>
      <c r="M1098">
        <v>32</v>
      </c>
      <c r="N1098">
        <v>1</v>
      </c>
      <c r="O1098">
        <v>0</v>
      </c>
      <c r="P1098">
        <v>1</v>
      </c>
      <c r="Q1098" t="s">
        <v>7</v>
      </c>
    </row>
    <row r="1099" spans="1:17">
      <c r="A1099" t="s">
        <v>947</v>
      </c>
      <c r="B1099" t="s">
        <v>948</v>
      </c>
      <c r="C1099">
        <v>2E-3</v>
      </c>
      <c r="D1099" t="s">
        <v>6</v>
      </c>
      <c r="E1099" t="s">
        <v>942</v>
      </c>
      <c r="F1099" t="s">
        <v>971</v>
      </c>
      <c r="H1099">
        <v>999.99900000000002</v>
      </c>
      <c r="K1099">
        <v>105097137</v>
      </c>
      <c r="L1099" s="2">
        <v>42863</v>
      </c>
      <c r="M1099">
        <v>1</v>
      </c>
      <c r="N1099">
        <v>1</v>
      </c>
      <c r="O1099">
        <v>0</v>
      </c>
      <c r="P1099">
        <v>1</v>
      </c>
      <c r="Q1099" t="s">
        <v>7</v>
      </c>
    </row>
    <row r="1100" spans="1:17">
      <c r="A1100" t="s">
        <v>947</v>
      </c>
      <c r="B1100" t="s">
        <v>942</v>
      </c>
      <c r="C1100">
        <v>0</v>
      </c>
      <c r="E1100" t="s">
        <v>961</v>
      </c>
      <c r="F1100" t="s">
        <v>962</v>
      </c>
      <c r="H1100">
        <v>999.99900000000002</v>
      </c>
      <c r="K1100">
        <v>107814414</v>
      </c>
      <c r="L1100" s="2">
        <v>45512</v>
      </c>
      <c r="M1100">
        <v>30</v>
      </c>
      <c r="N1100">
        <v>2</v>
      </c>
      <c r="O1100">
        <v>0</v>
      </c>
      <c r="P1100">
        <v>1</v>
      </c>
      <c r="Q1100" t="s">
        <v>7</v>
      </c>
    </row>
    <row r="1101" spans="1:17">
      <c r="A1101" t="s">
        <v>947</v>
      </c>
      <c r="B1101" t="s">
        <v>942</v>
      </c>
      <c r="C1101">
        <v>0</v>
      </c>
      <c r="E1101" t="s">
        <v>961</v>
      </c>
      <c r="F1101" t="s">
        <v>955</v>
      </c>
      <c r="H1101">
        <v>999.99900000000002</v>
      </c>
      <c r="K1101">
        <v>107983295</v>
      </c>
      <c r="L1101" s="2">
        <v>45665</v>
      </c>
      <c r="M1101">
        <v>30</v>
      </c>
      <c r="N1101">
        <v>1</v>
      </c>
      <c r="O1101">
        <v>7</v>
      </c>
      <c r="P1101">
        <v>1</v>
      </c>
      <c r="Q1101" t="s">
        <v>7</v>
      </c>
    </row>
    <row r="1102" spans="1:17">
      <c r="A1102" t="s">
        <v>998</v>
      </c>
      <c r="B1102" t="s">
        <v>942</v>
      </c>
      <c r="C1102">
        <v>0</v>
      </c>
      <c r="D1102" t="s">
        <v>756</v>
      </c>
      <c r="E1102" t="s">
        <v>1156</v>
      </c>
      <c r="F1102" t="s">
        <v>1033</v>
      </c>
      <c r="H1102">
        <v>999.99900000000002</v>
      </c>
      <c r="K1102">
        <v>107745023</v>
      </c>
      <c r="L1102" s="2">
        <v>45451</v>
      </c>
      <c r="M1102">
        <v>21</v>
      </c>
      <c r="N1102">
        <v>1</v>
      </c>
      <c r="O1102">
        <v>0</v>
      </c>
      <c r="P1102">
        <v>1</v>
      </c>
      <c r="Q1102" t="s">
        <v>7</v>
      </c>
    </row>
    <row r="1103" spans="1:17">
      <c r="A1103" t="s">
        <v>947</v>
      </c>
      <c r="B1103" t="s">
        <v>942</v>
      </c>
      <c r="C1103">
        <v>0</v>
      </c>
      <c r="E1103" t="s">
        <v>978</v>
      </c>
      <c r="F1103" t="s">
        <v>962</v>
      </c>
      <c r="H1103">
        <v>999.99900000000002</v>
      </c>
      <c r="K1103">
        <v>107627154</v>
      </c>
      <c r="L1103" s="2">
        <v>45338</v>
      </c>
      <c r="M1103">
        <v>30</v>
      </c>
      <c r="N1103">
        <v>1</v>
      </c>
      <c r="O1103">
        <v>7</v>
      </c>
      <c r="P1103">
        <v>1</v>
      </c>
      <c r="Q1103" t="s">
        <v>8</v>
      </c>
    </row>
    <row r="1104" spans="1:17">
      <c r="A1104" t="s">
        <v>947</v>
      </c>
      <c r="B1104" t="s">
        <v>942</v>
      </c>
      <c r="C1104">
        <v>0</v>
      </c>
      <c r="E1104" t="s">
        <v>978</v>
      </c>
      <c r="H1104">
        <v>999.99900000000002</v>
      </c>
      <c r="K1104">
        <v>106369441</v>
      </c>
      <c r="L1104" s="2">
        <v>44119</v>
      </c>
      <c r="M1104">
        <v>30</v>
      </c>
      <c r="N1104">
        <v>1</v>
      </c>
      <c r="O1104">
        <v>0</v>
      </c>
      <c r="P1104">
        <v>1</v>
      </c>
      <c r="Q1104" t="s">
        <v>7</v>
      </c>
    </row>
    <row r="1105" spans="1:28">
      <c r="A1105" t="s">
        <v>947</v>
      </c>
      <c r="B1105" t="s">
        <v>942</v>
      </c>
      <c r="C1105">
        <v>0</v>
      </c>
      <c r="E1105" t="s">
        <v>966</v>
      </c>
      <c r="H1105">
        <v>999.99900000000002</v>
      </c>
      <c r="K1105">
        <v>105335592</v>
      </c>
      <c r="L1105" s="2">
        <v>43083</v>
      </c>
      <c r="M1105">
        <v>30</v>
      </c>
      <c r="N1105">
        <v>1</v>
      </c>
      <c r="O1105">
        <v>0</v>
      </c>
      <c r="P1105">
        <v>1</v>
      </c>
      <c r="Q1105" t="s">
        <v>7</v>
      </c>
    </row>
    <row r="1106" spans="1:28">
      <c r="A1106" t="s">
        <v>947</v>
      </c>
      <c r="B1106" t="s">
        <v>942</v>
      </c>
      <c r="C1106">
        <v>0</v>
      </c>
      <c r="E1106" t="s">
        <v>973</v>
      </c>
      <c r="F1106" t="s">
        <v>952</v>
      </c>
      <c r="H1106">
        <v>999.99900000000002</v>
      </c>
      <c r="K1106">
        <v>105719359</v>
      </c>
      <c r="L1106" s="2">
        <v>43458</v>
      </c>
      <c r="M1106">
        <v>30</v>
      </c>
      <c r="N1106">
        <v>1</v>
      </c>
      <c r="O1106">
        <v>8</v>
      </c>
      <c r="P1106">
        <v>1</v>
      </c>
      <c r="Q1106" t="s">
        <v>7</v>
      </c>
    </row>
    <row r="1107" spans="1:28">
      <c r="A1107" t="s">
        <v>998</v>
      </c>
      <c r="B1107" t="s">
        <v>942</v>
      </c>
      <c r="C1107">
        <v>4.0000000000000001E-3</v>
      </c>
      <c r="D1107" t="s">
        <v>758</v>
      </c>
      <c r="E1107" t="s">
        <v>1102</v>
      </c>
      <c r="F1107" t="s">
        <v>945</v>
      </c>
      <c r="H1107">
        <v>999.99900000000002</v>
      </c>
      <c r="J1107" t="s">
        <v>1185</v>
      </c>
      <c r="K1107">
        <v>106363268</v>
      </c>
      <c r="L1107" s="2">
        <v>44078</v>
      </c>
      <c r="M1107">
        <v>21</v>
      </c>
      <c r="N1107">
        <v>1</v>
      </c>
      <c r="O1107">
        <v>7</v>
      </c>
      <c r="P1107">
        <v>5</v>
      </c>
      <c r="Q1107" t="s">
        <v>7</v>
      </c>
      <c r="W1107" t="s">
        <v>1308</v>
      </c>
      <c r="X1107" t="s">
        <v>1309</v>
      </c>
      <c r="AB1107" t="s">
        <v>1310</v>
      </c>
    </row>
    <row r="1108" spans="1:28">
      <c r="A1108" t="s">
        <v>947</v>
      </c>
      <c r="B1108" t="s">
        <v>942</v>
      </c>
      <c r="C1108">
        <v>0</v>
      </c>
      <c r="E1108" t="s">
        <v>955</v>
      </c>
      <c r="F1108" t="s">
        <v>957</v>
      </c>
      <c r="H1108">
        <v>999.99900000000002</v>
      </c>
      <c r="K1108">
        <v>107331336</v>
      </c>
      <c r="L1108" s="2">
        <v>45057</v>
      </c>
      <c r="M1108">
        <v>30</v>
      </c>
      <c r="N1108">
        <v>1</v>
      </c>
      <c r="O1108">
        <v>7</v>
      </c>
      <c r="P1108">
        <v>1</v>
      </c>
      <c r="Q1108" t="s">
        <v>7</v>
      </c>
    </row>
    <row r="1109" spans="1:28">
      <c r="A1109" t="s">
        <v>947</v>
      </c>
      <c r="B1109" t="s">
        <v>942</v>
      </c>
      <c r="C1109">
        <v>0</v>
      </c>
      <c r="E1109" t="s">
        <v>955</v>
      </c>
      <c r="F1109" t="s">
        <v>991</v>
      </c>
      <c r="H1109">
        <v>999.99900000000002</v>
      </c>
      <c r="K1109">
        <v>108327242</v>
      </c>
      <c r="L1109" s="2">
        <v>45993</v>
      </c>
      <c r="M1109">
        <v>30</v>
      </c>
      <c r="N1109">
        <v>2</v>
      </c>
      <c r="O1109">
        <v>7</v>
      </c>
      <c r="P1109">
        <v>1</v>
      </c>
      <c r="Q1109" t="s">
        <v>7</v>
      </c>
    </row>
    <row r="1110" spans="1:28">
      <c r="A1110" t="s">
        <v>947</v>
      </c>
      <c r="B1110" t="s">
        <v>942</v>
      </c>
      <c r="C1110">
        <v>9.5000000000000001E-2</v>
      </c>
      <c r="D1110" t="s">
        <v>765</v>
      </c>
      <c r="E1110" t="s">
        <v>982</v>
      </c>
      <c r="F1110" t="s">
        <v>958</v>
      </c>
      <c r="H1110">
        <v>999.99900000000002</v>
      </c>
      <c r="K1110">
        <v>106922899</v>
      </c>
      <c r="L1110" s="2">
        <v>44665</v>
      </c>
      <c r="M1110">
        <v>25</v>
      </c>
      <c r="N1110">
        <v>1</v>
      </c>
      <c r="O1110">
        <v>0</v>
      </c>
      <c r="P1110">
        <v>1</v>
      </c>
      <c r="Q1110" t="s">
        <v>7</v>
      </c>
    </row>
    <row r="1111" spans="1:28">
      <c r="A1111" t="s">
        <v>998</v>
      </c>
      <c r="B1111" t="s">
        <v>942</v>
      </c>
      <c r="C1111">
        <v>0</v>
      </c>
      <c r="E1111" t="s">
        <v>1166</v>
      </c>
      <c r="F1111" t="s">
        <v>1009</v>
      </c>
      <c r="H1111">
        <v>999.99900000000002</v>
      </c>
      <c r="K1111">
        <v>108334357</v>
      </c>
      <c r="L1111" s="2">
        <v>46003</v>
      </c>
      <c r="M1111">
        <v>15</v>
      </c>
      <c r="N1111">
        <v>1</v>
      </c>
      <c r="O1111">
        <v>8</v>
      </c>
      <c r="P1111">
        <v>1</v>
      </c>
      <c r="Q1111" t="s">
        <v>3</v>
      </c>
      <c r="R1111">
        <v>35.169499999999999</v>
      </c>
      <c r="S1111">
        <v>-79.404360999999994</v>
      </c>
      <c r="T1111" t="s">
        <v>1037</v>
      </c>
      <c r="U1111" t="s">
        <v>367</v>
      </c>
      <c r="V1111">
        <v>1.4618</v>
      </c>
    </row>
    <row r="1112" spans="1:28">
      <c r="A1112" t="s">
        <v>947</v>
      </c>
      <c r="B1112" t="s">
        <v>942</v>
      </c>
      <c r="C1112">
        <v>5.0000000000000001E-3</v>
      </c>
      <c r="D1112" t="s">
        <v>756</v>
      </c>
      <c r="E1112" t="s">
        <v>992</v>
      </c>
      <c r="F1112" t="s">
        <v>953</v>
      </c>
      <c r="H1112">
        <v>999.99900000000002</v>
      </c>
      <c r="K1112">
        <v>108396073</v>
      </c>
      <c r="L1112" s="2">
        <v>46056</v>
      </c>
      <c r="M1112">
        <v>19</v>
      </c>
      <c r="N1112">
        <v>2</v>
      </c>
      <c r="O1112">
        <v>22</v>
      </c>
      <c r="P1112">
        <v>1</v>
      </c>
      <c r="Q1112" t="s">
        <v>7</v>
      </c>
    </row>
    <row r="1113" spans="1:28">
      <c r="A1113" t="s">
        <v>998</v>
      </c>
      <c r="B1113" t="s">
        <v>942</v>
      </c>
      <c r="C1113">
        <v>0</v>
      </c>
      <c r="E1113" t="s">
        <v>1115</v>
      </c>
      <c r="F1113" t="s">
        <v>1010</v>
      </c>
      <c r="H1113">
        <v>999.99900000000002</v>
      </c>
      <c r="K1113">
        <v>106802271</v>
      </c>
      <c r="L1113" s="2">
        <v>44470</v>
      </c>
      <c r="M1113">
        <v>30</v>
      </c>
      <c r="N1113">
        <v>1</v>
      </c>
      <c r="O1113">
        <v>7</v>
      </c>
      <c r="P1113">
        <v>4</v>
      </c>
      <c r="Q1113" t="s">
        <v>7</v>
      </c>
    </row>
    <row r="1114" spans="1:28">
      <c r="A1114" t="s">
        <v>998</v>
      </c>
      <c r="B1114" t="s">
        <v>942</v>
      </c>
      <c r="C1114">
        <v>7.0000000000000007E-2</v>
      </c>
      <c r="D1114" t="s">
        <v>765</v>
      </c>
      <c r="E1114" t="s">
        <v>1170</v>
      </c>
      <c r="F1114" t="s">
        <v>1009</v>
      </c>
      <c r="H1114">
        <v>999.99900000000002</v>
      </c>
      <c r="K1114">
        <v>108241242</v>
      </c>
      <c r="L1114" s="2">
        <v>45922</v>
      </c>
      <c r="M1114">
        <v>30</v>
      </c>
      <c r="N1114">
        <v>1</v>
      </c>
      <c r="O1114">
        <v>7</v>
      </c>
      <c r="P1114">
        <v>1</v>
      </c>
      <c r="Q1114" t="s">
        <v>7</v>
      </c>
    </row>
    <row r="1115" spans="1:28">
      <c r="A1115" t="s">
        <v>998</v>
      </c>
      <c r="B1115" t="s">
        <v>942</v>
      </c>
      <c r="C1115">
        <v>0</v>
      </c>
      <c r="E1115" t="s">
        <v>1134</v>
      </c>
      <c r="F1115" t="s">
        <v>1041</v>
      </c>
      <c r="H1115">
        <v>999.99900000000002</v>
      </c>
      <c r="K1115">
        <v>107046533</v>
      </c>
      <c r="L1115" s="2">
        <v>44787</v>
      </c>
      <c r="M1115">
        <v>30</v>
      </c>
      <c r="N1115">
        <v>1</v>
      </c>
      <c r="O1115">
        <v>8</v>
      </c>
      <c r="P1115">
        <v>5</v>
      </c>
      <c r="Q1115" t="s">
        <v>8</v>
      </c>
    </row>
    <row r="1116" spans="1:28">
      <c r="A1116" t="s">
        <v>998</v>
      </c>
      <c r="B1116" t="s">
        <v>942</v>
      </c>
      <c r="C1116">
        <v>0</v>
      </c>
      <c r="E1116" t="s">
        <v>1173</v>
      </c>
      <c r="F1116" t="s">
        <v>1075</v>
      </c>
      <c r="H1116">
        <v>999.99900000000002</v>
      </c>
      <c r="K1116">
        <v>108464424</v>
      </c>
      <c r="L1116" s="2">
        <v>46125</v>
      </c>
      <c r="M1116">
        <v>21</v>
      </c>
      <c r="N1116">
        <v>1</v>
      </c>
      <c r="O1116">
        <v>9</v>
      </c>
      <c r="P1116">
        <v>1</v>
      </c>
      <c r="Q1116" t="s">
        <v>7</v>
      </c>
    </row>
    <row r="1117" spans="1:28">
      <c r="A1117" t="s">
        <v>998</v>
      </c>
      <c r="B1117" t="s">
        <v>942</v>
      </c>
      <c r="C1117">
        <v>9.1999999999999998E-2</v>
      </c>
      <c r="D1117" t="s">
        <v>756</v>
      </c>
      <c r="E1117" t="s">
        <v>1177</v>
      </c>
      <c r="F1117" t="s">
        <v>1178</v>
      </c>
      <c r="H1117">
        <v>999.99900000000002</v>
      </c>
      <c r="K1117">
        <v>108562730</v>
      </c>
      <c r="L1117" s="2">
        <v>46221</v>
      </c>
      <c r="M1117">
        <v>21</v>
      </c>
      <c r="N1117">
        <v>1</v>
      </c>
      <c r="O1117">
        <v>0</v>
      </c>
      <c r="P1117">
        <v>1</v>
      </c>
      <c r="Q1117" t="s">
        <v>7</v>
      </c>
    </row>
    <row r="1118" spans="1:28">
      <c r="A1118" t="s">
        <v>947</v>
      </c>
      <c r="B1118" t="s">
        <v>942</v>
      </c>
      <c r="C1118">
        <v>0.02</v>
      </c>
      <c r="D1118" t="s">
        <v>756</v>
      </c>
      <c r="E1118" t="s">
        <v>976</v>
      </c>
      <c r="F1118" t="s">
        <v>948</v>
      </c>
      <c r="H1118">
        <v>999.99900000000002</v>
      </c>
      <c r="K1118">
        <v>106304131</v>
      </c>
      <c r="L1118" s="2">
        <v>44053</v>
      </c>
      <c r="M1118">
        <v>2</v>
      </c>
      <c r="N1118">
        <v>2</v>
      </c>
      <c r="O1118">
        <v>0</v>
      </c>
      <c r="P1118">
        <v>5</v>
      </c>
      <c r="Q1118" t="s">
        <v>7</v>
      </c>
    </row>
    <row r="1119" spans="1:28">
      <c r="A1119" t="s">
        <v>998</v>
      </c>
      <c r="B1119" t="s">
        <v>942</v>
      </c>
      <c r="C1119">
        <v>0</v>
      </c>
      <c r="E1119" t="s">
        <v>1051</v>
      </c>
      <c r="F1119" t="s">
        <v>1003</v>
      </c>
      <c r="H1119">
        <v>999.99900000000002</v>
      </c>
      <c r="K1119">
        <v>105028147</v>
      </c>
      <c r="L1119" s="2">
        <v>42776</v>
      </c>
      <c r="M1119">
        <v>21</v>
      </c>
      <c r="N1119">
        <v>1</v>
      </c>
      <c r="O1119">
        <v>7</v>
      </c>
      <c r="P1119">
        <v>2</v>
      </c>
      <c r="Q1119" t="s">
        <v>7</v>
      </c>
    </row>
    <row r="1120" spans="1:28">
      <c r="A1120" t="s">
        <v>998</v>
      </c>
      <c r="B1120" t="s">
        <v>942</v>
      </c>
      <c r="C1120">
        <v>0</v>
      </c>
      <c r="E1120" t="s">
        <v>1072</v>
      </c>
      <c r="F1120" t="s">
        <v>942</v>
      </c>
      <c r="H1120">
        <v>999.99900000000002</v>
      </c>
      <c r="K1120">
        <v>105544125</v>
      </c>
      <c r="L1120" s="2">
        <v>43294</v>
      </c>
      <c r="M1120">
        <v>23</v>
      </c>
      <c r="N1120">
        <v>1</v>
      </c>
      <c r="O1120">
        <v>7</v>
      </c>
      <c r="P1120">
        <v>4</v>
      </c>
      <c r="Q1120" t="s">
        <v>7</v>
      </c>
    </row>
    <row r="1121" spans="1:17">
      <c r="A1121" t="s">
        <v>998</v>
      </c>
      <c r="B1121" t="s">
        <v>942</v>
      </c>
      <c r="C1121">
        <v>0</v>
      </c>
      <c r="D1121" t="s">
        <v>758</v>
      </c>
      <c r="E1121" t="s">
        <v>963</v>
      </c>
      <c r="F1121" t="s">
        <v>952</v>
      </c>
      <c r="H1121">
        <v>999.99900000000002</v>
      </c>
      <c r="K1121">
        <v>108247888</v>
      </c>
      <c r="L1121" s="2">
        <v>45929</v>
      </c>
      <c r="M1121">
        <v>28</v>
      </c>
      <c r="N1121">
        <v>2</v>
      </c>
      <c r="O1121">
        <v>0</v>
      </c>
      <c r="P1121">
        <v>1</v>
      </c>
      <c r="Q1121" t="s">
        <v>7</v>
      </c>
    </row>
    <row r="1122" spans="1:17">
      <c r="A1122" t="s">
        <v>998</v>
      </c>
      <c r="B1122" t="s">
        <v>942</v>
      </c>
      <c r="C1122">
        <v>8.9999999999999993E-3</v>
      </c>
      <c r="D1122" t="s">
        <v>756</v>
      </c>
      <c r="E1122" t="s">
        <v>963</v>
      </c>
      <c r="F1122" t="s">
        <v>945</v>
      </c>
      <c r="H1122">
        <v>999.99900000000002</v>
      </c>
      <c r="K1122">
        <v>108566465</v>
      </c>
      <c r="L1122" s="2">
        <v>46225</v>
      </c>
      <c r="M1122">
        <v>28</v>
      </c>
      <c r="N1122">
        <v>1</v>
      </c>
      <c r="O1122">
        <v>0</v>
      </c>
      <c r="P1122">
        <v>1</v>
      </c>
      <c r="Q1122" t="s">
        <v>7</v>
      </c>
    </row>
    <row r="1123" spans="1:17">
      <c r="A1123" t="s">
        <v>998</v>
      </c>
      <c r="B1123" t="s">
        <v>942</v>
      </c>
      <c r="C1123">
        <v>1.9E-2</v>
      </c>
      <c r="D1123" t="s">
        <v>758</v>
      </c>
      <c r="E1123" t="s">
        <v>1043</v>
      </c>
      <c r="F1123" t="s">
        <v>1029</v>
      </c>
      <c r="H1123">
        <v>999.99900000000002</v>
      </c>
      <c r="K1123">
        <v>108048728</v>
      </c>
      <c r="L1123" s="2">
        <v>45732</v>
      </c>
      <c r="M1123">
        <v>19</v>
      </c>
      <c r="N1123">
        <v>2</v>
      </c>
      <c r="O1123">
        <v>0</v>
      </c>
      <c r="P1123">
        <v>1</v>
      </c>
      <c r="Q1123" t="s">
        <v>7</v>
      </c>
    </row>
    <row r="1124" spans="1:17">
      <c r="A1124" t="s">
        <v>998</v>
      </c>
      <c r="B1124" t="s">
        <v>942</v>
      </c>
      <c r="C1124">
        <v>0</v>
      </c>
      <c r="E1124" t="s">
        <v>1036</v>
      </c>
      <c r="F1124" t="s">
        <v>1031</v>
      </c>
      <c r="H1124">
        <v>999.99900000000002</v>
      </c>
      <c r="K1124">
        <v>107536946</v>
      </c>
      <c r="L1124" s="2">
        <v>45251</v>
      </c>
      <c r="M1124">
        <v>21</v>
      </c>
      <c r="N1124">
        <v>2</v>
      </c>
      <c r="O1124">
        <v>8</v>
      </c>
      <c r="P1124">
        <v>1</v>
      </c>
      <c r="Q1124" t="s">
        <v>7</v>
      </c>
    </row>
    <row r="1125" spans="1:17">
      <c r="A1125" t="s">
        <v>998</v>
      </c>
      <c r="B1125" t="s">
        <v>942</v>
      </c>
      <c r="C1125">
        <v>0</v>
      </c>
      <c r="E1125" t="s">
        <v>1023</v>
      </c>
      <c r="F1125" t="s">
        <v>945</v>
      </c>
      <c r="H1125">
        <v>999.99900000000002</v>
      </c>
      <c r="K1125">
        <v>107500988</v>
      </c>
      <c r="L1125" s="2">
        <v>45223</v>
      </c>
      <c r="M1125">
        <v>23</v>
      </c>
      <c r="N1125">
        <v>1</v>
      </c>
      <c r="O1125">
        <v>8</v>
      </c>
      <c r="P1125">
        <v>1</v>
      </c>
      <c r="Q1125" t="s">
        <v>8</v>
      </c>
    </row>
    <row r="1126" spans="1:17">
      <c r="A1126" t="s">
        <v>998</v>
      </c>
      <c r="B1126" t="s">
        <v>1064</v>
      </c>
      <c r="C1126">
        <v>0</v>
      </c>
      <c r="D1126" t="s">
        <v>763</v>
      </c>
      <c r="E1126" t="s">
        <v>943</v>
      </c>
      <c r="F1126" t="s">
        <v>1027</v>
      </c>
      <c r="H1126">
        <v>999.99900000000002</v>
      </c>
      <c r="K1126">
        <v>105465442</v>
      </c>
      <c r="L1126" s="2">
        <v>43207</v>
      </c>
      <c r="M1126">
        <v>30</v>
      </c>
      <c r="N1126">
        <v>1</v>
      </c>
      <c r="O1126">
        <v>8</v>
      </c>
      <c r="P1126">
        <v>1</v>
      </c>
      <c r="Q1126" t="s">
        <v>7</v>
      </c>
    </row>
    <row r="1127" spans="1:17">
      <c r="A1127" t="s">
        <v>998</v>
      </c>
      <c r="B1127" t="s">
        <v>1005</v>
      </c>
      <c r="C1127">
        <v>0</v>
      </c>
      <c r="E1127" t="s">
        <v>943</v>
      </c>
      <c r="F1127" t="s">
        <v>1027</v>
      </c>
      <c r="H1127">
        <v>999.99900000000002</v>
      </c>
      <c r="K1127">
        <v>105894326</v>
      </c>
      <c r="L1127" s="2">
        <v>43613</v>
      </c>
      <c r="M1127">
        <v>24</v>
      </c>
      <c r="N1127">
        <v>1</v>
      </c>
      <c r="O1127">
        <v>7</v>
      </c>
      <c r="P1127">
        <v>1</v>
      </c>
      <c r="Q1127" t="s">
        <v>7</v>
      </c>
    </row>
    <row r="1128" spans="1:17">
      <c r="A1128" t="s">
        <v>998</v>
      </c>
      <c r="B1128" t="s">
        <v>1005</v>
      </c>
      <c r="C1128">
        <v>0</v>
      </c>
      <c r="E1128" t="s">
        <v>943</v>
      </c>
      <c r="F1128" t="s">
        <v>1005</v>
      </c>
      <c r="H1128">
        <v>999.99900000000002</v>
      </c>
      <c r="K1128">
        <v>108429578</v>
      </c>
      <c r="L1128" s="2">
        <v>46094</v>
      </c>
      <c r="M1128">
        <v>30</v>
      </c>
      <c r="N1128">
        <v>1</v>
      </c>
      <c r="O1128">
        <v>8</v>
      </c>
      <c r="P1128">
        <v>1</v>
      </c>
      <c r="Q1128" t="s">
        <v>3</v>
      </c>
    </row>
    <row r="1129" spans="1:17">
      <c r="A1129" t="s">
        <v>998</v>
      </c>
      <c r="B1129" t="s">
        <v>1005</v>
      </c>
      <c r="C1129">
        <v>2E-3</v>
      </c>
      <c r="D1129" t="s">
        <v>6</v>
      </c>
      <c r="E1129" t="s">
        <v>943</v>
      </c>
      <c r="F1129" t="s">
        <v>1006</v>
      </c>
      <c r="H1129">
        <v>999.99900000000002</v>
      </c>
      <c r="K1129">
        <v>107530829</v>
      </c>
      <c r="L1129" s="2">
        <v>45247</v>
      </c>
      <c r="M1129">
        <v>21</v>
      </c>
      <c r="N1129">
        <v>1</v>
      </c>
      <c r="O1129">
        <v>7</v>
      </c>
      <c r="P1129">
        <v>1</v>
      </c>
      <c r="Q1129" t="s">
        <v>3</v>
      </c>
    </row>
    <row r="1130" spans="1:17">
      <c r="A1130" t="s">
        <v>998</v>
      </c>
      <c r="B1130" t="s">
        <v>1006</v>
      </c>
      <c r="C1130">
        <v>1.9E-2</v>
      </c>
      <c r="D1130" t="s">
        <v>756</v>
      </c>
      <c r="E1130" t="s">
        <v>944</v>
      </c>
      <c r="F1130" t="s">
        <v>1026</v>
      </c>
      <c r="H1130">
        <v>999.99900000000002</v>
      </c>
      <c r="K1130">
        <v>108479797</v>
      </c>
      <c r="L1130" s="2">
        <v>46140</v>
      </c>
      <c r="M1130">
        <v>19</v>
      </c>
      <c r="N1130">
        <v>1</v>
      </c>
      <c r="O1130">
        <v>0</v>
      </c>
      <c r="P1130">
        <v>1</v>
      </c>
      <c r="Q1130" t="s">
        <v>7</v>
      </c>
    </row>
    <row r="1131" spans="1:17">
      <c r="A1131" t="s">
        <v>998</v>
      </c>
      <c r="B1131" t="s">
        <v>1006</v>
      </c>
      <c r="C1131">
        <v>1.9E-2</v>
      </c>
      <c r="D1131" t="s">
        <v>756</v>
      </c>
      <c r="E1131" t="s">
        <v>944</v>
      </c>
      <c r="F1131" t="s">
        <v>1141</v>
      </c>
      <c r="H1131">
        <v>999.99900000000002</v>
      </c>
      <c r="K1131">
        <v>108474754</v>
      </c>
      <c r="L1131" s="2">
        <v>46134</v>
      </c>
      <c r="M1131">
        <v>19</v>
      </c>
      <c r="N1131">
        <v>1</v>
      </c>
      <c r="O1131">
        <v>0</v>
      </c>
      <c r="P1131">
        <v>1</v>
      </c>
      <c r="Q1131" t="s">
        <v>7</v>
      </c>
    </row>
    <row r="1132" spans="1:17">
      <c r="A1132" t="s">
        <v>998</v>
      </c>
      <c r="B1132" t="s">
        <v>1006</v>
      </c>
      <c r="C1132">
        <v>1.4E-2</v>
      </c>
      <c r="D1132" t="s">
        <v>756</v>
      </c>
      <c r="E1132" t="s">
        <v>944</v>
      </c>
      <c r="F1132" t="s">
        <v>1141</v>
      </c>
      <c r="H1132">
        <v>999.99900000000002</v>
      </c>
      <c r="K1132">
        <v>108550636</v>
      </c>
      <c r="L1132" s="2">
        <v>46207</v>
      </c>
      <c r="M1132">
        <v>19</v>
      </c>
      <c r="N1132">
        <v>1</v>
      </c>
      <c r="O1132">
        <v>25</v>
      </c>
      <c r="P1132">
        <v>1</v>
      </c>
      <c r="Q1132" t="s">
        <v>7</v>
      </c>
    </row>
    <row r="1133" spans="1:17">
      <c r="A1133" t="s">
        <v>998</v>
      </c>
      <c r="B1133" t="s">
        <v>1175</v>
      </c>
      <c r="C1133">
        <v>0</v>
      </c>
      <c r="E1133" t="s">
        <v>942</v>
      </c>
      <c r="F1133" t="s">
        <v>945</v>
      </c>
      <c r="H1133">
        <v>999.99900000000002</v>
      </c>
      <c r="K1133">
        <v>108606538</v>
      </c>
      <c r="L1133" s="2">
        <v>46265</v>
      </c>
      <c r="M1133">
        <v>28</v>
      </c>
      <c r="N1133">
        <v>1</v>
      </c>
      <c r="O1133">
        <v>4</v>
      </c>
      <c r="P1133">
        <v>1</v>
      </c>
      <c r="Q1133" t="s">
        <v>7</v>
      </c>
    </row>
    <row r="1134" spans="1:17">
      <c r="A1134" t="s">
        <v>998</v>
      </c>
      <c r="B1134" t="s">
        <v>1161</v>
      </c>
      <c r="C1134">
        <v>1.9E-2</v>
      </c>
      <c r="D1134" t="s">
        <v>765</v>
      </c>
      <c r="E1134" t="s">
        <v>942</v>
      </c>
      <c r="F1134" t="s">
        <v>945</v>
      </c>
      <c r="H1134">
        <v>999.99900000000002</v>
      </c>
      <c r="K1134">
        <v>108237366</v>
      </c>
      <c r="L1134" s="2">
        <v>45920</v>
      </c>
      <c r="M1134">
        <v>20</v>
      </c>
      <c r="N1134">
        <v>1</v>
      </c>
      <c r="O1134">
        <v>0</v>
      </c>
      <c r="P1134">
        <v>1</v>
      </c>
    </row>
    <row r="1135" spans="1:17">
      <c r="A1135" t="s">
        <v>998</v>
      </c>
      <c r="B1135" t="s">
        <v>1024</v>
      </c>
      <c r="C1135">
        <v>1.4E-2</v>
      </c>
      <c r="D1135" t="s">
        <v>757</v>
      </c>
      <c r="E1135" t="s">
        <v>942</v>
      </c>
      <c r="F1135" t="s">
        <v>945</v>
      </c>
      <c r="H1135">
        <v>999.99900000000002</v>
      </c>
      <c r="K1135">
        <v>108173169</v>
      </c>
      <c r="L1135" s="2">
        <v>45836</v>
      </c>
      <c r="M1135">
        <v>19</v>
      </c>
      <c r="N1135">
        <v>1</v>
      </c>
      <c r="O1135">
        <v>4</v>
      </c>
      <c r="P1135">
        <v>4</v>
      </c>
      <c r="Q1135" t="s">
        <v>7</v>
      </c>
    </row>
    <row r="1136" spans="1:17">
      <c r="A1136" t="s">
        <v>998</v>
      </c>
      <c r="B1136" t="s">
        <v>1091</v>
      </c>
      <c r="C1136">
        <v>0</v>
      </c>
      <c r="D1136" t="s">
        <v>758</v>
      </c>
      <c r="E1136" t="s">
        <v>944</v>
      </c>
      <c r="F1136" t="s">
        <v>945</v>
      </c>
      <c r="H1136">
        <v>999.99900000000002</v>
      </c>
      <c r="K1136">
        <v>106064195</v>
      </c>
      <c r="L1136" s="2">
        <v>43767</v>
      </c>
      <c r="M1136">
        <v>0</v>
      </c>
      <c r="N1136">
        <v>1</v>
      </c>
      <c r="O1136">
        <v>0</v>
      </c>
      <c r="P1136">
        <v>1</v>
      </c>
    </row>
    <row r="1137" spans="1:17">
      <c r="A1137" t="s">
        <v>998</v>
      </c>
      <c r="B1137" t="s">
        <v>1021</v>
      </c>
      <c r="C1137">
        <v>1.9E-2</v>
      </c>
      <c r="D1137" t="s">
        <v>757</v>
      </c>
      <c r="E1137" t="s">
        <v>942</v>
      </c>
      <c r="F1137" t="s">
        <v>944</v>
      </c>
      <c r="H1137">
        <v>999.99900000000002</v>
      </c>
      <c r="K1137">
        <v>108170634</v>
      </c>
      <c r="L1137" s="2">
        <v>45850</v>
      </c>
      <c r="M1137">
        <v>20</v>
      </c>
      <c r="N1137">
        <v>2</v>
      </c>
      <c r="O1137">
        <v>0</v>
      </c>
      <c r="P1137">
        <v>1</v>
      </c>
      <c r="Q1137" t="s">
        <v>7</v>
      </c>
    </row>
    <row r="1138" spans="1:17">
      <c r="A1138" t="s">
        <v>998</v>
      </c>
      <c r="B1138" t="s">
        <v>1021</v>
      </c>
      <c r="C1138">
        <v>1.9E-2</v>
      </c>
      <c r="D1138" t="s">
        <v>757</v>
      </c>
      <c r="E1138" t="s">
        <v>942</v>
      </c>
      <c r="F1138" t="s">
        <v>944</v>
      </c>
      <c r="H1138">
        <v>999.99900000000002</v>
      </c>
      <c r="K1138">
        <v>107625733</v>
      </c>
      <c r="L1138" s="2">
        <v>45337</v>
      </c>
      <c r="M1138">
        <v>32</v>
      </c>
      <c r="N1138">
        <v>1</v>
      </c>
      <c r="O1138">
        <v>0</v>
      </c>
      <c r="P1138">
        <v>1</v>
      </c>
      <c r="Q1138" t="s">
        <v>7</v>
      </c>
    </row>
    <row r="1139" spans="1:17">
      <c r="A1139" t="s">
        <v>998</v>
      </c>
      <c r="B1139" t="s">
        <v>1021</v>
      </c>
      <c r="C1139">
        <v>0</v>
      </c>
      <c r="E1139" t="s">
        <v>942</v>
      </c>
      <c r="F1139" t="s">
        <v>942</v>
      </c>
      <c r="H1139">
        <v>999.99900000000002</v>
      </c>
      <c r="K1139">
        <v>105026732</v>
      </c>
      <c r="L1139" s="2">
        <v>42788</v>
      </c>
      <c r="M1139">
        <v>30</v>
      </c>
      <c r="N1139">
        <v>1</v>
      </c>
      <c r="O1139">
        <v>25</v>
      </c>
      <c r="P1139">
        <v>1</v>
      </c>
      <c r="Q1139" t="s">
        <v>3</v>
      </c>
    </row>
    <row r="1140" spans="1:17">
      <c r="A1140" t="s">
        <v>998</v>
      </c>
      <c r="B1140" t="s">
        <v>1021</v>
      </c>
      <c r="C1140">
        <v>0</v>
      </c>
      <c r="D1140" t="s">
        <v>757</v>
      </c>
      <c r="E1140" t="s">
        <v>942</v>
      </c>
      <c r="F1140" t="s">
        <v>996</v>
      </c>
      <c r="H1140">
        <v>999.99900000000002</v>
      </c>
      <c r="K1140">
        <v>108048150</v>
      </c>
      <c r="L1140" s="2">
        <v>45730</v>
      </c>
      <c r="M1140">
        <v>30</v>
      </c>
      <c r="N1140">
        <v>1</v>
      </c>
      <c r="O1140">
        <v>0</v>
      </c>
      <c r="P1140">
        <v>1</v>
      </c>
      <c r="Q1140" t="s">
        <v>7</v>
      </c>
    </row>
    <row r="1141" spans="1:17">
      <c r="A1141" t="s">
        <v>998</v>
      </c>
      <c r="B1141" t="s">
        <v>1021</v>
      </c>
      <c r="C1141">
        <v>0.01</v>
      </c>
      <c r="D1141" t="s">
        <v>757</v>
      </c>
      <c r="E1141" t="s">
        <v>942</v>
      </c>
      <c r="H1141">
        <v>999.99900000000002</v>
      </c>
      <c r="K1141">
        <v>107288112</v>
      </c>
      <c r="L1141" s="2">
        <v>45016</v>
      </c>
      <c r="M1141">
        <v>14</v>
      </c>
      <c r="N1141">
        <v>1</v>
      </c>
      <c r="O1141">
        <v>4</v>
      </c>
      <c r="P1141">
        <v>1</v>
      </c>
      <c r="Q1141" t="s">
        <v>3</v>
      </c>
    </row>
    <row r="1142" spans="1:17">
      <c r="A1142" t="s">
        <v>998</v>
      </c>
      <c r="B1142" t="s">
        <v>1021</v>
      </c>
      <c r="C1142">
        <v>1.9E-2</v>
      </c>
      <c r="D1142" t="s">
        <v>757</v>
      </c>
      <c r="E1142" t="s">
        <v>942</v>
      </c>
      <c r="H1142">
        <v>999.99900000000002</v>
      </c>
      <c r="K1142">
        <v>107596371</v>
      </c>
      <c r="L1142" s="2">
        <v>45308</v>
      </c>
      <c r="M1142">
        <v>19</v>
      </c>
      <c r="N1142">
        <v>1</v>
      </c>
      <c r="O1142">
        <v>0</v>
      </c>
      <c r="P1142">
        <v>1</v>
      </c>
      <c r="Q1142" t="s">
        <v>7</v>
      </c>
    </row>
    <row r="1143" spans="1:17">
      <c r="A1143" t="s">
        <v>998</v>
      </c>
      <c r="B1143" t="s">
        <v>1021</v>
      </c>
      <c r="C1143">
        <v>0.01</v>
      </c>
      <c r="D1143" t="s">
        <v>757</v>
      </c>
      <c r="E1143" t="s">
        <v>942</v>
      </c>
      <c r="H1143">
        <v>999.99900000000002</v>
      </c>
      <c r="K1143">
        <v>107592517</v>
      </c>
      <c r="L1143" s="2">
        <v>45302</v>
      </c>
      <c r="M1143">
        <v>20</v>
      </c>
      <c r="N1143">
        <v>1</v>
      </c>
      <c r="O1143">
        <v>0</v>
      </c>
      <c r="P1143">
        <v>1</v>
      </c>
      <c r="Q1143" t="s">
        <v>7</v>
      </c>
    </row>
    <row r="1144" spans="1:17">
      <c r="A1144" t="s">
        <v>998</v>
      </c>
      <c r="B1144" t="s">
        <v>1042</v>
      </c>
      <c r="C1144">
        <v>0</v>
      </c>
      <c r="E1144" t="s">
        <v>942</v>
      </c>
      <c r="H1144">
        <v>999.99900000000002</v>
      </c>
      <c r="K1144">
        <v>107213554</v>
      </c>
      <c r="L1144" s="2">
        <v>44942</v>
      </c>
      <c r="M1144">
        <v>20</v>
      </c>
      <c r="N1144">
        <v>1</v>
      </c>
      <c r="O1144">
        <v>0</v>
      </c>
      <c r="P1144">
        <v>1</v>
      </c>
      <c r="Q1144" t="s">
        <v>7</v>
      </c>
    </row>
    <row r="1145" spans="1:17">
      <c r="A1145" t="s">
        <v>998</v>
      </c>
      <c r="B1145" t="s">
        <v>1127</v>
      </c>
      <c r="C1145">
        <v>8.9999999999999993E-3</v>
      </c>
      <c r="D1145" t="s">
        <v>6</v>
      </c>
      <c r="E1145" t="s">
        <v>942</v>
      </c>
      <c r="F1145" t="s">
        <v>1012</v>
      </c>
      <c r="H1145">
        <v>999.99900000000002</v>
      </c>
      <c r="K1145">
        <v>107847002</v>
      </c>
      <c r="L1145" s="2">
        <v>45546</v>
      </c>
      <c r="M1145">
        <v>20</v>
      </c>
      <c r="N1145">
        <v>1</v>
      </c>
      <c r="O1145">
        <v>0</v>
      </c>
      <c r="P1145">
        <v>1</v>
      </c>
    </row>
    <row r="1146" spans="1:17">
      <c r="A1146" t="s">
        <v>998</v>
      </c>
      <c r="B1146" t="s">
        <v>1127</v>
      </c>
      <c r="C1146">
        <v>2.7E-2</v>
      </c>
      <c r="D1146" t="s">
        <v>6</v>
      </c>
      <c r="E1146" t="s">
        <v>942</v>
      </c>
      <c r="F1146" t="s">
        <v>1012</v>
      </c>
      <c r="H1146">
        <v>999.99900000000002</v>
      </c>
      <c r="K1146">
        <v>107330022</v>
      </c>
      <c r="L1146" s="2">
        <v>45056</v>
      </c>
      <c r="M1146">
        <v>31</v>
      </c>
      <c r="N1146">
        <v>1</v>
      </c>
      <c r="O1146">
        <v>0</v>
      </c>
      <c r="P1146">
        <v>1</v>
      </c>
      <c r="Q1146" t="s">
        <v>7</v>
      </c>
    </row>
    <row r="1147" spans="1:17">
      <c r="A1147" t="s">
        <v>998</v>
      </c>
      <c r="B1147" t="s">
        <v>1127</v>
      </c>
      <c r="C1147">
        <v>4.0000000000000001E-3</v>
      </c>
      <c r="D1147" t="s">
        <v>6</v>
      </c>
      <c r="E1147" t="s">
        <v>942</v>
      </c>
      <c r="H1147">
        <v>999.99900000000002</v>
      </c>
      <c r="K1147">
        <v>108586879</v>
      </c>
      <c r="L1147" s="2">
        <v>46245</v>
      </c>
      <c r="M1147">
        <v>20</v>
      </c>
      <c r="N1147">
        <v>1</v>
      </c>
      <c r="O1147">
        <v>0</v>
      </c>
      <c r="P1147">
        <v>1</v>
      </c>
    </row>
    <row r="1148" spans="1:17">
      <c r="A1148" t="s">
        <v>998</v>
      </c>
      <c r="B1148" t="s">
        <v>1127</v>
      </c>
      <c r="C1148">
        <v>5.0000000000000001E-3</v>
      </c>
      <c r="D1148" t="s">
        <v>6</v>
      </c>
      <c r="E1148" t="s">
        <v>942</v>
      </c>
      <c r="H1148">
        <v>999.99900000000002</v>
      </c>
      <c r="K1148">
        <v>107872333</v>
      </c>
      <c r="L1148" s="2">
        <v>45562</v>
      </c>
      <c r="M1148">
        <v>20</v>
      </c>
      <c r="N1148">
        <v>2</v>
      </c>
      <c r="O1148">
        <v>0</v>
      </c>
      <c r="P1148">
        <v>1</v>
      </c>
    </row>
    <row r="1149" spans="1:17">
      <c r="A1149" t="s">
        <v>998</v>
      </c>
      <c r="B1149" t="s">
        <v>1055</v>
      </c>
      <c r="C1149">
        <v>1.9E-2</v>
      </c>
      <c r="D1149" t="s">
        <v>756</v>
      </c>
      <c r="E1149" t="s">
        <v>944</v>
      </c>
      <c r="F1149" t="s">
        <v>995</v>
      </c>
      <c r="H1149">
        <v>999.99900000000002</v>
      </c>
      <c r="K1149">
        <v>105277904</v>
      </c>
      <c r="L1149" s="2">
        <v>43033</v>
      </c>
      <c r="M1149">
        <v>21</v>
      </c>
      <c r="N1149">
        <v>1</v>
      </c>
      <c r="O1149">
        <v>0</v>
      </c>
      <c r="P1149">
        <v>4</v>
      </c>
      <c r="Q1149" t="s">
        <v>7</v>
      </c>
    </row>
    <row r="1150" spans="1:17">
      <c r="A1150" t="s">
        <v>998</v>
      </c>
      <c r="B1150" t="s">
        <v>1098</v>
      </c>
      <c r="C1150">
        <v>4.0000000000000001E-3</v>
      </c>
      <c r="D1150" t="s">
        <v>756</v>
      </c>
      <c r="E1150" t="s">
        <v>944</v>
      </c>
      <c r="F1150" t="s">
        <v>997</v>
      </c>
      <c r="H1150">
        <v>999.99900000000002</v>
      </c>
      <c r="K1150">
        <v>106125010</v>
      </c>
      <c r="L1150" s="2">
        <v>43808</v>
      </c>
      <c r="M1150">
        <v>24</v>
      </c>
      <c r="N1150">
        <v>1</v>
      </c>
      <c r="O1150">
        <v>8</v>
      </c>
      <c r="P1150">
        <v>1</v>
      </c>
      <c r="Q1150" t="s">
        <v>7</v>
      </c>
    </row>
    <row r="1151" spans="1:17">
      <c r="A1151" t="s">
        <v>998</v>
      </c>
      <c r="B1151" t="s">
        <v>1146</v>
      </c>
      <c r="C1151">
        <v>0</v>
      </c>
      <c r="E1151" t="s">
        <v>944</v>
      </c>
      <c r="F1151" t="s">
        <v>942</v>
      </c>
      <c r="H1151">
        <v>999.99900000000002</v>
      </c>
      <c r="K1151">
        <v>107453616</v>
      </c>
      <c r="L1151" s="2">
        <v>45180</v>
      </c>
      <c r="M1151">
        <v>23</v>
      </c>
      <c r="N1151">
        <v>1</v>
      </c>
      <c r="O1151">
        <v>0</v>
      </c>
      <c r="P1151">
        <v>1</v>
      </c>
      <c r="Q1151" t="s">
        <v>7</v>
      </c>
    </row>
    <row r="1152" spans="1:17">
      <c r="A1152" t="s">
        <v>998</v>
      </c>
      <c r="B1152" t="s">
        <v>1089</v>
      </c>
      <c r="C1152">
        <v>8.9999999999999993E-3</v>
      </c>
      <c r="D1152" t="s">
        <v>757</v>
      </c>
      <c r="E1152" t="s">
        <v>942</v>
      </c>
      <c r="F1152" t="s">
        <v>1010</v>
      </c>
      <c r="H1152">
        <v>999.99900000000002</v>
      </c>
      <c r="K1152">
        <v>105864806</v>
      </c>
      <c r="L1152" s="2">
        <v>43571</v>
      </c>
      <c r="M1152">
        <v>30</v>
      </c>
      <c r="N1152">
        <v>1</v>
      </c>
      <c r="O1152">
        <v>0</v>
      </c>
      <c r="P1152">
        <v>1</v>
      </c>
      <c r="Q1152" t="s">
        <v>7</v>
      </c>
    </row>
    <row r="1153" spans="1:17">
      <c r="A1153" t="s">
        <v>998</v>
      </c>
      <c r="B1153" t="s">
        <v>1089</v>
      </c>
      <c r="C1153">
        <v>2.8000000000000001E-2</v>
      </c>
      <c r="D1153" t="s">
        <v>757</v>
      </c>
      <c r="E1153" t="s">
        <v>942</v>
      </c>
      <c r="F1153" t="s">
        <v>1048</v>
      </c>
      <c r="H1153">
        <v>999.99900000000002</v>
      </c>
      <c r="K1153">
        <v>107267751</v>
      </c>
      <c r="L1153" s="2">
        <v>44994</v>
      </c>
      <c r="M1153">
        <v>20</v>
      </c>
      <c r="N1153">
        <v>1</v>
      </c>
      <c r="O1153">
        <v>0</v>
      </c>
      <c r="P1153">
        <v>1</v>
      </c>
      <c r="Q1153" t="s">
        <v>7</v>
      </c>
    </row>
    <row r="1154" spans="1:17">
      <c r="A1154" t="s">
        <v>998</v>
      </c>
      <c r="B1154" t="s">
        <v>1165</v>
      </c>
      <c r="C1154">
        <v>1.9E-2</v>
      </c>
      <c r="D1154" t="s">
        <v>757</v>
      </c>
      <c r="E1154" t="s">
        <v>942</v>
      </c>
      <c r="F1154" t="s">
        <v>995</v>
      </c>
      <c r="H1154">
        <v>999.99900000000002</v>
      </c>
      <c r="K1154">
        <v>108260003</v>
      </c>
      <c r="L1154" s="2">
        <v>45938</v>
      </c>
      <c r="M1154">
        <v>20</v>
      </c>
      <c r="N1154">
        <v>1</v>
      </c>
      <c r="O1154">
        <v>0</v>
      </c>
      <c r="P1154">
        <v>1</v>
      </c>
    </row>
    <row r="1155" spans="1:17">
      <c r="A1155" t="s">
        <v>998</v>
      </c>
      <c r="B1155" t="s">
        <v>1179</v>
      </c>
      <c r="C1155">
        <v>1.4999999999999999E-2</v>
      </c>
      <c r="D1155" t="s">
        <v>756</v>
      </c>
      <c r="E1155" t="s">
        <v>944</v>
      </c>
      <c r="F1155" t="s">
        <v>942</v>
      </c>
      <c r="H1155">
        <v>999.99900000000002</v>
      </c>
      <c r="K1155">
        <v>108438255</v>
      </c>
      <c r="L1155" s="2">
        <v>46102</v>
      </c>
      <c r="M1155">
        <v>31</v>
      </c>
      <c r="N1155">
        <v>1</v>
      </c>
      <c r="O1155">
        <v>4</v>
      </c>
      <c r="P1155">
        <v>1</v>
      </c>
      <c r="Q1155" t="s">
        <v>7</v>
      </c>
    </row>
    <row r="1156" spans="1:17">
      <c r="A1156" t="s">
        <v>998</v>
      </c>
      <c r="B1156" t="s">
        <v>1034</v>
      </c>
      <c r="C1156">
        <v>8.0000000000000002E-3</v>
      </c>
      <c r="D1156" t="s">
        <v>756</v>
      </c>
      <c r="E1156" t="s">
        <v>944</v>
      </c>
      <c r="F1156" t="s">
        <v>942</v>
      </c>
      <c r="H1156">
        <v>999.99900000000002</v>
      </c>
      <c r="K1156">
        <v>105056691</v>
      </c>
      <c r="L1156" s="2">
        <v>42819</v>
      </c>
      <c r="M1156">
        <v>30</v>
      </c>
      <c r="N1156">
        <v>1</v>
      </c>
      <c r="O1156">
        <v>4</v>
      </c>
      <c r="P1156">
        <v>4</v>
      </c>
      <c r="Q1156" t="s">
        <v>7</v>
      </c>
    </row>
    <row r="1157" spans="1:17">
      <c r="A1157" t="s">
        <v>998</v>
      </c>
      <c r="B1157" t="s">
        <v>1034</v>
      </c>
      <c r="C1157">
        <v>1.9E-2</v>
      </c>
      <c r="D1157" t="s">
        <v>756</v>
      </c>
      <c r="E1157" t="s">
        <v>944</v>
      </c>
      <c r="F1157" t="s">
        <v>942</v>
      </c>
      <c r="H1157">
        <v>999.99900000000002</v>
      </c>
      <c r="K1157">
        <v>107834460</v>
      </c>
      <c r="L1157" s="2">
        <v>45534</v>
      </c>
      <c r="M1157">
        <v>30</v>
      </c>
      <c r="N1157">
        <v>1</v>
      </c>
      <c r="O1157">
        <v>4</v>
      </c>
      <c r="P1157">
        <v>1</v>
      </c>
      <c r="Q1157" t="s">
        <v>7</v>
      </c>
    </row>
    <row r="1158" spans="1:17">
      <c r="A1158" t="s">
        <v>998</v>
      </c>
      <c r="B1158" t="s">
        <v>1034</v>
      </c>
      <c r="C1158">
        <v>1.4999999999999999E-2</v>
      </c>
      <c r="D1158" t="s">
        <v>756</v>
      </c>
      <c r="E1158" t="s">
        <v>944</v>
      </c>
      <c r="F1158" t="s">
        <v>997</v>
      </c>
      <c r="H1158">
        <v>999.99900000000002</v>
      </c>
      <c r="K1158">
        <v>106578176</v>
      </c>
      <c r="L1158" s="2">
        <v>44280</v>
      </c>
      <c r="M1158">
        <v>19</v>
      </c>
      <c r="N1158">
        <v>1</v>
      </c>
      <c r="O1158">
        <v>4</v>
      </c>
      <c r="P1158">
        <v>1</v>
      </c>
      <c r="Q1158" t="s">
        <v>7</v>
      </c>
    </row>
    <row r="1159" spans="1:17">
      <c r="A1159" t="s">
        <v>998</v>
      </c>
      <c r="B1159" t="s">
        <v>1034</v>
      </c>
      <c r="C1159">
        <v>1.9E-2</v>
      </c>
      <c r="D1159" t="s">
        <v>757</v>
      </c>
      <c r="E1159" t="s">
        <v>942</v>
      </c>
      <c r="F1159" t="s">
        <v>995</v>
      </c>
      <c r="H1159">
        <v>999.99900000000002</v>
      </c>
      <c r="K1159">
        <v>108104074</v>
      </c>
      <c r="L1159" s="2">
        <v>45785</v>
      </c>
      <c r="M1159">
        <v>31</v>
      </c>
      <c r="N1159">
        <v>1</v>
      </c>
      <c r="O1159">
        <v>0</v>
      </c>
      <c r="P1159">
        <v>1</v>
      </c>
      <c r="Q1159" t="s">
        <v>7</v>
      </c>
    </row>
    <row r="1160" spans="1:17">
      <c r="A1160" t="s">
        <v>998</v>
      </c>
      <c r="B1160" t="s">
        <v>1092</v>
      </c>
      <c r="C1160">
        <v>8.0000000000000002E-3</v>
      </c>
      <c r="D1160" t="s">
        <v>758</v>
      </c>
      <c r="E1160" t="s">
        <v>940</v>
      </c>
      <c r="F1160" t="s">
        <v>942</v>
      </c>
      <c r="H1160">
        <v>999.99900000000002</v>
      </c>
      <c r="K1160">
        <v>108329663</v>
      </c>
      <c r="L1160" s="2">
        <v>45996</v>
      </c>
      <c r="M1160">
        <v>20</v>
      </c>
      <c r="N1160">
        <v>2</v>
      </c>
      <c r="O1160">
        <v>0</v>
      </c>
      <c r="P1160">
        <v>1</v>
      </c>
      <c r="Q1160" t="s">
        <v>7</v>
      </c>
    </row>
    <row r="1161" spans="1:17">
      <c r="A1161" t="s">
        <v>998</v>
      </c>
      <c r="B1161" t="s">
        <v>1092</v>
      </c>
      <c r="C1161">
        <v>1.4999999999999999E-2</v>
      </c>
      <c r="D1161" t="s">
        <v>757</v>
      </c>
      <c r="E1161" t="s">
        <v>940</v>
      </c>
      <c r="F1161" t="s">
        <v>942</v>
      </c>
      <c r="H1161">
        <v>999.99900000000002</v>
      </c>
      <c r="K1161">
        <v>106022000</v>
      </c>
      <c r="L1161" s="2">
        <v>43724</v>
      </c>
      <c r="M1161">
        <v>30</v>
      </c>
      <c r="N1161">
        <v>1</v>
      </c>
      <c r="O1161">
        <v>4</v>
      </c>
      <c r="P1161">
        <v>1</v>
      </c>
      <c r="Q1161" t="s">
        <v>7</v>
      </c>
    </row>
    <row r="1162" spans="1:17">
      <c r="A1162" t="s">
        <v>998</v>
      </c>
      <c r="B1162" t="s">
        <v>1092</v>
      </c>
      <c r="C1162">
        <v>0</v>
      </c>
      <c r="D1162" t="s">
        <v>6</v>
      </c>
      <c r="E1162" t="s">
        <v>942</v>
      </c>
      <c r="H1162">
        <v>999.99900000000002</v>
      </c>
      <c r="K1162">
        <v>107155615</v>
      </c>
      <c r="L1162" s="2">
        <v>44886</v>
      </c>
      <c r="M1162">
        <v>20</v>
      </c>
      <c r="N1162">
        <v>1</v>
      </c>
      <c r="O1162">
        <v>0</v>
      </c>
      <c r="P1162">
        <v>1</v>
      </c>
      <c r="Q1162" t="s">
        <v>7</v>
      </c>
    </row>
    <row r="1163" spans="1:17">
      <c r="A1163" t="s">
        <v>998</v>
      </c>
      <c r="B1163" t="s">
        <v>1171</v>
      </c>
      <c r="C1163">
        <v>2E-3</v>
      </c>
      <c r="D1163" t="s">
        <v>758</v>
      </c>
      <c r="E1163" t="s">
        <v>940</v>
      </c>
      <c r="F1163" t="s">
        <v>942</v>
      </c>
      <c r="H1163">
        <v>999.99900000000002</v>
      </c>
      <c r="K1163">
        <v>108365811</v>
      </c>
      <c r="L1163" s="2">
        <v>45970</v>
      </c>
      <c r="M1163">
        <v>20</v>
      </c>
      <c r="N1163">
        <v>1</v>
      </c>
      <c r="O1163">
        <v>0</v>
      </c>
      <c r="P1163">
        <v>1</v>
      </c>
    </row>
    <row r="1164" spans="1:17">
      <c r="A1164" t="s">
        <v>947</v>
      </c>
      <c r="B1164" t="s">
        <v>977</v>
      </c>
      <c r="C1164">
        <v>1.9E-2</v>
      </c>
      <c r="D1164" t="s">
        <v>6</v>
      </c>
      <c r="E1164" t="s">
        <v>942</v>
      </c>
      <c r="F1164" t="s">
        <v>955</v>
      </c>
      <c r="H1164">
        <v>999.99900000000002</v>
      </c>
      <c r="K1164">
        <v>106327141</v>
      </c>
      <c r="L1164" s="2">
        <v>44077</v>
      </c>
      <c r="M1164">
        <v>19</v>
      </c>
      <c r="N1164">
        <v>1</v>
      </c>
      <c r="O1164">
        <v>5</v>
      </c>
      <c r="P1164">
        <v>4</v>
      </c>
      <c r="Q1164" t="s">
        <v>7</v>
      </c>
    </row>
    <row r="1165" spans="1:17">
      <c r="A1165" t="s">
        <v>998</v>
      </c>
      <c r="B1165" t="s">
        <v>1158</v>
      </c>
      <c r="C1165">
        <v>2.8000000000000001E-2</v>
      </c>
      <c r="D1165" t="s">
        <v>6</v>
      </c>
      <c r="E1165" t="s">
        <v>942</v>
      </c>
      <c r="F1165" t="s">
        <v>1014</v>
      </c>
      <c r="H1165">
        <v>999.99900000000002</v>
      </c>
      <c r="K1165">
        <v>107927944</v>
      </c>
      <c r="L1165" s="2">
        <v>45616</v>
      </c>
      <c r="M1165">
        <v>28</v>
      </c>
      <c r="N1165">
        <v>2</v>
      </c>
      <c r="O1165">
        <v>4</v>
      </c>
      <c r="P1165">
        <v>1</v>
      </c>
      <c r="Q1165" t="s">
        <v>7</v>
      </c>
    </row>
    <row r="1166" spans="1:17">
      <c r="A1166" t="s">
        <v>998</v>
      </c>
      <c r="B1166" t="s">
        <v>1149</v>
      </c>
      <c r="C1166">
        <v>2.5000000000000001E-2</v>
      </c>
      <c r="D1166" t="s">
        <v>6</v>
      </c>
      <c r="E1166" t="s">
        <v>942</v>
      </c>
      <c r="F1166" t="s">
        <v>1000</v>
      </c>
      <c r="H1166">
        <v>999.99900000000002</v>
      </c>
      <c r="K1166">
        <v>107852799</v>
      </c>
      <c r="L1166" s="2">
        <v>45551</v>
      </c>
      <c r="M1166">
        <v>31</v>
      </c>
      <c r="N1166">
        <v>2</v>
      </c>
      <c r="O1166">
        <v>4</v>
      </c>
      <c r="P1166">
        <v>1</v>
      </c>
      <c r="Q1166" t="s">
        <v>7</v>
      </c>
    </row>
    <row r="1167" spans="1:17">
      <c r="A1167" t="s">
        <v>998</v>
      </c>
      <c r="B1167" t="s">
        <v>1007</v>
      </c>
      <c r="C1167">
        <v>1.9E-2</v>
      </c>
      <c r="D1167" t="s">
        <v>763</v>
      </c>
      <c r="E1167" t="s">
        <v>942</v>
      </c>
      <c r="H1167">
        <v>999.99900000000002</v>
      </c>
      <c r="K1167">
        <v>107879612</v>
      </c>
      <c r="L1167" s="2">
        <v>45576</v>
      </c>
      <c r="M1167">
        <v>31</v>
      </c>
      <c r="N1167">
        <v>1</v>
      </c>
      <c r="O1167">
        <v>0</v>
      </c>
      <c r="P1167">
        <v>1</v>
      </c>
      <c r="Q1167" t="s">
        <v>7</v>
      </c>
    </row>
    <row r="1168" spans="1:17">
      <c r="A1168" t="s">
        <v>998</v>
      </c>
      <c r="B1168" t="s">
        <v>1113</v>
      </c>
      <c r="C1168">
        <v>8.9999999999999993E-3</v>
      </c>
      <c r="D1168" t="s">
        <v>6</v>
      </c>
      <c r="E1168" t="s">
        <v>942</v>
      </c>
      <c r="F1168" t="s">
        <v>1009</v>
      </c>
      <c r="H1168">
        <v>999.99900000000002</v>
      </c>
      <c r="K1168">
        <v>106802254</v>
      </c>
      <c r="L1168" s="2">
        <v>44463</v>
      </c>
      <c r="M1168">
        <v>31</v>
      </c>
      <c r="N1168">
        <v>1</v>
      </c>
      <c r="O1168">
        <v>0</v>
      </c>
      <c r="P1168">
        <v>1</v>
      </c>
      <c r="Q1168" t="s">
        <v>7</v>
      </c>
    </row>
    <row r="1169" spans="1:17">
      <c r="A1169" t="s">
        <v>998</v>
      </c>
      <c r="B1169" t="s">
        <v>1148</v>
      </c>
      <c r="C1169">
        <v>0</v>
      </c>
      <c r="D1169" t="s">
        <v>765</v>
      </c>
      <c r="E1169" t="s">
        <v>942</v>
      </c>
      <c r="F1169" t="s">
        <v>1009</v>
      </c>
      <c r="H1169">
        <v>999.99900000000002</v>
      </c>
      <c r="K1169">
        <v>107661907</v>
      </c>
      <c r="L1169" s="2">
        <v>45372</v>
      </c>
      <c r="M1169">
        <v>31</v>
      </c>
      <c r="N1169">
        <v>1</v>
      </c>
      <c r="O1169">
        <v>0</v>
      </c>
      <c r="P1169">
        <v>1</v>
      </c>
      <c r="Q1169" t="s">
        <v>7</v>
      </c>
    </row>
    <row r="1170" spans="1:17">
      <c r="A1170" t="s">
        <v>998</v>
      </c>
      <c r="B1170" t="s">
        <v>1157</v>
      </c>
      <c r="C1170">
        <v>1.2999999999999999E-2</v>
      </c>
      <c r="D1170" t="s">
        <v>6</v>
      </c>
      <c r="E1170" t="s">
        <v>942</v>
      </c>
      <c r="F1170" t="s">
        <v>1009</v>
      </c>
      <c r="H1170">
        <v>999.99900000000002</v>
      </c>
      <c r="K1170">
        <v>107994867</v>
      </c>
      <c r="L1170" s="2">
        <v>45675</v>
      </c>
      <c r="M1170">
        <v>20</v>
      </c>
      <c r="N1170">
        <v>1</v>
      </c>
      <c r="O1170">
        <v>0</v>
      </c>
      <c r="P1170">
        <v>1</v>
      </c>
      <c r="Q1170" t="s">
        <v>7</v>
      </c>
    </row>
    <row r="1171" spans="1:17">
      <c r="A1171" t="s">
        <v>998</v>
      </c>
      <c r="B1171" t="s">
        <v>1101</v>
      </c>
      <c r="C1171">
        <v>8.9999999999999993E-3</v>
      </c>
      <c r="D1171" t="s">
        <v>764</v>
      </c>
      <c r="E1171" t="s">
        <v>941</v>
      </c>
      <c r="F1171" t="s">
        <v>945</v>
      </c>
      <c r="H1171">
        <v>999.99900000000002</v>
      </c>
      <c r="K1171">
        <v>107625727</v>
      </c>
      <c r="L1171" s="2">
        <v>45337</v>
      </c>
      <c r="M1171">
        <v>18</v>
      </c>
      <c r="N1171">
        <v>1</v>
      </c>
      <c r="O1171">
        <v>0</v>
      </c>
      <c r="P1171">
        <v>1</v>
      </c>
      <c r="Q1171" t="s">
        <v>7</v>
      </c>
    </row>
    <row r="1172" spans="1:17">
      <c r="A1172" t="s">
        <v>998</v>
      </c>
      <c r="B1172" t="s">
        <v>1101</v>
      </c>
      <c r="C1172">
        <v>0</v>
      </c>
      <c r="D1172" t="s">
        <v>758</v>
      </c>
      <c r="E1172" t="s">
        <v>941</v>
      </c>
      <c r="F1172" t="s">
        <v>945</v>
      </c>
      <c r="H1172">
        <v>999.99900000000002</v>
      </c>
      <c r="K1172">
        <v>106186842</v>
      </c>
      <c r="L1172" s="2">
        <v>43860</v>
      </c>
      <c r="M1172">
        <v>30</v>
      </c>
      <c r="N1172">
        <v>1</v>
      </c>
      <c r="O1172">
        <v>0</v>
      </c>
      <c r="P1172">
        <v>4</v>
      </c>
      <c r="Q1172" t="s">
        <v>7</v>
      </c>
    </row>
    <row r="1173" spans="1:17">
      <c r="A1173" t="s">
        <v>998</v>
      </c>
      <c r="B1173" t="s">
        <v>1163</v>
      </c>
      <c r="C1173">
        <v>0</v>
      </c>
      <c r="E1173" t="s">
        <v>941</v>
      </c>
      <c r="F1173" t="s">
        <v>944</v>
      </c>
      <c r="H1173">
        <v>999.99900000000002</v>
      </c>
      <c r="K1173">
        <v>108189347</v>
      </c>
      <c r="L1173" s="2">
        <v>45871</v>
      </c>
      <c r="M1173">
        <v>31</v>
      </c>
      <c r="N1173">
        <v>2</v>
      </c>
      <c r="O1173">
        <v>0</v>
      </c>
      <c r="P1173">
        <v>1</v>
      </c>
      <c r="Q1173" t="s">
        <v>7</v>
      </c>
    </row>
    <row r="1174" spans="1:17">
      <c r="A1174" t="s">
        <v>998</v>
      </c>
      <c r="B1174" t="s">
        <v>1137</v>
      </c>
      <c r="C1174">
        <v>8.9999999999999993E-3</v>
      </c>
      <c r="D1174" t="s">
        <v>6</v>
      </c>
      <c r="E1174" t="s">
        <v>942</v>
      </c>
      <c r="F1174" t="s">
        <v>1017</v>
      </c>
      <c r="H1174">
        <v>999.99900000000002</v>
      </c>
      <c r="K1174">
        <v>107173185</v>
      </c>
      <c r="L1174" s="2">
        <v>44890</v>
      </c>
      <c r="M1174">
        <v>31</v>
      </c>
      <c r="N1174">
        <v>1</v>
      </c>
      <c r="O1174">
        <v>0</v>
      </c>
      <c r="P1174">
        <v>1</v>
      </c>
      <c r="Q1174" t="s">
        <v>7</v>
      </c>
    </row>
    <row r="1175" spans="1:17">
      <c r="A1175" t="s">
        <v>998</v>
      </c>
      <c r="B1175" t="s">
        <v>1180</v>
      </c>
      <c r="C1175">
        <v>1.9E-2</v>
      </c>
      <c r="D1175" t="s">
        <v>757</v>
      </c>
      <c r="E1175" t="s">
        <v>942</v>
      </c>
      <c r="F1175" t="s">
        <v>945</v>
      </c>
      <c r="H1175">
        <v>999.99900000000002</v>
      </c>
      <c r="K1175">
        <v>108555383</v>
      </c>
      <c r="L1175" s="2">
        <v>46213</v>
      </c>
      <c r="M1175">
        <v>20</v>
      </c>
      <c r="N1175">
        <v>1</v>
      </c>
      <c r="O1175">
        <v>0</v>
      </c>
      <c r="P1175">
        <v>1</v>
      </c>
      <c r="Q1175" t="s">
        <v>7</v>
      </c>
    </row>
    <row r="1176" spans="1:17">
      <c r="A1176" t="s">
        <v>998</v>
      </c>
      <c r="B1176" t="s">
        <v>1126</v>
      </c>
      <c r="C1176">
        <v>2.3E-2</v>
      </c>
      <c r="D1176" t="s">
        <v>764</v>
      </c>
      <c r="E1176" t="s">
        <v>942</v>
      </c>
      <c r="F1176" t="s">
        <v>1048</v>
      </c>
      <c r="H1176">
        <v>999.99900000000002</v>
      </c>
      <c r="K1176">
        <v>107004126</v>
      </c>
      <c r="L1176" s="2">
        <v>44743</v>
      </c>
      <c r="M1176">
        <v>31</v>
      </c>
      <c r="N1176">
        <v>2</v>
      </c>
      <c r="O1176">
        <v>0</v>
      </c>
      <c r="P1176">
        <v>1</v>
      </c>
      <c r="Q1176" t="s">
        <v>7</v>
      </c>
    </row>
    <row r="1177" spans="1:17">
      <c r="A1177" t="s">
        <v>998</v>
      </c>
      <c r="B1177" t="s">
        <v>1008</v>
      </c>
      <c r="C1177">
        <v>1.9E-2</v>
      </c>
      <c r="D1177" t="s">
        <v>6</v>
      </c>
      <c r="E1177" t="s">
        <v>942</v>
      </c>
      <c r="F1177" t="s">
        <v>1009</v>
      </c>
      <c r="H1177">
        <v>999.99900000000002</v>
      </c>
      <c r="K1177">
        <v>107583528</v>
      </c>
      <c r="L1177" s="2">
        <v>45295</v>
      </c>
      <c r="M1177">
        <v>31</v>
      </c>
      <c r="N1177">
        <v>1</v>
      </c>
      <c r="O1177">
        <v>0</v>
      </c>
      <c r="P1177">
        <v>1</v>
      </c>
      <c r="Q1177" t="s">
        <v>7</v>
      </c>
    </row>
    <row r="1178" spans="1:17">
      <c r="A1178" t="s">
        <v>998</v>
      </c>
      <c r="B1178" t="s">
        <v>1176</v>
      </c>
      <c r="C1178">
        <v>3.7999999999999999E-2</v>
      </c>
      <c r="D1178" t="s">
        <v>6</v>
      </c>
      <c r="E1178" t="s">
        <v>942</v>
      </c>
      <c r="F1178" t="s">
        <v>945</v>
      </c>
      <c r="H1178">
        <v>999.99900000000002</v>
      </c>
      <c r="K1178">
        <v>108597848</v>
      </c>
      <c r="L1178" s="2">
        <v>46256</v>
      </c>
      <c r="M1178">
        <v>20</v>
      </c>
      <c r="N1178">
        <v>1</v>
      </c>
      <c r="O1178">
        <v>0</v>
      </c>
      <c r="P1178">
        <v>1</v>
      </c>
      <c r="Q1178" t="s">
        <v>7</v>
      </c>
    </row>
    <row r="1179" spans="1:17">
      <c r="A1179" t="s">
        <v>998</v>
      </c>
      <c r="B1179" t="s">
        <v>1070</v>
      </c>
      <c r="C1179">
        <v>2E-3</v>
      </c>
      <c r="D1179" t="s">
        <v>756</v>
      </c>
      <c r="E1179" t="s">
        <v>944</v>
      </c>
      <c r="F1179" t="s">
        <v>945</v>
      </c>
      <c r="H1179">
        <v>999.99900000000002</v>
      </c>
      <c r="K1179">
        <v>105028150</v>
      </c>
      <c r="L1179" s="2">
        <v>42767</v>
      </c>
      <c r="M1179">
        <v>21</v>
      </c>
      <c r="N1179">
        <v>1</v>
      </c>
      <c r="O1179">
        <v>8</v>
      </c>
      <c r="P1179">
        <v>4</v>
      </c>
      <c r="Q1179" t="s">
        <v>3</v>
      </c>
    </row>
    <row r="1180" spans="1:17">
      <c r="A1180" t="s">
        <v>998</v>
      </c>
      <c r="B1180" t="s">
        <v>1116</v>
      </c>
      <c r="C1180">
        <v>0</v>
      </c>
      <c r="D1180" t="s">
        <v>6</v>
      </c>
      <c r="E1180" t="s">
        <v>942</v>
      </c>
      <c r="F1180" t="s">
        <v>1010</v>
      </c>
      <c r="H1180">
        <v>999.99900000000002</v>
      </c>
      <c r="K1180">
        <v>106812614</v>
      </c>
      <c r="L1180" s="2">
        <v>44553</v>
      </c>
      <c r="M1180">
        <v>21</v>
      </c>
      <c r="N1180">
        <v>1</v>
      </c>
      <c r="O1180">
        <v>0</v>
      </c>
      <c r="P1180">
        <v>1</v>
      </c>
      <c r="Q1180" t="s">
        <v>7</v>
      </c>
    </row>
    <row r="1181" spans="1:17">
      <c r="A1181" t="s">
        <v>998</v>
      </c>
      <c r="B1181" t="s">
        <v>1145</v>
      </c>
      <c r="C1181">
        <v>2E-3</v>
      </c>
      <c r="D1181" t="s">
        <v>757</v>
      </c>
      <c r="E1181" t="s">
        <v>940</v>
      </c>
      <c r="H1181">
        <v>999.99900000000002</v>
      </c>
      <c r="K1181">
        <v>108012761</v>
      </c>
      <c r="L1181" s="2">
        <v>45693</v>
      </c>
      <c r="M1181">
        <v>20</v>
      </c>
      <c r="N1181">
        <v>1</v>
      </c>
      <c r="O1181">
        <v>0</v>
      </c>
      <c r="P1181">
        <v>1</v>
      </c>
      <c r="Q1181" t="s">
        <v>7</v>
      </c>
    </row>
    <row r="1182" spans="1:17">
      <c r="A1182" t="s">
        <v>998</v>
      </c>
      <c r="B1182" t="s">
        <v>1145</v>
      </c>
      <c r="C1182">
        <v>6.0000000000000001E-3</v>
      </c>
      <c r="D1182" t="s">
        <v>756</v>
      </c>
      <c r="E1182" t="s">
        <v>940</v>
      </c>
      <c r="H1182">
        <v>999.99900000000002</v>
      </c>
      <c r="K1182">
        <v>108051131</v>
      </c>
      <c r="L1182" s="2">
        <v>45733</v>
      </c>
      <c r="M1182">
        <v>20</v>
      </c>
      <c r="N1182">
        <v>1</v>
      </c>
      <c r="O1182">
        <v>0</v>
      </c>
      <c r="P1182">
        <v>1</v>
      </c>
      <c r="Q1182" t="s">
        <v>7</v>
      </c>
    </row>
    <row r="1183" spans="1:17">
      <c r="A1183" t="s">
        <v>998</v>
      </c>
      <c r="B1183" t="s">
        <v>1145</v>
      </c>
      <c r="C1183">
        <v>8.9999999999999993E-3</v>
      </c>
      <c r="D1183" t="s">
        <v>758</v>
      </c>
      <c r="E1183" t="s">
        <v>942</v>
      </c>
      <c r="H1183">
        <v>999.99900000000002</v>
      </c>
      <c r="K1183">
        <v>107622106</v>
      </c>
      <c r="L1183" s="2">
        <v>45333</v>
      </c>
      <c r="M1183">
        <v>20</v>
      </c>
      <c r="N1183">
        <v>1</v>
      </c>
      <c r="O1183">
        <v>0</v>
      </c>
      <c r="P1183">
        <v>1</v>
      </c>
      <c r="Q1183" t="s">
        <v>7</v>
      </c>
    </row>
    <row r="1184" spans="1:17">
      <c r="A1184" t="s">
        <v>998</v>
      </c>
      <c r="B1184" t="s">
        <v>1045</v>
      </c>
      <c r="C1184">
        <v>1.9E-2</v>
      </c>
      <c r="D1184" t="s">
        <v>757</v>
      </c>
      <c r="E1184" t="s">
        <v>942</v>
      </c>
      <c r="F1184" t="s">
        <v>1009</v>
      </c>
      <c r="H1184">
        <v>999.99900000000002</v>
      </c>
      <c r="K1184">
        <v>105107749</v>
      </c>
      <c r="L1184" s="2">
        <v>42870</v>
      </c>
      <c r="M1184">
        <v>30</v>
      </c>
      <c r="N1184">
        <v>1</v>
      </c>
      <c r="O1184">
        <v>0</v>
      </c>
      <c r="P1184">
        <v>1</v>
      </c>
      <c r="Q1184" t="s">
        <v>7</v>
      </c>
    </row>
    <row r="1185" spans="1:17">
      <c r="A1185" t="s">
        <v>998</v>
      </c>
      <c r="B1185" t="s">
        <v>1174</v>
      </c>
      <c r="C1185">
        <v>1.0999999999999999E-2</v>
      </c>
      <c r="D1185" t="s">
        <v>6</v>
      </c>
      <c r="E1185" t="s">
        <v>942</v>
      </c>
      <c r="F1185" t="s">
        <v>1014</v>
      </c>
      <c r="H1185">
        <v>999.99900000000002</v>
      </c>
      <c r="K1185">
        <v>108517687</v>
      </c>
      <c r="L1185" s="2">
        <v>46176</v>
      </c>
      <c r="M1185">
        <v>31</v>
      </c>
      <c r="N1185">
        <v>1</v>
      </c>
      <c r="O1185">
        <v>4</v>
      </c>
      <c r="P1185">
        <v>1</v>
      </c>
      <c r="Q1185" t="s">
        <v>7</v>
      </c>
    </row>
    <row r="1186" spans="1:17">
      <c r="A1186" t="s">
        <v>998</v>
      </c>
      <c r="B1186" t="s">
        <v>1150</v>
      </c>
      <c r="C1186">
        <v>0</v>
      </c>
      <c r="D1186" t="s">
        <v>6</v>
      </c>
      <c r="E1186" t="s">
        <v>942</v>
      </c>
      <c r="F1186" t="s">
        <v>1014</v>
      </c>
      <c r="H1186">
        <v>999.99900000000002</v>
      </c>
      <c r="K1186">
        <v>107830283</v>
      </c>
      <c r="L1186" s="2">
        <v>45531</v>
      </c>
      <c r="M1186">
        <v>31</v>
      </c>
      <c r="N1186">
        <v>1</v>
      </c>
      <c r="O1186">
        <v>0</v>
      </c>
      <c r="P1186">
        <v>1</v>
      </c>
      <c r="Q1186" t="s">
        <v>7</v>
      </c>
    </row>
    <row r="1187" spans="1:17">
      <c r="A1187" t="s">
        <v>998</v>
      </c>
      <c r="B1187" t="s">
        <v>1150</v>
      </c>
      <c r="C1187">
        <v>8.9999999999999993E-3</v>
      </c>
      <c r="D1187" t="s">
        <v>6</v>
      </c>
      <c r="E1187" t="s">
        <v>942</v>
      </c>
      <c r="F1187" t="s">
        <v>1014</v>
      </c>
      <c r="H1187">
        <v>999.99900000000002</v>
      </c>
      <c r="K1187">
        <v>107920548</v>
      </c>
      <c r="L1187" s="2">
        <v>45609</v>
      </c>
      <c r="M1187">
        <v>31</v>
      </c>
      <c r="N1187">
        <v>1</v>
      </c>
      <c r="O1187">
        <v>0</v>
      </c>
      <c r="P1187">
        <v>1</v>
      </c>
      <c r="Q1187" t="s">
        <v>7</v>
      </c>
    </row>
    <row r="1188" spans="1:17">
      <c r="A1188" t="s">
        <v>998</v>
      </c>
      <c r="B1188" t="s">
        <v>1046</v>
      </c>
      <c r="C1188">
        <v>1.6E-2</v>
      </c>
      <c r="D1188" t="s">
        <v>757</v>
      </c>
      <c r="E1188" t="s">
        <v>942</v>
      </c>
      <c r="F1188" t="s">
        <v>947</v>
      </c>
      <c r="H1188">
        <v>999.99900000000002</v>
      </c>
      <c r="K1188">
        <v>105107750</v>
      </c>
      <c r="L1188" s="2">
        <v>42870</v>
      </c>
      <c r="M1188">
        <v>30</v>
      </c>
      <c r="N1188">
        <v>1</v>
      </c>
      <c r="O1188">
        <v>4</v>
      </c>
      <c r="P1188">
        <v>1</v>
      </c>
      <c r="Q1188" t="s">
        <v>7</v>
      </c>
    </row>
    <row r="1189" spans="1:17">
      <c r="A1189" t="s">
        <v>998</v>
      </c>
      <c r="B1189" t="s">
        <v>1084</v>
      </c>
      <c r="C1189">
        <v>1.9E-2</v>
      </c>
      <c r="D1189" t="s">
        <v>758</v>
      </c>
      <c r="E1189" t="s">
        <v>944</v>
      </c>
      <c r="F1189" t="s">
        <v>942</v>
      </c>
      <c r="H1189">
        <v>999.99900000000002</v>
      </c>
      <c r="K1189">
        <v>107356174</v>
      </c>
      <c r="L1189" s="2">
        <v>45082</v>
      </c>
      <c r="M1189">
        <v>31</v>
      </c>
      <c r="N1189">
        <v>1</v>
      </c>
      <c r="O1189">
        <v>0</v>
      </c>
      <c r="P1189">
        <v>1</v>
      </c>
      <c r="Q1189" t="s">
        <v>7</v>
      </c>
    </row>
    <row r="1190" spans="1:17">
      <c r="A1190" t="s">
        <v>998</v>
      </c>
      <c r="B1190" t="s">
        <v>1135</v>
      </c>
      <c r="C1190">
        <v>8.9999999999999993E-3</v>
      </c>
      <c r="D1190" t="s">
        <v>757</v>
      </c>
      <c r="E1190" t="s">
        <v>942</v>
      </c>
      <c r="F1190" t="s">
        <v>1033</v>
      </c>
      <c r="H1190">
        <v>999.99900000000002</v>
      </c>
      <c r="K1190">
        <v>107150004</v>
      </c>
      <c r="L1190" s="2">
        <v>44869</v>
      </c>
      <c r="M1190">
        <v>20</v>
      </c>
      <c r="N1190">
        <v>1</v>
      </c>
      <c r="O1190">
        <v>0</v>
      </c>
      <c r="P1190">
        <v>3</v>
      </c>
      <c r="Q1190" t="s">
        <v>7</v>
      </c>
    </row>
    <row r="1191" spans="1:17">
      <c r="A1191" t="s">
        <v>998</v>
      </c>
      <c r="B1191" t="s">
        <v>1025</v>
      </c>
      <c r="C1191">
        <v>6.0000000000000001E-3</v>
      </c>
      <c r="D1191" t="s">
        <v>762</v>
      </c>
      <c r="E1191" t="s">
        <v>941</v>
      </c>
      <c r="F1191" t="s">
        <v>945</v>
      </c>
      <c r="H1191">
        <v>999.99900000000002</v>
      </c>
      <c r="K1191">
        <v>105197257</v>
      </c>
      <c r="L1191" s="2">
        <v>42954</v>
      </c>
      <c r="M1191">
        <v>19</v>
      </c>
      <c r="N1191">
        <v>1</v>
      </c>
      <c r="O1191">
        <v>0</v>
      </c>
      <c r="P1191">
        <v>1</v>
      </c>
      <c r="Q1191" t="s">
        <v>3</v>
      </c>
    </row>
    <row r="1192" spans="1:17">
      <c r="A1192" t="s">
        <v>998</v>
      </c>
      <c r="B1192" t="s">
        <v>1025</v>
      </c>
      <c r="C1192">
        <v>1.9E-2</v>
      </c>
      <c r="D1192" t="s">
        <v>756</v>
      </c>
      <c r="E1192" t="s">
        <v>941</v>
      </c>
      <c r="F1192" t="s">
        <v>945</v>
      </c>
      <c r="H1192">
        <v>999.99900000000002</v>
      </c>
      <c r="K1192">
        <v>105056687</v>
      </c>
      <c r="L1192" s="2">
        <v>42818</v>
      </c>
      <c r="M1192">
        <v>31</v>
      </c>
      <c r="N1192">
        <v>1</v>
      </c>
      <c r="O1192">
        <v>4</v>
      </c>
      <c r="P1192">
        <v>1</v>
      </c>
      <c r="Q1192" t="s">
        <v>7</v>
      </c>
    </row>
    <row r="1193" spans="1:17">
      <c r="A1193" t="s">
        <v>998</v>
      </c>
      <c r="B1193" t="s">
        <v>1025</v>
      </c>
      <c r="C1193">
        <v>1.2999999999999999E-2</v>
      </c>
      <c r="D1193" t="s">
        <v>6</v>
      </c>
      <c r="E1193" t="s">
        <v>941</v>
      </c>
      <c r="F1193" t="s">
        <v>945</v>
      </c>
      <c r="H1193">
        <v>999.99900000000002</v>
      </c>
      <c r="K1193">
        <v>105121777</v>
      </c>
      <c r="L1193" s="2">
        <v>42885</v>
      </c>
      <c r="M1193">
        <v>32</v>
      </c>
      <c r="N1193">
        <v>1</v>
      </c>
      <c r="O1193">
        <v>4</v>
      </c>
      <c r="P1193">
        <v>1</v>
      </c>
      <c r="Q1193" t="s">
        <v>7</v>
      </c>
    </row>
    <row r="1194" spans="1:17">
      <c r="A1194" t="s">
        <v>998</v>
      </c>
      <c r="B1194" t="s">
        <v>1025</v>
      </c>
      <c r="C1194">
        <v>1E-3</v>
      </c>
      <c r="D1194" t="s">
        <v>6</v>
      </c>
      <c r="E1194" t="s">
        <v>941</v>
      </c>
      <c r="H1194">
        <v>999.99900000000002</v>
      </c>
      <c r="K1194">
        <v>105072049</v>
      </c>
      <c r="L1194" s="2">
        <v>42836</v>
      </c>
      <c r="M1194">
        <v>21</v>
      </c>
      <c r="N1194">
        <v>1</v>
      </c>
      <c r="O1194">
        <v>4</v>
      </c>
      <c r="P1194">
        <v>1</v>
      </c>
      <c r="Q1194" t="s">
        <v>7</v>
      </c>
    </row>
    <row r="1195" spans="1:17">
      <c r="A1195" t="s">
        <v>998</v>
      </c>
      <c r="B1195" t="s">
        <v>999</v>
      </c>
      <c r="C1195">
        <v>2.8000000000000001E-2</v>
      </c>
      <c r="D1195" t="s">
        <v>757</v>
      </c>
      <c r="E1195" t="s">
        <v>942</v>
      </c>
      <c r="F1195" t="s">
        <v>1095</v>
      </c>
      <c r="H1195">
        <v>999.99900000000002</v>
      </c>
      <c r="K1195">
        <v>106036364</v>
      </c>
      <c r="L1195" s="2">
        <v>43751</v>
      </c>
      <c r="M1195">
        <v>26</v>
      </c>
      <c r="N1195">
        <v>1</v>
      </c>
      <c r="O1195">
        <v>8</v>
      </c>
      <c r="P1195">
        <v>1</v>
      </c>
      <c r="Q1195" t="s">
        <v>7</v>
      </c>
    </row>
    <row r="1196" spans="1:17">
      <c r="A1196" t="s">
        <v>998</v>
      </c>
      <c r="B1196" t="s">
        <v>999</v>
      </c>
      <c r="C1196">
        <v>2E-3</v>
      </c>
      <c r="D1196" t="s">
        <v>757</v>
      </c>
      <c r="E1196" t="s">
        <v>942</v>
      </c>
      <c r="F1196" t="s">
        <v>945</v>
      </c>
      <c r="H1196">
        <v>999.99900000000002</v>
      </c>
      <c r="K1196">
        <v>106802330</v>
      </c>
      <c r="L1196" s="2">
        <v>44497</v>
      </c>
      <c r="M1196">
        <v>19</v>
      </c>
      <c r="N1196">
        <v>1</v>
      </c>
      <c r="O1196">
        <v>8</v>
      </c>
      <c r="P1196">
        <v>1</v>
      </c>
      <c r="Q1196" t="s">
        <v>8</v>
      </c>
    </row>
    <row r="1197" spans="1:17">
      <c r="A1197" t="s">
        <v>998</v>
      </c>
      <c r="B1197" t="s">
        <v>999</v>
      </c>
      <c r="C1197">
        <v>2.1999999999999999E-2</v>
      </c>
      <c r="D1197" t="s">
        <v>757</v>
      </c>
      <c r="E1197" t="s">
        <v>942</v>
      </c>
      <c r="H1197">
        <v>999.99900000000002</v>
      </c>
      <c r="K1197">
        <v>107317615</v>
      </c>
      <c r="L1197" s="2">
        <v>45045</v>
      </c>
      <c r="M1197">
        <v>25</v>
      </c>
      <c r="N1197">
        <v>1</v>
      </c>
      <c r="O1197">
        <v>0</v>
      </c>
      <c r="P1197">
        <v>1</v>
      </c>
      <c r="Q1197" t="s">
        <v>7</v>
      </c>
    </row>
    <row r="1198" spans="1:17">
      <c r="A1198" t="s">
        <v>998</v>
      </c>
      <c r="B1198" t="s">
        <v>999</v>
      </c>
      <c r="C1198">
        <v>8.9999999999999993E-3</v>
      </c>
      <c r="D1198" t="s">
        <v>757</v>
      </c>
      <c r="E1198" t="s">
        <v>942</v>
      </c>
      <c r="H1198">
        <v>999.99900000000002</v>
      </c>
      <c r="K1198">
        <v>107240299</v>
      </c>
      <c r="L1198" s="2">
        <v>44968</v>
      </c>
      <c r="M1198">
        <v>28</v>
      </c>
      <c r="N1198">
        <v>1</v>
      </c>
      <c r="O1198">
        <v>8</v>
      </c>
      <c r="P1198">
        <v>1</v>
      </c>
      <c r="Q1198" t="s">
        <v>7</v>
      </c>
    </row>
    <row r="1199" spans="1:17">
      <c r="A1199" t="s">
        <v>998</v>
      </c>
      <c r="B1199" t="s">
        <v>999</v>
      </c>
      <c r="C1199">
        <v>1E-3</v>
      </c>
      <c r="D1199" t="s">
        <v>757</v>
      </c>
      <c r="E1199" t="s">
        <v>942</v>
      </c>
      <c r="H1199">
        <v>999.99900000000002</v>
      </c>
      <c r="K1199">
        <v>108373439</v>
      </c>
      <c r="L1199" s="2">
        <v>46038</v>
      </c>
      <c r="M1199">
        <v>31</v>
      </c>
      <c r="N1199">
        <v>1</v>
      </c>
      <c r="O1199">
        <v>12</v>
      </c>
      <c r="P1199">
        <v>1</v>
      </c>
      <c r="Q1199" t="s">
        <v>7</v>
      </c>
    </row>
    <row r="1200" spans="1:17">
      <c r="A1200" t="s">
        <v>998</v>
      </c>
      <c r="B1200" t="s">
        <v>1144</v>
      </c>
      <c r="C1200">
        <v>0.01</v>
      </c>
      <c r="D1200" t="s">
        <v>765</v>
      </c>
      <c r="E1200" t="s">
        <v>940</v>
      </c>
      <c r="F1200" t="s">
        <v>942</v>
      </c>
      <c r="H1200">
        <v>999.99900000000002</v>
      </c>
      <c r="K1200">
        <v>107536973</v>
      </c>
      <c r="L1200" s="2">
        <v>45251</v>
      </c>
      <c r="M1200">
        <v>20</v>
      </c>
      <c r="N1200">
        <v>2</v>
      </c>
      <c r="O1200">
        <v>0</v>
      </c>
      <c r="P1200">
        <v>1</v>
      </c>
    </row>
    <row r="1201" spans="1:22">
      <c r="A1201" t="s">
        <v>998</v>
      </c>
      <c r="B1201" t="s">
        <v>1144</v>
      </c>
      <c r="C1201">
        <v>4.0000000000000001E-3</v>
      </c>
      <c r="D1201" t="s">
        <v>756</v>
      </c>
      <c r="E1201" t="s">
        <v>940</v>
      </c>
      <c r="F1201" t="s">
        <v>942</v>
      </c>
      <c r="H1201">
        <v>999.99900000000002</v>
      </c>
      <c r="K1201">
        <v>107536958</v>
      </c>
      <c r="L1201" s="2">
        <v>45252</v>
      </c>
      <c r="M1201">
        <v>20</v>
      </c>
      <c r="N1201">
        <v>1</v>
      </c>
      <c r="O1201">
        <v>0</v>
      </c>
      <c r="P1201">
        <v>1</v>
      </c>
      <c r="Q1201" t="s">
        <v>7</v>
      </c>
    </row>
    <row r="1202" spans="1:22">
      <c r="A1202" t="s">
        <v>998</v>
      </c>
      <c r="B1202" t="s">
        <v>1144</v>
      </c>
      <c r="C1202">
        <v>5.0000000000000001E-3</v>
      </c>
      <c r="D1202" t="s">
        <v>765</v>
      </c>
      <c r="E1202" t="s">
        <v>940</v>
      </c>
      <c r="F1202" t="s">
        <v>942</v>
      </c>
      <c r="H1202">
        <v>999.99900000000002</v>
      </c>
      <c r="K1202">
        <v>107661002</v>
      </c>
      <c r="L1202" s="2">
        <v>45371</v>
      </c>
      <c r="M1202">
        <v>20</v>
      </c>
      <c r="N1202">
        <v>1</v>
      </c>
      <c r="O1202">
        <v>0</v>
      </c>
      <c r="P1202">
        <v>2</v>
      </c>
    </row>
    <row r="1203" spans="1:22">
      <c r="A1203" t="s">
        <v>998</v>
      </c>
      <c r="B1203" t="s">
        <v>1144</v>
      </c>
      <c r="C1203">
        <v>4.0000000000000001E-3</v>
      </c>
      <c r="D1203" t="s">
        <v>765</v>
      </c>
      <c r="E1203" t="s">
        <v>940</v>
      </c>
      <c r="F1203" t="s">
        <v>942</v>
      </c>
      <c r="H1203">
        <v>999.99900000000002</v>
      </c>
      <c r="K1203">
        <v>108241568</v>
      </c>
      <c r="L1203" s="2">
        <v>45924</v>
      </c>
      <c r="M1203">
        <v>20</v>
      </c>
      <c r="N1203">
        <v>1</v>
      </c>
      <c r="O1203">
        <v>0</v>
      </c>
      <c r="P1203">
        <v>1</v>
      </c>
    </row>
    <row r="1204" spans="1:22">
      <c r="A1204" t="s">
        <v>947</v>
      </c>
      <c r="B1204" t="s">
        <v>939</v>
      </c>
      <c r="C1204">
        <v>5.7000000000000002E-2</v>
      </c>
      <c r="D1204" t="s">
        <v>758</v>
      </c>
      <c r="E1204" t="s">
        <v>962</v>
      </c>
      <c r="F1204" t="s">
        <v>957</v>
      </c>
      <c r="H1204">
        <v>999.99900000000002</v>
      </c>
      <c r="K1204">
        <v>107035678</v>
      </c>
      <c r="L1204" s="2">
        <v>44761</v>
      </c>
      <c r="M1204">
        <v>28</v>
      </c>
      <c r="N1204">
        <v>1</v>
      </c>
      <c r="O1204">
        <v>0</v>
      </c>
      <c r="P1204">
        <v>1</v>
      </c>
      <c r="Q1204" t="s">
        <v>7</v>
      </c>
    </row>
    <row r="1205" spans="1:22">
      <c r="A1205" t="s">
        <v>754</v>
      </c>
      <c r="B1205" t="s">
        <v>939</v>
      </c>
      <c r="C1205">
        <v>4.7E-2</v>
      </c>
      <c r="D1205" t="s">
        <v>756</v>
      </c>
      <c r="E1205" t="s">
        <v>962</v>
      </c>
      <c r="F1205" t="s">
        <v>952</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939</v>
      </c>
      <c r="C1206">
        <v>7.0000000000000001E-3</v>
      </c>
      <c r="D1206" t="s">
        <v>6</v>
      </c>
      <c r="E1206" t="s">
        <v>983</v>
      </c>
      <c r="F1206" t="s">
        <v>957</v>
      </c>
      <c r="H1206">
        <v>999.99900000000002</v>
      </c>
      <c r="K1206">
        <v>107083148</v>
      </c>
      <c r="L1206" s="2">
        <v>44815</v>
      </c>
      <c r="M1206">
        <v>23</v>
      </c>
      <c r="N1206">
        <v>1</v>
      </c>
      <c r="O1206">
        <v>8</v>
      </c>
      <c r="P1206">
        <v>1</v>
      </c>
      <c r="Q1206" t="s">
        <v>7</v>
      </c>
    </row>
    <row r="1207" spans="1:22">
      <c r="A1207" t="s">
        <v>998</v>
      </c>
      <c r="B1207" t="s">
        <v>939</v>
      </c>
      <c r="C1207">
        <v>2.4E-2</v>
      </c>
      <c r="D1207" t="s">
        <v>758</v>
      </c>
      <c r="E1207" t="s">
        <v>1143</v>
      </c>
      <c r="F1207" t="s">
        <v>983</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939</v>
      </c>
      <c r="C1208">
        <v>4.2999999999999997E-2</v>
      </c>
      <c r="D1208" t="s">
        <v>758</v>
      </c>
      <c r="E1208" t="s">
        <v>963</v>
      </c>
      <c r="F1208" t="s">
        <v>952</v>
      </c>
      <c r="H1208">
        <v>999.99900000000002</v>
      </c>
      <c r="K1208">
        <v>105229332</v>
      </c>
      <c r="L1208" s="2">
        <v>42999</v>
      </c>
      <c r="M1208">
        <v>21</v>
      </c>
      <c r="N1208">
        <v>1</v>
      </c>
      <c r="O1208">
        <v>0</v>
      </c>
      <c r="P1208">
        <v>1</v>
      </c>
      <c r="Q1208" t="s">
        <v>3</v>
      </c>
    </row>
    <row r="1209" spans="1:22">
      <c r="A1209" t="s">
        <v>754</v>
      </c>
      <c r="B1209" t="s">
        <v>939</v>
      </c>
      <c r="C1209">
        <v>4.0000000000000001E-3</v>
      </c>
      <c r="D1209" t="s">
        <v>758</v>
      </c>
      <c r="E1209" t="s">
        <v>963</v>
      </c>
      <c r="F1209" t="s">
        <v>952</v>
      </c>
      <c r="H1209">
        <v>999.99900000000002</v>
      </c>
      <c r="K1209">
        <v>106136418</v>
      </c>
      <c r="L1209" s="2">
        <v>43812</v>
      </c>
      <c r="M1209">
        <v>21</v>
      </c>
      <c r="N1209">
        <v>2</v>
      </c>
      <c r="O1209">
        <v>0</v>
      </c>
      <c r="P1209">
        <v>1</v>
      </c>
      <c r="Q1209" t="s">
        <v>7</v>
      </c>
    </row>
    <row r="1210" spans="1:22">
      <c r="A1210" t="s">
        <v>754</v>
      </c>
      <c r="B1210" t="s">
        <v>939</v>
      </c>
      <c r="C1210">
        <v>0</v>
      </c>
      <c r="E1210" t="s">
        <v>993</v>
      </c>
      <c r="F1210" t="s">
        <v>945</v>
      </c>
      <c r="H1210">
        <v>999.99900000000002</v>
      </c>
      <c r="K1210">
        <v>107028909</v>
      </c>
      <c r="L1210" s="2">
        <v>44769</v>
      </c>
      <c r="M1210">
        <v>21</v>
      </c>
      <c r="N1210">
        <v>1</v>
      </c>
      <c r="O1210">
        <v>8</v>
      </c>
      <c r="P1210">
        <v>1</v>
      </c>
      <c r="Q1210" t="s">
        <v>7</v>
      </c>
    </row>
    <row r="1211" spans="1:22">
      <c r="A1211" t="s">
        <v>754</v>
      </c>
      <c r="B1211" t="s">
        <v>939</v>
      </c>
      <c r="C1211">
        <v>0</v>
      </c>
      <c r="E1211" t="s">
        <v>993</v>
      </c>
      <c r="F1211" t="s">
        <v>945</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939</v>
      </c>
      <c r="C1212">
        <v>0</v>
      </c>
      <c r="E1212" t="s">
        <v>989</v>
      </c>
      <c r="F1212" t="s">
        <v>990</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947</v>
      </c>
      <c r="B1213" t="s">
        <v>960</v>
      </c>
      <c r="C1213">
        <v>3.0000000000000001E-3</v>
      </c>
      <c r="D1213" t="s">
        <v>757</v>
      </c>
      <c r="E1213" t="s">
        <v>942</v>
      </c>
      <c r="F1213" t="s">
        <v>948</v>
      </c>
      <c r="H1213">
        <v>999.99900000000002</v>
      </c>
      <c r="K1213">
        <v>106536725</v>
      </c>
      <c r="L1213" s="2">
        <v>44291</v>
      </c>
      <c r="M1213">
        <v>30</v>
      </c>
      <c r="N1213">
        <v>1</v>
      </c>
      <c r="O1213">
        <v>0</v>
      </c>
      <c r="P1213">
        <v>1</v>
      </c>
      <c r="Q1213" t="s">
        <v>7</v>
      </c>
    </row>
    <row r="1214" spans="1:22">
      <c r="A1214" t="s">
        <v>998</v>
      </c>
      <c r="B1214" t="s">
        <v>1052</v>
      </c>
      <c r="C1214">
        <v>1.0999999999999999E-2</v>
      </c>
      <c r="D1214" t="s">
        <v>757</v>
      </c>
      <c r="E1214" t="s">
        <v>942</v>
      </c>
      <c r="H1214">
        <v>999.99900000000002</v>
      </c>
      <c r="K1214">
        <v>106372333</v>
      </c>
      <c r="L1214" s="2">
        <v>44090</v>
      </c>
      <c r="M1214">
        <v>21</v>
      </c>
      <c r="N1214">
        <v>1</v>
      </c>
      <c r="O1214">
        <v>0</v>
      </c>
      <c r="P1214">
        <v>1</v>
      </c>
      <c r="Q1214" t="s">
        <v>7</v>
      </c>
    </row>
    <row r="1215" spans="1:22">
      <c r="A1215" t="s">
        <v>998</v>
      </c>
      <c r="B1215" t="s">
        <v>941</v>
      </c>
      <c r="C1215">
        <v>0</v>
      </c>
      <c r="E1215" t="s">
        <v>1086</v>
      </c>
      <c r="F1215" t="s">
        <v>941</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1181</v>
      </c>
    </row>
    <row r="2" spans="1:28" s="619" customFormat="1">
      <c r="B2" t="s">
        <v>1311</v>
      </c>
      <c r="J2" s="661"/>
    </row>
    <row r="3" spans="1:28" s="607" customFormat="1">
      <c r="B3" s="607" t="s">
        <v>1312</v>
      </c>
      <c r="J3" s="662"/>
      <c r="L3" s="608"/>
    </row>
    <row r="4" spans="1:28">
      <c r="A4" t="s">
        <v>998</v>
      </c>
      <c r="B4" s="669" t="s">
        <v>942</v>
      </c>
      <c r="C4">
        <v>0</v>
      </c>
      <c r="E4" s="670" t="s">
        <v>940</v>
      </c>
      <c r="G4" s="669" t="s">
        <v>938</v>
      </c>
      <c r="H4">
        <v>0.21099999999999999</v>
      </c>
      <c r="J4" s="663" t="s">
        <v>769</v>
      </c>
      <c r="K4">
        <v>105329607</v>
      </c>
      <c r="L4" s="2">
        <v>43070</v>
      </c>
      <c r="M4">
        <v>30</v>
      </c>
      <c r="N4">
        <v>1</v>
      </c>
      <c r="P4">
        <v>1</v>
      </c>
      <c r="Q4" t="s">
        <v>7</v>
      </c>
      <c r="X4" t="s">
        <v>1229</v>
      </c>
      <c r="Y4" t="s">
        <v>774</v>
      </c>
      <c r="Z4" t="s">
        <v>771</v>
      </c>
      <c r="AA4" t="s">
        <v>723</v>
      </c>
    </row>
    <row r="5" spans="1:28">
      <c r="A5" t="s">
        <v>998</v>
      </c>
      <c r="B5" s="670" t="s">
        <v>944</v>
      </c>
      <c r="C5">
        <v>0</v>
      </c>
      <c r="E5" s="669" t="s">
        <v>942</v>
      </c>
      <c r="F5" s="672" t="s">
        <v>1000</v>
      </c>
      <c r="G5" s="670" t="s">
        <v>937</v>
      </c>
      <c r="H5">
        <v>1.4890000000000001</v>
      </c>
      <c r="J5" s="663" t="s">
        <v>769</v>
      </c>
      <c r="K5">
        <v>105329614</v>
      </c>
      <c r="L5" s="2">
        <v>43075</v>
      </c>
      <c r="M5">
        <v>30</v>
      </c>
      <c r="N5">
        <v>2</v>
      </c>
      <c r="O5">
        <v>7</v>
      </c>
      <c r="P5">
        <v>1</v>
      </c>
      <c r="Q5" t="s">
        <v>7</v>
      </c>
      <c r="X5" t="s">
        <v>1229</v>
      </c>
      <c r="Y5" t="s">
        <v>1217</v>
      </c>
      <c r="Z5" t="s">
        <v>1297</v>
      </c>
      <c r="AA5" t="s">
        <v>723</v>
      </c>
    </row>
    <row r="6" spans="1:28">
      <c r="A6" t="s">
        <v>998</v>
      </c>
      <c r="B6" s="669" t="s">
        <v>942</v>
      </c>
      <c r="C6">
        <v>0</v>
      </c>
      <c r="E6" s="670" t="s">
        <v>944</v>
      </c>
      <c r="F6" s="671" t="s">
        <v>945</v>
      </c>
      <c r="G6" s="669" t="s">
        <v>938</v>
      </c>
      <c r="H6">
        <v>0.21099999999999999</v>
      </c>
      <c r="J6" s="605" t="s">
        <v>769</v>
      </c>
      <c r="K6">
        <v>106372334</v>
      </c>
      <c r="L6" s="2">
        <v>44095</v>
      </c>
      <c r="M6">
        <v>30</v>
      </c>
      <c r="N6">
        <v>1</v>
      </c>
      <c r="P6">
        <v>1</v>
      </c>
      <c r="Q6" t="s">
        <v>3</v>
      </c>
      <c r="U6" s="603"/>
      <c r="X6" t="s">
        <v>1238</v>
      </c>
      <c r="Y6" t="s">
        <v>774</v>
      </c>
      <c r="Z6" t="s">
        <v>1215</v>
      </c>
      <c r="AA6" t="s">
        <v>723</v>
      </c>
    </row>
    <row r="7" spans="1:28">
      <c r="A7" t="s">
        <v>998</v>
      </c>
      <c r="B7" s="669" t="s">
        <v>942</v>
      </c>
      <c r="C7">
        <v>0.01</v>
      </c>
      <c r="D7" t="s">
        <v>758</v>
      </c>
      <c r="E7" s="670" t="s">
        <v>944</v>
      </c>
      <c r="F7" s="671" t="s">
        <v>945</v>
      </c>
      <c r="G7" s="669" t="s">
        <v>938</v>
      </c>
      <c r="H7">
        <v>0.20100000000000001</v>
      </c>
      <c r="J7" s="663" t="s">
        <v>769</v>
      </c>
      <c r="K7">
        <v>104999009</v>
      </c>
      <c r="L7" s="2">
        <v>42739</v>
      </c>
      <c r="M7">
        <v>30</v>
      </c>
      <c r="N7">
        <v>1</v>
      </c>
      <c r="O7">
        <v>4</v>
      </c>
      <c r="P7">
        <v>1</v>
      </c>
      <c r="Q7" t="s">
        <v>7</v>
      </c>
      <c r="X7" t="s">
        <v>1219</v>
      </c>
      <c r="Y7" t="s">
        <v>771</v>
      </c>
      <c r="Z7" t="s">
        <v>1215</v>
      </c>
      <c r="AA7" t="s">
        <v>722</v>
      </c>
    </row>
    <row r="8" spans="1:28">
      <c r="A8" t="s">
        <v>998</v>
      </c>
      <c r="B8" s="669" t="s">
        <v>942</v>
      </c>
      <c r="C8">
        <v>0</v>
      </c>
      <c r="E8" s="670" t="s">
        <v>944</v>
      </c>
      <c r="G8" s="669" t="s">
        <v>938</v>
      </c>
      <c r="H8">
        <v>0.21099999999999999</v>
      </c>
      <c r="J8" s="663" t="s">
        <v>769</v>
      </c>
      <c r="K8">
        <v>105329610</v>
      </c>
      <c r="L8" s="2">
        <v>43073</v>
      </c>
      <c r="M8">
        <v>30</v>
      </c>
      <c r="N8">
        <v>1</v>
      </c>
      <c r="P8">
        <v>1</v>
      </c>
      <c r="Q8" t="s">
        <v>7</v>
      </c>
      <c r="X8" t="s">
        <v>1219</v>
      </c>
      <c r="Y8" t="s">
        <v>771</v>
      </c>
      <c r="Z8" t="s">
        <v>1215</v>
      </c>
      <c r="AA8" t="s">
        <v>722</v>
      </c>
    </row>
    <row r="9" spans="1:28">
      <c r="A9" t="s">
        <v>998</v>
      </c>
      <c r="B9" s="669" t="s">
        <v>942</v>
      </c>
      <c r="C9">
        <v>0</v>
      </c>
      <c r="D9" t="s">
        <v>6</v>
      </c>
      <c r="E9" s="670" t="s">
        <v>944</v>
      </c>
      <c r="F9" s="671" t="s">
        <v>945</v>
      </c>
      <c r="G9" s="669" t="s">
        <v>938</v>
      </c>
      <c r="H9">
        <v>0.21099999999999999</v>
      </c>
      <c r="J9" s="605" t="s">
        <v>769</v>
      </c>
      <c r="K9">
        <v>106802009</v>
      </c>
      <c r="L9" s="2">
        <v>44334</v>
      </c>
      <c r="M9">
        <v>23</v>
      </c>
      <c r="N9">
        <v>1</v>
      </c>
      <c r="O9">
        <v>7</v>
      </c>
      <c r="P9">
        <v>1</v>
      </c>
      <c r="Q9" t="s">
        <v>7</v>
      </c>
      <c r="U9" s="603"/>
      <c r="X9" t="s">
        <v>1233</v>
      </c>
      <c r="Y9" t="s">
        <v>1234</v>
      </c>
      <c r="Z9" t="s">
        <v>1215</v>
      </c>
      <c r="AA9" t="s">
        <v>721</v>
      </c>
    </row>
    <row r="10" spans="1:28">
      <c r="A10" t="s">
        <v>998</v>
      </c>
      <c r="B10" s="669" t="s">
        <v>942</v>
      </c>
      <c r="C10">
        <v>0</v>
      </c>
      <c r="E10" s="670" t="s">
        <v>944</v>
      </c>
      <c r="F10" s="670" t="s">
        <v>940</v>
      </c>
      <c r="G10" s="669" t="s">
        <v>938</v>
      </c>
      <c r="H10">
        <v>0.21099999999999999</v>
      </c>
      <c r="J10" s="663" t="s">
        <v>769</v>
      </c>
      <c r="K10">
        <v>105125296</v>
      </c>
      <c r="L10" s="2">
        <v>42878</v>
      </c>
      <c r="M10">
        <v>30</v>
      </c>
      <c r="N10">
        <v>2</v>
      </c>
      <c r="O10">
        <v>7</v>
      </c>
      <c r="P10">
        <v>1</v>
      </c>
      <c r="Q10" t="s">
        <v>7</v>
      </c>
      <c r="X10" t="s">
        <v>1231</v>
      </c>
      <c r="Y10" t="s">
        <v>772</v>
      </c>
      <c r="Z10" t="s">
        <v>781</v>
      </c>
      <c r="AA10" t="s">
        <v>722</v>
      </c>
      <c r="AB10" t="s">
        <v>1232</v>
      </c>
    </row>
    <row r="11" spans="1:28" s="619" customFormat="1">
      <c r="A11" t="s">
        <v>998</v>
      </c>
      <c r="B11" s="670" t="s">
        <v>944</v>
      </c>
      <c r="C11">
        <v>0</v>
      </c>
      <c r="D11"/>
      <c r="E11" s="669" t="s">
        <v>942</v>
      </c>
      <c r="F11" s="670" t="s">
        <v>940</v>
      </c>
      <c r="G11" s="670" t="s">
        <v>937</v>
      </c>
      <c r="H11">
        <v>1.4890000000000001</v>
      </c>
      <c r="I11"/>
      <c r="J11" s="663" t="s">
        <v>769</v>
      </c>
      <c r="K11">
        <v>105682086</v>
      </c>
      <c r="L11" s="2">
        <v>43409</v>
      </c>
      <c r="M11">
        <v>27</v>
      </c>
      <c r="N11">
        <v>2</v>
      </c>
      <c r="O11">
        <v>7</v>
      </c>
      <c r="P11">
        <v>1</v>
      </c>
      <c r="Q11" t="s">
        <v>3</v>
      </c>
      <c r="R11"/>
      <c r="S11"/>
      <c r="T11"/>
      <c r="U11"/>
      <c r="V11"/>
      <c r="W11"/>
      <c r="X11" t="s">
        <v>1231</v>
      </c>
      <c r="Y11" t="s">
        <v>772</v>
      </c>
      <c r="Z11" t="s">
        <v>781</v>
      </c>
      <c r="AA11" t="s">
        <v>722</v>
      </c>
      <c r="AB11" t="s">
        <v>1298</v>
      </c>
    </row>
    <row r="12" spans="1:28">
      <c r="A12" t="s">
        <v>998</v>
      </c>
      <c r="B12" s="669" t="s">
        <v>942</v>
      </c>
      <c r="C12">
        <v>0</v>
      </c>
      <c r="D12" t="s">
        <v>6</v>
      </c>
      <c r="E12" s="670" t="s">
        <v>944</v>
      </c>
      <c r="F12" s="670" t="s">
        <v>940</v>
      </c>
      <c r="G12" s="669" t="s">
        <v>938</v>
      </c>
      <c r="H12">
        <v>0.21099999999999999</v>
      </c>
      <c r="J12" s="663" t="s">
        <v>769</v>
      </c>
      <c r="K12">
        <v>105984052</v>
      </c>
      <c r="L12" s="2">
        <v>43696</v>
      </c>
      <c r="M12">
        <v>30</v>
      </c>
      <c r="N12">
        <v>1</v>
      </c>
      <c r="O12">
        <v>7</v>
      </c>
      <c r="P12">
        <v>1</v>
      </c>
      <c r="Q12" t="s">
        <v>3</v>
      </c>
      <c r="X12" t="s">
        <v>1231</v>
      </c>
      <c r="Y12" t="s">
        <v>772</v>
      </c>
      <c r="Z12" t="s">
        <v>781</v>
      </c>
      <c r="AA12" t="s">
        <v>722</v>
      </c>
      <c r="AB12" t="s">
        <v>1232</v>
      </c>
    </row>
    <row r="13" spans="1:28" s="617" customFormat="1">
      <c r="A13" t="s">
        <v>998</v>
      </c>
      <c r="B13" s="669" t="s">
        <v>942</v>
      </c>
      <c r="C13">
        <v>1.4E-2</v>
      </c>
      <c r="D13" t="s">
        <v>756</v>
      </c>
      <c r="E13" s="670" t="s">
        <v>940</v>
      </c>
      <c r="F13" s="672" t="s">
        <v>1000</v>
      </c>
      <c r="G13" s="669" t="s">
        <v>938</v>
      </c>
      <c r="H13">
        <v>0.22500000000000001</v>
      </c>
      <c r="I13"/>
      <c r="J13" s="663" t="s">
        <v>769</v>
      </c>
      <c r="K13">
        <v>105186073</v>
      </c>
      <c r="L13" s="2">
        <v>42944</v>
      </c>
      <c r="M13">
        <v>19</v>
      </c>
      <c r="N13">
        <v>2</v>
      </c>
      <c r="O13">
        <v>7</v>
      </c>
      <c r="P13">
        <v>2</v>
      </c>
      <c r="Q13" t="s">
        <v>7</v>
      </c>
      <c r="R13"/>
      <c r="S13"/>
      <c r="T13"/>
      <c r="U13"/>
      <c r="V13"/>
      <c r="W13"/>
      <c r="X13" t="s">
        <v>1271</v>
      </c>
      <c r="Y13" t="s">
        <v>1217</v>
      </c>
      <c r="Z13"/>
      <c r="AA13" t="s">
        <v>310</v>
      </c>
      <c r="AB13"/>
    </row>
    <row r="14" spans="1:28">
      <c r="A14" t="s">
        <v>998</v>
      </c>
      <c r="B14" s="670" t="s">
        <v>944</v>
      </c>
      <c r="C14">
        <v>0</v>
      </c>
      <c r="E14" s="669" t="s">
        <v>1077</v>
      </c>
      <c r="F14" s="670" t="s">
        <v>1053</v>
      </c>
      <c r="G14" s="670" t="s">
        <v>944</v>
      </c>
      <c r="H14">
        <v>999.99900000000002</v>
      </c>
      <c r="J14" s="663" t="s">
        <v>773</v>
      </c>
      <c r="K14">
        <v>105486834</v>
      </c>
      <c r="L14" s="2">
        <v>43224</v>
      </c>
      <c r="M14">
        <v>14</v>
      </c>
      <c r="N14">
        <v>1</v>
      </c>
      <c r="O14">
        <v>7</v>
      </c>
      <c r="P14">
        <v>1</v>
      </c>
      <c r="Q14" t="s">
        <v>3</v>
      </c>
      <c r="R14">
        <v>35.178255</v>
      </c>
      <c r="S14">
        <v>-79.428002000000006</v>
      </c>
      <c r="T14" t="s">
        <v>1054</v>
      </c>
      <c r="U14" t="s">
        <v>367</v>
      </c>
      <c r="V14">
        <v>5.1000000000000004E-3</v>
      </c>
      <c r="W14" s="669" t="s">
        <v>1182</v>
      </c>
      <c r="X14" t="s">
        <v>1183</v>
      </c>
      <c r="AA14" t="s">
        <v>722</v>
      </c>
      <c r="AB14" t="s">
        <v>1184</v>
      </c>
    </row>
    <row r="15" spans="1:28">
      <c r="A15" t="s">
        <v>998</v>
      </c>
      <c r="B15" s="670" t="s">
        <v>944</v>
      </c>
      <c r="C15">
        <v>0</v>
      </c>
      <c r="E15" s="669" t="s">
        <v>942</v>
      </c>
      <c r="F15" s="670" t="s">
        <v>940</v>
      </c>
      <c r="G15" s="670" t="s">
        <v>937</v>
      </c>
      <c r="H15">
        <v>1.4890000000000001</v>
      </c>
      <c r="J15" s="606" t="s">
        <v>769</v>
      </c>
      <c r="K15">
        <v>105984439</v>
      </c>
      <c r="L15" s="2">
        <v>43699</v>
      </c>
      <c r="M15">
        <v>21</v>
      </c>
      <c r="N15">
        <v>1</v>
      </c>
      <c r="O15">
        <v>7</v>
      </c>
      <c r="P15">
        <v>1</v>
      </c>
      <c r="Q15" t="s">
        <v>3</v>
      </c>
      <c r="U15" s="603"/>
      <c r="X15" t="s">
        <v>1268</v>
      </c>
      <c r="Y15" t="s">
        <v>1297</v>
      </c>
      <c r="Z15" t="s">
        <v>1297</v>
      </c>
      <c r="AA15" t="s">
        <v>722</v>
      </c>
    </row>
    <row r="16" spans="1:28">
      <c r="A16" s="619" t="s">
        <v>998</v>
      </c>
      <c r="B16" s="669" t="s">
        <v>942</v>
      </c>
      <c r="C16">
        <v>0</v>
      </c>
      <c r="D16" t="s">
        <v>758</v>
      </c>
      <c r="E16" s="670" t="s">
        <v>944</v>
      </c>
      <c r="F16" s="671" t="s">
        <v>945</v>
      </c>
      <c r="G16" s="669" t="s">
        <v>938</v>
      </c>
      <c r="H16">
        <v>0.21099999999999999</v>
      </c>
      <c r="J16" s="1" t="s">
        <v>769</v>
      </c>
      <c r="K16">
        <v>105465438</v>
      </c>
      <c r="L16" s="2">
        <v>43209</v>
      </c>
      <c r="M16">
        <v>21</v>
      </c>
      <c r="N16">
        <v>1</v>
      </c>
      <c r="O16">
        <v>0</v>
      </c>
      <c r="P16">
        <v>1</v>
      </c>
      <c r="Q16" t="s">
        <v>7</v>
      </c>
      <c r="X16" t="s">
        <v>1196</v>
      </c>
      <c r="Y16" t="s">
        <v>1215</v>
      </c>
      <c r="Z16" t="s">
        <v>1218</v>
      </c>
      <c r="AA16" t="s">
        <v>724</v>
      </c>
    </row>
    <row r="17" spans="1:28">
      <c r="A17" t="s">
        <v>998</v>
      </c>
      <c r="B17" s="669" t="s">
        <v>942</v>
      </c>
      <c r="C17">
        <v>4.0000000000000001E-3</v>
      </c>
      <c r="D17" t="s">
        <v>758</v>
      </c>
      <c r="E17" s="670" t="s">
        <v>944</v>
      </c>
      <c r="F17" s="671" t="s">
        <v>945</v>
      </c>
      <c r="G17" s="669" t="s">
        <v>938</v>
      </c>
      <c r="H17">
        <v>0.20699999999999999</v>
      </c>
      <c r="J17" s="1" t="s">
        <v>769</v>
      </c>
      <c r="K17">
        <v>106350413</v>
      </c>
      <c r="L17" s="2">
        <v>44069</v>
      </c>
      <c r="M17">
        <v>21</v>
      </c>
      <c r="N17">
        <v>1</v>
      </c>
      <c r="P17">
        <v>1</v>
      </c>
      <c r="Q17" t="s">
        <v>7</v>
      </c>
      <c r="U17" s="603"/>
      <c r="X17" t="s">
        <v>1196</v>
      </c>
      <c r="Y17" t="s">
        <v>1224</v>
      </c>
      <c r="Z17" t="s">
        <v>1224</v>
      </c>
      <c r="AA17" t="s">
        <v>724</v>
      </c>
    </row>
    <row r="18" spans="1:28">
      <c r="A18" t="s">
        <v>998</v>
      </c>
      <c r="B18" s="669" t="s">
        <v>942</v>
      </c>
      <c r="C18">
        <v>0.01</v>
      </c>
      <c r="D18" t="s">
        <v>758</v>
      </c>
      <c r="E18" s="670" t="s">
        <v>944</v>
      </c>
      <c r="F18" s="671" t="s">
        <v>945</v>
      </c>
      <c r="G18" s="669" t="s">
        <v>938</v>
      </c>
      <c r="H18">
        <v>0.20100000000000001</v>
      </c>
      <c r="J18" s="605" t="s">
        <v>769</v>
      </c>
      <c r="K18">
        <v>106802024</v>
      </c>
      <c r="L18" s="2">
        <v>44342</v>
      </c>
      <c r="M18">
        <v>21</v>
      </c>
      <c r="N18">
        <v>1</v>
      </c>
      <c r="O18">
        <v>0</v>
      </c>
      <c r="P18">
        <v>1</v>
      </c>
      <c r="Q18" t="s">
        <v>7</v>
      </c>
      <c r="U18" s="603"/>
      <c r="X18" t="s">
        <v>1196</v>
      </c>
      <c r="Y18" t="s">
        <v>1215</v>
      </c>
      <c r="Z18" t="s">
        <v>1218</v>
      </c>
      <c r="AA18" t="s">
        <v>724</v>
      </c>
    </row>
    <row r="19" spans="1:28">
      <c r="A19" s="619" t="s">
        <v>998</v>
      </c>
      <c r="B19" s="669" t="s">
        <v>942</v>
      </c>
      <c r="C19">
        <v>1.0999999999999999E-2</v>
      </c>
      <c r="D19" t="s">
        <v>756</v>
      </c>
      <c r="E19" s="670" t="s">
        <v>940</v>
      </c>
      <c r="F19" s="672" t="s">
        <v>997</v>
      </c>
      <c r="G19" s="669" t="s">
        <v>938</v>
      </c>
      <c r="H19">
        <v>0.222</v>
      </c>
      <c r="J19" s="664" t="s">
        <v>769</v>
      </c>
      <c r="K19">
        <v>105611574</v>
      </c>
      <c r="L19" s="618">
        <v>43352</v>
      </c>
      <c r="M19">
        <v>1</v>
      </c>
      <c r="N19">
        <v>2</v>
      </c>
      <c r="O19">
        <v>0</v>
      </c>
      <c r="P19">
        <v>5</v>
      </c>
      <c r="Q19" t="s">
        <v>7</v>
      </c>
      <c r="X19" t="s">
        <v>1270</v>
      </c>
      <c r="Y19" t="s">
        <v>774</v>
      </c>
      <c r="AA19" t="s">
        <v>723</v>
      </c>
    </row>
    <row r="20" spans="1:28">
      <c r="A20" t="s">
        <v>998</v>
      </c>
      <c r="B20" s="670" t="s">
        <v>944</v>
      </c>
      <c r="C20">
        <v>1.4E-2</v>
      </c>
      <c r="D20" t="s">
        <v>757</v>
      </c>
      <c r="E20" s="669" t="s">
        <v>942</v>
      </c>
      <c r="F20" s="672" t="s">
        <v>943</v>
      </c>
      <c r="G20" s="670" t="s">
        <v>937</v>
      </c>
      <c r="H20">
        <v>1.4750000000000001</v>
      </c>
      <c r="J20" s="663" t="s">
        <v>769</v>
      </c>
      <c r="K20">
        <v>105233216</v>
      </c>
      <c r="L20" s="2">
        <v>42985</v>
      </c>
      <c r="M20">
        <v>26</v>
      </c>
      <c r="N20">
        <v>1</v>
      </c>
      <c r="O20">
        <v>7</v>
      </c>
      <c r="P20">
        <v>1</v>
      </c>
      <c r="Q20" t="s">
        <v>7</v>
      </c>
      <c r="X20" t="s">
        <v>1294</v>
      </c>
      <c r="Y20" t="s">
        <v>1295</v>
      </c>
      <c r="Z20" t="s">
        <v>771</v>
      </c>
      <c r="AA20" t="s">
        <v>721</v>
      </c>
    </row>
    <row r="21" spans="1:28">
      <c r="A21" t="s">
        <v>754</v>
      </c>
      <c r="B21" s="669" t="s">
        <v>942</v>
      </c>
      <c r="C21">
        <v>4.0000000000000001E-3</v>
      </c>
      <c r="D21" t="s">
        <v>758</v>
      </c>
      <c r="E21" s="670" t="s">
        <v>944</v>
      </c>
      <c r="F21" s="672" t="s">
        <v>997</v>
      </c>
      <c r="G21" s="669" t="s">
        <v>938</v>
      </c>
      <c r="H21">
        <v>0.20699999999999999</v>
      </c>
      <c r="J21" s="605" t="s">
        <v>769</v>
      </c>
      <c r="K21">
        <v>106231607</v>
      </c>
      <c r="L21" s="2">
        <v>43901</v>
      </c>
      <c r="M21">
        <v>28</v>
      </c>
      <c r="N21">
        <v>1</v>
      </c>
      <c r="O21">
        <v>7</v>
      </c>
      <c r="P21">
        <v>1</v>
      </c>
      <c r="Q21" t="s">
        <v>7</v>
      </c>
      <c r="U21" s="603"/>
      <c r="X21" t="s">
        <v>1203</v>
      </c>
      <c r="Y21" t="s">
        <v>1223</v>
      </c>
      <c r="Z21" t="s">
        <v>774</v>
      </c>
      <c r="AA21" t="s">
        <v>723</v>
      </c>
    </row>
    <row r="22" spans="1:28">
      <c r="A22" t="s">
        <v>998</v>
      </c>
      <c r="B22" s="669" t="s">
        <v>942</v>
      </c>
      <c r="C22">
        <v>4.0000000000000001E-3</v>
      </c>
      <c r="D22" t="s">
        <v>758</v>
      </c>
      <c r="E22" s="670" t="s">
        <v>944</v>
      </c>
      <c r="F22" s="672" t="s">
        <v>997</v>
      </c>
      <c r="G22" s="669" t="s">
        <v>938</v>
      </c>
      <c r="H22">
        <v>0.20699999999999999</v>
      </c>
      <c r="J22" s="605" t="s">
        <v>769</v>
      </c>
      <c r="K22">
        <v>106223033</v>
      </c>
      <c r="L22" s="2">
        <v>43901</v>
      </c>
      <c r="M22">
        <v>28</v>
      </c>
      <c r="N22">
        <v>1</v>
      </c>
      <c r="O22">
        <v>7</v>
      </c>
      <c r="P22">
        <v>1</v>
      </c>
      <c r="Q22" t="s">
        <v>7</v>
      </c>
      <c r="U22" s="603"/>
      <c r="X22" t="s">
        <v>1203</v>
      </c>
      <c r="Y22" t="s">
        <v>1223</v>
      </c>
      <c r="Z22" t="s">
        <v>774</v>
      </c>
      <c r="AA22" t="s">
        <v>723</v>
      </c>
    </row>
    <row r="23" spans="1:28">
      <c r="A23" t="s">
        <v>998</v>
      </c>
      <c r="B23" s="669" t="s">
        <v>942</v>
      </c>
      <c r="C23">
        <v>2.1000000000000001E-2</v>
      </c>
      <c r="D23" t="s">
        <v>756</v>
      </c>
      <c r="E23" s="670" t="s">
        <v>944</v>
      </c>
      <c r="F23" s="672" t="s">
        <v>997</v>
      </c>
      <c r="G23" s="669" t="s">
        <v>938</v>
      </c>
      <c r="H23">
        <v>0.23200000000000001</v>
      </c>
      <c r="J23" s="663" t="s">
        <v>769</v>
      </c>
      <c r="K23">
        <v>105741351</v>
      </c>
      <c r="L23" s="2">
        <v>43453</v>
      </c>
      <c r="M23">
        <v>28</v>
      </c>
      <c r="N23">
        <v>1</v>
      </c>
      <c r="O23">
        <v>7</v>
      </c>
      <c r="P23">
        <v>1</v>
      </c>
      <c r="Q23" t="s">
        <v>7</v>
      </c>
      <c r="X23" t="s">
        <v>1272</v>
      </c>
      <c r="Y23" t="s">
        <v>1214</v>
      </c>
      <c r="Z23" t="s">
        <v>1215</v>
      </c>
      <c r="AA23" t="s">
        <v>724</v>
      </c>
    </row>
    <row r="24" spans="1:28" s="607" customFormat="1">
      <c r="B24" s="607" t="s">
        <v>1313</v>
      </c>
      <c r="J24" s="665"/>
      <c r="L24" s="608"/>
    </row>
    <row r="25" spans="1:28" s="615" customFormat="1">
      <c r="A25" s="614" t="s">
        <v>998</v>
      </c>
      <c r="B25" s="669" t="s">
        <v>942</v>
      </c>
      <c r="C25">
        <v>0</v>
      </c>
      <c r="D25"/>
      <c r="E25" s="670" t="s">
        <v>944</v>
      </c>
      <c r="F25" s="671" t="s">
        <v>945</v>
      </c>
      <c r="G25" s="669" t="s">
        <v>938</v>
      </c>
      <c r="H25">
        <v>0.21099999999999999</v>
      </c>
      <c r="I25"/>
      <c r="J25" s="1" t="s">
        <v>769</v>
      </c>
      <c r="K25">
        <v>106802287</v>
      </c>
      <c r="L25" s="616">
        <v>44481</v>
      </c>
      <c r="M25">
        <v>24</v>
      </c>
      <c r="N25">
        <v>1</v>
      </c>
      <c r="O25">
        <v>7</v>
      </c>
      <c r="P25">
        <v>1</v>
      </c>
      <c r="Q25" t="s">
        <v>3</v>
      </c>
      <c r="R25"/>
      <c r="S25"/>
      <c r="T25"/>
      <c r="U25"/>
      <c r="V25"/>
      <c r="W25"/>
      <c r="X25" t="s">
        <v>1236</v>
      </c>
      <c r="Y25" t="s">
        <v>1234</v>
      </c>
      <c r="Z25" t="s">
        <v>1215</v>
      </c>
      <c r="AA25" t="s">
        <v>721</v>
      </c>
      <c r="AB25"/>
    </row>
    <row r="26" spans="1:28" s="607" customFormat="1">
      <c r="B26" s="607" t="s">
        <v>1314</v>
      </c>
      <c r="J26" s="662"/>
      <c r="L26" s="608"/>
      <c r="U26" s="660"/>
    </row>
    <row r="27" spans="1:28">
      <c r="A27" t="s">
        <v>998</v>
      </c>
      <c r="B27" s="669" t="s">
        <v>942</v>
      </c>
      <c r="C27">
        <v>0</v>
      </c>
      <c r="E27" s="670" t="s">
        <v>940</v>
      </c>
      <c r="F27" s="672" t="s">
        <v>1000</v>
      </c>
      <c r="G27" s="669" t="s">
        <v>938</v>
      </c>
      <c r="H27">
        <v>0.21099999999999999</v>
      </c>
      <c r="J27" s="1" t="s">
        <v>769</v>
      </c>
      <c r="K27">
        <v>107272557</v>
      </c>
      <c r="L27" s="2">
        <v>44999</v>
      </c>
      <c r="M27">
        <v>30</v>
      </c>
      <c r="N27">
        <v>1</v>
      </c>
      <c r="O27">
        <v>7</v>
      </c>
      <c r="P27">
        <v>1</v>
      </c>
      <c r="Q27" t="s">
        <v>3</v>
      </c>
      <c r="X27" t="s">
        <v>1227</v>
      </c>
      <c r="Y27" t="s">
        <v>774</v>
      </c>
      <c r="Z27" t="s">
        <v>781</v>
      </c>
      <c r="AA27" t="s">
        <v>723</v>
      </c>
    </row>
    <row r="28" spans="1:28">
      <c r="A28" t="s">
        <v>998</v>
      </c>
      <c r="B28" s="670" t="s">
        <v>944</v>
      </c>
      <c r="C28">
        <v>0</v>
      </c>
      <c r="E28" s="669" t="s">
        <v>942</v>
      </c>
      <c r="F28" s="672" t="s">
        <v>997</v>
      </c>
      <c r="G28" s="670" t="s">
        <v>937</v>
      </c>
      <c r="H28">
        <v>1.4890000000000001</v>
      </c>
      <c r="J28" s="1" t="s">
        <v>769</v>
      </c>
      <c r="K28">
        <v>108604168</v>
      </c>
      <c r="L28" s="2">
        <v>46262</v>
      </c>
      <c r="M28">
        <v>30</v>
      </c>
      <c r="N28">
        <v>2</v>
      </c>
      <c r="O28">
        <v>7</v>
      </c>
      <c r="P28">
        <v>1</v>
      </c>
      <c r="Q28" t="s">
        <v>7</v>
      </c>
      <c r="U28" s="603"/>
      <c r="X28" t="s">
        <v>1229</v>
      </c>
      <c r="Y28" t="s">
        <v>774</v>
      </c>
      <c r="Z28" t="s">
        <v>771</v>
      </c>
      <c r="AA28" t="s">
        <v>723</v>
      </c>
    </row>
    <row r="29" spans="1:28" s="612" customFormat="1">
      <c r="A29" t="s">
        <v>998</v>
      </c>
      <c r="B29" s="669" t="s">
        <v>942</v>
      </c>
      <c r="C29">
        <v>0</v>
      </c>
      <c r="D29"/>
      <c r="E29" s="670" t="s">
        <v>940</v>
      </c>
      <c r="F29" s="672" t="s">
        <v>1000</v>
      </c>
      <c r="G29" s="669" t="s">
        <v>938</v>
      </c>
      <c r="H29">
        <v>0.21099999999999999</v>
      </c>
      <c r="I29"/>
      <c r="J29" s="1" t="s">
        <v>769</v>
      </c>
      <c r="K29">
        <v>107702985</v>
      </c>
      <c r="L29" s="2">
        <v>45410</v>
      </c>
      <c r="M29">
        <v>30</v>
      </c>
      <c r="N29">
        <v>1</v>
      </c>
      <c r="O29">
        <v>7</v>
      </c>
      <c r="P29">
        <v>1</v>
      </c>
      <c r="Q29" t="s">
        <v>3</v>
      </c>
      <c r="R29"/>
      <c r="S29"/>
      <c r="T29"/>
      <c r="U29" s="603"/>
      <c r="V29"/>
      <c r="W29"/>
      <c r="X29" t="s">
        <v>1226</v>
      </c>
      <c r="Y29" t="s">
        <v>772</v>
      </c>
      <c r="Z29" t="s">
        <v>774</v>
      </c>
      <c r="AA29" t="s">
        <v>722</v>
      </c>
      <c r="AB29"/>
    </row>
    <row r="30" spans="1:28">
      <c r="A30" t="s">
        <v>998</v>
      </c>
      <c r="B30" s="670" t="s">
        <v>944</v>
      </c>
      <c r="C30">
        <v>1.9E-2</v>
      </c>
      <c r="D30" t="s">
        <v>6</v>
      </c>
      <c r="E30" s="669" t="s">
        <v>942</v>
      </c>
      <c r="F30" s="670" t="s">
        <v>940</v>
      </c>
      <c r="G30" s="670" t="s">
        <v>937</v>
      </c>
      <c r="H30">
        <v>1.4890000000000001</v>
      </c>
      <c r="J30" s="1" t="s">
        <v>769</v>
      </c>
      <c r="K30">
        <v>107845703</v>
      </c>
      <c r="L30" s="2">
        <v>45546</v>
      </c>
      <c r="M30">
        <v>30</v>
      </c>
      <c r="N30">
        <v>1</v>
      </c>
      <c r="O30">
        <v>0</v>
      </c>
      <c r="P30">
        <v>1</v>
      </c>
      <c r="Q30" t="s">
        <v>7</v>
      </c>
      <c r="X30" t="s">
        <v>1293</v>
      </c>
      <c r="Y30" t="s">
        <v>772</v>
      </c>
      <c r="Z30" t="s">
        <v>772</v>
      </c>
      <c r="AA30" t="s">
        <v>722</v>
      </c>
    </row>
    <row r="31" spans="1:28">
      <c r="A31" t="s">
        <v>998</v>
      </c>
      <c r="B31" s="670" t="s">
        <v>944</v>
      </c>
      <c r="C31">
        <v>1.9E-2</v>
      </c>
      <c r="D31" t="s">
        <v>757</v>
      </c>
      <c r="E31" s="669" t="s">
        <v>942</v>
      </c>
      <c r="F31" s="670" t="s">
        <v>940</v>
      </c>
      <c r="G31" s="670" t="s">
        <v>937</v>
      </c>
      <c r="H31">
        <v>1.47</v>
      </c>
      <c r="J31" s="1" t="s">
        <v>769</v>
      </c>
      <c r="K31">
        <v>108278028</v>
      </c>
      <c r="L31" s="2">
        <v>45955</v>
      </c>
      <c r="M31">
        <v>30</v>
      </c>
      <c r="N31">
        <v>1</v>
      </c>
      <c r="O31">
        <v>0</v>
      </c>
      <c r="P31">
        <v>4</v>
      </c>
      <c r="Q31" t="s">
        <v>7</v>
      </c>
      <c r="X31" t="s">
        <v>1293</v>
      </c>
      <c r="Y31" t="s">
        <v>772</v>
      </c>
      <c r="Z31" t="s">
        <v>771</v>
      </c>
      <c r="AA31" t="s">
        <v>722</v>
      </c>
    </row>
    <row r="32" spans="1:28">
      <c r="A32" t="s">
        <v>998</v>
      </c>
      <c r="B32" s="669" t="s">
        <v>942</v>
      </c>
      <c r="C32">
        <v>0</v>
      </c>
      <c r="E32" s="670" t="s">
        <v>944</v>
      </c>
      <c r="G32" s="669" t="s">
        <v>938</v>
      </c>
      <c r="H32">
        <v>0.21099999999999999</v>
      </c>
      <c r="J32" s="1" t="s">
        <v>769</v>
      </c>
      <c r="K32">
        <v>107007989</v>
      </c>
      <c r="L32" s="2">
        <v>44748</v>
      </c>
      <c r="M32">
        <v>30</v>
      </c>
      <c r="N32">
        <v>1</v>
      </c>
      <c r="O32">
        <v>7</v>
      </c>
      <c r="P32">
        <v>1</v>
      </c>
      <c r="Q32" t="s">
        <v>7</v>
      </c>
      <c r="X32" t="s">
        <v>1219</v>
      </c>
      <c r="Y32" t="s">
        <v>1240</v>
      </c>
      <c r="Z32" t="s">
        <v>1215</v>
      </c>
      <c r="AA32" t="s">
        <v>722</v>
      </c>
    </row>
    <row r="33" spans="1:28">
      <c r="A33" t="s">
        <v>998</v>
      </c>
      <c r="B33" s="669" t="s">
        <v>942</v>
      </c>
      <c r="C33">
        <v>0</v>
      </c>
      <c r="D33" t="s">
        <v>6</v>
      </c>
      <c r="E33" s="670" t="s">
        <v>940</v>
      </c>
      <c r="F33" s="670" t="s">
        <v>944</v>
      </c>
      <c r="G33" s="669" t="s">
        <v>938</v>
      </c>
      <c r="H33">
        <v>0.21099999999999999</v>
      </c>
      <c r="J33" s="1" t="s">
        <v>769</v>
      </c>
      <c r="K33">
        <v>107813734</v>
      </c>
      <c r="L33" s="2">
        <v>45516</v>
      </c>
      <c r="M33">
        <v>30</v>
      </c>
      <c r="N33">
        <v>1</v>
      </c>
      <c r="O33">
        <v>0</v>
      </c>
      <c r="P33">
        <v>1</v>
      </c>
      <c r="Q33" t="s">
        <v>7</v>
      </c>
      <c r="U33" s="603"/>
      <c r="X33" t="s">
        <v>1228</v>
      </c>
      <c r="Y33" t="s">
        <v>1215</v>
      </c>
      <c r="Z33" t="s">
        <v>781</v>
      </c>
      <c r="AA33" t="s">
        <v>724</v>
      </c>
    </row>
    <row r="34" spans="1:28">
      <c r="A34" s="611" t="s">
        <v>998</v>
      </c>
      <c r="B34" s="669" t="s">
        <v>942</v>
      </c>
      <c r="C34">
        <v>0</v>
      </c>
      <c r="E34" s="670" t="s">
        <v>944</v>
      </c>
      <c r="F34" s="671" t="s">
        <v>945</v>
      </c>
      <c r="G34" s="669" t="s">
        <v>938</v>
      </c>
      <c r="H34">
        <v>0.21099999999999999</v>
      </c>
      <c r="J34" s="1" t="s">
        <v>769</v>
      </c>
      <c r="K34">
        <v>106907157</v>
      </c>
      <c r="L34" s="613">
        <v>44652</v>
      </c>
      <c r="M34">
        <v>30</v>
      </c>
      <c r="N34">
        <v>1</v>
      </c>
      <c r="O34">
        <v>7</v>
      </c>
      <c r="P34">
        <v>1</v>
      </c>
      <c r="Q34" t="s">
        <v>7</v>
      </c>
      <c r="X34" t="s">
        <v>1239</v>
      </c>
      <c r="Y34" t="s">
        <v>1215</v>
      </c>
      <c r="Z34" t="s">
        <v>772</v>
      </c>
      <c r="AA34" t="s">
        <v>724</v>
      </c>
    </row>
    <row r="35" spans="1:28">
      <c r="A35" t="s">
        <v>998</v>
      </c>
      <c r="B35" s="670" t="s">
        <v>944</v>
      </c>
      <c r="C35">
        <v>0</v>
      </c>
      <c r="D35" t="s">
        <v>757</v>
      </c>
      <c r="E35" s="669" t="s">
        <v>942</v>
      </c>
      <c r="F35" s="672" t="s">
        <v>995</v>
      </c>
      <c r="G35" s="670" t="s">
        <v>937</v>
      </c>
      <c r="H35">
        <v>1.4890000000000001</v>
      </c>
      <c r="J35" s="1" t="s">
        <v>769</v>
      </c>
      <c r="K35">
        <v>107220961</v>
      </c>
      <c r="L35" s="2">
        <v>44848</v>
      </c>
      <c r="M35">
        <v>30</v>
      </c>
      <c r="N35">
        <v>1</v>
      </c>
      <c r="O35">
        <v>8</v>
      </c>
      <c r="P35">
        <v>1</v>
      </c>
      <c r="Q35" t="s">
        <v>7</v>
      </c>
      <c r="U35" s="603"/>
      <c r="X35" t="s">
        <v>1239</v>
      </c>
      <c r="Y35" t="s">
        <v>780</v>
      </c>
      <c r="Z35" t="s">
        <v>771</v>
      </c>
      <c r="AA35" t="s">
        <v>724</v>
      </c>
    </row>
    <row r="36" spans="1:28">
      <c r="A36" t="s">
        <v>998</v>
      </c>
      <c r="B36" s="670" t="s">
        <v>944</v>
      </c>
      <c r="C36">
        <v>0</v>
      </c>
      <c r="E36" s="669" t="s">
        <v>1122</v>
      </c>
      <c r="F36" s="671" t="s">
        <v>945</v>
      </c>
      <c r="H36">
        <v>999.99900000000002</v>
      </c>
      <c r="J36" s="1" t="s">
        <v>773</v>
      </c>
      <c r="K36">
        <v>107000890</v>
      </c>
      <c r="L36" s="2">
        <v>44740</v>
      </c>
      <c r="M36">
        <v>30</v>
      </c>
      <c r="N36">
        <v>1</v>
      </c>
      <c r="O36">
        <v>7</v>
      </c>
      <c r="P36">
        <v>1</v>
      </c>
      <c r="Q36" t="s">
        <v>3</v>
      </c>
      <c r="W36" s="669" t="s">
        <v>1302</v>
      </c>
      <c r="X36" t="s">
        <v>1303</v>
      </c>
      <c r="AA36" t="s">
        <v>724</v>
      </c>
      <c r="AB36" t="s">
        <v>1304</v>
      </c>
    </row>
    <row r="37" spans="1:28">
      <c r="A37" t="s">
        <v>998</v>
      </c>
      <c r="B37" s="669" t="s">
        <v>942</v>
      </c>
      <c r="C37">
        <v>2.4E-2</v>
      </c>
      <c r="D37" t="s">
        <v>758</v>
      </c>
      <c r="E37" s="670" t="s">
        <v>944</v>
      </c>
      <c r="F37" s="671" t="s">
        <v>945</v>
      </c>
      <c r="G37" s="669" t="s">
        <v>938</v>
      </c>
      <c r="H37">
        <v>0.187</v>
      </c>
      <c r="J37" s="1" t="s">
        <v>769</v>
      </c>
      <c r="K37">
        <v>107495942</v>
      </c>
      <c r="L37" s="2">
        <v>45217</v>
      </c>
      <c r="M37">
        <v>30</v>
      </c>
      <c r="N37">
        <v>1</v>
      </c>
      <c r="O37">
        <v>7</v>
      </c>
      <c r="P37">
        <v>1</v>
      </c>
      <c r="Q37" t="s">
        <v>7</v>
      </c>
      <c r="X37" t="s">
        <v>1213</v>
      </c>
      <c r="Y37" t="s">
        <v>1214</v>
      </c>
      <c r="Z37" t="s">
        <v>1215</v>
      </c>
      <c r="AA37" t="s">
        <v>724</v>
      </c>
    </row>
    <row r="38" spans="1:28">
      <c r="A38" t="s">
        <v>998</v>
      </c>
      <c r="B38" s="670" t="s">
        <v>944</v>
      </c>
      <c r="C38">
        <v>1.4E-2</v>
      </c>
      <c r="D38" t="s">
        <v>757</v>
      </c>
      <c r="E38" s="669" t="s">
        <v>942</v>
      </c>
      <c r="F38" t="s">
        <v>1168</v>
      </c>
      <c r="G38" s="670" t="s">
        <v>937</v>
      </c>
      <c r="H38">
        <v>1.4750000000000001</v>
      </c>
      <c r="J38" s="1" t="s">
        <v>769</v>
      </c>
      <c r="K38">
        <v>108264224</v>
      </c>
      <c r="L38" s="2">
        <v>45942</v>
      </c>
      <c r="M38">
        <v>27</v>
      </c>
      <c r="N38">
        <v>2</v>
      </c>
      <c r="O38">
        <v>12</v>
      </c>
      <c r="P38">
        <v>1</v>
      </c>
      <c r="Q38" t="s">
        <v>3</v>
      </c>
      <c r="U38" s="603"/>
      <c r="X38" t="s">
        <v>1296</v>
      </c>
      <c r="Y38" t="s">
        <v>1295</v>
      </c>
      <c r="Z38" t="s">
        <v>1297</v>
      </c>
      <c r="AA38" t="s">
        <v>721</v>
      </c>
    </row>
    <row r="39" spans="1:28">
      <c r="A39" t="s">
        <v>998</v>
      </c>
      <c r="B39" s="669" t="s">
        <v>942</v>
      </c>
      <c r="C39">
        <v>8.9999999999999993E-3</v>
      </c>
      <c r="D39" t="s">
        <v>758</v>
      </c>
      <c r="E39" s="670" t="s">
        <v>940</v>
      </c>
      <c r="F39" s="671" t="s">
        <v>945</v>
      </c>
      <c r="G39" s="669" t="s">
        <v>938</v>
      </c>
      <c r="H39">
        <v>0.20200000000000001</v>
      </c>
      <c r="J39" s="1" t="s">
        <v>769</v>
      </c>
      <c r="K39">
        <v>106812334</v>
      </c>
      <c r="L39" s="2">
        <v>44553</v>
      </c>
      <c r="M39">
        <v>24</v>
      </c>
      <c r="N39">
        <v>1</v>
      </c>
      <c r="O39">
        <v>0</v>
      </c>
      <c r="P39">
        <v>1</v>
      </c>
      <c r="Q39" t="s">
        <v>7</v>
      </c>
      <c r="X39" t="s">
        <v>1222</v>
      </c>
      <c r="Y39" t="s">
        <v>1217</v>
      </c>
      <c r="Z39" t="s">
        <v>774</v>
      </c>
      <c r="AA39" t="s">
        <v>723</v>
      </c>
    </row>
    <row r="40" spans="1:28">
      <c r="A40" t="s">
        <v>998</v>
      </c>
      <c r="B40" s="670" t="s">
        <v>944</v>
      </c>
      <c r="C40">
        <v>0</v>
      </c>
      <c r="E40" s="669" t="s">
        <v>942</v>
      </c>
      <c r="G40" s="670" t="s">
        <v>937</v>
      </c>
      <c r="H40">
        <v>1.4890000000000001</v>
      </c>
      <c r="J40" s="1" t="s">
        <v>769</v>
      </c>
      <c r="K40">
        <v>107802051</v>
      </c>
      <c r="L40" s="2">
        <v>45504</v>
      </c>
      <c r="M40">
        <v>24</v>
      </c>
      <c r="N40">
        <v>1</v>
      </c>
      <c r="O40">
        <v>7</v>
      </c>
      <c r="P40">
        <v>1</v>
      </c>
      <c r="Q40" t="s">
        <v>7</v>
      </c>
      <c r="X40" t="s">
        <v>1222</v>
      </c>
      <c r="Y40" t="s">
        <v>774</v>
      </c>
      <c r="Z40" t="s">
        <v>1217</v>
      </c>
      <c r="AA40" t="s">
        <v>723</v>
      </c>
    </row>
    <row r="41" spans="1:28">
      <c r="A41" t="s">
        <v>998</v>
      </c>
      <c r="B41" s="669" t="s">
        <v>942</v>
      </c>
      <c r="C41">
        <v>0</v>
      </c>
      <c r="E41" s="670" t="s">
        <v>944</v>
      </c>
      <c r="F41" s="672" t="s">
        <v>1000</v>
      </c>
      <c r="G41" s="669" t="s">
        <v>938</v>
      </c>
      <c r="H41">
        <v>0.21099999999999999</v>
      </c>
      <c r="J41" s="1" t="s">
        <v>769</v>
      </c>
      <c r="K41">
        <v>107535374</v>
      </c>
      <c r="L41" s="2">
        <v>45251</v>
      </c>
      <c r="M41">
        <v>24</v>
      </c>
      <c r="N41">
        <v>2</v>
      </c>
      <c r="O41">
        <v>7</v>
      </c>
      <c r="P41">
        <v>1</v>
      </c>
      <c r="Q41" t="s">
        <v>7</v>
      </c>
      <c r="U41" s="603"/>
      <c r="X41" t="s">
        <v>1193</v>
      </c>
      <c r="Y41" t="s">
        <v>772</v>
      </c>
      <c r="Z41" t="s">
        <v>774</v>
      </c>
      <c r="AA41" t="s">
        <v>722</v>
      </c>
    </row>
    <row r="42" spans="1:28">
      <c r="A42" t="s">
        <v>998</v>
      </c>
      <c r="B42" s="669" t="s">
        <v>942</v>
      </c>
      <c r="C42">
        <v>0</v>
      </c>
      <c r="E42" s="670" t="s">
        <v>944</v>
      </c>
      <c r="F42" s="670" t="s">
        <v>940</v>
      </c>
      <c r="G42" s="669" t="s">
        <v>938</v>
      </c>
      <c r="H42">
        <v>0.21099999999999999</v>
      </c>
      <c r="J42" s="609" t="s">
        <v>769</v>
      </c>
      <c r="K42">
        <v>107555301</v>
      </c>
      <c r="L42" s="2">
        <v>45268</v>
      </c>
      <c r="M42">
        <v>24</v>
      </c>
      <c r="N42">
        <v>1</v>
      </c>
      <c r="O42">
        <v>7</v>
      </c>
      <c r="P42">
        <v>1</v>
      </c>
      <c r="Q42" t="s">
        <v>7</v>
      </c>
      <c r="U42" s="603"/>
      <c r="X42" t="s">
        <v>1190</v>
      </c>
      <c r="Y42" t="s">
        <v>1215</v>
      </c>
      <c r="Z42" t="s">
        <v>772</v>
      </c>
      <c r="AA42" t="s">
        <v>722</v>
      </c>
    </row>
    <row r="43" spans="1:28">
      <c r="A43" t="s">
        <v>998</v>
      </c>
      <c r="B43" s="669" t="s">
        <v>942</v>
      </c>
      <c r="C43">
        <v>0</v>
      </c>
      <c r="E43" s="670" t="s">
        <v>944</v>
      </c>
      <c r="G43" s="669" t="s">
        <v>938</v>
      </c>
      <c r="H43">
        <v>0.21099999999999999</v>
      </c>
      <c r="J43" s="1" t="s">
        <v>769</v>
      </c>
      <c r="K43">
        <v>107203016</v>
      </c>
      <c r="L43" s="2">
        <v>44931</v>
      </c>
      <c r="M43">
        <v>30</v>
      </c>
      <c r="N43">
        <v>1</v>
      </c>
      <c r="O43">
        <v>7</v>
      </c>
      <c r="P43">
        <v>4</v>
      </c>
      <c r="Q43" t="s">
        <v>3</v>
      </c>
      <c r="U43" s="603"/>
      <c r="X43" t="s">
        <v>1241</v>
      </c>
      <c r="Y43" t="s">
        <v>1217</v>
      </c>
      <c r="Z43" t="s">
        <v>1215</v>
      </c>
      <c r="AA43" t="s">
        <v>723</v>
      </c>
      <c r="AB43" t="s">
        <v>1242</v>
      </c>
    </row>
    <row r="44" spans="1:28">
      <c r="A44" t="s">
        <v>998</v>
      </c>
      <c r="B44" s="669" t="s">
        <v>942</v>
      </c>
      <c r="C44">
        <v>0</v>
      </c>
      <c r="D44" t="s">
        <v>758</v>
      </c>
      <c r="E44" s="670" t="s">
        <v>944</v>
      </c>
      <c r="F44" s="671" t="s">
        <v>945</v>
      </c>
      <c r="G44" s="669" t="s">
        <v>938</v>
      </c>
      <c r="H44">
        <v>0.21099999999999999</v>
      </c>
      <c r="J44" s="663" t="s">
        <v>769</v>
      </c>
      <c r="K44">
        <v>106802462</v>
      </c>
      <c r="L44" s="2">
        <v>44544</v>
      </c>
      <c r="M44">
        <v>23</v>
      </c>
      <c r="N44">
        <v>1</v>
      </c>
      <c r="O44">
        <v>4</v>
      </c>
      <c r="P44">
        <v>1</v>
      </c>
      <c r="Q44" t="s">
        <v>7</v>
      </c>
      <c r="X44" t="s">
        <v>1233</v>
      </c>
      <c r="Y44" t="s">
        <v>1234</v>
      </c>
      <c r="Z44" t="s">
        <v>1215</v>
      </c>
      <c r="AA44" t="s">
        <v>721</v>
      </c>
    </row>
    <row r="45" spans="1:28">
      <c r="A45" t="s">
        <v>998</v>
      </c>
      <c r="B45" s="669" t="s">
        <v>942</v>
      </c>
      <c r="C45">
        <v>0</v>
      </c>
      <c r="D45" t="s">
        <v>758</v>
      </c>
      <c r="E45" s="670" t="s">
        <v>944</v>
      </c>
      <c r="F45" s="671" t="s">
        <v>945</v>
      </c>
      <c r="G45" s="669" t="s">
        <v>938</v>
      </c>
      <c r="H45">
        <v>0.21099999999999999</v>
      </c>
      <c r="J45" s="1" t="s">
        <v>769</v>
      </c>
      <c r="K45">
        <v>108048149</v>
      </c>
      <c r="L45" s="2">
        <v>45729</v>
      </c>
      <c r="M45">
        <v>23</v>
      </c>
      <c r="N45">
        <v>1</v>
      </c>
      <c r="O45">
        <v>8</v>
      </c>
      <c r="P45">
        <v>1</v>
      </c>
      <c r="Q45" t="s">
        <v>7</v>
      </c>
      <c r="X45" t="s">
        <v>1233</v>
      </c>
      <c r="Y45" t="s">
        <v>1234</v>
      </c>
      <c r="Z45" t="s">
        <v>1215</v>
      </c>
      <c r="AA45" t="s">
        <v>721</v>
      </c>
    </row>
    <row r="46" spans="1:28">
      <c r="A46" t="s">
        <v>998</v>
      </c>
      <c r="B46" s="669" t="s">
        <v>942</v>
      </c>
      <c r="C46">
        <v>0</v>
      </c>
      <c r="E46" s="670" t="s">
        <v>944</v>
      </c>
      <c r="F46" s="671" t="s">
        <v>945</v>
      </c>
      <c r="G46" s="669" t="s">
        <v>938</v>
      </c>
      <c r="H46">
        <v>0.21099999999999999</v>
      </c>
      <c r="J46" s="1" t="s">
        <v>769</v>
      </c>
      <c r="K46">
        <v>107526751</v>
      </c>
      <c r="L46" s="2">
        <v>45244</v>
      </c>
      <c r="M46">
        <v>23</v>
      </c>
      <c r="N46">
        <v>1</v>
      </c>
      <c r="O46">
        <v>0</v>
      </c>
      <c r="P46">
        <v>1</v>
      </c>
      <c r="Q46" t="s">
        <v>3</v>
      </c>
      <c r="U46" s="603"/>
      <c r="X46" t="s">
        <v>1235</v>
      </c>
      <c r="Y46" t="s">
        <v>772</v>
      </c>
      <c r="Z46" t="s">
        <v>774</v>
      </c>
      <c r="AA46" t="s">
        <v>722</v>
      </c>
    </row>
    <row r="47" spans="1:28">
      <c r="A47" t="s">
        <v>998</v>
      </c>
      <c r="B47" s="669" t="s">
        <v>942</v>
      </c>
      <c r="C47">
        <v>0</v>
      </c>
      <c r="E47" s="670" t="s">
        <v>940</v>
      </c>
      <c r="F47" s="672" t="s">
        <v>1000</v>
      </c>
      <c r="G47" s="669" t="s">
        <v>938</v>
      </c>
      <c r="H47">
        <v>0.21099999999999999</v>
      </c>
      <c r="J47" s="1" t="s">
        <v>769</v>
      </c>
      <c r="K47">
        <v>107051745</v>
      </c>
      <c r="L47" s="2">
        <v>44793</v>
      </c>
      <c r="M47">
        <v>23</v>
      </c>
      <c r="N47">
        <v>1</v>
      </c>
      <c r="O47">
        <v>7</v>
      </c>
      <c r="P47">
        <v>1</v>
      </c>
      <c r="Q47" t="s">
        <v>3</v>
      </c>
      <c r="X47" t="s">
        <v>1225</v>
      </c>
      <c r="Y47" t="s">
        <v>780</v>
      </c>
      <c r="Z47" t="s">
        <v>1215</v>
      </c>
      <c r="AA47" t="s">
        <v>724</v>
      </c>
    </row>
    <row r="48" spans="1:28">
      <c r="A48" t="s">
        <v>998</v>
      </c>
      <c r="B48" s="669" t="s">
        <v>942</v>
      </c>
      <c r="C48">
        <v>0</v>
      </c>
      <c r="E48" s="670" t="s">
        <v>940</v>
      </c>
      <c r="G48" s="669" t="s">
        <v>938</v>
      </c>
      <c r="H48">
        <v>0.21099999999999999</v>
      </c>
      <c r="J48" s="1" t="s">
        <v>769</v>
      </c>
      <c r="K48">
        <v>107667864</v>
      </c>
      <c r="L48" s="2">
        <v>45377</v>
      </c>
      <c r="M48">
        <v>21</v>
      </c>
      <c r="N48">
        <v>1</v>
      </c>
      <c r="O48">
        <v>7</v>
      </c>
      <c r="P48">
        <v>1</v>
      </c>
      <c r="Q48" t="s">
        <v>7</v>
      </c>
      <c r="X48" t="s">
        <v>1220</v>
      </c>
      <c r="Y48" t="s">
        <v>774</v>
      </c>
      <c r="Z48" t="s">
        <v>1221</v>
      </c>
      <c r="AA48" t="s">
        <v>723</v>
      </c>
    </row>
    <row r="49" spans="1:28">
      <c r="A49" t="s">
        <v>998</v>
      </c>
      <c r="B49" s="669" t="s">
        <v>942</v>
      </c>
      <c r="C49">
        <v>8.9999999999999993E-3</v>
      </c>
      <c r="D49" t="s">
        <v>758</v>
      </c>
      <c r="E49" s="670" t="s">
        <v>940</v>
      </c>
      <c r="F49" s="671" t="s">
        <v>945</v>
      </c>
      <c r="G49" s="669" t="s">
        <v>938</v>
      </c>
      <c r="H49">
        <v>0.20200000000000001</v>
      </c>
      <c r="J49" s="1" t="s">
        <v>769</v>
      </c>
      <c r="K49">
        <v>107713399</v>
      </c>
      <c r="L49" s="2">
        <v>45399</v>
      </c>
      <c r="M49">
        <v>21</v>
      </c>
      <c r="N49">
        <v>1</v>
      </c>
      <c r="O49">
        <v>12</v>
      </c>
      <c r="P49">
        <v>1</v>
      </c>
      <c r="Q49" t="s">
        <v>7</v>
      </c>
      <c r="X49" t="s">
        <v>1220</v>
      </c>
      <c r="Y49" t="s">
        <v>774</v>
      </c>
      <c r="Z49" t="s">
        <v>1221</v>
      </c>
      <c r="AA49" t="s">
        <v>723</v>
      </c>
    </row>
    <row r="50" spans="1:28">
      <c r="A50" t="s">
        <v>998</v>
      </c>
      <c r="B50" s="670" t="s">
        <v>944</v>
      </c>
      <c r="C50">
        <v>0</v>
      </c>
      <c r="E50" s="669" t="s">
        <v>942</v>
      </c>
      <c r="F50" s="671" t="s">
        <v>945</v>
      </c>
      <c r="G50" s="670" t="s">
        <v>937</v>
      </c>
      <c r="H50">
        <v>1.4890000000000001</v>
      </c>
      <c r="J50" s="1" t="s">
        <v>769</v>
      </c>
      <c r="K50">
        <v>107529695</v>
      </c>
      <c r="L50" s="2">
        <v>45197</v>
      </c>
      <c r="M50">
        <v>21</v>
      </c>
      <c r="N50">
        <v>1</v>
      </c>
      <c r="O50">
        <v>7</v>
      </c>
      <c r="P50">
        <v>1</v>
      </c>
      <c r="Q50" t="s">
        <v>7</v>
      </c>
      <c r="U50" s="603"/>
      <c r="X50" t="s">
        <v>1268</v>
      </c>
      <c r="Y50" t="s">
        <v>1240</v>
      </c>
      <c r="Z50" t="s">
        <v>1240</v>
      </c>
      <c r="AA50" t="s">
        <v>722</v>
      </c>
    </row>
    <row r="51" spans="1:28">
      <c r="A51" t="s">
        <v>998</v>
      </c>
      <c r="B51" s="670" t="s">
        <v>944</v>
      </c>
      <c r="C51">
        <v>1E-3</v>
      </c>
      <c r="D51" t="s">
        <v>757</v>
      </c>
      <c r="E51" s="669" t="s">
        <v>942</v>
      </c>
      <c r="F51" s="672" t="s">
        <v>995</v>
      </c>
      <c r="G51" s="670" t="s">
        <v>937</v>
      </c>
      <c r="H51">
        <v>1.488</v>
      </c>
      <c r="J51" s="1" t="s">
        <v>769</v>
      </c>
      <c r="K51">
        <v>107986965</v>
      </c>
      <c r="L51" s="2">
        <v>45664</v>
      </c>
      <c r="M51">
        <v>21</v>
      </c>
      <c r="N51">
        <v>1</v>
      </c>
      <c r="O51">
        <v>7</v>
      </c>
      <c r="P51">
        <v>4</v>
      </c>
      <c r="Q51" t="s">
        <v>7</v>
      </c>
      <c r="X51" t="s">
        <v>1268</v>
      </c>
      <c r="Y51" t="s">
        <v>771</v>
      </c>
      <c r="Z51" t="s">
        <v>1297</v>
      </c>
      <c r="AA51" t="s">
        <v>722</v>
      </c>
    </row>
    <row r="52" spans="1:28">
      <c r="A52" t="s">
        <v>998</v>
      </c>
      <c r="B52" s="670" t="s">
        <v>944</v>
      </c>
      <c r="C52">
        <v>2E-3</v>
      </c>
      <c r="D52" t="s">
        <v>757</v>
      </c>
      <c r="E52" s="669" t="s">
        <v>942</v>
      </c>
      <c r="F52" s="670" t="s">
        <v>940</v>
      </c>
      <c r="G52" s="670" t="s">
        <v>937</v>
      </c>
      <c r="H52">
        <v>1.4870000000000001</v>
      </c>
      <c r="J52" s="1" t="s">
        <v>769</v>
      </c>
      <c r="K52">
        <v>108071192</v>
      </c>
      <c r="L52" s="2">
        <v>45754</v>
      </c>
      <c r="M52">
        <v>21</v>
      </c>
      <c r="N52">
        <v>2</v>
      </c>
      <c r="O52">
        <v>7</v>
      </c>
      <c r="P52">
        <v>1</v>
      </c>
      <c r="Q52" t="s">
        <v>7</v>
      </c>
      <c r="X52" t="s">
        <v>1268</v>
      </c>
      <c r="Y52" t="s">
        <v>771</v>
      </c>
      <c r="Z52" t="s">
        <v>1297</v>
      </c>
      <c r="AA52" t="s">
        <v>722</v>
      </c>
    </row>
    <row r="53" spans="1:28">
      <c r="A53" t="s">
        <v>998</v>
      </c>
      <c r="B53" s="669" t="s">
        <v>942</v>
      </c>
      <c r="C53">
        <v>0.01</v>
      </c>
      <c r="D53" t="s">
        <v>756</v>
      </c>
      <c r="E53" s="670" t="s">
        <v>944</v>
      </c>
      <c r="F53" s="671" t="s">
        <v>945</v>
      </c>
      <c r="G53" s="669" t="s">
        <v>938</v>
      </c>
      <c r="H53">
        <v>0.221</v>
      </c>
      <c r="J53" s="1" t="s">
        <v>769</v>
      </c>
      <c r="K53">
        <v>107004020</v>
      </c>
      <c r="L53" s="2">
        <v>44742</v>
      </c>
      <c r="M53">
        <v>21</v>
      </c>
      <c r="N53">
        <v>1</v>
      </c>
      <c r="O53">
        <v>0</v>
      </c>
      <c r="P53">
        <v>1</v>
      </c>
      <c r="Q53" t="s">
        <v>7</v>
      </c>
      <c r="X53" t="s">
        <v>1196</v>
      </c>
      <c r="Y53" t="s">
        <v>1218</v>
      </c>
      <c r="Z53" t="s">
        <v>1218</v>
      </c>
      <c r="AA53" t="s">
        <v>724</v>
      </c>
    </row>
    <row r="54" spans="1:28">
      <c r="A54" t="s">
        <v>998</v>
      </c>
      <c r="B54" s="669" t="s">
        <v>942</v>
      </c>
      <c r="C54">
        <v>3.7999999999999999E-2</v>
      </c>
      <c r="D54" t="s">
        <v>758</v>
      </c>
      <c r="E54" s="672" t="s">
        <v>997</v>
      </c>
      <c r="F54" s="670" t="s">
        <v>944</v>
      </c>
      <c r="G54" s="669" t="s">
        <v>938</v>
      </c>
      <c r="H54">
        <v>0.30199999999999999</v>
      </c>
      <c r="J54" s="1" t="s">
        <v>773</v>
      </c>
      <c r="K54">
        <v>107249218</v>
      </c>
      <c r="L54" s="2">
        <v>44977</v>
      </c>
      <c r="M54">
        <v>21</v>
      </c>
      <c r="N54">
        <v>1</v>
      </c>
      <c r="O54">
        <v>7</v>
      </c>
      <c r="P54">
        <v>1</v>
      </c>
      <c r="Q54" t="s">
        <v>7</v>
      </c>
      <c r="W54" s="669" t="s">
        <v>1285</v>
      </c>
      <c r="X54" t="s">
        <v>1196</v>
      </c>
      <c r="AA54" t="s">
        <v>724</v>
      </c>
      <c r="AB54" t="s">
        <v>1286</v>
      </c>
    </row>
    <row r="55" spans="1:28">
      <c r="A55" t="s">
        <v>998</v>
      </c>
      <c r="B55" s="669" t="s">
        <v>942</v>
      </c>
      <c r="C55">
        <v>0</v>
      </c>
      <c r="D55" t="s">
        <v>756</v>
      </c>
      <c r="E55" s="670" t="s">
        <v>944</v>
      </c>
      <c r="F55" s="670" t="s">
        <v>940</v>
      </c>
      <c r="G55" s="669" t="s">
        <v>938</v>
      </c>
      <c r="H55">
        <v>0.21099999999999999</v>
      </c>
      <c r="J55" s="1" t="s">
        <v>769</v>
      </c>
      <c r="K55">
        <v>107447464</v>
      </c>
      <c r="L55" s="2">
        <v>45174</v>
      </c>
      <c r="M55">
        <v>21</v>
      </c>
      <c r="N55">
        <v>1</v>
      </c>
      <c r="O55">
        <v>7</v>
      </c>
      <c r="P55">
        <v>1</v>
      </c>
      <c r="Q55" t="s">
        <v>7</v>
      </c>
      <c r="X55" t="s">
        <v>1196</v>
      </c>
      <c r="Y55" t="s">
        <v>1215</v>
      </c>
      <c r="Z55" t="s">
        <v>1218</v>
      </c>
      <c r="AA55" t="s">
        <v>724</v>
      </c>
    </row>
    <row r="56" spans="1:28">
      <c r="A56" t="s">
        <v>998</v>
      </c>
      <c r="B56" s="669" t="s">
        <v>942</v>
      </c>
      <c r="C56">
        <v>0</v>
      </c>
      <c r="D56" t="s">
        <v>758</v>
      </c>
      <c r="E56" s="670" t="s">
        <v>944</v>
      </c>
      <c r="F56" s="671" t="s">
        <v>945</v>
      </c>
      <c r="G56" s="669" t="s">
        <v>938</v>
      </c>
      <c r="H56">
        <v>0.21099999999999999</v>
      </c>
      <c r="J56" s="1" t="s">
        <v>769</v>
      </c>
      <c r="K56">
        <v>107468744</v>
      </c>
      <c r="L56" s="2">
        <v>45194</v>
      </c>
      <c r="M56">
        <v>21</v>
      </c>
      <c r="N56">
        <v>1</v>
      </c>
      <c r="O56">
        <v>7</v>
      </c>
      <c r="P56">
        <v>1</v>
      </c>
      <c r="Q56" t="s">
        <v>7</v>
      </c>
      <c r="X56" t="s">
        <v>1196</v>
      </c>
      <c r="Y56" t="s">
        <v>1218</v>
      </c>
      <c r="Z56" t="s">
        <v>1215</v>
      </c>
      <c r="AA56" t="s">
        <v>724</v>
      </c>
    </row>
    <row r="57" spans="1:28">
      <c r="A57" t="s">
        <v>998</v>
      </c>
      <c r="B57" s="669" t="s">
        <v>942</v>
      </c>
      <c r="C57">
        <v>1.2E-2</v>
      </c>
      <c r="D57" t="s">
        <v>764</v>
      </c>
      <c r="E57" s="670" t="s">
        <v>944</v>
      </c>
      <c r="F57" s="672" t="s">
        <v>997</v>
      </c>
      <c r="G57" s="669" t="s">
        <v>938</v>
      </c>
      <c r="H57">
        <v>0.19900000000000001</v>
      </c>
      <c r="J57" s="1" t="s">
        <v>769</v>
      </c>
      <c r="K57">
        <v>108527871</v>
      </c>
      <c r="L57" s="2">
        <v>46185</v>
      </c>
      <c r="M57">
        <v>2</v>
      </c>
      <c r="N57">
        <v>1</v>
      </c>
      <c r="O57">
        <v>7</v>
      </c>
      <c r="P57">
        <v>1</v>
      </c>
      <c r="Q57" t="s">
        <v>8</v>
      </c>
      <c r="X57" t="s">
        <v>1216</v>
      </c>
      <c r="Y57" t="s">
        <v>1217</v>
      </c>
      <c r="AA57" t="s">
        <v>723</v>
      </c>
    </row>
    <row r="58" spans="1:28">
      <c r="A58" t="s">
        <v>998</v>
      </c>
      <c r="B58" s="669" t="s">
        <v>942</v>
      </c>
      <c r="C58">
        <v>0</v>
      </c>
      <c r="E58" s="670" t="s">
        <v>944</v>
      </c>
      <c r="F58" s="671" t="s">
        <v>945</v>
      </c>
      <c r="G58" s="669" t="s">
        <v>938</v>
      </c>
      <c r="H58">
        <v>0.21099999999999999</v>
      </c>
      <c r="J58" s="1" t="s">
        <v>769</v>
      </c>
      <c r="K58">
        <v>107416680</v>
      </c>
      <c r="L58" s="2">
        <v>45141</v>
      </c>
      <c r="M58">
        <v>25</v>
      </c>
      <c r="N58">
        <v>1</v>
      </c>
      <c r="O58">
        <v>7</v>
      </c>
      <c r="P58">
        <v>1</v>
      </c>
      <c r="Q58" t="s">
        <v>8</v>
      </c>
      <c r="X58" t="s">
        <v>1237</v>
      </c>
      <c r="Y58" t="s">
        <v>1234</v>
      </c>
      <c r="Z58" t="s">
        <v>1215</v>
      </c>
      <c r="AA58" t="s">
        <v>721</v>
      </c>
    </row>
    <row r="59" spans="1:28">
      <c r="A59" t="s">
        <v>998</v>
      </c>
      <c r="B59" s="669" t="s">
        <v>942</v>
      </c>
      <c r="C59">
        <v>0</v>
      </c>
      <c r="E59" s="670" t="s">
        <v>944</v>
      </c>
      <c r="F59" s="672" t="s">
        <v>1118</v>
      </c>
      <c r="G59" s="669" t="s">
        <v>938</v>
      </c>
      <c r="H59">
        <v>0.21099999999999999</v>
      </c>
      <c r="J59" s="1" t="s">
        <v>769</v>
      </c>
      <c r="K59">
        <v>106915544</v>
      </c>
      <c r="L59" s="2">
        <v>44660</v>
      </c>
      <c r="M59">
        <v>28</v>
      </c>
      <c r="N59">
        <v>1</v>
      </c>
      <c r="O59">
        <v>7</v>
      </c>
      <c r="P59">
        <v>1</v>
      </c>
      <c r="Q59" t="s">
        <v>7</v>
      </c>
      <c r="X59" t="s">
        <v>1203</v>
      </c>
      <c r="Y59" t="s">
        <v>1230</v>
      </c>
      <c r="Z59" t="s">
        <v>1221</v>
      </c>
      <c r="AA59" t="s">
        <v>723</v>
      </c>
    </row>
    <row r="60" spans="1:28">
      <c r="A60" t="s">
        <v>998</v>
      </c>
      <c r="B60" s="669" t="s">
        <v>942</v>
      </c>
      <c r="C60">
        <v>0</v>
      </c>
      <c r="E60" s="670" t="s">
        <v>944</v>
      </c>
      <c r="F60" s="671" t="s">
        <v>945</v>
      </c>
      <c r="G60" s="669" t="s">
        <v>938</v>
      </c>
      <c r="H60">
        <v>0.21099999999999999</v>
      </c>
      <c r="J60" s="1" t="s">
        <v>769</v>
      </c>
      <c r="K60">
        <v>107805343</v>
      </c>
      <c r="L60" s="2">
        <v>45506</v>
      </c>
      <c r="M60">
        <v>28</v>
      </c>
      <c r="N60">
        <v>1</v>
      </c>
      <c r="O60">
        <v>0</v>
      </c>
      <c r="P60">
        <v>1</v>
      </c>
      <c r="Q60" t="s">
        <v>7</v>
      </c>
      <c r="X60" t="s">
        <v>1203</v>
      </c>
      <c r="Y60" t="s">
        <v>1223</v>
      </c>
      <c r="Z60" t="s">
        <v>774</v>
      </c>
      <c r="AA60" t="s">
        <v>723</v>
      </c>
    </row>
    <row r="61" spans="1:28">
      <c r="A61" t="s">
        <v>998</v>
      </c>
      <c r="B61" s="670" t="s">
        <v>944</v>
      </c>
      <c r="C61">
        <v>0.11</v>
      </c>
      <c r="D61" t="s">
        <v>6</v>
      </c>
      <c r="E61" t="s">
        <v>1138</v>
      </c>
      <c r="F61" s="669" t="s">
        <v>942</v>
      </c>
      <c r="H61">
        <v>999.99900000000002</v>
      </c>
      <c r="J61" s="1" t="s">
        <v>773</v>
      </c>
      <c r="K61">
        <v>107822418</v>
      </c>
      <c r="L61" s="2">
        <v>45523</v>
      </c>
      <c r="M61">
        <v>21</v>
      </c>
      <c r="N61">
        <v>1</v>
      </c>
      <c r="O61">
        <v>12</v>
      </c>
      <c r="P61">
        <v>1</v>
      </c>
      <c r="Q61" t="s">
        <v>7</v>
      </c>
      <c r="X61" t="s">
        <v>1268</v>
      </c>
      <c r="Y61" t="s">
        <v>771</v>
      </c>
      <c r="Z61" t="s">
        <v>771</v>
      </c>
    </row>
    <row r="62" spans="1:28">
      <c r="L62" s="2"/>
    </row>
    <row r="63" spans="1:28" s="607" customFormat="1">
      <c r="B63" s="607" t="s">
        <v>1315</v>
      </c>
      <c r="J63" s="665"/>
      <c r="L63" s="608"/>
    </row>
    <row r="64" spans="1:28">
      <c r="L64" s="2"/>
    </row>
    <row r="65" spans="1:28" s="607" customFormat="1">
      <c r="B65" s="607" t="s">
        <v>1316</v>
      </c>
      <c r="J65" s="665"/>
      <c r="L65" s="608"/>
    </row>
    <row r="66" spans="1:28">
      <c r="A66" t="s">
        <v>998</v>
      </c>
      <c r="B66" s="669" t="s">
        <v>939</v>
      </c>
      <c r="C66">
        <v>8.4000000000000005E-2</v>
      </c>
      <c r="D66" t="s">
        <v>756</v>
      </c>
      <c r="E66" s="671" t="s">
        <v>945</v>
      </c>
      <c r="F66" s="670" t="s">
        <v>940</v>
      </c>
      <c r="G66" s="669" t="s">
        <v>939</v>
      </c>
      <c r="H66">
        <v>2.1920000000000002</v>
      </c>
      <c r="J66" s="1" t="s">
        <v>1185</v>
      </c>
      <c r="K66">
        <v>108153033</v>
      </c>
      <c r="L66" s="2">
        <v>45832</v>
      </c>
      <c r="M66">
        <v>17</v>
      </c>
      <c r="N66">
        <v>1</v>
      </c>
      <c r="O66">
        <v>0</v>
      </c>
      <c r="P66">
        <v>1</v>
      </c>
      <c r="Q66" t="s">
        <v>7</v>
      </c>
      <c r="R66">
        <v>35.177509999999998</v>
      </c>
      <c r="S66">
        <v>-79.428079999999994</v>
      </c>
      <c r="T66" t="s">
        <v>761</v>
      </c>
      <c r="U66" t="s">
        <v>367</v>
      </c>
      <c r="V66">
        <v>4.7600000000000003E-2</v>
      </c>
      <c r="W66" t="s">
        <v>1186</v>
      </c>
      <c r="X66" t="s">
        <v>1187</v>
      </c>
      <c r="AB66" t="s">
        <v>1188</v>
      </c>
    </row>
    <row r="67" spans="1:28">
      <c r="A67" t="s">
        <v>998</v>
      </c>
      <c r="B67" s="669" t="s">
        <v>942</v>
      </c>
      <c r="C67">
        <v>4.7E-2</v>
      </c>
      <c r="D67" t="s">
        <v>756</v>
      </c>
      <c r="E67" s="671" t="s">
        <v>945</v>
      </c>
      <c r="F67" s="670" t="s">
        <v>940</v>
      </c>
      <c r="G67" s="669" t="s">
        <v>938</v>
      </c>
      <c r="H67">
        <v>4.7E-2</v>
      </c>
      <c r="J67" s="1" t="s">
        <v>1185</v>
      </c>
      <c r="K67">
        <v>108604623</v>
      </c>
      <c r="L67" s="2">
        <v>46263</v>
      </c>
      <c r="M67">
        <v>24</v>
      </c>
      <c r="N67">
        <v>1</v>
      </c>
      <c r="O67">
        <v>0</v>
      </c>
      <c r="P67">
        <v>1</v>
      </c>
      <c r="Q67" t="s">
        <v>3</v>
      </c>
      <c r="U67" s="603"/>
      <c r="W67" s="669" t="s">
        <v>1189</v>
      </c>
      <c r="X67" t="s">
        <v>1190</v>
      </c>
      <c r="AB67" t="s">
        <v>1191</v>
      </c>
    </row>
    <row r="68" spans="1:28">
      <c r="A68" t="s">
        <v>998</v>
      </c>
      <c r="B68" s="669" t="s">
        <v>942</v>
      </c>
      <c r="C68">
        <v>0.09</v>
      </c>
      <c r="D68" t="s">
        <v>758</v>
      </c>
      <c r="E68" s="670" t="s">
        <v>944</v>
      </c>
      <c r="F68" s="671" t="s">
        <v>945</v>
      </c>
      <c r="G68" s="669" t="s">
        <v>938</v>
      </c>
      <c r="H68">
        <v>0.121</v>
      </c>
      <c r="J68" s="1" t="s">
        <v>1185</v>
      </c>
      <c r="K68">
        <v>106850905</v>
      </c>
      <c r="L68" s="2">
        <v>44595</v>
      </c>
      <c r="M68">
        <v>30</v>
      </c>
      <c r="N68">
        <v>1</v>
      </c>
      <c r="O68">
        <v>8</v>
      </c>
      <c r="P68">
        <v>1</v>
      </c>
      <c r="Q68" t="s">
        <v>7</v>
      </c>
      <c r="W68" s="669" t="s">
        <v>1192</v>
      </c>
      <c r="X68" t="s">
        <v>1193</v>
      </c>
      <c r="AB68" t="s">
        <v>1194</v>
      </c>
    </row>
    <row r="69" spans="1:28">
      <c r="A69" t="s">
        <v>998</v>
      </c>
      <c r="B69" s="669" t="s">
        <v>942</v>
      </c>
      <c r="C69">
        <v>8.5000000000000006E-2</v>
      </c>
      <c r="D69" t="s">
        <v>758</v>
      </c>
      <c r="E69" s="670" t="s">
        <v>944</v>
      </c>
      <c r="F69" s="671" t="s">
        <v>945</v>
      </c>
      <c r="G69" s="669" t="s">
        <v>938</v>
      </c>
      <c r="H69">
        <v>0.126</v>
      </c>
      <c r="J69" s="1" t="s">
        <v>1185</v>
      </c>
      <c r="K69">
        <v>107108479</v>
      </c>
      <c r="L69" s="2">
        <v>44846</v>
      </c>
      <c r="M69">
        <v>21</v>
      </c>
      <c r="N69">
        <v>1</v>
      </c>
      <c r="O69">
        <v>0</v>
      </c>
      <c r="P69">
        <v>1</v>
      </c>
      <c r="Q69" t="s">
        <v>7</v>
      </c>
      <c r="W69" s="669" t="s">
        <v>1195</v>
      </c>
      <c r="X69" t="s">
        <v>1196</v>
      </c>
      <c r="AB69" t="s">
        <v>1197</v>
      </c>
    </row>
    <row r="70" spans="1:28">
      <c r="A70" t="s">
        <v>998</v>
      </c>
      <c r="B70" s="669" t="s">
        <v>942</v>
      </c>
      <c r="C70">
        <v>7.5999999999999998E-2</v>
      </c>
      <c r="D70" t="s">
        <v>758</v>
      </c>
      <c r="E70" s="670" t="s">
        <v>940</v>
      </c>
      <c r="F70" s="671" t="s">
        <v>945</v>
      </c>
      <c r="G70" s="669" t="s">
        <v>938</v>
      </c>
      <c r="H70">
        <v>0.13500000000000001</v>
      </c>
      <c r="J70" s="1" t="s">
        <v>1185</v>
      </c>
      <c r="K70">
        <v>107574287</v>
      </c>
      <c r="L70" s="2">
        <v>45283</v>
      </c>
      <c r="M70">
        <v>21</v>
      </c>
      <c r="N70">
        <v>1</v>
      </c>
      <c r="O70">
        <v>0</v>
      </c>
      <c r="P70">
        <v>1</v>
      </c>
      <c r="Q70" t="s">
        <v>7</v>
      </c>
      <c r="W70" s="669" t="s">
        <v>1198</v>
      </c>
      <c r="X70" t="s">
        <v>1196</v>
      </c>
      <c r="AB70" t="s">
        <v>1199</v>
      </c>
    </row>
    <row r="71" spans="1:28">
      <c r="A71" t="s">
        <v>998</v>
      </c>
      <c r="B71" s="669" t="s">
        <v>942</v>
      </c>
      <c r="C71">
        <v>7.5999999999999998E-2</v>
      </c>
      <c r="D71" t="s">
        <v>758</v>
      </c>
      <c r="E71" s="670" t="s">
        <v>944</v>
      </c>
      <c r="F71" s="671" t="s">
        <v>945</v>
      </c>
      <c r="G71" s="669" t="s">
        <v>938</v>
      </c>
      <c r="H71">
        <v>0.13500000000000001</v>
      </c>
      <c r="J71" s="1" t="s">
        <v>1185</v>
      </c>
      <c r="K71">
        <v>106802440</v>
      </c>
      <c r="L71" s="2">
        <v>44537</v>
      </c>
      <c r="M71">
        <v>30</v>
      </c>
      <c r="N71">
        <v>1</v>
      </c>
      <c r="O71">
        <v>0</v>
      </c>
      <c r="P71">
        <v>1</v>
      </c>
      <c r="Q71" t="s">
        <v>7</v>
      </c>
      <c r="U71" s="603"/>
      <c r="W71" s="669" t="s">
        <v>1200</v>
      </c>
      <c r="X71" t="s">
        <v>1196</v>
      </c>
      <c r="AB71" t="s">
        <v>1201</v>
      </c>
    </row>
    <row r="72" spans="1:28">
      <c r="A72" t="s">
        <v>998</v>
      </c>
      <c r="B72" s="669" t="s">
        <v>942</v>
      </c>
      <c r="C72">
        <v>0.13800000000000001</v>
      </c>
      <c r="D72" t="s">
        <v>756</v>
      </c>
      <c r="E72" s="671" t="s">
        <v>945</v>
      </c>
      <c r="F72" s="670" t="s">
        <v>944</v>
      </c>
      <c r="G72" s="669" t="s">
        <v>938</v>
      </c>
      <c r="H72">
        <v>0.13800000000000001</v>
      </c>
      <c r="J72" s="1" t="s">
        <v>1185</v>
      </c>
      <c r="K72">
        <v>108421756</v>
      </c>
      <c r="L72" s="2">
        <v>46086</v>
      </c>
      <c r="M72">
        <v>28</v>
      </c>
      <c r="N72">
        <v>1</v>
      </c>
      <c r="O72">
        <v>0</v>
      </c>
      <c r="P72">
        <v>2</v>
      </c>
      <c r="Q72" t="s">
        <v>7</v>
      </c>
      <c r="W72" s="669" t="s">
        <v>1202</v>
      </c>
      <c r="X72" t="s">
        <v>1203</v>
      </c>
      <c r="AB72" t="s">
        <v>1204</v>
      </c>
    </row>
    <row r="73" spans="1:28">
      <c r="A73" t="s">
        <v>998</v>
      </c>
      <c r="B73" s="669" t="s">
        <v>942</v>
      </c>
      <c r="C73">
        <v>5.1999999999999998E-2</v>
      </c>
      <c r="D73" t="s">
        <v>758</v>
      </c>
      <c r="E73" s="670" t="s">
        <v>940</v>
      </c>
      <c r="F73" s="671" t="s">
        <v>1057</v>
      </c>
      <c r="G73" s="669" t="s">
        <v>938</v>
      </c>
      <c r="H73">
        <v>0.159</v>
      </c>
      <c r="J73" s="1" t="s">
        <v>1185</v>
      </c>
      <c r="K73">
        <v>106502440</v>
      </c>
      <c r="L73" s="2">
        <v>44195</v>
      </c>
      <c r="M73">
        <v>2</v>
      </c>
      <c r="N73">
        <v>2</v>
      </c>
      <c r="O73">
        <v>0</v>
      </c>
      <c r="P73">
        <v>4</v>
      </c>
      <c r="Q73" t="s">
        <v>7</v>
      </c>
      <c r="W73" s="669" t="s">
        <v>1205</v>
      </c>
      <c r="X73" t="s">
        <v>1206</v>
      </c>
      <c r="AB73" t="s">
        <v>1207</v>
      </c>
    </row>
    <row r="74" spans="1:28">
      <c r="A74" t="s">
        <v>998</v>
      </c>
      <c r="B74" s="669" t="s">
        <v>942</v>
      </c>
      <c r="C74">
        <v>0.05</v>
      </c>
      <c r="D74" t="s">
        <v>758</v>
      </c>
      <c r="E74" s="670" t="s">
        <v>944</v>
      </c>
      <c r="F74" s="671" t="s">
        <v>945</v>
      </c>
      <c r="G74" s="669" t="s">
        <v>938</v>
      </c>
      <c r="H74">
        <v>0.161</v>
      </c>
      <c r="J74" s="1" t="s">
        <v>1185</v>
      </c>
      <c r="K74">
        <v>107458368</v>
      </c>
      <c r="L74" s="2">
        <v>45180</v>
      </c>
      <c r="M74">
        <v>1</v>
      </c>
      <c r="N74">
        <v>1</v>
      </c>
      <c r="O74">
        <v>4</v>
      </c>
      <c r="P74">
        <v>1</v>
      </c>
      <c r="Q74" t="s">
        <v>9</v>
      </c>
      <c r="W74" s="669" t="s">
        <v>1208</v>
      </c>
      <c r="X74" t="s">
        <v>1209</v>
      </c>
      <c r="AB74" t="s">
        <v>1210</v>
      </c>
    </row>
    <row r="75" spans="1:28">
      <c r="A75" t="s">
        <v>998</v>
      </c>
      <c r="B75" s="669" t="s">
        <v>942</v>
      </c>
      <c r="C75">
        <v>3.7999999999999999E-2</v>
      </c>
      <c r="D75" t="s">
        <v>758</v>
      </c>
      <c r="E75" s="670" t="s">
        <v>944</v>
      </c>
      <c r="F75" s="671" t="s">
        <v>945</v>
      </c>
      <c r="G75" s="669" t="s">
        <v>938</v>
      </c>
      <c r="H75">
        <v>0.17299999999999999</v>
      </c>
      <c r="J75" s="1" t="s">
        <v>1185</v>
      </c>
      <c r="K75">
        <v>107440089</v>
      </c>
      <c r="L75" s="2">
        <v>45166</v>
      </c>
      <c r="M75">
        <v>28</v>
      </c>
      <c r="N75">
        <v>1</v>
      </c>
      <c r="O75">
        <v>0</v>
      </c>
      <c r="P75">
        <v>1</v>
      </c>
      <c r="Q75" t="s">
        <v>7</v>
      </c>
      <c r="U75" s="603"/>
      <c r="W75" s="669" t="s">
        <v>1211</v>
      </c>
      <c r="X75" t="s">
        <v>1203</v>
      </c>
      <c r="AB75" s="666" t="s">
        <v>1212</v>
      </c>
    </row>
    <row r="76" spans="1:28">
      <c r="A76" t="s">
        <v>998</v>
      </c>
      <c r="B76" s="669" t="s">
        <v>942</v>
      </c>
      <c r="C76">
        <v>0</v>
      </c>
      <c r="E76" t="s">
        <v>999</v>
      </c>
      <c r="F76" s="670" t="s">
        <v>940</v>
      </c>
      <c r="G76" s="669" t="s">
        <v>938</v>
      </c>
      <c r="H76">
        <v>0.21099999999999999</v>
      </c>
      <c r="J76" s="1" t="s">
        <v>1185</v>
      </c>
      <c r="K76">
        <v>104981930</v>
      </c>
      <c r="L76" s="2">
        <v>42713</v>
      </c>
      <c r="M76">
        <v>30</v>
      </c>
      <c r="N76">
        <v>1</v>
      </c>
      <c r="O76">
        <v>8</v>
      </c>
      <c r="P76">
        <v>1</v>
      </c>
      <c r="Q76" t="s">
        <v>7</v>
      </c>
      <c r="W76" s="669" t="s">
        <v>1243</v>
      </c>
      <c r="X76" t="s">
        <v>1244</v>
      </c>
      <c r="AB76" t="s">
        <v>1245</v>
      </c>
    </row>
    <row r="77" spans="1:28">
      <c r="A77" t="s">
        <v>998</v>
      </c>
      <c r="B77" s="669" t="s">
        <v>942</v>
      </c>
      <c r="C77">
        <v>0</v>
      </c>
      <c r="E77" t="s">
        <v>999</v>
      </c>
      <c r="F77" s="672" t="s">
        <v>1000</v>
      </c>
      <c r="G77" s="669" t="s">
        <v>938</v>
      </c>
      <c r="H77">
        <v>0.21099999999999999</v>
      </c>
      <c r="J77" s="1" t="s">
        <v>1185</v>
      </c>
      <c r="K77">
        <v>107838267</v>
      </c>
      <c r="L77" s="2">
        <v>45538</v>
      </c>
      <c r="M77">
        <v>24</v>
      </c>
      <c r="N77">
        <v>1</v>
      </c>
      <c r="O77">
        <v>8</v>
      </c>
      <c r="P77">
        <v>1</v>
      </c>
      <c r="Q77" t="s">
        <v>7</v>
      </c>
      <c r="W77" s="669" t="s">
        <v>1246</v>
      </c>
      <c r="X77" t="s">
        <v>1193</v>
      </c>
      <c r="AB77" t="s">
        <v>1247</v>
      </c>
    </row>
    <row r="78" spans="1:28">
      <c r="A78" t="s">
        <v>998</v>
      </c>
      <c r="B78" s="669" t="s">
        <v>942</v>
      </c>
      <c r="C78">
        <v>0</v>
      </c>
      <c r="E78" t="s">
        <v>999</v>
      </c>
      <c r="F78" s="670" t="s">
        <v>944</v>
      </c>
      <c r="G78" s="669" t="s">
        <v>938</v>
      </c>
      <c r="H78">
        <v>0.21099999999999999</v>
      </c>
      <c r="J78" s="1" t="s">
        <v>1185</v>
      </c>
      <c r="K78">
        <v>107635374</v>
      </c>
      <c r="L78" s="2">
        <v>45345</v>
      </c>
      <c r="M78">
        <v>25</v>
      </c>
      <c r="N78">
        <v>1</v>
      </c>
      <c r="O78">
        <v>0</v>
      </c>
      <c r="P78">
        <v>1</v>
      </c>
      <c r="Q78" t="s">
        <v>7</v>
      </c>
      <c r="U78" s="603"/>
      <c r="W78" s="669" t="s">
        <v>1248</v>
      </c>
      <c r="X78" t="s">
        <v>1249</v>
      </c>
      <c r="AB78" t="s">
        <v>1250</v>
      </c>
    </row>
    <row r="79" spans="1:28">
      <c r="A79" t="s">
        <v>998</v>
      </c>
      <c r="B79" s="669" t="s">
        <v>942</v>
      </c>
      <c r="C79">
        <v>0</v>
      </c>
      <c r="E79" t="s">
        <v>999</v>
      </c>
      <c r="F79" s="671" t="s">
        <v>945</v>
      </c>
      <c r="G79" s="669" t="s">
        <v>938</v>
      </c>
      <c r="H79">
        <v>0.21099999999999999</v>
      </c>
      <c r="J79" s="1" t="s">
        <v>1185</v>
      </c>
      <c r="K79">
        <v>106578511</v>
      </c>
      <c r="L79" s="2">
        <v>44277</v>
      </c>
      <c r="M79">
        <v>23</v>
      </c>
      <c r="N79">
        <v>1</v>
      </c>
      <c r="O79">
        <v>4</v>
      </c>
      <c r="P79">
        <v>1</v>
      </c>
      <c r="Q79" t="s">
        <v>3</v>
      </c>
      <c r="W79" s="669" t="s">
        <v>1251</v>
      </c>
      <c r="X79" t="s">
        <v>1241</v>
      </c>
      <c r="AB79" t="s">
        <v>1252</v>
      </c>
    </row>
    <row r="80" spans="1:28">
      <c r="A80" t="s">
        <v>998</v>
      </c>
      <c r="B80" s="669" t="s">
        <v>942</v>
      </c>
      <c r="C80">
        <v>0</v>
      </c>
      <c r="E80" t="s">
        <v>999</v>
      </c>
      <c r="F80" s="671" t="s">
        <v>945</v>
      </c>
      <c r="G80" s="669" t="s">
        <v>938</v>
      </c>
      <c r="H80">
        <v>0.21099999999999999</v>
      </c>
      <c r="J80" s="1" t="s">
        <v>1185</v>
      </c>
      <c r="K80">
        <v>107208073</v>
      </c>
      <c r="L80" s="2">
        <v>44919</v>
      </c>
      <c r="M80">
        <v>24</v>
      </c>
      <c r="N80">
        <v>1</v>
      </c>
      <c r="O80">
        <v>8</v>
      </c>
      <c r="P80">
        <v>1</v>
      </c>
      <c r="Q80" t="s">
        <v>7</v>
      </c>
      <c r="W80" s="669" t="s">
        <v>1253</v>
      </c>
      <c r="X80" t="s">
        <v>1190</v>
      </c>
      <c r="AB80" t="s">
        <v>1254</v>
      </c>
    </row>
    <row r="81" spans="1:28">
      <c r="A81" t="s">
        <v>998</v>
      </c>
      <c r="B81" s="669" t="s">
        <v>942</v>
      </c>
      <c r="C81">
        <v>0</v>
      </c>
      <c r="E81" t="s">
        <v>999</v>
      </c>
      <c r="F81" s="671" t="s">
        <v>945</v>
      </c>
      <c r="G81" s="669" t="s">
        <v>938</v>
      </c>
      <c r="H81">
        <v>0.21099999999999999</v>
      </c>
      <c r="J81" s="1" t="s">
        <v>1185</v>
      </c>
      <c r="K81">
        <v>104982048</v>
      </c>
      <c r="L81" s="2">
        <v>42719</v>
      </c>
      <c r="M81">
        <v>30</v>
      </c>
      <c r="N81">
        <v>1</v>
      </c>
      <c r="O81">
        <v>8</v>
      </c>
      <c r="P81">
        <v>1</v>
      </c>
      <c r="Q81" t="s">
        <v>7</v>
      </c>
      <c r="W81" s="669" t="s">
        <v>1255</v>
      </c>
      <c r="X81" t="s">
        <v>1244</v>
      </c>
      <c r="AB81" t="s">
        <v>1256</v>
      </c>
    </row>
    <row r="82" spans="1:28">
      <c r="A82" t="s">
        <v>998</v>
      </c>
      <c r="B82" s="669" t="s">
        <v>942</v>
      </c>
      <c r="C82">
        <v>0</v>
      </c>
      <c r="E82" t="s">
        <v>999</v>
      </c>
      <c r="F82" s="671" t="s">
        <v>945</v>
      </c>
      <c r="G82" s="669" t="s">
        <v>938</v>
      </c>
      <c r="H82">
        <v>0.21099999999999999</v>
      </c>
      <c r="J82" s="1" t="s">
        <v>1185</v>
      </c>
      <c r="K82">
        <v>106969091</v>
      </c>
      <c r="L82" s="2">
        <v>44707</v>
      </c>
      <c r="M82">
        <v>30</v>
      </c>
      <c r="N82">
        <v>1</v>
      </c>
      <c r="O82">
        <v>8</v>
      </c>
      <c r="P82">
        <v>1</v>
      </c>
      <c r="Q82" t="s">
        <v>7</v>
      </c>
      <c r="U82" s="603"/>
      <c r="W82" s="669" t="s">
        <v>1253</v>
      </c>
      <c r="X82" t="s">
        <v>1257</v>
      </c>
      <c r="AB82" t="s">
        <v>1258</v>
      </c>
    </row>
    <row r="83" spans="1:28">
      <c r="A83" t="s">
        <v>998</v>
      </c>
      <c r="B83" s="669" t="s">
        <v>942</v>
      </c>
      <c r="C83">
        <v>0</v>
      </c>
      <c r="E83" t="s">
        <v>999</v>
      </c>
      <c r="G83" s="669" t="s">
        <v>938</v>
      </c>
      <c r="H83">
        <v>0.21099999999999999</v>
      </c>
      <c r="J83" s="1" t="s">
        <v>1185</v>
      </c>
      <c r="K83">
        <v>108093329</v>
      </c>
      <c r="L83" s="2">
        <v>45775</v>
      </c>
      <c r="M83">
        <v>28</v>
      </c>
      <c r="N83">
        <v>1</v>
      </c>
      <c r="O83">
        <v>8</v>
      </c>
      <c r="P83">
        <v>1</v>
      </c>
      <c r="Q83" t="s">
        <v>7</v>
      </c>
      <c r="W83" s="669" t="s">
        <v>1259</v>
      </c>
      <c r="X83" t="s">
        <v>1260</v>
      </c>
      <c r="AB83" t="s">
        <v>1261</v>
      </c>
    </row>
    <row r="84" spans="1:28">
      <c r="A84" t="s">
        <v>998</v>
      </c>
      <c r="B84" s="669" t="s">
        <v>942</v>
      </c>
      <c r="C84">
        <v>0</v>
      </c>
      <c r="E84" t="s">
        <v>999</v>
      </c>
      <c r="G84" s="669" t="s">
        <v>938</v>
      </c>
      <c r="H84">
        <v>0.21099999999999999</v>
      </c>
      <c r="J84" s="1" t="s">
        <v>1185</v>
      </c>
      <c r="K84">
        <v>105125306</v>
      </c>
      <c r="L84" s="2">
        <v>42871</v>
      </c>
      <c r="M84">
        <v>30</v>
      </c>
      <c r="N84">
        <v>1</v>
      </c>
      <c r="O84">
        <v>0</v>
      </c>
      <c r="P84">
        <v>1</v>
      </c>
      <c r="Q84" t="s">
        <v>3</v>
      </c>
      <c r="W84" s="669" t="s">
        <v>1262</v>
      </c>
      <c r="X84" t="s">
        <v>1244</v>
      </c>
      <c r="AB84" t="s">
        <v>1263</v>
      </c>
    </row>
    <row r="85" spans="1:28">
      <c r="A85" t="s">
        <v>998</v>
      </c>
      <c r="B85" t="s">
        <v>999</v>
      </c>
      <c r="C85">
        <v>0</v>
      </c>
      <c r="D85" t="s">
        <v>757</v>
      </c>
      <c r="E85" s="669" t="s">
        <v>942</v>
      </c>
      <c r="F85" s="670" t="s">
        <v>944</v>
      </c>
      <c r="G85" s="669" t="s">
        <v>938</v>
      </c>
      <c r="H85">
        <v>0.21099999999999999</v>
      </c>
      <c r="J85" s="1" t="s">
        <v>1185</v>
      </c>
      <c r="K85">
        <v>108301120</v>
      </c>
      <c r="L85" s="2">
        <v>45971</v>
      </c>
      <c r="M85">
        <v>20</v>
      </c>
      <c r="N85">
        <v>1</v>
      </c>
      <c r="O85">
        <v>0</v>
      </c>
      <c r="P85">
        <v>1</v>
      </c>
      <c r="Q85" t="s">
        <v>7</v>
      </c>
      <c r="W85" s="669" t="s">
        <v>1264</v>
      </c>
      <c r="X85" t="s">
        <v>1265</v>
      </c>
      <c r="AB85" t="s">
        <v>1266</v>
      </c>
    </row>
    <row r="86" spans="1:28">
      <c r="A86" t="s">
        <v>998</v>
      </c>
      <c r="B86" t="s">
        <v>999</v>
      </c>
      <c r="C86">
        <v>0</v>
      </c>
      <c r="E86" s="669" t="s">
        <v>942</v>
      </c>
      <c r="G86" s="669" t="s">
        <v>938</v>
      </c>
      <c r="H86">
        <v>0.21099999999999999</v>
      </c>
      <c r="J86" s="1" t="s">
        <v>1185</v>
      </c>
      <c r="K86">
        <v>108243989</v>
      </c>
      <c r="L86" s="2">
        <v>45926</v>
      </c>
      <c r="M86">
        <v>21</v>
      </c>
      <c r="N86">
        <v>1</v>
      </c>
      <c r="O86">
        <v>0</v>
      </c>
      <c r="P86">
        <v>1</v>
      </c>
      <c r="Q86" t="s">
        <v>7</v>
      </c>
      <c r="W86" s="669" t="s">
        <v>1267</v>
      </c>
      <c r="X86" t="s">
        <v>1268</v>
      </c>
      <c r="AB86" t="s">
        <v>1269</v>
      </c>
    </row>
    <row r="87" spans="1:28">
      <c r="A87" t="s">
        <v>998</v>
      </c>
      <c r="B87" s="669" t="s">
        <v>942</v>
      </c>
      <c r="C87">
        <v>3.7999999999999999E-2</v>
      </c>
      <c r="D87" t="s">
        <v>6</v>
      </c>
      <c r="E87" s="670" t="s">
        <v>940</v>
      </c>
      <c r="F87" s="672" t="s">
        <v>997</v>
      </c>
      <c r="G87" s="669" t="s">
        <v>938</v>
      </c>
      <c r="H87">
        <v>0.249</v>
      </c>
      <c r="J87" s="1" t="s">
        <v>1185</v>
      </c>
      <c r="K87">
        <v>105919405</v>
      </c>
      <c r="L87" s="2">
        <v>43622</v>
      </c>
      <c r="M87">
        <v>30</v>
      </c>
      <c r="N87">
        <v>1</v>
      </c>
      <c r="O87">
        <v>0</v>
      </c>
      <c r="P87">
        <v>1</v>
      </c>
      <c r="Q87" t="s">
        <v>7</v>
      </c>
      <c r="W87" s="669" t="s">
        <v>1273</v>
      </c>
      <c r="X87" t="s">
        <v>1272</v>
      </c>
      <c r="AB87" s="673" t="s">
        <v>1274</v>
      </c>
    </row>
    <row r="88" spans="1:28">
      <c r="A88" t="s">
        <v>998</v>
      </c>
      <c r="B88" s="669" t="s">
        <v>942</v>
      </c>
      <c r="C88">
        <v>4.8000000000000001E-2</v>
      </c>
      <c r="D88" t="s">
        <v>756</v>
      </c>
      <c r="E88" s="670" t="s">
        <v>944</v>
      </c>
      <c r="F88" s="672" t="s">
        <v>997</v>
      </c>
      <c r="G88" s="669" t="s">
        <v>938</v>
      </c>
      <c r="H88">
        <v>0.25900000000000001</v>
      </c>
      <c r="J88" s="1" t="s">
        <v>1185</v>
      </c>
      <c r="K88">
        <v>107150024</v>
      </c>
      <c r="L88" s="2">
        <v>44878</v>
      </c>
      <c r="M88">
        <v>28</v>
      </c>
      <c r="N88">
        <v>1</v>
      </c>
      <c r="O88">
        <v>0</v>
      </c>
      <c r="P88">
        <v>1</v>
      </c>
      <c r="Q88" t="s">
        <v>7</v>
      </c>
      <c r="W88" s="669" t="s">
        <v>1275</v>
      </c>
      <c r="X88" t="s">
        <v>1203</v>
      </c>
      <c r="AB88" t="s">
        <v>1276</v>
      </c>
    </row>
    <row r="89" spans="1:28">
      <c r="A89" t="s">
        <v>998</v>
      </c>
      <c r="B89" s="669" t="s">
        <v>942</v>
      </c>
      <c r="C89">
        <v>7.9000000000000001E-2</v>
      </c>
      <c r="D89" t="s">
        <v>758</v>
      </c>
      <c r="E89" s="672" t="s">
        <v>997</v>
      </c>
      <c r="F89" s="670" t="s">
        <v>944</v>
      </c>
      <c r="G89" s="669" t="s">
        <v>938</v>
      </c>
      <c r="H89">
        <v>0.26100000000000001</v>
      </c>
      <c r="J89" s="1" t="s">
        <v>1185</v>
      </c>
      <c r="K89">
        <v>106837459</v>
      </c>
      <c r="L89" s="2">
        <v>44581</v>
      </c>
      <c r="M89">
        <v>28</v>
      </c>
      <c r="N89">
        <v>2</v>
      </c>
      <c r="O89">
        <v>0</v>
      </c>
      <c r="P89">
        <v>1</v>
      </c>
      <c r="Q89" t="s">
        <v>7</v>
      </c>
      <c r="U89" s="603"/>
      <c r="W89" s="669" t="s">
        <v>1277</v>
      </c>
      <c r="X89" t="s">
        <v>1272</v>
      </c>
      <c r="AB89" t="s">
        <v>1278</v>
      </c>
    </row>
    <row r="90" spans="1:28">
      <c r="A90" t="s">
        <v>998</v>
      </c>
      <c r="B90" s="669" t="s">
        <v>942</v>
      </c>
      <c r="C90">
        <v>5.7000000000000002E-2</v>
      </c>
      <c r="D90" t="s">
        <v>758</v>
      </c>
      <c r="E90" s="672" t="s">
        <v>997</v>
      </c>
      <c r="F90" s="670" t="s">
        <v>944</v>
      </c>
      <c r="G90" s="669" t="s">
        <v>938</v>
      </c>
      <c r="H90">
        <v>0.28299999999999997</v>
      </c>
      <c r="J90" s="1" t="s">
        <v>1185</v>
      </c>
      <c r="K90">
        <v>107950519</v>
      </c>
      <c r="L90" s="2">
        <v>45633</v>
      </c>
      <c r="M90">
        <v>17</v>
      </c>
      <c r="N90">
        <v>1</v>
      </c>
      <c r="O90">
        <v>0</v>
      </c>
      <c r="P90">
        <v>5</v>
      </c>
      <c r="Q90" t="s">
        <v>7</v>
      </c>
      <c r="W90" s="669" t="s">
        <v>1279</v>
      </c>
      <c r="X90" t="s">
        <v>1280</v>
      </c>
      <c r="AB90" t="s">
        <v>1281</v>
      </c>
    </row>
    <row r="91" spans="1:28">
      <c r="A91" t="s">
        <v>998</v>
      </c>
      <c r="B91" s="669" t="s">
        <v>942</v>
      </c>
      <c r="C91">
        <v>5.7000000000000002E-2</v>
      </c>
      <c r="D91" t="s">
        <v>758</v>
      </c>
      <c r="E91" s="672" t="s">
        <v>997</v>
      </c>
      <c r="F91" s="670" t="s">
        <v>944</v>
      </c>
      <c r="G91" s="669" t="s">
        <v>938</v>
      </c>
      <c r="H91">
        <v>0.28299999999999997</v>
      </c>
      <c r="J91" s="1" t="s">
        <v>1185</v>
      </c>
      <c r="K91">
        <v>106810307</v>
      </c>
      <c r="L91" s="2">
        <v>44550</v>
      </c>
      <c r="M91">
        <v>28</v>
      </c>
      <c r="N91">
        <v>1</v>
      </c>
      <c r="O91">
        <v>0</v>
      </c>
      <c r="P91">
        <v>4</v>
      </c>
      <c r="Q91" t="s">
        <v>7</v>
      </c>
      <c r="W91" s="669" t="s">
        <v>1279</v>
      </c>
      <c r="X91" t="s">
        <v>1272</v>
      </c>
      <c r="AB91" t="s">
        <v>1282</v>
      </c>
    </row>
    <row r="92" spans="1:28">
      <c r="A92" t="s">
        <v>754</v>
      </c>
      <c r="B92" s="669" t="s">
        <v>938</v>
      </c>
      <c r="C92">
        <v>0.3</v>
      </c>
      <c r="D92" t="s">
        <v>756</v>
      </c>
      <c r="E92" s="671" t="s">
        <v>945</v>
      </c>
      <c r="F92" t="s">
        <v>950</v>
      </c>
      <c r="G92" s="669" t="s">
        <v>938</v>
      </c>
      <c r="H92">
        <v>0.3</v>
      </c>
      <c r="J92" s="1" t="s">
        <v>1185</v>
      </c>
      <c r="K92">
        <v>105844062</v>
      </c>
      <c r="L92" s="2">
        <v>43572</v>
      </c>
      <c r="M92">
        <v>21</v>
      </c>
      <c r="N92">
        <v>1</v>
      </c>
      <c r="O92">
        <v>0</v>
      </c>
      <c r="P92">
        <v>1</v>
      </c>
      <c r="Q92" t="s">
        <v>7</v>
      </c>
      <c r="U92" s="603"/>
      <c r="W92" t="s">
        <v>1283</v>
      </c>
      <c r="X92" t="s">
        <v>1220</v>
      </c>
      <c r="AB92" t="s">
        <v>1284</v>
      </c>
    </row>
    <row r="93" spans="1:28">
      <c r="A93" t="s">
        <v>998</v>
      </c>
      <c r="B93" s="670" t="s">
        <v>944</v>
      </c>
      <c r="C93">
        <v>6.4000000000000001E-2</v>
      </c>
      <c r="D93" t="s">
        <v>6</v>
      </c>
      <c r="E93" s="672" t="s">
        <v>995</v>
      </c>
      <c r="F93" s="669" t="s">
        <v>942</v>
      </c>
      <c r="G93" s="670" t="s">
        <v>937</v>
      </c>
      <c r="H93">
        <v>1.4259999999999999</v>
      </c>
      <c r="J93" s="1" t="s">
        <v>1185</v>
      </c>
      <c r="K93">
        <v>107049763</v>
      </c>
      <c r="L93" s="2">
        <v>44791</v>
      </c>
      <c r="M93">
        <v>24</v>
      </c>
      <c r="N93">
        <v>1</v>
      </c>
      <c r="O93">
        <v>0</v>
      </c>
      <c r="P93">
        <v>1</v>
      </c>
      <c r="Q93" t="s">
        <v>7</v>
      </c>
      <c r="U93" s="603"/>
      <c r="W93" s="669" t="s">
        <v>1287</v>
      </c>
      <c r="X93" t="s">
        <v>1288</v>
      </c>
      <c r="AB93" t="s">
        <v>1289</v>
      </c>
    </row>
    <row r="94" spans="1:28">
      <c r="A94" t="s">
        <v>998</v>
      </c>
      <c r="B94" s="670" t="s">
        <v>944</v>
      </c>
      <c r="C94">
        <v>6.9000000000000006E-2</v>
      </c>
      <c r="D94" t="s">
        <v>6</v>
      </c>
      <c r="E94" s="672" t="s">
        <v>995</v>
      </c>
      <c r="G94" s="670" t="s">
        <v>937</v>
      </c>
      <c r="H94">
        <v>1.431</v>
      </c>
      <c r="J94" s="1" t="s">
        <v>1185</v>
      </c>
      <c r="K94">
        <v>108406684</v>
      </c>
      <c r="L94" s="2">
        <v>46071</v>
      </c>
      <c r="M94">
        <v>24</v>
      </c>
      <c r="N94">
        <v>1</v>
      </c>
      <c r="O94">
        <v>8</v>
      </c>
      <c r="P94">
        <v>1</v>
      </c>
      <c r="Q94" t="s">
        <v>7</v>
      </c>
      <c r="U94" s="603"/>
      <c r="W94" s="669" t="s">
        <v>1290</v>
      </c>
      <c r="X94" t="s">
        <v>1291</v>
      </c>
      <c r="AB94" t="s">
        <v>1292</v>
      </c>
    </row>
    <row r="95" spans="1:28">
      <c r="A95" t="s">
        <v>998</v>
      </c>
      <c r="B95" s="669" t="s">
        <v>1123</v>
      </c>
      <c r="C95">
        <v>0.01</v>
      </c>
      <c r="D95" t="s">
        <v>758</v>
      </c>
      <c r="E95" s="670" t="s">
        <v>944</v>
      </c>
      <c r="F95" s="671" t="s">
        <v>945</v>
      </c>
      <c r="H95">
        <v>999.99900000000002</v>
      </c>
      <c r="J95" s="1" t="s">
        <v>1185</v>
      </c>
      <c r="K95">
        <v>107288114</v>
      </c>
      <c r="L95" s="2">
        <v>45014</v>
      </c>
      <c r="M95">
        <v>23</v>
      </c>
      <c r="N95">
        <v>1</v>
      </c>
      <c r="O95">
        <v>8</v>
      </c>
      <c r="P95">
        <v>1</v>
      </c>
      <c r="Q95" t="s">
        <v>7</v>
      </c>
      <c r="W95" s="669" t="s">
        <v>1299</v>
      </c>
      <c r="X95" t="s">
        <v>1300</v>
      </c>
      <c r="AB95" t="s">
        <v>1301</v>
      </c>
    </row>
    <row r="96" spans="1:28">
      <c r="A96" t="s">
        <v>998</v>
      </c>
      <c r="B96" s="670" t="s">
        <v>944</v>
      </c>
      <c r="C96">
        <v>0</v>
      </c>
      <c r="E96" s="669" t="s">
        <v>1034</v>
      </c>
      <c r="F96" s="672" t="s">
        <v>995</v>
      </c>
      <c r="H96">
        <v>999.99900000000002</v>
      </c>
      <c r="J96" s="1" t="s">
        <v>1185</v>
      </c>
      <c r="K96">
        <v>107422822</v>
      </c>
      <c r="L96" s="2">
        <v>45150</v>
      </c>
      <c r="M96">
        <v>24</v>
      </c>
      <c r="N96">
        <v>1</v>
      </c>
      <c r="O96">
        <v>8</v>
      </c>
      <c r="P96">
        <v>1</v>
      </c>
      <c r="Q96" t="s">
        <v>7</v>
      </c>
      <c r="W96" s="669" t="s">
        <v>1305</v>
      </c>
      <c r="X96" t="s">
        <v>1306</v>
      </c>
      <c r="AB96" t="s">
        <v>1307</v>
      </c>
    </row>
    <row r="97" spans="1:28">
      <c r="A97" t="s">
        <v>998</v>
      </c>
      <c r="B97" s="669" t="s">
        <v>942</v>
      </c>
      <c r="C97">
        <v>4.0000000000000001E-3</v>
      </c>
      <c r="D97" t="s">
        <v>758</v>
      </c>
      <c r="E97" s="670" t="s">
        <v>1102</v>
      </c>
      <c r="F97" s="671" t="s">
        <v>945</v>
      </c>
      <c r="H97">
        <v>999.99900000000002</v>
      </c>
      <c r="J97" s="1" t="s">
        <v>1185</v>
      </c>
      <c r="K97">
        <v>106363268</v>
      </c>
      <c r="L97" s="2">
        <v>44078</v>
      </c>
      <c r="M97">
        <v>21</v>
      </c>
      <c r="N97">
        <v>1</v>
      </c>
      <c r="O97">
        <v>7</v>
      </c>
      <c r="P97">
        <v>5</v>
      </c>
      <c r="Q97" t="s">
        <v>7</v>
      </c>
      <c r="W97" s="669" t="s">
        <v>1308</v>
      </c>
      <c r="X97" t="s">
        <v>1309</v>
      </c>
      <c r="AB97" t="s">
        <v>1310</v>
      </c>
    </row>
    <row r="98" spans="1:28" s="607" customFormat="1">
      <c r="A98" t="s">
        <v>998</v>
      </c>
      <c r="B98" s="670" t="s">
        <v>944</v>
      </c>
      <c r="C98">
        <v>0</v>
      </c>
      <c r="D98"/>
      <c r="E98" t="s">
        <v>1070</v>
      </c>
      <c r="F98" s="669" t="s">
        <v>942</v>
      </c>
      <c r="G98" s="670" t="s">
        <v>944</v>
      </c>
      <c r="H98">
        <v>999.99900000000002</v>
      </c>
      <c r="I98"/>
      <c r="J98" s="1" t="s">
        <v>1185</v>
      </c>
      <c r="K98">
        <v>107353411</v>
      </c>
      <c r="L98" s="2">
        <v>45079</v>
      </c>
      <c r="M98">
        <v>24</v>
      </c>
      <c r="N98">
        <v>1</v>
      </c>
      <c r="O98">
        <v>8</v>
      </c>
      <c r="P98">
        <v>1</v>
      </c>
      <c r="Q98" t="s">
        <v>7</v>
      </c>
      <c r="R98"/>
      <c r="S98"/>
      <c r="T98"/>
      <c r="U98"/>
      <c r="V98"/>
      <c r="W98" s="669" t="s">
        <v>1323</v>
      </c>
      <c r="X98"/>
      <c r="Y98"/>
      <c r="Z98"/>
      <c r="AA98"/>
      <c r="AB98"/>
    </row>
    <row r="99" spans="1:28">
      <c r="A99" t="s">
        <v>998</v>
      </c>
      <c r="B99" s="669" t="s">
        <v>942</v>
      </c>
      <c r="C99">
        <v>0.45</v>
      </c>
      <c r="D99" t="s">
        <v>758</v>
      </c>
      <c r="E99" s="670" t="s">
        <v>944</v>
      </c>
      <c r="F99" s="671" t="s">
        <v>945</v>
      </c>
      <c r="G99" s="669" t="s">
        <v>939</v>
      </c>
      <c r="H99">
        <v>1.9530000000000001</v>
      </c>
      <c r="J99" s="1" t="s">
        <v>1185</v>
      </c>
      <c r="K99">
        <v>106802351</v>
      </c>
      <c r="L99" s="2">
        <v>44504</v>
      </c>
      <c r="M99">
        <v>24</v>
      </c>
      <c r="N99">
        <v>2</v>
      </c>
      <c r="O99">
        <v>8</v>
      </c>
      <c r="P99">
        <v>1</v>
      </c>
      <c r="Q99" t="s">
        <v>7</v>
      </c>
      <c r="W99" s="669" t="s">
        <v>1324</v>
      </c>
    </row>
    <row r="100" spans="1:28">
      <c r="A100" t="s">
        <v>998</v>
      </c>
      <c r="B100" s="669" t="s">
        <v>942</v>
      </c>
      <c r="C100">
        <v>9.4E-2</v>
      </c>
      <c r="D100" t="s">
        <v>764</v>
      </c>
      <c r="E100" s="671" t="s">
        <v>945</v>
      </c>
      <c r="F100" s="670" t="s">
        <v>944</v>
      </c>
      <c r="G100" s="669" t="s">
        <v>939</v>
      </c>
      <c r="H100">
        <v>2.0979999999999999</v>
      </c>
      <c r="J100" s="1" t="s">
        <v>1185</v>
      </c>
      <c r="K100">
        <v>107487781</v>
      </c>
      <c r="L100" s="2">
        <v>45211</v>
      </c>
      <c r="M100">
        <v>30</v>
      </c>
      <c r="N100">
        <v>1</v>
      </c>
      <c r="O100">
        <v>8</v>
      </c>
      <c r="P100">
        <v>4</v>
      </c>
      <c r="Q100" t="s">
        <v>7</v>
      </c>
      <c r="W100" s="669" t="s">
        <v>1324</v>
      </c>
    </row>
    <row r="101" spans="1:28">
      <c r="A101" t="s">
        <v>998</v>
      </c>
      <c r="B101" s="669" t="s">
        <v>942</v>
      </c>
      <c r="C101">
        <v>7.5999999999999998E-2</v>
      </c>
      <c r="D101" t="s">
        <v>764</v>
      </c>
      <c r="E101" s="671" t="s">
        <v>945</v>
      </c>
      <c r="F101" s="670" t="s">
        <v>940</v>
      </c>
      <c r="G101" s="669" t="s">
        <v>939</v>
      </c>
      <c r="H101">
        <v>2.1160000000000001</v>
      </c>
      <c r="J101" s="1" t="s">
        <v>1185</v>
      </c>
      <c r="K101">
        <v>108188729</v>
      </c>
      <c r="L101" s="2">
        <v>45869</v>
      </c>
      <c r="M101">
        <v>24</v>
      </c>
      <c r="N101">
        <v>1</v>
      </c>
      <c r="O101">
        <v>12</v>
      </c>
      <c r="P101">
        <v>1</v>
      </c>
      <c r="Q101" t="s">
        <v>7</v>
      </c>
      <c r="W101" s="669" t="s">
        <v>1324</v>
      </c>
    </row>
    <row r="102" spans="1:28">
      <c r="A102" t="s">
        <v>998</v>
      </c>
      <c r="B102" s="669" t="s">
        <v>942</v>
      </c>
      <c r="C102">
        <v>5.7000000000000002E-2</v>
      </c>
      <c r="D102" t="s">
        <v>764</v>
      </c>
      <c r="E102" s="671" t="s">
        <v>945</v>
      </c>
      <c r="F102" s="670" t="s">
        <v>944</v>
      </c>
      <c r="G102" s="669" t="s">
        <v>939</v>
      </c>
      <c r="H102">
        <v>2.1349999999999998</v>
      </c>
      <c r="J102" s="1" t="s">
        <v>1185</v>
      </c>
      <c r="K102">
        <v>107946257</v>
      </c>
      <c r="L102" s="2">
        <v>45631</v>
      </c>
      <c r="M102">
        <v>21</v>
      </c>
      <c r="N102">
        <v>1</v>
      </c>
      <c r="O102">
        <v>7</v>
      </c>
      <c r="P102">
        <v>4</v>
      </c>
      <c r="Q102" t="s">
        <v>3</v>
      </c>
      <c r="W102" s="669" t="s">
        <v>869</v>
      </c>
    </row>
    <row r="103" spans="1:28">
      <c r="A103" t="s">
        <v>998</v>
      </c>
      <c r="B103" s="669" t="s">
        <v>942</v>
      </c>
      <c r="C103">
        <v>5.7000000000000002E-2</v>
      </c>
      <c r="D103" t="s">
        <v>764</v>
      </c>
      <c r="E103" s="671" t="s">
        <v>945</v>
      </c>
      <c r="F103" s="670" t="s">
        <v>944</v>
      </c>
      <c r="G103" s="669" t="s">
        <v>939</v>
      </c>
      <c r="H103">
        <v>2.1349999999999998</v>
      </c>
      <c r="J103" s="1" t="s">
        <v>1185</v>
      </c>
      <c r="K103">
        <v>108546965</v>
      </c>
      <c r="L103" s="2">
        <v>46204</v>
      </c>
      <c r="M103">
        <v>25</v>
      </c>
      <c r="N103">
        <v>1</v>
      </c>
      <c r="O103">
        <v>0</v>
      </c>
      <c r="P103">
        <v>1</v>
      </c>
      <c r="Q103" t="s">
        <v>7</v>
      </c>
      <c r="W103" s="669" t="s">
        <v>1324</v>
      </c>
    </row>
    <row r="104" spans="1:28">
      <c r="A104" t="s">
        <v>998</v>
      </c>
      <c r="B104" s="669" t="s">
        <v>942</v>
      </c>
      <c r="C104">
        <v>0.05</v>
      </c>
      <c r="D104" t="s">
        <v>764</v>
      </c>
      <c r="E104" s="671" t="s">
        <v>945</v>
      </c>
      <c r="F104" s="670" t="s">
        <v>944</v>
      </c>
      <c r="G104" s="669" t="s">
        <v>939</v>
      </c>
      <c r="H104">
        <v>2.1419999999999999</v>
      </c>
      <c r="J104" s="1" t="s">
        <v>1185</v>
      </c>
      <c r="K104">
        <v>108401704</v>
      </c>
      <c r="L104" s="2">
        <v>46067</v>
      </c>
      <c r="M104">
        <v>28</v>
      </c>
      <c r="N104">
        <v>1</v>
      </c>
      <c r="O104">
        <v>0</v>
      </c>
      <c r="P104">
        <v>1</v>
      </c>
      <c r="Q104" t="s">
        <v>7</v>
      </c>
      <c r="W104" s="669" t="s">
        <v>869</v>
      </c>
    </row>
    <row r="105" spans="1:28">
      <c r="A105" t="s">
        <v>998</v>
      </c>
      <c r="B105" s="669" t="s">
        <v>942</v>
      </c>
      <c r="C105">
        <v>0.25</v>
      </c>
      <c r="D105" t="s">
        <v>758</v>
      </c>
      <c r="E105" s="670" t="s">
        <v>944</v>
      </c>
      <c r="F105" s="671" t="s">
        <v>945</v>
      </c>
      <c r="G105" s="669" t="s">
        <v>939</v>
      </c>
      <c r="H105">
        <v>2.153</v>
      </c>
      <c r="J105" s="1" t="s">
        <v>1185</v>
      </c>
      <c r="K105">
        <v>106802099</v>
      </c>
      <c r="L105" s="2">
        <v>44377</v>
      </c>
      <c r="M105">
        <v>22</v>
      </c>
      <c r="N105">
        <v>1</v>
      </c>
      <c r="O105">
        <v>0</v>
      </c>
      <c r="P105">
        <v>1</v>
      </c>
      <c r="Q105" t="s">
        <v>7</v>
      </c>
      <c r="W105" s="669" t="s">
        <v>1325</v>
      </c>
    </row>
    <row r="106" spans="1:28">
      <c r="A106" t="s">
        <v>998</v>
      </c>
      <c r="B106" s="669" t="s">
        <v>942</v>
      </c>
      <c r="C106">
        <v>1.9E-2</v>
      </c>
      <c r="D106" t="s">
        <v>764</v>
      </c>
      <c r="E106" s="671" t="s">
        <v>945</v>
      </c>
      <c r="F106" s="670" t="s">
        <v>944</v>
      </c>
      <c r="G106" s="669" t="s">
        <v>939</v>
      </c>
      <c r="H106">
        <v>2.173</v>
      </c>
      <c r="J106" s="1" t="s">
        <v>1185</v>
      </c>
      <c r="K106">
        <v>108060397</v>
      </c>
      <c r="L106" s="2">
        <v>45743</v>
      </c>
      <c r="M106">
        <v>21</v>
      </c>
      <c r="N106">
        <v>1</v>
      </c>
      <c r="O106">
        <v>7</v>
      </c>
      <c r="P106">
        <v>1</v>
      </c>
      <c r="Q106" t="s">
        <v>7</v>
      </c>
      <c r="W106" s="669" t="s">
        <v>869</v>
      </c>
    </row>
    <row r="107" spans="1:28">
      <c r="A107" t="s">
        <v>998</v>
      </c>
      <c r="B107" s="669" t="s">
        <v>942</v>
      </c>
      <c r="C107">
        <v>0.224</v>
      </c>
      <c r="D107" t="s">
        <v>758</v>
      </c>
      <c r="E107" s="670" t="s">
        <v>944</v>
      </c>
      <c r="F107" s="671" t="s">
        <v>945</v>
      </c>
      <c r="G107" s="669" t="s">
        <v>939</v>
      </c>
      <c r="H107">
        <v>2.1789999999999998</v>
      </c>
      <c r="J107" s="1" t="s">
        <v>1185</v>
      </c>
      <c r="K107">
        <v>106937847</v>
      </c>
      <c r="L107" s="2">
        <v>44680</v>
      </c>
      <c r="M107">
        <v>21</v>
      </c>
      <c r="N107">
        <v>1</v>
      </c>
      <c r="O107">
        <v>0</v>
      </c>
      <c r="P107">
        <v>1</v>
      </c>
      <c r="Q107" t="s">
        <v>7</v>
      </c>
      <c r="W107" s="669" t="s">
        <v>1325</v>
      </c>
    </row>
    <row r="108" spans="1:28">
      <c r="A108" t="s">
        <v>998</v>
      </c>
      <c r="B108" s="669" t="s">
        <v>942</v>
      </c>
      <c r="C108">
        <v>1.2999999999999999E-2</v>
      </c>
      <c r="D108" t="s">
        <v>764</v>
      </c>
      <c r="E108" s="671" t="s">
        <v>945</v>
      </c>
      <c r="F108" s="670" t="s">
        <v>944</v>
      </c>
      <c r="G108" s="669" t="s">
        <v>939</v>
      </c>
      <c r="H108">
        <v>2.1789999999999998</v>
      </c>
      <c r="J108" s="1" t="s">
        <v>1185</v>
      </c>
      <c r="K108">
        <v>107923709</v>
      </c>
      <c r="L108" s="2">
        <v>45613</v>
      </c>
      <c r="M108">
        <v>21</v>
      </c>
      <c r="N108">
        <v>1</v>
      </c>
      <c r="O108">
        <v>7</v>
      </c>
      <c r="P108">
        <v>1</v>
      </c>
      <c r="Q108" t="s">
        <v>7</v>
      </c>
      <c r="W108" s="669" t="s">
        <v>869</v>
      </c>
    </row>
    <row r="109" spans="1:28">
      <c r="A109" t="s">
        <v>998</v>
      </c>
      <c r="B109" s="669" t="s">
        <v>942</v>
      </c>
      <c r="C109">
        <v>0.22</v>
      </c>
      <c r="D109" t="s">
        <v>758</v>
      </c>
      <c r="E109" s="670" t="s">
        <v>944</v>
      </c>
      <c r="F109" s="671" t="s">
        <v>945</v>
      </c>
      <c r="G109" s="669" t="s">
        <v>939</v>
      </c>
      <c r="H109">
        <v>2.1829999999999998</v>
      </c>
      <c r="J109" s="1" t="s">
        <v>1185</v>
      </c>
      <c r="K109">
        <v>107207040</v>
      </c>
      <c r="L109" s="2">
        <v>44935</v>
      </c>
      <c r="M109">
        <v>24</v>
      </c>
      <c r="N109">
        <v>1</v>
      </c>
      <c r="O109">
        <v>0</v>
      </c>
      <c r="P109">
        <v>1</v>
      </c>
      <c r="Q109" t="s">
        <v>3</v>
      </c>
      <c r="W109" s="669" t="s">
        <v>1324</v>
      </c>
    </row>
    <row r="110" spans="1:28">
      <c r="A110" t="s">
        <v>998</v>
      </c>
      <c r="B110" s="669" t="s">
        <v>942</v>
      </c>
      <c r="C110">
        <v>8.9999999999999993E-3</v>
      </c>
      <c r="D110" t="s">
        <v>764</v>
      </c>
      <c r="E110" s="671" t="s">
        <v>945</v>
      </c>
      <c r="F110" s="670" t="s">
        <v>1167</v>
      </c>
      <c r="G110" s="669" t="s">
        <v>939</v>
      </c>
      <c r="H110">
        <v>2.1829999999999998</v>
      </c>
      <c r="J110" s="1" t="s">
        <v>1185</v>
      </c>
      <c r="K110">
        <v>108273803</v>
      </c>
      <c r="L110" s="2">
        <v>45952</v>
      </c>
      <c r="M110">
        <v>21</v>
      </c>
      <c r="N110">
        <v>1</v>
      </c>
      <c r="O110">
        <v>12</v>
      </c>
      <c r="P110">
        <v>1</v>
      </c>
      <c r="Q110" t="s">
        <v>7</v>
      </c>
      <c r="W110" s="669" t="s">
        <v>869</v>
      </c>
    </row>
    <row r="111" spans="1:28">
      <c r="A111" t="s">
        <v>998</v>
      </c>
      <c r="B111" s="669" t="s">
        <v>942</v>
      </c>
      <c r="C111">
        <v>4.0000000000000001E-3</v>
      </c>
      <c r="D111" t="s">
        <v>758</v>
      </c>
      <c r="E111" s="671" t="s">
        <v>945</v>
      </c>
      <c r="F111" s="670" t="s">
        <v>944</v>
      </c>
      <c r="G111" s="669" t="s">
        <v>939</v>
      </c>
      <c r="H111">
        <v>2.1880000000000002</v>
      </c>
      <c r="J111" s="1" t="s">
        <v>1185</v>
      </c>
      <c r="K111">
        <v>105240096</v>
      </c>
      <c r="L111" s="2">
        <v>42995</v>
      </c>
      <c r="M111">
        <v>22</v>
      </c>
      <c r="N111">
        <v>1</v>
      </c>
      <c r="O111">
        <v>0</v>
      </c>
      <c r="P111">
        <v>1</v>
      </c>
      <c r="Q111" t="s">
        <v>7</v>
      </c>
      <c r="W111" s="669" t="s">
        <v>869</v>
      </c>
    </row>
    <row r="112" spans="1:28">
      <c r="A112" t="s">
        <v>998</v>
      </c>
      <c r="B112" s="669" t="s">
        <v>942</v>
      </c>
      <c r="C112">
        <v>1E-3</v>
      </c>
      <c r="D112" t="s">
        <v>764</v>
      </c>
      <c r="E112" s="671" t="s">
        <v>945</v>
      </c>
      <c r="F112" s="670" t="s">
        <v>1159</v>
      </c>
      <c r="G112" s="669" t="s">
        <v>939</v>
      </c>
      <c r="H112">
        <v>2.1909999999999998</v>
      </c>
      <c r="J112" s="1" t="s">
        <v>1185</v>
      </c>
      <c r="K112">
        <v>107925452</v>
      </c>
      <c r="L112" s="2">
        <v>45614</v>
      </c>
      <c r="M112">
        <v>21</v>
      </c>
      <c r="N112">
        <v>1</v>
      </c>
      <c r="O112">
        <v>7</v>
      </c>
      <c r="P112">
        <v>1</v>
      </c>
      <c r="Q112" t="s">
        <v>7</v>
      </c>
      <c r="W112" s="669" t="s">
        <v>869</v>
      </c>
    </row>
    <row r="113" spans="1:23">
      <c r="A113" t="s">
        <v>998</v>
      </c>
      <c r="B113" s="669" t="s">
        <v>942</v>
      </c>
      <c r="C113">
        <v>0</v>
      </c>
      <c r="E113" s="671" t="s">
        <v>945</v>
      </c>
      <c r="F113" s="670" t="s">
        <v>940</v>
      </c>
      <c r="G113" s="669" t="s">
        <v>939</v>
      </c>
      <c r="H113">
        <v>2.1920000000000002</v>
      </c>
      <c r="J113" s="1" t="s">
        <v>1185</v>
      </c>
      <c r="K113">
        <v>107281990</v>
      </c>
      <c r="L113" s="2">
        <v>45010</v>
      </c>
      <c r="M113">
        <v>21</v>
      </c>
      <c r="N113">
        <v>2</v>
      </c>
      <c r="O113">
        <v>7</v>
      </c>
      <c r="P113">
        <v>1</v>
      </c>
      <c r="Q113" t="s">
        <v>3</v>
      </c>
      <c r="W113" s="669" t="s">
        <v>869</v>
      </c>
    </row>
    <row r="114" spans="1:23">
      <c r="A114" t="s">
        <v>998</v>
      </c>
      <c r="B114" s="669" t="s">
        <v>942</v>
      </c>
      <c r="C114">
        <v>0</v>
      </c>
      <c r="E114" s="671" t="s">
        <v>945</v>
      </c>
      <c r="F114" s="670" t="s">
        <v>940</v>
      </c>
      <c r="G114" s="669" t="s">
        <v>939</v>
      </c>
      <c r="H114">
        <v>2.1920000000000002</v>
      </c>
      <c r="J114" s="1" t="s">
        <v>1185</v>
      </c>
      <c r="K114">
        <v>107804499</v>
      </c>
      <c r="L114" s="2">
        <v>45505</v>
      </c>
      <c r="M114">
        <v>21</v>
      </c>
      <c r="N114">
        <v>1</v>
      </c>
      <c r="O114">
        <v>7</v>
      </c>
      <c r="P114">
        <v>1</v>
      </c>
      <c r="Q114" t="s">
        <v>3</v>
      </c>
      <c r="W114" s="669" t="s">
        <v>869</v>
      </c>
    </row>
    <row r="115" spans="1:23">
      <c r="A115" t="s">
        <v>998</v>
      </c>
      <c r="B115" s="669" t="s">
        <v>942</v>
      </c>
      <c r="C115">
        <v>0</v>
      </c>
      <c r="E115" s="671" t="s">
        <v>945</v>
      </c>
      <c r="F115" s="670" t="s">
        <v>940</v>
      </c>
      <c r="G115" s="669" t="s">
        <v>939</v>
      </c>
      <c r="H115">
        <v>2.1920000000000002</v>
      </c>
      <c r="J115" s="1" t="s">
        <v>1185</v>
      </c>
      <c r="K115">
        <v>108009769</v>
      </c>
      <c r="L115" s="2">
        <v>45692</v>
      </c>
      <c r="M115">
        <v>21</v>
      </c>
      <c r="N115">
        <v>1</v>
      </c>
      <c r="O115">
        <v>7</v>
      </c>
      <c r="P115">
        <v>1</v>
      </c>
      <c r="Q115" t="s">
        <v>7</v>
      </c>
      <c r="W115" s="669" t="s">
        <v>869</v>
      </c>
    </row>
    <row r="116" spans="1:23">
      <c r="A116" t="s">
        <v>998</v>
      </c>
      <c r="B116" s="669" t="s">
        <v>942</v>
      </c>
      <c r="C116">
        <v>0</v>
      </c>
      <c r="D116" t="s">
        <v>756</v>
      </c>
      <c r="E116" s="671" t="s">
        <v>945</v>
      </c>
      <c r="F116" s="670" t="s">
        <v>940</v>
      </c>
      <c r="G116" s="669" t="s">
        <v>939</v>
      </c>
      <c r="H116">
        <v>2.1920000000000002</v>
      </c>
      <c r="J116" s="1" t="s">
        <v>1185</v>
      </c>
      <c r="K116">
        <v>105329619</v>
      </c>
      <c r="L116" s="2">
        <v>43078</v>
      </c>
      <c r="M116">
        <v>24</v>
      </c>
      <c r="N116">
        <v>2</v>
      </c>
      <c r="O116">
        <v>4</v>
      </c>
      <c r="P116">
        <v>1</v>
      </c>
      <c r="Q116" t="s">
        <v>7</v>
      </c>
      <c r="W116" t="s">
        <v>1324</v>
      </c>
    </row>
    <row r="117" spans="1:23">
      <c r="A117" t="s">
        <v>998</v>
      </c>
      <c r="B117" s="669" t="s">
        <v>942</v>
      </c>
      <c r="C117">
        <v>0</v>
      </c>
      <c r="E117" s="671" t="s">
        <v>945</v>
      </c>
      <c r="F117" s="670" t="s">
        <v>944</v>
      </c>
      <c r="G117" s="669" t="s">
        <v>939</v>
      </c>
      <c r="H117">
        <v>2.1920000000000002</v>
      </c>
      <c r="J117" s="1" t="s">
        <v>1185</v>
      </c>
      <c r="K117">
        <v>107579959</v>
      </c>
      <c r="L117" s="2">
        <v>45290</v>
      </c>
      <c r="M117">
        <v>21</v>
      </c>
      <c r="N117">
        <v>1</v>
      </c>
      <c r="O117">
        <v>7</v>
      </c>
      <c r="P117">
        <v>5</v>
      </c>
      <c r="Q117" t="s">
        <v>7</v>
      </c>
      <c r="W117" s="669" t="s">
        <v>869</v>
      </c>
    </row>
    <row r="118" spans="1:23">
      <c r="A118" t="s">
        <v>998</v>
      </c>
      <c r="B118" s="669" t="s">
        <v>942</v>
      </c>
      <c r="C118">
        <v>0</v>
      </c>
      <c r="E118" s="671" t="s">
        <v>945</v>
      </c>
      <c r="F118" s="670" t="s">
        <v>944</v>
      </c>
      <c r="G118" s="669" t="s">
        <v>939</v>
      </c>
      <c r="H118">
        <v>2.1920000000000002</v>
      </c>
      <c r="J118" s="1" t="s">
        <v>1185</v>
      </c>
      <c r="K118">
        <v>107935083</v>
      </c>
      <c r="L118" s="2">
        <v>45615</v>
      </c>
      <c r="M118">
        <v>21</v>
      </c>
      <c r="N118">
        <v>1</v>
      </c>
      <c r="O118">
        <v>0</v>
      </c>
      <c r="P118">
        <v>4</v>
      </c>
      <c r="Q118" t="s">
        <v>7</v>
      </c>
      <c r="W118" s="669" t="s">
        <v>869</v>
      </c>
    </row>
    <row r="119" spans="1:23">
      <c r="A119" t="s">
        <v>998</v>
      </c>
      <c r="B119" s="669" t="s">
        <v>942</v>
      </c>
      <c r="C119">
        <v>0</v>
      </c>
      <c r="E119" s="671" t="s">
        <v>945</v>
      </c>
      <c r="F119" s="670" t="s">
        <v>944</v>
      </c>
      <c r="G119" s="669" t="s">
        <v>939</v>
      </c>
      <c r="H119">
        <v>2.1920000000000002</v>
      </c>
      <c r="J119" s="1" t="s">
        <v>1185</v>
      </c>
      <c r="K119">
        <v>108258243</v>
      </c>
      <c r="L119" s="2">
        <v>45939</v>
      </c>
      <c r="M119">
        <v>21</v>
      </c>
      <c r="N119">
        <v>1</v>
      </c>
      <c r="O119">
        <v>7</v>
      </c>
      <c r="P119">
        <v>3</v>
      </c>
      <c r="Q119" t="s">
        <v>7</v>
      </c>
      <c r="W119" s="669" t="s">
        <v>869</v>
      </c>
    </row>
    <row r="120" spans="1:23">
      <c r="A120" t="s">
        <v>998</v>
      </c>
      <c r="B120" s="669" t="s">
        <v>942</v>
      </c>
      <c r="C120">
        <v>0</v>
      </c>
      <c r="D120" t="s">
        <v>756</v>
      </c>
      <c r="E120" s="671" t="s">
        <v>945</v>
      </c>
      <c r="F120" s="670" t="s">
        <v>944</v>
      </c>
      <c r="G120" s="669" t="s">
        <v>939</v>
      </c>
      <c r="H120">
        <v>2.1920000000000002</v>
      </c>
      <c r="J120" s="1" t="s">
        <v>1185</v>
      </c>
      <c r="K120">
        <v>108154686</v>
      </c>
      <c r="L120" s="2">
        <v>45834</v>
      </c>
      <c r="M120">
        <v>26</v>
      </c>
      <c r="N120">
        <v>1</v>
      </c>
      <c r="O120">
        <v>0</v>
      </c>
      <c r="P120">
        <v>1</v>
      </c>
      <c r="Q120" t="s">
        <v>7</v>
      </c>
      <c r="W120" s="669" t="s">
        <v>869</v>
      </c>
    </row>
    <row r="121" spans="1:23">
      <c r="A121" t="s">
        <v>998</v>
      </c>
      <c r="B121" s="669" t="s">
        <v>942</v>
      </c>
      <c r="C121">
        <v>0</v>
      </c>
      <c r="E121" s="671" t="s">
        <v>945</v>
      </c>
      <c r="F121" s="670" t="s">
        <v>944</v>
      </c>
      <c r="G121" s="669" t="s">
        <v>939</v>
      </c>
      <c r="H121">
        <v>2.1920000000000002</v>
      </c>
      <c r="J121" s="1" t="s">
        <v>1185</v>
      </c>
      <c r="K121">
        <v>105591487</v>
      </c>
      <c r="L121" s="2">
        <v>43343</v>
      </c>
      <c r="M121">
        <v>29</v>
      </c>
      <c r="N121">
        <v>1</v>
      </c>
      <c r="O121">
        <v>7</v>
      </c>
      <c r="P121">
        <v>1</v>
      </c>
      <c r="Q121" t="s">
        <v>7</v>
      </c>
      <c r="W121" s="669" t="s">
        <v>869</v>
      </c>
    </row>
    <row r="122" spans="1:23">
      <c r="A122" t="s">
        <v>998</v>
      </c>
      <c r="B122" s="669" t="s">
        <v>942</v>
      </c>
      <c r="C122">
        <v>0</v>
      </c>
      <c r="D122" t="s">
        <v>757</v>
      </c>
      <c r="E122" s="671" t="s">
        <v>945</v>
      </c>
      <c r="F122" s="670" t="s">
        <v>944</v>
      </c>
      <c r="G122" s="669" t="s">
        <v>939</v>
      </c>
      <c r="H122">
        <v>2.1920000000000002</v>
      </c>
      <c r="J122" s="1" t="s">
        <v>1185</v>
      </c>
      <c r="K122">
        <v>108406685</v>
      </c>
      <c r="L122" s="2">
        <v>46071</v>
      </c>
      <c r="M122">
        <v>30</v>
      </c>
      <c r="N122">
        <v>1</v>
      </c>
      <c r="O122">
        <v>7</v>
      </c>
      <c r="P122">
        <v>1</v>
      </c>
      <c r="Q122" t="s">
        <v>7</v>
      </c>
      <c r="W122" s="669" t="s">
        <v>869</v>
      </c>
    </row>
    <row r="123" spans="1:23">
      <c r="A123" t="s">
        <v>754</v>
      </c>
      <c r="B123" s="669" t="s">
        <v>939</v>
      </c>
      <c r="C123">
        <v>1.4999999999999999E-2</v>
      </c>
      <c r="D123" t="s">
        <v>756</v>
      </c>
      <c r="E123" s="671" t="s">
        <v>945</v>
      </c>
      <c r="F123" s="670" t="s">
        <v>940</v>
      </c>
      <c r="G123" s="669" t="s">
        <v>939</v>
      </c>
      <c r="H123">
        <v>2.1920000000000002</v>
      </c>
      <c r="J123" s="1" t="s">
        <v>1185</v>
      </c>
      <c r="K123">
        <v>108469044</v>
      </c>
      <c r="L123" s="2">
        <v>46125</v>
      </c>
      <c r="M123">
        <v>21</v>
      </c>
      <c r="N123">
        <v>1</v>
      </c>
      <c r="O123">
        <v>0</v>
      </c>
      <c r="P123">
        <v>1</v>
      </c>
      <c r="Q123" t="s">
        <v>3</v>
      </c>
      <c r="R123">
        <v>35.178370000000001</v>
      </c>
      <c r="S123">
        <v>-79.431489999999997</v>
      </c>
      <c r="T123" t="s">
        <v>755</v>
      </c>
      <c r="U123" t="s">
        <v>367</v>
      </c>
      <c r="V123">
        <v>0.19989999999999999</v>
      </c>
      <c r="W123" t="s">
        <v>1325</v>
      </c>
    </row>
    <row r="124" spans="1:23">
      <c r="A124" t="s">
        <v>998</v>
      </c>
      <c r="B124" s="669" t="s">
        <v>939</v>
      </c>
      <c r="C124">
        <v>3.3000000000000002E-2</v>
      </c>
      <c r="D124" t="s">
        <v>756</v>
      </c>
      <c r="E124" s="671" t="s">
        <v>945</v>
      </c>
      <c r="F124" s="670" t="s">
        <v>937</v>
      </c>
      <c r="G124" s="669" t="s">
        <v>939</v>
      </c>
      <c r="H124">
        <v>2.1920000000000002</v>
      </c>
      <c r="J124" s="1" t="s">
        <v>1185</v>
      </c>
      <c r="K124">
        <v>105933809</v>
      </c>
      <c r="L124" s="2">
        <v>43651</v>
      </c>
      <c r="M124">
        <v>21</v>
      </c>
      <c r="N124">
        <v>1</v>
      </c>
      <c r="O124">
        <v>0</v>
      </c>
      <c r="P124">
        <v>1</v>
      </c>
      <c r="Q124" t="s">
        <v>7</v>
      </c>
      <c r="W124" s="669" t="s">
        <v>869</v>
      </c>
    </row>
    <row r="125" spans="1:23">
      <c r="A125" t="s">
        <v>998</v>
      </c>
      <c r="B125" s="669" t="s">
        <v>939</v>
      </c>
      <c r="C125">
        <v>1.9E-2</v>
      </c>
      <c r="D125" t="s">
        <v>756</v>
      </c>
      <c r="E125" s="671" t="s">
        <v>945</v>
      </c>
      <c r="F125" s="670" t="s">
        <v>937</v>
      </c>
      <c r="G125" s="669" t="s">
        <v>939</v>
      </c>
      <c r="H125">
        <v>2.1920000000000002</v>
      </c>
      <c r="J125" s="1" t="s">
        <v>1185</v>
      </c>
      <c r="K125">
        <v>106355502</v>
      </c>
      <c r="L125" s="2">
        <v>44104</v>
      </c>
      <c r="M125">
        <v>21</v>
      </c>
      <c r="N125">
        <v>1</v>
      </c>
      <c r="O125">
        <v>0</v>
      </c>
      <c r="P125">
        <v>1</v>
      </c>
      <c r="Q125" t="s">
        <v>3</v>
      </c>
      <c r="W125" s="669" t="s">
        <v>869</v>
      </c>
    </row>
    <row r="126" spans="1:23">
      <c r="A126" t="s">
        <v>998</v>
      </c>
      <c r="B126" s="669" t="s">
        <v>939</v>
      </c>
      <c r="C126">
        <v>0</v>
      </c>
      <c r="E126" s="671" t="s">
        <v>945</v>
      </c>
      <c r="F126" s="670" t="s">
        <v>937</v>
      </c>
      <c r="G126" s="669" t="s">
        <v>939</v>
      </c>
      <c r="H126">
        <v>2.1920000000000002</v>
      </c>
      <c r="J126" s="1" t="s">
        <v>1185</v>
      </c>
      <c r="K126">
        <v>106763653</v>
      </c>
      <c r="L126" s="2">
        <v>44504</v>
      </c>
      <c r="M126">
        <v>21</v>
      </c>
      <c r="N126">
        <v>2</v>
      </c>
      <c r="O126">
        <v>7</v>
      </c>
      <c r="P126">
        <v>1</v>
      </c>
      <c r="Q126" t="s">
        <v>7</v>
      </c>
      <c r="W126" s="669" t="s">
        <v>869</v>
      </c>
    </row>
    <row r="127" spans="1:23">
      <c r="A127" t="s">
        <v>998</v>
      </c>
      <c r="B127" s="669" t="s">
        <v>939</v>
      </c>
      <c r="C127">
        <v>4.0000000000000001E-3</v>
      </c>
      <c r="D127" t="s">
        <v>756</v>
      </c>
      <c r="E127" s="671" t="s">
        <v>945</v>
      </c>
      <c r="F127" s="670" t="s">
        <v>937</v>
      </c>
      <c r="G127" s="669" t="s">
        <v>939</v>
      </c>
      <c r="H127">
        <v>2.1920000000000002</v>
      </c>
      <c r="J127" s="1" t="s">
        <v>1185</v>
      </c>
      <c r="K127">
        <v>105954816</v>
      </c>
      <c r="L127" s="2">
        <v>43682</v>
      </c>
      <c r="M127">
        <v>26</v>
      </c>
      <c r="N127">
        <v>1</v>
      </c>
      <c r="O127">
        <v>12</v>
      </c>
      <c r="P127">
        <v>1</v>
      </c>
      <c r="Q127" t="s">
        <v>7</v>
      </c>
      <c r="W127" s="669" t="s">
        <v>869</v>
      </c>
    </row>
    <row r="128" spans="1:23">
      <c r="A128" t="s">
        <v>998</v>
      </c>
      <c r="B128" s="669" t="s">
        <v>939</v>
      </c>
      <c r="C128">
        <v>0.25</v>
      </c>
      <c r="D128" t="s">
        <v>758</v>
      </c>
      <c r="E128" s="670" t="s">
        <v>937</v>
      </c>
      <c r="F128" s="671" t="s">
        <v>945</v>
      </c>
      <c r="G128" s="669" t="s">
        <v>939</v>
      </c>
      <c r="H128">
        <v>999.99900000000002</v>
      </c>
      <c r="J128" s="1" t="s">
        <v>1185</v>
      </c>
      <c r="K128">
        <v>106778678</v>
      </c>
      <c r="L128" s="2">
        <v>44519</v>
      </c>
      <c r="M128">
        <v>28</v>
      </c>
      <c r="N128">
        <v>1</v>
      </c>
      <c r="O128">
        <v>0</v>
      </c>
      <c r="P128">
        <v>4</v>
      </c>
      <c r="Q128" t="s">
        <v>7</v>
      </c>
      <c r="W128" s="669" t="s">
        <v>1325</v>
      </c>
    </row>
    <row r="129" spans="1:23">
      <c r="A129" t="s">
        <v>998</v>
      </c>
      <c r="B129" s="669" t="s">
        <v>942</v>
      </c>
      <c r="C129">
        <v>8.0000000000000002E-3</v>
      </c>
      <c r="D129" t="s">
        <v>756</v>
      </c>
      <c r="E129" s="671" t="s">
        <v>945</v>
      </c>
      <c r="F129" s="670" t="s">
        <v>940</v>
      </c>
      <c r="G129" s="669" t="s">
        <v>938</v>
      </c>
      <c r="H129">
        <v>8.0000000000000002E-3</v>
      </c>
      <c r="J129" s="1" t="s">
        <v>1185</v>
      </c>
      <c r="K129">
        <v>107951962</v>
      </c>
      <c r="L129" s="2">
        <v>45636</v>
      </c>
      <c r="M129">
        <v>28</v>
      </c>
      <c r="N129">
        <v>2</v>
      </c>
      <c r="O129">
        <v>7</v>
      </c>
      <c r="P129">
        <v>1</v>
      </c>
      <c r="Q129" t="s">
        <v>7</v>
      </c>
      <c r="W129" s="669" t="s">
        <v>869</v>
      </c>
    </row>
    <row r="130" spans="1:23">
      <c r="A130" t="s">
        <v>998</v>
      </c>
      <c r="B130" s="669" t="s">
        <v>942</v>
      </c>
      <c r="C130">
        <v>8.9999999999999993E-3</v>
      </c>
      <c r="D130" t="s">
        <v>756</v>
      </c>
      <c r="E130" s="671" t="s">
        <v>945</v>
      </c>
      <c r="F130" s="670" t="s">
        <v>944</v>
      </c>
      <c r="G130" s="669" t="s">
        <v>938</v>
      </c>
      <c r="H130">
        <v>8.9999999999999993E-3</v>
      </c>
      <c r="J130" s="1" t="s">
        <v>1185</v>
      </c>
      <c r="K130">
        <v>106910437</v>
      </c>
      <c r="L130" s="2">
        <v>44656</v>
      </c>
      <c r="M130">
        <v>21</v>
      </c>
      <c r="N130">
        <v>1</v>
      </c>
      <c r="O130">
        <v>0</v>
      </c>
      <c r="P130">
        <v>1</v>
      </c>
      <c r="Q130" t="s">
        <v>7</v>
      </c>
      <c r="W130" s="669" t="s">
        <v>869</v>
      </c>
    </row>
    <row r="131" spans="1:23">
      <c r="A131" t="s">
        <v>998</v>
      </c>
      <c r="B131" s="669" t="s">
        <v>942</v>
      </c>
      <c r="C131">
        <v>8.9999999999999993E-3</v>
      </c>
      <c r="D131" t="s">
        <v>756</v>
      </c>
      <c r="E131" s="671" t="s">
        <v>945</v>
      </c>
      <c r="F131" s="670" t="s">
        <v>944</v>
      </c>
      <c r="G131" s="669" t="s">
        <v>938</v>
      </c>
      <c r="H131">
        <v>8.9999999999999993E-3</v>
      </c>
      <c r="J131" s="1" t="s">
        <v>1185</v>
      </c>
      <c r="K131">
        <v>105611393</v>
      </c>
      <c r="L131" s="2">
        <v>43349</v>
      </c>
      <c r="M131">
        <v>28</v>
      </c>
      <c r="N131">
        <v>1</v>
      </c>
      <c r="O131">
        <v>7</v>
      </c>
      <c r="P131">
        <v>1</v>
      </c>
      <c r="Q131" t="s">
        <v>7</v>
      </c>
      <c r="W131" s="669" t="s">
        <v>869</v>
      </c>
    </row>
    <row r="132" spans="1:23">
      <c r="A132" t="s">
        <v>998</v>
      </c>
      <c r="B132" s="669" t="s">
        <v>942</v>
      </c>
      <c r="C132">
        <v>8.9999999999999993E-3</v>
      </c>
      <c r="D132" t="s">
        <v>756</v>
      </c>
      <c r="E132" s="671" t="s">
        <v>1057</v>
      </c>
      <c r="F132" s="670" t="s">
        <v>944</v>
      </c>
      <c r="G132" s="669" t="s">
        <v>938</v>
      </c>
      <c r="H132">
        <v>8.9999999999999993E-3</v>
      </c>
      <c r="J132" s="1" t="s">
        <v>1185</v>
      </c>
      <c r="K132">
        <v>107205129</v>
      </c>
      <c r="L132" s="2">
        <v>44933</v>
      </c>
      <c r="M132">
        <v>21</v>
      </c>
      <c r="N132">
        <v>1</v>
      </c>
      <c r="O132">
        <v>0</v>
      </c>
      <c r="P132">
        <v>1</v>
      </c>
      <c r="Q132" t="s">
        <v>7</v>
      </c>
      <c r="W132" s="669" t="s">
        <v>869</v>
      </c>
    </row>
    <row r="133" spans="1:23">
      <c r="A133" t="s">
        <v>998</v>
      </c>
      <c r="B133" s="669" t="s">
        <v>942</v>
      </c>
      <c r="C133">
        <v>0.2</v>
      </c>
      <c r="D133" t="s">
        <v>758</v>
      </c>
      <c r="E133" s="670" t="s">
        <v>944</v>
      </c>
      <c r="F133" s="671" t="s">
        <v>945</v>
      </c>
      <c r="G133" s="669" t="s">
        <v>938</v>
      </c>
      <c r="H133">
        <v>1.0999999999999999E-2</v>
      </c>
      <c r="J133" s="1" t="s">
        <v>1185</v>
      </c>
      <c r="K133">
        <v>105611397</v>
      </c>
      <c r="L133" s="2">
        <v>43344</v>
      </c>
      <c r="M133">
        <v>30</v>
      </c>
      <c r="N133">
        <v>1</v>
      </c>
      <c r="O133">
        <v>0</v>
      </c>
      <c r="P133">
        <v>2</v>
      </c>
      <c r="Q133" t="s">
        <v>3</v>
      </c>
      <c r="W133" s="669" t="s">
        <v>1324</v>
      </c>
    </row>
    <row r="134" spans="1:23">
      <c r="A134" t="s">
        <v>998</v>
      </c>
      <c r="B134" s="669" t="s">
        <v>942</v>
      </c>
      <c r="C134">
        <v>0.2</v>
      </c>
      <c r="D134" t="s">
        <v>758</v>
      </c>
      <c r="E134" s="670" t="s">
        <v>944</v>
      </c>
      <c r="F134" s="671" t="s">
        <v>1057</v>
      </c>
      <c r="G134" s="669" t="s">
        <v>938</v>
      </c>
      <c r="H134">
        <v>1.0999999999999999E-2</v>
      </c>
      <c r="J134" s="1" t="s">
        <v>1185</v>
      </c>
      <c r="K134">
        <v>106296410</v>
      </c>
      <c r="L134" s="2">
        <v>43992</v>
      </c>
      <c r="M134">
        <v>21</v>
      </c>
      <c r="N134">
        <v>1</v>
      </c>
      <c r="O134">
        <v>7</v>
      </c>
      <c r="P134">
        <v>1</v>
      </c>
      <c r="Q134" t="s">
        <v>7</v>
      </c>
      <c r="W134" s="669" t="s">
        <v>869</v>
      </c>
    </row>
    <row r="135" spans="1:23">
      <c r="A135" t="s">
        <v>998</v>
      </c>
      <c r="B135" s="669" t="s">
        <v>942</v>
      </c>
      <c r="C135">
        <v>0.02</v>
      </c>
      <c r="D135" t="s">
        <v>756</v>
      </c>
      <c r="E135" s="671" t="s">
        <v>945</v>
      </c>
      <c r="F135" s="670" t="s">
        <v>944</v>
      </c>
      <c r="G135" s="669" t="s">
        <v>938</v>
      </c>
      <c r="H135">
        <v>0.02</v>
      </c>
      <c r="J135" s="1" t="s">
        <v>1185</v>
      </c>
      <c r="K135">
        <v>105075626</v>
      </c>
      <c r="L135" s="2">
        <v>42826</v>
      </c>
      <c r="M135">
        <v>30</v>
      </c>
      <c r="N135">
        <v>1</v>
      </c>
      <c r="O135">
        <v>8</v>
      </c>
      <c r="P135">
        <v>1</v>
      </c>
      <c r="Q135" t="s">
        <v>7</v>
      </c>
      <c r="W135" s="669" t="s">
        <v>1324</v>
      </c>
    </row>
    <row r="136" spans="1:23">
      <c r="A136" t="s">
        <v>998</v>
      </c>
      <c r="B136" s="669" t="s">
        <v>942</v>
      </c>
      <c r="C136">
        <v>0.19</v>
      </c>
      <c r="D136" t="s">
        <v>758</v>
      </c>
      <c r="E136" s="670" t="s">
        <v>944</v>
      </c>
      <c r="F136" s="671" t="s">
        <v>945</v>
      </c>
      <c r="G136" s="669" t="s">
        <v>938</v>
      </c>
      <c r="H136">
        <v>2.1000000000000001E-2</v>
      </c>
      <c r="J136" s="1" t="s">
        <v>1185</v>
      </c>
      <c r="K136">
        <v>107630621</v>
      </c>
      <c r="L136" s="2">
        <v>45343</v>
      </c>
      <c r="M136">
        <v>21</v>
      </c>
      <c r="N136">
        <v>1</v>
      </c>
      <c r="O136">
        <v>0</v>
      </c>
      <c r="P136">
        <v>1</v>
      </c>
      <c r="Q136" t="s">
        <v>7</v>
      </c>
      <c r="W136" s="669" t="s">
        <v>1325</v>
      </c>
    </row>
    <row r="137" spans="1:23">
      <c r="A137" t="s">
        <v>998</v>
      </c>
      <c r="B137" s="669" t="s">
        <v>942</v>
      </c>
      <c r="C137">
        <v>0.18</v>
      </c>
      <c r="D137" t="s">
        <v>758</v>
      </c>
      <c r="E137" s="670" t="s">
        <v>944</v>
      </c>
      <c r="F137" s="671" t="s">
        <v>945</v>
      </c>
      <c r="G137" s="669" t="s">
        <v>938</v>
      </c>
      <c r="H137">
        <v>3.1E-2</v>
      </c>
      <c r="J137" s="1" t="s">
        <v>1185</v>
      </c>
      <c r="K137">
        <v>107151491</v>
      </c>
      <c r="L137" s="2">
        <v>44883</v>
      </c>
      <c r="M137">
        <v>28</v>
      </c>
      <c r="N137">
        <v>1</v>
      </c>
      <c r="O137">
        <v>0</v>
      </c>
      <c r="P137">
        <v>2</v>
      </c>
      <c r="Q137" t="s">
        <v>7</v>
      </c>
      <c r="W137" s="669" t="s">
        <v>1325</v>
      </c>
    </row>
    <row r="138" spans="1:23">
      <c r="A138" t="s">
        <v>998</v>
      </c>
      <c r="B138" s="669" t="s">
        <v>942</v>
      </c>
      <c r="C138">
        <v>3.4000000000000002E-2</v>
      </c>
      <c r="D138" t="s">
        <v>756</v>
      </c>
      <c r="E138" s="671" t="s">
        <v>945</v>
      </c>
      <c r="F138" s="670" t="s">
        <v>940</v>
      </c>
      <c r="G138" s="669" t="s">
        <v>938</v>
      </c>
      <c r="H138">
        <v>3.4000000000000002E-2</v>
      </c>
      <c r="J138" s="1" t="s">
        <v>1185</v>
      </c>
      <c r="K138">
        <v>107316179</v>
      </c>
      <c r="L138" s="2">
        <v>45027</v>
      </c>
      <c r="M138">
        <v>28</v>
      </c>
      <c r="N138">
        <v>1</v>
      </c>
      <c r="O138">
        <v>0</v>
      </c>
      <c r="P138">
        <v>1</v>
      </c>
      <c r="Q138" t="s">
        <v>8</v>
      </c>
      <c r="W138" s="669" t="s">
        <v>1325</v>
      </c>
    </row>
    <row r="139" spans="1:23">
      <c r="A139" t="s">
        <v>998</v>
      </c>
      <c r="B139" s="669" t="s">
        <v>942</v>
      </c>
      <c r="C139">
        <v>3.4000000000000002E-2</v>
      </c>
      <c r="D139" t="s">
        <v>756</v>
      </c>
      <c r="E139" s="671" t="s">
        <v>945</v>
      </c>
      <c r="F139" s="670" t="s">
        <v>944</v>
      </c>
      <c r="G139" s="669" t="s">
        <v>938</v>
      </c>
      <c r="H139">
        <v>3.4000000000000002E-2</v>
      </c>
      <c r="J139" s="1" t="s">
        <v>1185</v>
      </c>
      <c r="K139">
        <v>108484135</v>
      </c>
      <c r="L139" s="2">
        <v>46143</v>
      </c>
      <c r="M139">
        <v>21</v>
      </c>
      <c r="N139">
        <v>2</v>
      </c>
      <c r="O139">
        <v>0</v>
      </c>
      <c r="P139">
        <v>1</v>
      </c>
      <c r="Q139" t="s">
        <v>7</v>
      </c>
      <c r="W139" s="669" t="s">
        <v>869</v>
      </c>
    </row>
    <row r="140" spans="1:23">
      <c r="A140" t="s">
        <v>998</v>
      </c>
      <c r="B140" s="669" t="s">
        <v>942</v>
      </c>
      <c r="C140">
        <v>3.7999999999999999E-2</v>
      </c>
      <c r="D140" t="s">
        <v>756</v>
      </c>
      <c r="E140" s="671" t="s">
        <v>945</v>
      </c>
      <c r="F140" s="670" t="s">
        <v>944</v>
      </c>
      <c r="G140" s="669" t="s">
        <v>938</v>
      </c>
      <c r="H140">
        <v>3.7999999999999999E-2</v>
      </c>
      <c r="J140" s="1" t="s">
        <v>1185</v>
      </c>
      <c r="K140">
        <v>107067250</v>
      </c>
      <c r="L140" s="2">
        <v>44806</v>
      </c>
      <c r="M140">
        <v>21</v>
      </c>
      <c r="N140">
        <v>1</v>
      </c>
      <c r="O140">
        <v>0</v>
      </c>
      <c r="P140">
        <v>1</v>
      </c>
      <c r="Q140" t="s">
        <v>7</v>
      </c>
      <c r="W140" s="669" t="s">
        <v>1324</v>
      </c>
    </row>
    <row r="141" spans="1:23">
      <c r="A141" t="s">
        <v>998</v>
      </c>
      <c r="B141" s="669" t="s">
        <v>942</v>
      </c>
      <c r="C141">
        <v>0.17</v>
      </c>
      <c r="D141" t="s">
        <v>758</v>
      </c>
      <c r="E141" s="670" t="s">
        <v>944</v>
      </c>
      <c r="F141" s="671" t="s">
        <v>945</v>
      </c>
      <c r="G141" s="669" t="s">
        <v>938</v>
      </c>
      <c r="H141">
        <v>4.1000000000000002E-2</v>
      </c>
      <c r="J141" s="1" t="s">
        <v>1185</v>
      </c>
      <c r="K141">
        <v>107001492</v>
      </c>
      <c r="L141" s="2">
        <v>44741</v>
      </c>
      <c r="M141">
        <v>21</v>
      </c>
      <c r="N141">
        <v>1</v>
      </c>
      <c r="O141">
        <v>7</v>
      </c>
      <c r="P141">
        <v>1</v>
      </c>
      <c r="Q141" t="s">
        <v>7</v>
      </c>
      <c r="W141" s="669" t="s">
        <v>869</v>
      </c>
    </row>
    <row r="142" spans="1:23">
      <c r="A142" t="s">
        <v>998</v>
      </c>
      <c r="B142" s="669" t="s">
        <v>942</v>
      </c>
      <c r="C142">
        <v>4.4999999999999998E-2</v>
      </c>
      <c r="D142" t="s">
        <v>756</v>
      </c>
      <c r="E142" s="671" t="s">
        <v>945</v>
      </c>
      <c r="F142" s="670" t="s">
        <v>940</v>
      </c>
      <c r="G142" s="669" t="s">
        <v>938</v>
      </c>
      <c r="H142">
        <v>4.4999999999999998E-2</v>
      </c>
      <c r="J142" s="1" t="s">
        <v>1185</v>
      </c>
      <c r="K142">
        <v>107985189</v>
      </c>
      <c r="L142" s="2">
        <v>45665</v>
      </c>
      <c r="M142">
        <v>28</v>
      </c>
      <c r="N142">
        <v>1</v>
      </c>
      <c r="O142">
        <v>0</v>
      </c>
      <c r="P142">
        <v>1</v>
      </c>
      <c r="Q142" t="s">
        <v>7</v>
      </c>
      <c r="W142" s="669" t="s">
        <v>1325</v>
      </c>
    </row>
    <row r="143" spans="1:23">
      <c r="A143" t="s">
        <v>998</v>
      </c>
      <c r="B143" s="669" t="s">
        <v>942</v>
      </c>
      <c r="C143">
        <v>5.7000000000000002E-2</v>
      </c>
      <c r="D143" t="s">
        <v>756</v>
      </c>
      <c r="E143" s="671" t="s">
        <v>945</v>
      </c>
      <c r="F143" s="670" t="s">
        <v>944</v>
      </c>
      <c r="G143" s="669" t="s">
        <v>938</v>
      </c>
      <c r="H143">
        <v>5.7000000000000002E-2</v>
      </c>
      <c r="J143" s="1" t="s">
        <v>1185</v>
      </c>
      <c r="K143">
        <v>105720587</v>
      </c>
      <c r="L143" s="2">
        <v>43410</v>
      </c>
      <c r="M143">
        <v>21</v>
      </c>
      <c r="N143">
        <v>1</v>
      </c>
      <c r="O143">
        <v>0</v>
      </c>
      <c r="P143">
        <v>1</v>
      </c>
      <c r="Q143" t="s">
        <v>3</v>
      </c>
      <c r="W143" s="669" t="s">
        <v>1325</v>
      </c>
    </row>
    <row r="144" spans="1:23">
      <c r="A144" t="s">
        <v>998</v>
      </c>
      <c r="B144" s="669" t="s">
        <v>942</v>
      </c>
      <c r="C144">
        <v>0.06</v>
      </c>
      <c r="D144" t="s">
        <v>756</v>
      </c>
      <c r="E144" s="671" t="s">
        <v>945</v>
      </c>
      <c r="F144" s="670" t="s">
        <v>944</v>
      </c>
      <c r="G144" s="669" t="s">
        <v>938</v>
      </c>
      <c r="H144">
        <v>0.06</v>
      </c>
      <c r="J144" s="1" t="s">
        <v>1185</v>
      </c>
      <c r="K144">
        <v>106284002</v>
      </c>
      <c r="L144" s="2">
        <v>43967</v>
      </c>
      <c r="M144">
        <v>25</v>
      </c>
      <c r="N144">
        <v>1</v>
      </c>
      <c r="O144">
        <v>8</v>
      </c>
      <c r="P144">
        <v>1</v>
      </c>
      <c r="Q144" t="s">
        <v>8</v>
      </c>
      <c r="W144" s="669" t="s">
        <v>1324</v>
      </c>
    </row>
    <row r="145" spans="1:23">
      <c r="A145" t="s">
        <v>998</v>
      </c>
      <c r="B145" s="669" t="s">
        <v>942</v>
      </c>
      <c r="C145">
        <v>6.6000000000000003E-2</v>
      </c>
      <c r="D145" t="s">
        <v>756</v>
      </c>
      <c r="E145" s="671" t="s">
        <v>945</v>
      </c>
      <c r="F145" s="670" t="s">
        <v>940</v>
      </c>
      <c r="G145" s="669" t="s">
        <v>938</v>
      </c>
      <c r="H145">
        <v>6.6000000000000003E-2</v>
      </c>
      <c r="J145" s="1" t="s">
        <v>1185</v>
      </c>
      <c r="K145">
        <v>106961672</v>
      </c>
      <c r="L145" s="2">
        <v>44701</v>
      </c>
      <c r="M145">
        <v>28</v>
      </c>
      <c r="N145">
        <v>1</v>
      </c>
      <c r="O145">
        <v>0</v>
      </c>
      <c r="P145">
        <v>1</v>
      </c>
      <c r="Q145" t="s">
        <v>7</v>
      </c>
      <c r="W145" s="669" t="s">
        <v>1324</v>
      </c>
    </row>
    <row r="146" spans="1:23">
      <c r="A146" t="s">
        <v>998</v>
      </c>
      <c r="B146" s="669" t="s">
        <v>942</v>
      </c>
      <c r="C146">
        <v>0.14000000000000001</v>
      </c>
      <c r="D146" t="s">
        <v>758</v>
      </c>
      <c r="E146" s="670" t="s">
        <v>944</v>
      </c>
      <c r="F146" s="671" t="s">
        <v>945</v>
      </c>
      <c r="G146" s="669" t="s">
        <v>938</v>
      </c>
      <c r="H146">
        <v>7.0999999999999994E-2</v>
      </c>
      <c r="J146" s="1" t="s">
        <v>1185</v>
      </c>
      <c r="K146">
        <v>107149989</v>
      </c>
      <c r="L146" s="2">
        <v>44862</v>
      </c>
      <c r="M146">
        <v>21</v>
      </c>
      <c r="N146">
        <v>1</v>
      </c>
      <c r="O146">
        <v>7</v>
      </c>
      <c r="P146">
        <v>1</v>
      </c>
      <c r="Q146" t="s">
        <v>7</v>
      </c>
      <c r="W146" s="669" t="s">
        <v>869</v>
      </c>
    </row>
    <row r="147" spans="1:23">
      <c r="A147" t="s">
        <v>998</v>
      </c>
      <c r="B147" s="669" t="s">
        <v>942</v>
      </c>
      <c r="C147">
        <v>7.5999999999999998E-2</v>
      </c>
      <c r="D147" t="s">
        <v>756</v>
      </c>
      <c r="E147" s="671" t="s">
        <v>945</v>
      </c>
      <c r="F147" s="670" t="s">
        <v>944</v>
      </c>
      <c r="G147" s="669" t="s">
        <v>938</v>
      </c>
      <c r="H147">
        <v>7.5999999999999998E-2</v>
      </c>
      <c r="J147" s="1" t="s">
        <v>1185</v>
      </c>
      <c r="K147">
        <v>106125019</v>
      </c>
      <c r="L147" s="2">
        <v>43804</v>
      </c>
      <c r="M147">
        <v>30</v>
      </c>
      <c r="N147">
        <v>1</v>
      </c>
      <c r="O147">
        <v>8</v>
      </c>
      <c r="P147">
        <v>1</v>
      </c>
      <c r="Q147" t="s">
        <v>7</v>
      </c>
      <c r="W147" s="669" t="s">
        <v>1324</v>
      </c>
    </row>
    <row r="148" spans="1:23">
      <c r="A148" t="s">
        <v>998</v>
      </c>
      <c r="B148" s="669" t="s">
        <v>942</v>
      </c>
      <c r="C148">
        <v>0.114</v>
      </c>
      <c r="D148" t="s">
        <v>758</v>
      </c>
      <c r="E148" s="670" t="s">
        <v>944</v>
      </c>
      <c r="F148" s="671" t="s">
        <v>1088</v>
      </c>
      <c r="G148" s="669" t="s">
        <v>938</v>
      </c>
      <c r="H148">
        <v>9.7000000000000003E-2</v>
      </c>
      <c r="J148" s="1" t="s">
        <v>1185</v>
      </c>
      <c r="K148">
        <v>105934950</v>
      </c>
      <c r="L148" s="2">
        <v>43626</v>
      </c>
      <c r="M148">
        <v>30</v>
      </c>
      <c r="N148">
        <v>1</v>
      </c>
      <c r="O148">
        <v>8</v>
      </c>
      <c r="P148">
        <v>1</v>
      </c>
      <c r="Q148" t="s">
        <v>7</v>
      </c>
      <c r="W148" t="s">
        <v>1324</v>
      </c>
    </row>
    <row r="149" spans="1:23">
      <c r="A149" t="s">
        <v>998</v>
      </c>
      <c r="B149" s="669" t="s">
        <v>942</v>
      </c>
      <c r="C149">
        <v>0.1</v>
      </c>
      <c r="D149" t="s">
        <v>756</v>
      </c>
      <c r="E149" s="671" t="s">
        <v>945</v>
      </c>
      <c r="F149" s="670" t="s">
        <v>944</v>
      </c>
      <c r="G149" s="669" t="s">
        <v>938</v>
      </c>
      <c r="H149">
        <v>0.1</v>
      </c>
      <c r="J149" s="1" t="s">
        <v>1185</v>
      </c>
      <c r="K149">
        <v>107201545</v>
      </c>
      <c r="L149" s="2">
        <v>44912</v>
      </c>
      <c r="M149">
        <v>24</v>
      </c>
      <c r="N149">
        <v>1</v>
      </c>
      <c r="O149">
        <v>8</v>
      </c>
      <c r="P149">
        <v>2</v>
      </c>
      <c r="Q149" t="s">
        <v>7</v>
      </c>
      <c r="W149" t="s">
        <v>1324</v>
      </c>
    </row>
    <row r="150" spans="1:23">
      <c r="A150" t="s">
        <v>998</v>
      </c>
      <c r="B150" s="669" t="s">
        <v>942</v>
      </c>
      <c r="C150">
        <v>0.11</v>
      </c>
      <c r="D150" t="s">
        <v>758</v>
      </c>
      <c r="E150" s="670" t="s">
        <v>944</v>
      </c>
      <c r="F150" s="671" t="s">
        <v>945</v>
      </c>
      <c r="G150" s="669" t="s">
        <v>938</v>
      </c>
      <c r="H150">
        <v>0.10100000000000001</v>
      </c>
      <c r="J150" s="1" t="s">
        <v>1185</v>
      </c>
      <c r="K150">
        <v>107533994</v>
      </c>
      <c r="L150" s="2">
        <v>45250</v>
      </c>
      <c r="M150">
        <v>24</v>
      </c>
      <c r="N150">
        <v>1</v>
      </c>
      <c r="O150">
        <v>8</v>
      </c>
      <c r="P150">
        <v>1</v>
      </c>
      <c r="Q150" t="s">
        <v>7</v>
      </c>
      <c r="W150" t="s">
        <v>1324</v>
      </c>
    </row>
    <row r="151" spans="1:23">
      <c r="A151" t="s">
        <v>998</v>
      </c>
      <c r="B151" s="669" t="s">
        <v>942</v>
      </c>
      <c r="C151">
        <v>0.11</v>
      </c>
      <c r="D151" t="s">
        <v>758</v>
      </c>
      <c r="E151" s="670" t="s">
        <v>944</v>
      </c>
      <c r="F151" s="671" t="s">
        <v>945</v>
      </c>
      <c r="G151" s="669" t="s">
        <v>938</v>
      </c>
      <c r="H151">
        <v>0.10100000000000001</v>
      </c>
      <c r="J151" s="1" t="s">
        <v>1185</v>
      </c>
      <c r="K151">
        <v>107635370</v>
      </c>
      <c r="L151" s="2">
        <v>45345</v>
      </c>
      <c r="M151">
        <v>30</v>
      </c>
      <c r="N151">
        <v>1</v>
      </c>
      <c r="O151">
        <v>8</v>
      </c>
      <c r="P151">
        <v>1</v>
      </c>
      <c r="Q151" t="s">
        <v>7</v>
      </c>
      <c r="W151" t="s">
        <v>1324</v>
      </c>
    </row>
    <row r="152" spans="1:23">
      <c r="A152" t="s">
        <v>998</v>
      </c>
      <c r="B152" s="669" t="s">
        <v>942</v>
      </c>
      <c r="C152">
        <v>0.11</v>
      </c>
      <c r="D152" t="s">
        <v>758</v>
      </c>
      <c r="E152" s="670" t="s">
        <v>944</v>
      </c>
      <c r="F152" s="671" t="s">
        <v>945</v>
      </c>
      <c r="G152" s="669" t="s">
        <v>938</v>
      </c>
      <c r="H152">
        <v>0.10100000000000001</v>
      </c>
      <c r="J152" s="1" t="s">
        <v>1185</v>
      </c>
      <c r="K152">
        <v>107653473</v>
      </c>
      <c r="L152" s="2">
        <v>45362</v>
      </c>
      <c r="M152">
        <v>30</v>
      </c>
      <c r="N152">
        <v>1</v>
      </c>
      <c r="O152">
        <v>8</v>
      </c>
      <c r="P152">
        <v>1</v>
      </c>
      <c r="Q152" t="s">
        <v>7</v>
      </c>
      <c r="W152" t="s">
        <v>1324</v>
      </c>
    </row>
    <row r="153" spans="1:23">
      <c r="A153" t="s">
        <v>998</v>
      </c>
      <c r="B153" s="669" t="s">
        <v>942</v>
      </c>
      <c r="C153">
        <v>0.109</v>
      </c>
      <c r="D153" t="s">
        <v>758</v>
      </c>
      <c r="E153" s="670" t="s">
        <v>944</v>
      </c>
      <c r="F153" s="671" t="s">
        <v>945</v>
      </c>
      <c r="G153" s="669" t="s">
        <v>938</v>
      </c>
      <c r="H153">
        <v>0.10199999999999999</v>
      </c>
      <c r="J153" s="1" t="s">
        <v>1185</v>
      </c>
      <c r="K153">
        <v>105075633</v>
      </c>
      <c r="L153" s="2">
        <v>42830</v>
      </c>
      <c r="M153">
        <v>30</v>
      </c>
      <c r="N153">
        <v>1</v>
      </c>
      <c r="O153">
        <v>4</v>
      </c>
      <c r="P153">
        <v>1</v>
      </c>
      <c r="Q153" t="s">
        <v>3</v>
      </c>
      <c r="W153" t="s">
        <v>1324</v>
      </c>
    </row>
    <row r="154" spans="1:23">
      <c r="A154" t="s">
        <v>998</v>
      </c>
      <c r="B154" s="669" t="s">
        <v>942</v>
      </c>
      <c r="C154">
        <v>0.1</v>
      </c>
      <c r="D154" t="s">
        <v>758</v>
      </c>
      <c r="E154" s="670" t="s">
        <v>944</v>
      </c>
      <c r="F154" s="671" t="s">
        <v>1094</v>
      </c>
      <c r="G154" s="669" t="s">
        <v>938</v>
      </c>
      <c r="H154">
        <v>0.111</v>
      </c>
      <c r="J154" s="1" t="s">
        <v>1185</v>
      </c>
      <c r="K154">
        <v>105984036</v>
      </c>
      <c r="L154" s="2">
        <v>43700</v>
      </c>
      <c r="M154">
        <v>30</v>
      </c>
      <c r="N154">
        <v>1</v>
      </c>
      <c r="O154">
        <v>8</v>
      </c>
      <c r="P154">
        <v>1</v>
      </c>
      <c r="Q154" t="s">
        <v>7</v>
      </c>
      <c r="W154" t="s">
        <v>1324</v>
      </c>
    </row>
    <row r="155" spans="1:23">
      <c r="A155" t="s">
        <v>998</v>
      </c>
      <c r="B155" s="669" t="s">
        <v>942</v>
      </c>
      <c r="C155">
        <v>0.1</v>
      </c>
      <c r="D155" t="s">
        <v>758</v>
      </c>
      <c r="E155" s="670" t="s">
        <v>944</v>
      </c>
      <c r="F155" s="671" t="s">
        <v>1059</v>
      </c>
      <c r="G155" s="669" t="s">
        <v>938</v>
      </c>
      <c r="H155">
        <v>0.111</v>
      </c>
      <c r="J155" s="1" t="s">
        <v>1185</v>
      </c>
      <c r="K155">
        <v>105532282</v>
      </c>
      <c r="L155" s="2">
        <v>43266</v>
      </c>
      <c r="M155">
        <v>30</v>
      </c>
      <c r="N155">
        <v>1</v>
      </c>
      <c r="O155">
        <v>8</v>
      </c>
      <c r="P155">
        <v>1</v>
      </c>
      <c r="Q155" t="s">
        <v>3</v>
      </c>
      <c r="W155" t="s">
        <v>1324</v>
      </c>
    </row>
    <row r="156" spans="1:23">
      <c r="A156" t="s">
        <v>998</v>
      </c>
      <c r="B156" s="669" t="s">
        <v>942</v>
      </c>
      <c r="C156">
        <v>0.1</v>
      </c>
      <c r="D156" t="s">
        <v>758</v>
      </c>
      <c r="E156" s="670" t="s">
        <v>944</v>
      </c>
      <c r="F156" t="s">
        <v>1061</v>
      </c>
      <c r="G156" s="669" t="s">
        <v>938</v>
      </c>
      <c r="H156">
        <v>0.111</v>
      </c>
      <c r="J156" s="1" t="s">
        <v>1185</v>
      </c>
      <c r="K156">
        <v>105329622</v>
      </c>
      <c r="L156" s="2">
        <v>43079</v>
      </c>
      <c r="M156">
        <v>24</v>
      </c>
      <c r="N156">
        <v>1</v>
      </c>
      <c r="O156">
        <v>8</v>
      </c>
      <c r="P156">
        <v>1</v>
      </c>
      <c r="Q156" t="s">
        <v>3</v>
      </c>
      <c r="W156" t="s">
        <v>1324</v>
      </c>
    </row>
    <row r="157" spans="1:23">
      <c r="A157" t="s">
        <v>998</v>
      </c>
      <c r="B157" s="669" t="s">
        <v>942</v>
      </c>
      <c r="C157">
        <v>0.1</v>
      </c>
      <c r="D157" t="s">
        <v>758</v>
      </c>
      <c r="E157" s="670" t="s">
        <v>944</v>
      </c>
      <c r="F157" s="671" t="s">
        <v>945</v>
      </c>
      <c r="G157" s="669" t="s">
        <v>938</v>
      </c>
      <c r="H157">
        <v>0.111</v>
      </c>
      <c r="J157" s="1" t="s">
        <v>1185</v>
      </c>
      <c r="K157">
        <v>106802294</v>
      </c>
      <c r="L157" s="2">
        <v>44484</v>
      </c>
      <c r="M157">
        <v>23</v>
      </c>
      <c r="N157">
        <v>1</v>
      </c>
      <c r="O157">
        <v>8</v>
      </c>
      <c r="P157">
        <v>1</v>
      </c>
      <c r="Q157" t="s">
        <v>7</v>
      </c>
      <c r="W157" t="s">
        <v>1324</v>
      </c>
    </row>
    <row r="158" spans="1:23">
      <c r="A158" t="s">
        <v>998</v>
      </c>
      <c r="B158" s="669" t="s">
        <v>942</v>
      </c>
      <c r="C158">
        <v>0.1</v>
      </c>
      <c r="D158" t="s">
        <v>763</v>
      </c>
      <c r="E158" s="670" t="s">
        <v>944</v>
      </c>
      <c r="F158" s="671" t="s">
        <v>945</v>
      </c>
      <c r="G158" s="669" t="s">
        <v>938</v>
      </c>
      <c r="H158">
        <v>0.111</v>
      </c>
      <c r="J158" s="1" t="s">
        <v>1185</v>
      </c>
      <c r="K158">
        <v>108484532</v>
      </c>
      <c r="L158" s="2">
        <v>46145</v>
      </c>
      <c r="M158">
        <v>26</v>
      </c>
      <c r="N158">
        <v>1</v>
      </c>
      <c r="O158">
        <v>0</v>
      </c>
      <c r="P158">
        <v>1</v>
      </c>
      <c r="Q158" t="s">
        <v>7</v>
      </c>
      <c r="W158" t="s">
        <v>1324</v>
      </c>
    </row>
    <row r="159" spans="1:23">
      <c r="A159" t="s">
        <v>998</v>
      </c>
      <c r="B159" s="669" t="s">
        <v>942</v>
      </c>
      <c r="C159">
        <v>0.1</v>
      </c>
      <c r="D159" t="s">
        <v>758</v>
      </c>
      <c r="E159" s="670" t="s">
        <v>944</v>
      </c>
      <c r="F159" s="671" t="s">
        <v>945</v>
      </c>
      <c r="G159" s="669" t="s">
        <v>938</v>
      </c>
      <c r="H159">
        <v>0.111</v>
      </c>
      <c r="J159" s="1" t="s">
        <v>1185</v>
      </c>
      <c r="K159">
        <v>105432181</v>
      </c>
      <c r="L159" s="2">
        <v>43168</v>
      </c>
      <c r="M159">
        <v>30</v>
      </c>
      <c r="N159">
        <v>1</v>
      </c>
      <c r="O159">
        <v>8</v>
      </c>
      <c r="P159">
        <v>1</v>
      </c>
      <c r="Q159" t="s">
        <v>7</v>
      </c>
      <c r="W159" t="s">
        <v>1324</v>
      </c>
    </row>
    <row r="160" spans="1:23">
      <c r="A160" t="s">
        <v>998</v>
      </c>
      <c r="B160" s="669" t="s">
        <v>942</v>
      </c>
      <c r="C160">
        <v>0.1</v>
      </c>
      <c r="D160" t="s">
        <v>758</v>
      </c>
      <c r="E160" s="670" t="s">
        <v>944</v>
      </c>
      <c r="F160" s="671" t="s">
        <v>945</v>
      </c>
      <c r="G160" s="669" t="s">
        <v>938</v>
      </c>
      <c r="H160">
        <v>0.111</v>
      </c>
      <c r="J160" s="1" t="s">
        <v>1185</v>
      </c>
      <c r="K160">
        <v>105645894</v>
      </c>
      <c r="L160" s="2">
        <v>43385</v>
      </c>
      <c r="M160">
        <v>30</v>
      </c>
      <c r="N160">
        <v>1</v>
      </c>
      <c r="O160">
        <v>8</v>
      </c>
      <c r="P160">
        <v>1</v>
      </c>
      <c r="Q160" t="s">
        <v>7</v>
      </c>
      <c r="W160" t="s">
        <v>1324</v>
      </c>
    </row>
    <row r="161" spans="1:23">
      <c r="A161" t="s">
        <v>998</v>
      </c>
      <c r="B161" s="669" t="s">
        <v>942</v>
      </c>
      <c r="C161">
        <v>0.1</v>
      </c>
      <c r="D161" t="s">
        <v>758</v>
      </c>
      <c r="E161" s="670" t="s">
        <v>944</v>
      </c>
      <c r="F161" s="671" t="s">
        <v>945</v>
      </c>
      <c r="G161" s="669" t="s">
        <v>938</v>
      </c>
      <c r="H161">
        <v>0.111</v>
      </c>
      <c r="J161" s="1" t="s">
        <v>1185</v>
      </c>
      <c r="K161">
        <v>106000020</v>
      </c>
      <c r="L161" s="2">
        <v>43706</v>
      </c>
      <c r="M161">
        <v>30</v>
      </c>
      <c r="N161">
        <v>1</v>
      </c>
      <c r="O161">
        <v>8</v>
      </c>
      <c r="P161">
        <v>1</v>
      </c>
      <c r="Q161" t="s">
        <v>3</v>
      </c>
      <c r="W161" t="s">
        <v>1324</v>
      </c>
    </row>
    <row r="162" spans="1:23">
      <c r="A162" t="s">
        <v>998</v>
      </c>
      <c r="B162" s="669" t="s">
        <v>942</v>
      </c>
      <c r="C162">
        <v>0.1</v>
      </c>
      <c r="D162" t="s">
        <v>758</v>
      </c>
      <c r="E162" s="670" t="s">
        <v>944</v>
      </c>
      <c r="F162" s="671" t="s">
        <v>945</v>
      </c>
      <c r="G162" s="669" t="s">
        <v>938</v>
      </c>
      <c r="H162">
        <v>0.111</v>
      </c>
      <c r="J162" s="1" t="s">
        <v>1185</v>
      </c>
      <c r="K162">
        <v>106482329</v>
      </c>
      <c r="L162" s="2">
        <v>44183</v>
      </c>
      <c r="M162">
        <v>30</v>
      </c>
      <c r="N162">
        <v>1</v>
      </c>
      <c r="O162">
        <v>8</v>
      </c>
      <c r="P162">
        <v>1</v>
      </c>
      <c r="Q162" t="s">
        <v>7</v>
      </c>
      <c r="W162" t="s">
        <v>1324</v>
      </c>
    </row>
    <row r="163" spans="1:23">
      <c r="A163" t="s">
        <v>998</v>
      </c>
      <c r="B163" s="669" t="s">
        <v>942</v>
      </c>
      <c r="C163">
        <v>0.1</v>
      </c>
      <c r="D163" t="s">
        <v>758</v>
      </c>
      <c r="E163" s="670" t="s">
        <v>944</v>
      </c>
      <c r="F163" s="671" t="s">
        <v>945</v>
      </c>
      <c r="G163" s="669" t="s">
        <v>938</v>
      </c>
      <c r="H163">
        <v>0.111</v>
      </c>
      <c r="J163" s="1" t="s">
        <v>1185</v>
      </c>
      <c r="K163">
        <v>107251468</v>
      </c>
      <c r="L163" s="2">
        <v>44979</v>
      </c>
      <c r="M163">
        <v>30</v>
      </c>
      <c r="N163">
        <v>1</v>
      </c>
      <c r="O163">
        <v>8</v>
      </c>
      <c r="P163">
        <v>1</v>
      </c>
      <c r="Q163" t="s">
        <v>3</v>
      </c>
      <c r="W163" t="s">
        <v>1324</v>
      </c>
    </row>
    <row r="164" spans="1:23">
      <c r="A164" t="s">
        <v>998</v>
      </c>
      <c r="B164" s="669" t="s">
        <v>942</v>
      </c>
      <c r="C164">
        <v>1.4999999999999999E-2</v>
      </c>
      <c r="D164" t="s">
        <v>765</v>
      </c>
      <c r="E164" s="672" t="s">
        <v>997</v>
      </c>
      <c r="F164" s="670" t="s">
        <v>944</v>
      </c>
      <c r="G164" s="669" t="s">
        <v>938</v>
      </c>
      <c r="H164">
        <v>0.32500000000000001</v>
      </c>
      <c r="J164" s="1" t="s">
        <v>1185</v>
      </c>
      <c r="K164">
        <v>108306192</v>
      </c>
      <c r="L164" s="2">
        <v>45975</v>
      </c>
      <c r="M164">
        <v>21</v>
      </c>
      <c r="N164">
        <v>1</v>
      </c>
      <c r="O164">
        <v>0</v>
      </c>
      <c r="P164">
        <v>1</v>
      </c>
      <c r="Q164" t="s">
        <v>7</v>
      </c>
      <c r="W164" t="s">
        <v>1324</v>
      </c>
    </row>
    <row r="165" spans="1:23">
      <c r="A165" t="s">
        <v>998</v>
      </c>
      <c r="B165" s="669" t="s">
        <v>942</v>
      </c>
      <c r="C165">
        <v>8.0000000000000002E-3</v>
      </c>
      <c r="D165" t="s">
        <v>758</v>
      </c>
      <c r="E165" s="672" t="s">
        <v>997</v>
      </c>
      <c r="F165" s="670" t="s">
        <v>944</v>
      </c>
      <c r="G165" s="669" t="s">
        <v>938</v>
      </c>
      <c r="H165">
        <v>0.33200000000000002</v>
      </c>
      <c r="J165" s="1" t="s">
        <v>1185</v>
      </c>
      <c r="K165">
        <v>107209484</v>
      </c>
      <c r="L165" s="2">
        <v>44582</v>
      </c>
      <c r="M165">
        <v>30</v>
      </c>
      <c r="N165">
        <v>5</v>
      </c>
      <c r="O165">
        <v>8</v>
      </c>
      <c r="P165">
        <v>5</v>
      </c>
      <c r="Q165" t="s">
        <v>7</v>
      </c>
      <c r="W165" t="s">
        <v>1325</v>
      </c>
    </row>
    <row r="166" spans="1:23">
      <c r="A166" t="s">
        <v>998</v>
      </c>
      <c r="B166" s="669" t="s">
        <v>942</v>
      </c>
      <c r="C166">
        <v>0</v>
      </c>
      <c r="E166" s="672" t="s">
        <v>997</v>
      </c>
      <c r="F166" s="670" t="s">
        <v>944</v>
      </c>
      <c r="G166" s="669" t="s">
        <v>938</v>
      </c>
      <c r="H166">
        <v>0.34</v>
      </c>
      <c r="J166" s="1" t="s">
        <v>1185</v>
      </c>
      <c r="K166">
        <v>106186204</v>
      </c>
      <c r="L166" s="2">
        <v>43846</v>
      </c>
      <c r="M166">
        <v>30</v>
      </c>
      <c r="N166">
        <v>1</v>
      </c>
      <c r="O166">
        <v>8</v>
      </c>
      <c r="P166">
        <v>1</v>
      </c>
      <c r="Q166" t="s">
        <v>8</v>
      </c>
      <c r="W166" t="s">
        <v>1326</v>
      </c>
    </row>
    <row r="167" spans="1:23">
      <c r="A167" t="s">
        <v>998</v>
      </c>
      <c r="B167" s="669" t="s">
        <v>942</v>
      </c>
      <c r="C167">
        <v>3.7999999999999999E-2</v>
      </c>
      <c r="D167" t="s">
        <v>756</v>
      </c>
      <c r="E167" s="672" t="s">
        <v>997</v>
      </c>
      <c r="F167" s="670" t="s">
        <v>944</v>
      </c>
      <c r="G167" s="669" t="s">
        <v>938</v>
      </c>
      <c r="H167">
        <v>0.378</v>
      </c>
      <c r="J167" s="1" t="s">
        <v>1185</v>
      </c>
      <c r="K167">
        <v>106095388</v>
      </c>
      <c r="L167" s="2">
        <v>43775</v>
      </c>
      <c r="M167">
        <v>17</v>
      </c>
      <c r="N167">
        <v>1</v>
      </c>
      <c r="O167">
        <v>0</v>
      </c>
      <c r="P167">
        <v>1</v>
      </c>
      <c r="Q167" t="s">
        <v>7</v>
      </c>
      <c r="W167" t="s">
        <v>1325</v>
      </c>
    </row>
    <row r="168" spans="1:23">
      <c r="A168" t="s">
        <v>998</v>
      </c>
      <c r="B168" s="669" t="s">
        <v>942</v>
      </c>
      <c r="C168">
        <v>2E-3</v>
      </c>
      <c r="D168" t="s">
        <v>758</v>
      </c>
      <c r="E168" s="672" t="s">
        <v>1000</v>
      </c>
      <c r="F168" s="670" t="s">
        <v>940</v>
      </c>
      <c r="G168" s="669" t="s">
        <v>938</v>
      </c>
      <c r="H168">
        <v>0.66300000000000003</v>
      </c>
      <c r="J168" s="1" t="s">
        <v>1185</v>
      </c>
      <c r="K168">
        <v>106211370</v>
      </c>
      <c r="L168" s="2">
        <v>43888</v>
      </c>
      <c r="M168">
        <v>28</v>
      </c>
      <c r="N168">
        <v>1</v>
      </c>
      <c r="O168">
        <v>7</v>
      </c>
      <c r="P168">
        <v>4</v>
      </c>
      <c r="Q168" t="s">
        <v>7</v>
      </c>
      <c r="W168" t="s">
        <v>1327</v>
      </c>
    </row>
    <row r="169" spans="1:23">
      <c r="A169" t="s">
        <v>998</v>
      </c>
      <c r="B169" s="669" t="s">
        <v>942</v>
      </c>
      <c r="C169">
        <v>0</v>
      </c>
      <c r="E169" s="672" t="s">
        <v>1000</v>
      </c>
      <c r="F169" s="670" t="s">
        <v>944</v>
      </c>
      <c r="G169" s="669" t="s">
        <v>938</v>
      </c>
      <c r="H169">
        <v>0.66500000000000004</v>
      </c>
      <c r="J169" s="1" t="s">
        <v>1185</v>
      </c>
      <c r="K169">
        <v>107254035</v>
      </c>
      <c r="L169" s="2">
        <v>44982</v>
      </c>
      <c r="M169">
        <v>28</v>
      </c>
      <c r="N169">
        <v>1</v>
      </c>
      <c r="O169">
        <v>0</v>
      </c>
      <c r="P169">
        <v>1</v>
      </c>
      <c r="Q169" t="s">
        <v>7</v>
      </c>
      <c r="W169" t="s">
        <v>1327</v>
      </c>
    </row>
    <row r="170" spans="1:23">
      <c r="A170" t="s">
        <v>998</v>
      </c>
      <c r="B170" s="669" t="s">
        <v>942</v>
      </c>
      <c r="C170">
        <v>0</v>
      </c>
      <c r="E170" s="672" t="s">
        <v>1000</v>
      </c>
      <c r="F170" s="670" t="s">
        <v>944</v>
      </c>
      <c r="G170" s="669" t="s">
        <v>938</v>
      </c>
      <c r="H170">
        <v>0.66500000000000004</v>
      </c>
      <c r="J170" s="1" t="s">
        <v>1185</v>
      </c>
      <c r="K170">
        <v>107536974</v>
      </c>
      <c r="L170" s="2">
        <v>45252</v>
      </c>
      <c r="M170">
        <v>28</v>
      </c>
      <c r="N170">
        <v>1</v>
      </c>
      <c r="O170">
        <v>7</v>
      </c>
      <c r="P170">
        <v>1</v>
      </c>
      <c r="Q170" t="s">
        <v>7</v>
      </c>
      <c r="W170" t="s">
        <v>1327</v>
      </c>
    </row>
    <row r="171" spans="1:23">
      <c r="A171" t="s">
        <v>998</v>
      </c>
      <c r="B171" s="669" t="s">
        <v>942</v>
      </c>
      <c r="C171">
        <v>2E-3</v>
      </c>
      <c r="D171" t="s">
        <v>756</v>
      </c>
      <c r="E171" s="672" t="s">
        <v>1000</v>
      </c>
      <c r="F171" s="670" t="s">
        <v>944</v>
      </c>
      <c r="G171" s="669" t="s">
        <v>938</v>
      </c>
      <c r="H171">
        <v>0.66700000000000004</v>
      </c>
      <c r="J171" s="1" t="s">
        <v>1185</v>
      </c>
      <c r="K171">
        <v>106064301</v>
      </c>
      <c r="L171" s="2">
        <v>43751</v>
      </c>
      <c r="M171">
        <v>21</v>
      </c>
      <c r="N171">
        <v>2</v>
      </c>
      <c r="O171">
        <v>0</v>
      </c>
      <c r="P171">
        <v>1</v>
      </c>
      <c r="Q171" t="s">
        <v>7</v>
      </c>
      <c r="W171" t="s">
        <v>1327</v>
      </c>
    </row>
    <row r="172" spans="1:23">
      <c r="A172" t="s">
        <v>998</v>
      </c>
      <c r="B172" s="670" t="s">
        <v>944</v>
      </c>
      <c r="C172">
        <v>0</v>
      </c>
      <c r="E172" t="s">
        <v>1006</v>
      </c>
      <c r="F172" s="669" t="s">
        <v>942</v>
      </c>
      <c r="G172" s="670" t="s">
        <v>937</v>
      </c>
      <c r="H172">
        <v>0.91100000000000003</v>
      </c>
      <c r="J172" s="1" t="s">
        <v>1185</v>
      </c>
      <c r="K172">
        <v>106211378</v>
      </c>
      <c r="L172" s="2">
        <v>43870</v>
      </c>
      <c r="M172">
        <v>30</v>
      </c>
      <c r="N172">
        <v>2</v>
      </c>
      <c r="O172">
        <v>8</v>
      </c>
      <c r="P172">
        <v>4</v>
      </c>
      <c r="Q172" t="s">
        <v>7</v>
      </c>
      <c r="W172" t="s">
        <v>1328</v>
      </c>
    </row>
    <row r="173" spans="1:23">
      <c r="A173" t="s">
        <v>998</v>
      </c>
      <c r="B173" s="670" t="s">
        <v>944</v>
      </c>
      <c r="C173">
        <v>0.1</v>
      </c>
      <c r="D173" t="s">
        <v>6</v>
      </c>
      <c r="E173" t="s">
        <v>1006</v>
      </c>
      <c r="F173" s="669" t="s">
        <v>942</v>
      </c>
      <c r="G173" s="670" t="s">
        <v>937</v>
      </c>
      <c r="H173">
        <v>1.0109999999999999</v>
      </c>
      <c r="J173" s="1" t="s">
        <v>1185</v>
      </c>
      <c r="K173">
        <v>107753861</v>
      </c>
      <c r="L173" s="2">
        <v>45459</v>
      </c>
      <c r="M173">
        <v>19</v>
      </c>
      <c r="N173">
        <v>1</v>
      </c>
      <c r="O173">
        <v>0</v>
      </c>
      <c r="P173">
        <v>1</v>
      </c>
      <c r="Q173" t="s">
        <v>7</v>
      </c>
      <c r="W173" t="s">
        <v>1329</v>
      </c>
    </row>
    <row r="174" spans="1:23">
      <c r="A174" t="s">
        <v>998</v>
      </c>
      <c r="B174" s="670" t="s">
        <v>944</v>
      </c>
      <c r="C174">
        <v>0.37</v>
      </c>
      <c r="D174" t="s">
        <v>764</v>
      </c>
      <c r="E174" s="669" t="s">
        <v>942</v>
      </c>
      <c r="F174" t="s">
        <v>1006</v>
      </c>
      <c r="G174" s="670" t="s">
        <v>937</v>
      </c>
      <c r="H174">
        <v>1.119</v>
      </c>
      <c r="J174" s="1" t="s">
        <v>1185</v>
      </c>
      <c r="K174">
        <v>107149980</v>
      </c>
      <c r="L174" s="2">
        <v>44861</v>
      </c>
      <c r="M174">
        <v>2</v>
      </c>
      <c r="N174">
        <v>1</v>
      </c>
      <c r="O174">
        <v>0</v>
      </c>
      <c r="P174">
        <v>1</v>
      </c>
      <c r="Q174" t="s">
        <v>7</v>
      </c>
      <c r="W174" t="s">
        <v>1325</v>
      </c>
    </row>
    <row r="175" spans="1:23">
      <c r="A175" t="s">
        <v>998</v>
      </c>
      <c r="B175" s="670" t="s">
        <v>940</v>
      </c>
      <c r="C175">
        <v>5.0000000000000001E-3</v>
      </c>
      <c r="D175" t="s">
        <v>756</v>
      </c>
      <c r="E175" s="671" t="s">
        <v>945</v>
      </c>
      <c r="F175" s="669" t="s">
        <v>942</v>
      </c>
      <c r="H175">
        <v>999.99900000000002</v>
      </c>
      <c r="J175" s="1" t="s">
        <v>1185</v>
      </c>
      <c r="K175">
        <v>105881697</v>
      </c>
      <c r="L175" s="2">
        <v>43589</v>
      </c>
      <c r="M175">
        <v>2</v>
      </c>
      <c r="N175">
        <v>2</v>
      </c>
      <c r="O175">
        <v>8</v>
      </c>
      <c r="P175">
        <v>5</v>
      </c>
      <c r="Q175" t="s">
        <v>7</v>
      </c>
      <c r="W175" t="s">
        <v>869</v>
      </c>
    </row>
    <row r="176" spans="1:23">
      <c r="L176" s="2"/>
    </row>
    <row r="177" spans="1:28">
      <c r="A177" s="607"/>
      <c r="B177" s="607" t="s">
        <v>1317</v>
      </c>
      <c r="C177" s="607"/>
      <c r="D177" s="607"/>
      <c r="E177" s="607"/>
      <c r="F177" s="607"/>
      <c r="G177" s="607"/>
      <c r="H177" s="607"/>
      <c r="I177" s="607"/>
      <c r="J177" s="665"/>
      <c r="K177" s="607"/>
      <c r="L177" s="608"/>
      <c r="M177" s="607"/>
      <c r="N177" s="607"/>
      <c r="O177" s="607"/>
      <c r="P177" s="607"/>
      <c r="Q177" s="607"/>
      <c r="R177" s="607"/>
      <c r="S177" s="607"/>
      <c r="T177" s="607"/>
      <c r="U177" s="607"/>
      <c r="V177" s="607"/>
      <c r="W177" s="607"/>
      <c r="X177" s="607"/>
      <c r="Y177" s="607"/>
      <c r="Z177" s="607"/>
      <c r="AA177" s="607"/>
      <c r="AB177" s="607"/>
    </row>
    <row r="178" spans="1:28">
      <c r="A178" t="s">
        <v>998</v>
      </c>
      <c r="B178" t="s">
        <v>1009</v>
      </c>
      <c r="C178">
        <v>8.9999999999999993E-3</v>
      </c>
      <c r="D178" t="s">
        <v>763</v>
      </c>
      <c r="E178" s="669" t="s">
        <v>942</v>
      </c>
      <c r="F178" t="s">
        <v>1017</v>
      </c>
      <c r="G178" t="s">
        <v>1009</v>
      </c>
      <c r="H178">
        <v>0.111</v>
      </c>
      <c r="J178" s="1" t="s">
        <v>770</v>
      </c>
      <c r="K178">
        <v>107570219</v>
      </c>
      <c r="L178" s="2">
        <v>45280</v>
      </c>
      <c r="M178">
        <v>24</v>
      </c>
      <c r="N178">
        <v>1</v>
      </c>
      <c r="O178">
        <v>0</v>
      </c>
      <c r="P178">
        <v>1</v>
      </c>
      <c r="Q178" t="s">
        <v>7</v>
      </c>
      <c r="U178" s="667"/>
    </row>
    <row r="179" spans="1:28">
      <c r="A179" t="s">
        <v>998</v>
      </c>
      <c r="B179" t="s">
        <v>1009</v>
      </c>
      <c r="C179">
        <v>8.9999999999999993E-3</v>
      </c>
      <c r="D179" t="s">
        <v>6</v>
      </c>
      <c r="E179" s="669" t="s">
        <v>942</v>
      </c>
      <c r="F179" s="672" t="s">
        <v>956</v>
      </c>
      <c r="G179" t="s">
        <v>1009</v>
      </c>
      <c r="H179">
        <v>0.111</v>
      </c>
      <c r="J179" s="1" t="s">
        <v>770</v>
      </c>
      <c r="K179">
        <v>105881690</v>
      </c>
      <c r="L179" s="2">
        <v>43591</v>
      </c>
      <c r="M179">
        <v>21</v>
      </c>
      <c r="N179">
        <v>1</v>
      </c>
      <c r="P179">
        <v>1</v>
      </c>
      <c r="Q179" t="s">
        <v>3</v>
      </c>
    </row>
    <row r="180" spans="1:28">
      <c r="A180" t="s">
        <v>998</v>
      </c>
      <c r="B180" t="s">
        <v>1009</v>
      </c>
      <c r="C180">
        <v>5.0000000000000001E-3</v>
      </c>
      <c r="D180" t="s">
        <v>6</v>
      </c>
      <c r="E180" s="669" t="s">
        <v>942</v>
      </c>
      <c r="F180" s="672" t="s">
        <v>956</v>
      </c>
      <c r="G180" t="s">
        <v>1009</v>
      </c>
      <c r="H180">
        <v>0.115</v>
      </c>
      <c r="J180" s="1" t="s">
        <v>770</v>
      </c>
      <c r="K180">
        <v>106231667</v>
      </c>
      <c r="L180" s="2">
        <v>43905</v>
      </c>
      <c r="M180">
        <v>2</v>
      </c>
      <c r="N180">
        <v>2</v>
      </c>
      <c r="O180">
        <v>7</v>
      </c>
      <c r="P180">
        <v>5</v>
      </c>
      <c r="Q180" t="s">
        <v>7</v>
      </c>
    </row>
    <row r="181" spans="1:28">
      <c r="A181" t="s">
        <v>998</v>
      </c>
      <c r="B181" t="s">
        <v>1009</v>
      </c>
      <c r="C181">
        <v>0</v>
      </c>
      <c r="E181" s="669" t="s">
        <v>942</v>
      </c>
      <c r="F181" t="s">
        <v>1103</v>
      </c>
      <c r="G181" t="s">
        <v>1009</v>
      </c>
      <c r="H181">
        <v>0.12</v>
      </c>
      <c r="J181" s="1" t="s">
        <v>770</v>
      </c>
      <c r="K181">
        <v>107450597</v>
      </c>
      <c r="L181" s="2">
        <v>45138</v>
      </c>
      <c r="M181">
        <v>30</v>
      </c>
      <c r="N181">
        <v>1</v>
      </c>
      <c r="O181">
        <v>0</v>
      </c>
      <c r="P181">
        <v>1</v>
      </c>
      <c r="Q181" t="s">
        <v>7</v>
      </c>
      <c r="U181" s="667"/>
    </row>
    <row r="182" spans="1:28">
      <c r="A182" t="s">
        <v>998</v>
      </c>
      <c r="B182" t="s">
        <v>1009</v>
      </c>
      <c r="C182">
        <v>0</v>
      </c>
      <c r="E182" s="669" t="s">
        <v>942</v>
      </c>
      <c r="F182" t="s">
        <v>1147</v>
      </c>
      <c r="G182" t="s">
        <v>1009</v>
      </c>
      <c r="H182">
        <v>0.12</v>
      </c>
      <c r="J182" s="1" t="s">
        <v>770</v>
      </c>
      <c r="K182">
        <v>107513704</v>
      </c>
      <c r="L182" s="2">
        <v>45234</v>
      </c>
      <c r="M182">
        <v>30</v>
      </c>
      <c r="N182">
        <v>1</v>
      </c>
      <c r="O182">
        <v>7</v>
      </c>
      <c r="P182">
        <v>4</v>
      </c>
      <c r="Q182" t="s">
        <v>3</v>
      </c>
    </row>
    <row r="183" spans="1:28">
      <c r="A183" t="s">
        <v>998</v>
      </c>
      <c r="B183" t="s">
        <v>1009</v>
      </c>
      <c r="C183">
        <v>0</v>
      </c>
      <c r="E183" s="669" t="s">
        <v>942</v>
      </c>
      <c r="F183" t="s">
        <v>1017</v>
      </c>
      <c r="G183" t="s">
        <v>1009</v>
      </c>
      <c r="H183">
        <v>0.12</v>
      </c>
      <c r="J183" s="1" t="s">
        <v>770</v>
      </c>
      <c r="K183">
        <v>107826061</v>
      </c>
      <c r="L183" s="2">
        <v>45525</v>
      </c>
      <c r="M183">
        <v>24</v>
      </c>
      <c r="N183">
        <v>1</v>
      </c>
      <c r="O183">
        <v>0</v>
      </c>
      <c r="P183">
        <v>1</v>
      </c>
      <c r="Q183" t="s">
        <v>7</v>
      </c>
    </row>
    <row r="184" spans="1:28">
      <c r="A184" t="s">
        <v>998</v>
      </c>
      <c r="B184" t="s">
        <v>1009</v>
      </c>
      <c r="C184">
        <v>0</v>
      </c>
      <c r="E184" s="669" t="s">
        <v>942</v>
      </c>
      <c r="F184" t="s">
        <v>1017</v>
      </c>
      <c r="G184" t="s">
        <v>1009</v>
      </c>
      <c r="H184">
        <v>0.12</v>
      </c>
      <c r="J184" s="1" t="s">
        <v>770</v>
      </c>
      <c r="K184">
        <v>105432180</v>
      </c>
      <c r="L184" s="2">
        <v>43163</v>
      </c>
      <c r="M184">
        <v>30</v>
      </c>
      <c r="N184">
        <v>1</v>
      </c>
      <c r="O184">
        <v>7</v>
      </c>
      <c r="P184">
        <v>1</v>
      </c>
      <c r="Q184" t="s">
        <v>7</v>
      </c>
    </row>
    <row r="185" spans="1:28">
      <c r="A185" t="s">
        <v>998</v>
      </c>
      <c r="B185" t="s">
        <v>1009</v>
      </c>
      <c r="C185">
        <v>0</v>
      </c>
      <c r="E185" s="669" t="s">
        <v>942</v>
      </c>
      <c r="F185" t="s">
        <v>1017</v>
      </c>
      <c r="G185" t="s">
        <v>1009</v>
      </c>
      <c r="H185">
        <v>0.12</v>
      </c>
      <c r="J185" s="1" t="s">
        <v>770</v>
      </c>
      <c r="K185">
        <v>106285437</v>
      </c>
      <c r="L185" s="2">
        <v>43980</v>
      </c>
      <c r="M185">
        <v>30</v>
      </c>
      <c r="N185">
        <v>1</v>
      </c>
      <c r="O185">
        <v>7</v>
      </c>
      <c r="P185">
        <v>1</v>
      </c>
      <c r="Q185" t="s">
        <v>3</v>
      </c>
    </row>
    <row r="186" spans="1:28">
      <c r="A186" t="s">
        <v>998</v>
      </c>
      <c r="B186" t="s">
        <v>1009</v>
      </c>
      <c r="C186">
        <v>0</v>
      </c>
      <c r="D186" t="s">
        <v>763</v>
      </c>
      <c r="E186" s="669" t="s">
        <v>942</v>
      </c>
      <c r="F186" t="s">
        <v>1012</v>
      </c>
      <c r="G186" t="s">
        <v>1009</v>
      </c>
      <c r="H186">
        <v>0.12</v>
      </c>
      <c r="J186" s="1" t="s">
        <v>770</v>
      </c>
      <c r="K186">
        <v>106802237</v>
      </c>
      <c r="L186" s="2">
        <v>44454</v>
      </c>
      <c r="M186">
        <v>21</v>
      </c>
      <c r="N186">
        <v>1</v>
      </c>
      <c r="O186">
        <v>8</v>
      </c>
      <c r="P186">
        <v>1</v>
      </c>
      <c r="Q186" t="s">
        <v>7</v>
      </c>
    </row>
    <row r="187" spans="1:28">
      <c r="A187" t="s">
        <v>998</v>
      </c>
      <c r="B187" t="s">
        <v>1009</v>
      </c>
      <c r="C187">
        <v>0</v>
      </c>
      <c r="E187" s="669" t="s">
        <v>942</v>
      </c>
      <c r="F187" s="672" t="s">
        <v>956</v>
      </c>
      <c r="G187" t="s">
        <v>1009</v>
      </c>
      <c r="H187">
        <v>0.12</v>
      </c>
      <c r="J187" s="1" t="s">
        <v>770</v>
      </c>
      <c r="K187">
        <v>107173208</v>
      </c>
      <c r="L187" s="2">
        <v>44476</v>
      </c>
      <c r="M187">
        <v>23</v>
      </c>
      <c r="N187">
        <v>2</v>
      </c>
      <c r="O187">
        <v>7</v>
      </c>
      <c r="P187">
        <v>1</v>
      </c>
      <c r="Q187" t="s">
        <v>7</v>
      </c>
    </row>
    <row r="188" spans="1:28">
      <c r="A188" t="s">
        <v>998</v>
      </c>
      <c r="B188" t="s">
        <v>1009</v>
      </c>
      <c r="C188">
        <v>0</v>
      </c>
      <c r="E188" s="669" t="s">
        <v>942</v>
      </c>
      <c r="F188" s="672" t="s">
        <v>956</v>
      </c>
      <c r="G188" t="s">
        <v>1009</v>
      </c>
      <c r="H188">
        <v>0.12</v>
      </c>
      <c r="J188" s="1" t="s">
        <v>770</v>
      </c>
      <c r="K188">
        <v>105733619</v>
      </c>
      <c r="L188" s="2">
        <v>43441</v>
      </c>
      <c r="M188">
        <v>30</v>
      </c>
      <c r="N188">
        <v>1</v>
      </c>
      <c r="O188">
        <v>7</v>
      </c>
      <c r="P188">
        <v>1</v>
      </c>
      <c r="Q188" t="s">
        <v>7</v>
      </c>
    </row>
    <row r="189" spans="1:28">
      <c r="A189" t="s">
        <v>998</v>
      </c>
      <c r="B189" t="s">
        <v>1009</v>
      </c>
      <c r="C189">
        <v>0</v>
      </c>
      <c r="E189" s="669" t="s">
        <v>942</v>
      </c>
      <c r="F189" t="s">
        <v>1048</v>
      </c>
      <c r="G189" t="s">
        <v>1009</v>
      </c>
      <c r="H189">
        <v>0.12</v>
      </c>
      <c r="J189" s="1" t="s">
        <v>770</v>
      </c>
      <c r="K189">
        <v>105233238</v>
      </c>
      <c r="L189" s="2">
        <v>42978</v>
      </c>
      <c r="M189">
        <v>30</v>
      </c>
      <c r="N189">
        <v>1</v>
      </c>
      <c r="O189">
        <v>7</v>
      </c>
      <c r="P189">
        <v>1</v>
      </c>
      <c r="Q189" t="s">
        <v>7</v>
      </c>
    </row>
    <row r="190" spans="1:28">
      <c r="A190" t="s">
        <v>998</v>
      </c>
      <c r="B190" t="s">
        <v>1009</v>
      </c>
      <c r="C190">
        <v>2E-3</v>
      </c>
      <c r="D190" t="s">
        <v>757</v>
      </c>
      <c r="E190" s="669" t="s">
        <v>942</v>
      </c>
      <c r="F190" t="s">
        <v>1048</v>
      </c>
      <c r="G190" t="s">
        <v>1009</v>
      </c>
      <c r="H190">
        <v>0.122</v>
      </c>
      <c r="J190" s="1" t="s">
        <v>770</v>
      </c>
      <c r="K190">
        <v>105792464</v>
      </c>
      <c r="L190" s="2">
        <v>43519</v>
      </c>
      <c r="M190">
        <v>1</v>
      </c>
      <c r="N190">
        <v>2</v>
      </c>
      <c r="O190">
        <v>7</v>
      </c>
      <c r="P190">
        <v>4</v>
      </c>
      <c r="Q190" t="s">
        <v>7</v>
      </c>
    </row>
    <row r="191" spans="1:28">
      <c r="A191" t="s">
        <v>998</v>
      </c>
      <c r="B191" t="s">
        <v>1009</v>
      </c>
      <c r="C191">
        <v>4.0000000000000001E-3</v>
      </c>
      <c r="D191" t="s">
        <v>764</v>
      </c>
      <c r="E191" s="669" t="s">
        <v>942</v>
      </c>
      <c r="F191" t="s">
        <v>1048</v>
      </c>
      <c r="G191" t="s">
        <v>1009</v>
      </c>
      <c r="H191">
        <v>0.124</v>
      </c>
      <c r="J191" s="1" t="s">
        <v>770</v>
      </c>
      <c r="K191">
        <v>108385461</v>
      </c>
      <c r="L191" s="2">
        <v>46051</v>
      </c>
      <c r="M191">
        <v>21</v>
      </c>
      <c r="N191">
        <v>1</v>
      </c>
      <c r="O191">
        <v>7</v>
      </c>
      <c r="P191">
        <v>1</v>
      </c>
      <c r="Q191" t="s">
        <v>3</v>
      </c>
      <c r="U191" s="667"/>
    </row>
    <row r="192" spans="1:28">
      <c r="A192" t="s">
        <v>998</v>
      </c>
      <c r="B192" t="s">
        <v>1009</v>
      </c>
      <c r="C192">
        <v>8.9999999999999993E-3</v>
      </c>
      <c r="D192" t="s">
        <v>757</v>
      </c>
      <c r="E192" s="669" t="s">
        <v>942</v>
      </c>
      <c r="F192" t="s">
        <v>1017</v>
      </c>
      <c r="G192" t="s">
        <v>1009</v>
      </c>
      <c r="H192">
        <v>0.129</v>
      </c>
      <c r="J192" s="1" t="s">
        <v>770</v>
      </c>
      <c r="K192">
        <v>108061554</v>
      </c>
      <c r="L192" s="2">
        <v>45744</v>
      </c>
      <c r="M192">
        <v>1</v>
      </c>
      <c r="N192">
        <v>1</v>
      </c>
      <c r="O192">
        <v>0</v>
      </c>
      <c r="P192">
        <v>4</v>
      </c>
      <c r="Q192" t="s">
        <v>7</v>
      </c>
    </row>
    <row r="193" spans="1:22">
      <c r="A193" t="s">
        <v>998</v>
      </c>
      <c r="B193" t="s">
        <v>1009</v>
      </c>
      <c r="C193">
        <v>1.2E-2</v>
      </c>
      <c r="D193" t="s">
        <v>757</v>
      </c>
      <c r="E193" s="669" t="s">
        <v>942</v>
      </c>
      <c r="F193" t="s">
        <v>1103</v>
      </c>
      <c r="G193" t="s">
        <v>1009</v>
      </c>
      <c r="H193">
        <v>0.13200000000000001</v>
      </c>
      <c r="J193" s="1" t="s">
        <v>770</v>
      </c>
      <c r="K193">
        <v>106521731</v>
      </c>
      <c r="L193" s="2">
        <v>44229</v>
      </c>
      <c r="M193">
        <v>1</v>
      </c>
      <c r="N193">
        <v>1</v>
      </c>
      <c r="O193">
        <v>12</v>
      </c>
      <c r="P193">
        <v>1</v>
      </c>
      <c r="Q193" t="s">
        <v>7</v>
      </c>
    </row>
    <row r="194" spans="1:22">
      <c r="A194" t="s">
        <v>998</v>
      </c>
      <c r="B194" t="s">
        <v>1009</v>
      </c>
      <c r="C194">
        <v>1.9E-2</v>
      </c>
      <c r="D194" t="s">
        <v>757</v>
      </c>
      <c r="E194" s="669" t="s">
        <v>942</v>
      </c>
      <c r="F194" t="s">
        <v>1017</v>
      </c>
      <c r="G194" t="s">
        <v>1009</v>
      </c>
      <c r="H194">
        <v>0.13900000000000001</v>
      </c>
      <c r="J194" s="1" t="s">
        <v>770</v>
      </c>
      <c r="K194">
        <v>107201549</v>
      </c>
      <c r="L194" s="2">
        <v>44914</v>
      </c>
      <c r="M194">
        <v>29</v>
      </c>
      <c r="N194">
        <v>1</v>
      </c>
      <c r="O194">
        <v>0</v>
      </c>
      <c r="P194">
        <v>5</v>
      </c>
      <c r="Q194" t="s">
        <v>3</v>
      </c>
      <c r="U194" s="667"/>
    </row>
    <row r="195" spans="1:22">
      <c r="A195" t="s">
        <v>998</v>
      </c>
      <c r="B195" t="s">
        <v>1009</v>
      </c>
      <c r="C195">
        <v>2.3E-2</v>
      </c>
      <c r="D195" t="s">
        <v>764</v>
      </c>
      <c r="E195" s="669" t="s">
        <v>942</v>
      </c>
      <c r="F195" t="s">
        <v>1060</v>
      </c>
      <c r="G195" t="s">
        <v>1009</v>
      </c>
      <c r="H195">
        <v>0.14299999999999999</v>
      </c>
      <c r="J195" s="1" t="s">
        <v>770</v>
      </c>
      <c r="K195">
        <v>106802414</v>
      </c>
      <c r="L195" s="2">
        <v>44526</v>
      </c>
      <c r="M195">
        <v>21</v>
      </c>
      <c r="N195">
        <v>1</v>
      </c>
      <c r="O195">
        <v>0</v>
      </c>
      <c r="P195">
        <v>1</v>
      </c>
      <c r="Q195" t="s">
        <v>3</v>
      </c>
      <c r="U195" s="667"/>
    </row>
    <row r="196" spans="1:22">
      <c r="A196" t="s">
        <v>998</v>
      </c>
      <c r="B196" t="s">
        <v>1010</v>
      </c>
      <c r="C196">
        <v>1E-3</v>
      </c>
      <c r="D196" t="s">
        <v>764</v>
      </c>
      <c r="E196" s="669" t="s">
        <v>942</v>
      </c>
      <c r="F196" t="s">
        <v>1048</v>
      </c>
      <c r="G196" t="s">
        <v>1010</v>
      </c>
      <c r="H196">
        <v>0.60499999999999998</v>
      </c>
      <c r="I196" t="s">
        <v>61</v>
      </c>
      <c r="J196" s="1" t="s">
        <v>770</v>
      </c>
      <c r="K196">
        <v>108068943</v>
      </c>
      <c r="L196" s="2">
        <v>45753</v>
      </c>
      <c r="M196">
        <v>21</v>
      </c>
      <c r="N196">
        <v>1</v>
      </c>
      <c r="O196">
        <v>7</v>
      </c>
      <c r="P196">
        <v>4</v>
      </c>
      <c r="Q196" t="s">
        <v>7</v>
      </c>
      <c r="U196" s="667"/>
    </row>
    <row r="197" spans="1:22">
      <c r="A197" t="s">
        <v>998</v>
      </c>
      <c r="B197" t="s">
        <v>1010</v>
      </c>
      <c r="C197">
        <v>0</v>
      </c>
      <c r="E197" s="669" t="s">
        <v>942</v>
      </c>
      <c r="F197" t="s">
        <v>1060</v>
      </c>
      <c r="G197" t="s">
        <v>1010</v>
      </c>
      <c r="H197">
        <v>999.99900000000002</v>
      </c>
      <c r="J197" s="1" t="s">
        <v>770</v>
      </c>
      <c r="K197">
        <v>107058045</v>
      </c>
      <c r="L197" s="2">
        <v>44800</v>
      </c>
      <c r="M197">
        <v>21</v>
      </c>
      <c r="N197">
        <v>1</v>
      </c>
      <c r="O197">
        <v>7</v>
      </c>
      <c r="P197">
        <v>4</v>
      </c>
      <c r="Q197" t="s">
        <v>7</v>
      </c>
      <c r="U197" s="667"/>
    </row>
    <row r="198" spans="1:22">
      <c r="A198" t="s">
        <v>998</v>
      </c>
      <c r="B198" t="s">
        <v>1010</v>
      </c>
      <c r="C198">
        <v>0</v>
      </c>
      <c r="E198" s="669" t="s">
        <v>942</v>
      </c>
      <c r="F198" t="s">
        <v>1060</v>
      </c>
      <c r="G198" t="s">
        <v>1010</v>
      </c>
      <c r="H198">
        <v>999.99900000000002</v>
      </c>
      <c r="J198" s="1" t="s">
        <v>770</v>
      </c>
      <c r="K198">
        <v>105353830</v>
      </c>
      <c r="L198" s="2">
        <v>43099</v>
      </c>
      <c r="M198">
        <v>30</v>
      </c>
      <c r="N198">
        <v>1</v>
      </c>
      <c r="O198">
        <v>7</v>
      </c>
      <c r="P198">
        <v>1</v>
      </c>
      <c r="Q198" t="s">
        <v>3</v>
      </c>
      <c r="U198" s="667"/>
    </row>
    <row r="199" spans="1:22">
      <c r="A199" t="s">
        <v>998</v>
      </c>
      <c r="B199" s="670" t="s">
        <v>944</v>
      </c>
      <c r="C199">
        <v>0.09</v>
      </c>
      <c r="D199" t="s">
        <v>6</v>
      </c>
      <c r="E199" s="672" t="s">
        <v>941</v>
      </c>
      <c r="F199" t="s">
        <v>1006</v>
      </c>
      <c r="G199" s="670" t="s">
        <v>944</v>
      </c>
      <c r="H199">
        <v>999.99900000000002</v>
      </c>
      <c r="J199" s="1" t="s">
        <v>770</v>
      </c>
      <c r="K199">
        <v>105984038</v>
      </c>
      <c r="L199" s="2">
        <v>43701</v>
      </c>
      <c r="M199">
        <v>2</v>
      </c>
      <c r="N199">
        <v>2</v>
      </c>
      <c r="O199">
        <v>0</v>
      </c>
      <c r="P199">
        <v>5</v>
      </c>
      <c r="Q199" t="s">
        <v>3</v>
      </c>
      <c r="U199" s="667"/>
    </row>
    <row r="200" spans="1:22">
      <c r="A200" t="s">
        <v>998</v>
      </c>
      <c r="B200" s="670" t="s">
        <v>944</v>
      </c>
      <c r="C200">
        <v>0.15</v>
      </c>
      <c r="D200" t="s">
        <v>6</v>
      </c>
      <c r="E200" s="672" t="s">
        <v>941</v>
      </c>
      <c r="F200" t="s">
        <v>1006</v>
      </c>
      <c r="G200" s="670" t="s">
        <v>944</v>
      </c>
      <c r="H200">
        <v>999.99900000000002</v>
      </c>
      <c r="J200" s="1" t="s">
        <v>770</v>
      </c>
      <c r="K200">
        <v>106186244</v>
      </c>
      <c r="L200" s="2">
        <v>43852</v>
      </c>
      <c r="M200">
        <v>21</v>
      </c>
      <c r="N200">
        <v>1</v>
      </c>
      <c r="O200">
        <v>0</v>
      </c>
      <c r="P200">
        <v>1</v>
      </c>
      <c r="Q200" t="s">
        <v>7</v>
      </c>
      <c r="U200" s="667"/>
    </row>
    <row r="201" spans="1:22">
      <c r="A201" t="s">
        <v>998</v>
      </c>
      <c r="B201" t="s">
        <v>1105</v>
      </c>
      <c r="C201">
        <v>0</v>
      </c>
      <c r="E201" s="670" t="s">
        <v>944</v>
      </c>
      <c r="F201" s="671" t="s">
        <v>945</v>
      </c>
      <c r="G201" s="670" t="s">
        <v>944</v>
      </c>
      <c r="H201">
        <v>999.99900000000002</v>
      </c>
      <c r="J201" s="1" t="s">
        <v>770</v>
      </c>
      <c r="K201">
        <v>106556313</v>
      </c>
      <c r="L201" s="2">
        <v>44269</v>
      </c>
      <c r="M201">
        <v>20</v>
      </c>
      <c r="N201">
        <v>1</v>
      </c>
      <c r="P201">
        <v>1</v>
      </c>
    </row>
    <row r="202" spans="1:22">
      <c r="A202" t="s">
        <v>998</v>
      </c>
      <c r="B202" t="s">
        <v>1015</v>
      </c>
      <c r="C202">
        <v>0</v>
      </c>
      <c r="E202" s="669" t="s">
        <v>942</v>
      </c>
      <c r="G202" s="669" t="s">
        <v>942</v>
      </c>
      <c r="H202">
        <v>999.99900000000002</v>
      </c>
      <c r="J202" s="1" t="s">
        <v>770</v>
      </c>
      <c r="K202">
        <v>108006858</v>
      </c>
      <c r="L202" s="2">
        <v>45688</v>
      </c>
      <c r="M202">
        <v>14</v>
      </c>
      <c r="N202">
        <v>1</v>
      </c>
      <c r="O202">
        <v>8</v>
      </c>
      <c r="P202">
        <v>1</v>
      </c>
      <c r="Q202" t="s">
        <v>3</v>
      </c>
      <c r="R202">
        <v>35.173740000000002</v>
      </c>
      <c r="S202">
        <v>-79.413404</v>
      </c>
      <c r="T202" t="s">
        <v>1037</v>
      </c>
      <c r="U202" t="s">
        <v>367</v>
      </c>
      <c r="V202">
        <v>0.87760000000000005</v>
      </c>
    </row>
    <row r="203" spans="1:22">
      <c r="A203" t="s">
        <v>998</v>
      </c>
      <c r="B203" t="s">
        <v>1044</v>
      </c>
      <c r="C203">
        <v>0</v>
      </c>
      <c r="E203" s="669" t="s">
        <v>942</v>
      </c>
      <c r="G203" s="669" t="s">
        <v>942</v>
      </c>
      <c r="H203">
        <v>999.99900000000002</v>
      </c>
      <c r="J203" s="1" t="s">
        <v>770</v>
      </c>
      <c r="K203">
        <v>105445166</v>
      </c>
      <c r="L203" s="2">
        <v>43188</v>
      </c>
      <c r="M203">
        <v>27</v>
      </c>
      <c r="N203">
        <v>1</v>
      </c>
      <c r="P203">
        <v>4</v>
      </c>
      <c r="Q203" t="s">
        <v>7</v>
      </c>
    </row>
    <row r="204" spans="1:22">
      <c r="A204" t="s">
        <v>998</v>
      </c>
      <c r="B204" s="669" t="s">
        <v>942</v>
      </c>
      <c r="C204">
        <v>0.1</v>
      </c>
      <c r="D204" t="s">
        <v>756</v>
      </c>
      <c r="E204" t="s">
        <v>1049</v>
      </c>
      <c r="F204" s="671" t="s">
        <v>945</v>
      </c>
      <c r="G204" s="669" t="s">
        <v>942</v>
      </c>
      <c r="H204">
        <v>999.99900000000002</v>
      </c>
      <c r="J204" s="1" t="s">
        <v>770</v>
      </c>
      <c r="K204">
        <v>107020381</v>
      </c>
      <c r="L204" s="2">
        <v>44761</v>
      </c>
      <c r="M204">
        <v>21</v>
      </c>
      <c r="N204">
        <v>1</v>
      </c>
      <c r="O204">
        <v>7</v>
      </c>
      <c r="P204">
        <v>1</v>
      </c>
      <c r="Q204" t="s">
        <v>7</v>
      </c>
    </row>
    <row r="205" spans="1:22">
      <c r="A205" t="s">
        <v>998</v>
      </c>
      <c r="B205" s="669" t="s">
        <v>942</v>
      </c>
      <c r="C205">
        <v>0.14000000000000001</v>
      </c>
      <c r="D205" t="s">
        <v>764</v>
      </c>
      <c r="E205" t="s">
        <v>1060</v>
      </c>
      <c r="F205" s="669" t="s">
        <v>942</v>
      </c>
      <c r="G205" s="669" t="s">
        <v>942</v>
      </c>
      <c r="H205">
        <v>999.99900000000002</v>
      </c>
      <c r="J205" s="1" t="s">
        <v>770</v>
      </c>
      <c r="K205">
        <v>107588638</v>
      </c>
      <c r="L205" s="2">
        <v>45300</v>
      </c>
      <c r="M205">
        <v>30</v>
      </c>
      <c r="N205">
        <v>2</v>
      </c>
      <c r="O205">
        <v>8</v>
      </c>
      <c r="P205">
        <v>1</v>
      </c>
      <c r="Q205" t="s">
        <v>7</v>
      </c>
    </row>
    <row r="206" spans="1:22">
      <c r="A206" s="5" t="s">
        <v>998</v>
      </c>
      <c r="B206" s="669" t="s">
        <v>942</v>
      </c>
      <c r="C206">
        <v>0</v>
      </c>
      <c r="E206" t="s">
        <v>1015</v>
      </c>
      <c r="F206" t="s">
        <v>1041</v>
      </c>
      <c r="G206" s="669" t="s">
        <v>942</v>
      </c>
      <c r="H206">
        <v>999.99900000000002</v>
      </c>
      <c r="J206" s="1" t="s">
        <v>770</v>
      </c>
      <c r="K206">
        <v>108545089</v>
      </c>
      <c r="L206" s="2">
        <v>46203</v>
      </c>
      <c r="M206">
        <v>30</v>
      </c>
      <c r="N206">
        <v>1</v>
      </c>
      <c r="O206">
        <v>0</v>
      </c>
      <c r="P206">
        <v>1</v>
      </c>
      <c r="Q206" t="s">
        <v>7</v>
      </c>
    </row>
    <row r="207" spans="1:22">
      <c r="A207" t="s">
        <v>998</v>
      </c>
      <c r="B207" s="669" t="s">
        <v>942</v>
      </c>
      <c r="C207">
        <v>2E-3</v>
      </c>
      <c r="D207" t="s">
        <v>758</v>
      </c>
      <c r="E207" t="s">
        <v>1015</v>
      </c>
      <c r="F207" t="s">
        <v>1033</v>
      </c>
      <c r="G207" s="669" t="s">
        <v>942</v>
      </c>
      <c r="H207">
        <v>999.99900000000002</v>
      </c>
      <c r="J207" s="1" t="s">
        <v>770</v>
      </c>
      <c r="K207">
        <v>107991129</v>
      </c>
      <c r="L207" s="2">
        <v>45672</v>
      </c>
      <c r="M207">
        <v>21</v>
      </c>
      <c r="N207">
        <v>1</v>
      </c>
      <c r="O207">
        <v>7</v>
      </c>
      <c r="P207">
        <v>1</v>
      </c>
      <c r="Q207" t="s">
        <v>7</v>
      </c>
    </row>
    <row r="208" spans="1:22">
      <c r="A208" t="s">
        <v>998</v>
      </c>
      <c r="B208" s="669" t="s">
        <v>942</v>
      </c>
      <c r="C208">
        <v>2.1000000000000001E-2</v>
      </c>
      <c r="D208" t="s">
        <v>762</v>
      </c>
      <c r="E208" t="s">
        <v>1015</v>
      </c>
      <c r="F208" t="s">
        <v>1033</v>
      </c>
      <c r="G208" s="669" t="s">
        <v>942</v>
      </c>
      <c r="H208">
        <v>999.99900000000002</v>
      </c>
      <c r="J208" s="1" t="s">
        <v>770</v>
      </c>
      <c r="K208">
        <v>108052981</v>
      </c>
      <c r="L208" s="2">
        <v>45736</v>
      </c>
      <c r="M208">
        <v>21</v>
      </c>
      <c r="N208">
        <v>2</v>
      </c>
      <c r="O208">
        <v>0</v>
      </c>
      <c r="P208">
        <v>1</v>
      </c>
      <c r="Q208" t="s">
        <v>3</v>
      </c>
    </row>
    <row r="209" spans="1:21">
      <c r="A209" t="s">
        <v>998</v>
      </c>
      <c r="B209" s="669" t="s">
        <v>942</v>
      </c>
      <c r="C209">
        <v>0</v>
      </c>
      <c r="E209" t="s">
        <v>1015</v>
      </c>
      <c r="F209" t="s">
        <v>1033</v>
      </c>
      <c r="G209" s="669" t="s">
        <v>942</v>
      </c>
      <c r="H209">
        <v>999.99900000000002</v>
      </c>
      <c r="J209" s="1" t="s">
        <v>770</v>
      </c>
      <c r="K209">
        <v>107715242</v>
      </c>
      <c r="L209" s="2">
        <v>45406</v>
      </c>
      <c r="M209">
        <v>30</v>
      </c>
      <c r="N209">
        <v>1</v>
      </c>
      <c r="O209">
        <v>8</v>
      </c>
      <c r="P209">
        <v>1</v>
      </c>
      <c r="Q209" t="s">
        <v>7</v>
      </c>
    </row>
    <row r="210" spans="1:21">
      <c r="A210" t="s">
        <v>998</v>
      </c>
      <c r="B210" s="669" t="s">
        <v>942</v>
      </c>
      <c r="C210">
        <v>0</v>
      </c>
      <c r="E210" t="s">
        <v>1015</v>
      </c>
      <c r="F210" t="s">
        <v>1033</v>
      </c>
      <c r="G210" s="669" t="s">
        <v>942</v>
      </c>
      <c r="H210">
        <v>999.99900000000002</v>
      </c>
      <c r="J210" s="1" t="s">
        <v>770</v>
      </c>
      <c r="K210">
        <v>107758889</v>
      </c>
      <c r="L210" s="2">
        <v>45464</v>
      </c>
      <c r="M210">
        <v>30</v>
      </c>
      <c r="N210">
        <v>1</v>
      </c>
      <c r="O210">
        <v>0</v>
      </c>
      <c r="P210">
        <v>1</v>
      </c>
      <c r="Q210" t="s">
        <v>7</v>
      </c>
    </row>
    <row r="211" spans="1:21">
      <c r="A211" t="s">
        <v>998</v>
      </c>
      <c r="B211" s="669" t="s">
        <v>942</v>
      </c>
      <c r="C211">
        <v>0</v>
      </c>
      <c r="D211" t="s">
        <v>6</v>
      </c>
      <c r="E211" t="s">
        <v>1015</v>
      </c>
      <c r="F211" t="s">
        <v>1033</v>
      </c>
      <c r="G211" s="669" t="s">
        <v>942</v>
      </c>
      <c r="H211">
        <v>999.99900000000002</v>
      </c>
      <c r="J211" s="1" t="s">
        <v>770</v>
      </c>
      <c r="K211">
        <v>108326930</v>
      </c>
      <c r="L211" s="2">
        <v>45993</v>
      </c>
      <c r="M211">
        <v>30</v>
      </c>
      <c r="N211">
        <v>2</v>
      </c>
      <c r="O211">
        <v>8</v>
      </c>
      <c r="P211">
        <v>1</v>
      </c>
      <c r="Q211" t="s">
        <v>7</v>
      </c>
    </row>
    <row r="212" spans="1:21">
      <c r="A212" t="s">
        <v>998</v>
      </c>
      <c r="B212" s="669" t="s">
        <v>942</v>
      </c>
      <c r="C212">
        <v>6.5000000000000002E-2</v>
      </c>
      <c r="D212" t="s">
        <v>765</v>
      </c>
      <c r="E212" t="s">
        <v>1015</v>
      </c>
      <c r="F212" t="s">
        <v>1016</v>
      </c>
      <c r="G212" s="669" t="s">
        <v>942</v>
      </c>
      <c r="H212">
        <v>999.99900000000002</v>
      </c>
      <c r="J212" s="1" t="s">
        <v>770</v>
      </c>
      <c r="K212">
        <v>108028220</v>
      </c>
      <c r="L212" s="2">
        <v>45711</v>
      </c>
      <c r="M212">
        <v>17</v>
      </c>
      <c r="N212">
        <v>1</v>
      </c>
      <c r="O212">
        <v>0</v>
      </c>
      <c r="P212">
        <v>3</v>
      </c>
      <c r="Q212" t="s">
        <v>7</v>
      </c>
    </row>
    <row r="213" spans="1:21">
      <c r="A213" t="s">
        <v>998</v>
      </c>
      <c r="B213" s="669" t="s">
        <v>942</v>
      </c>
      <c r="C213">
        <v>8.5999999999999993E-2</v>
      </c>
      <c r="D213" t="s">
        <v>758</v>
      </c>
      <c r="E213" t="s">
        <v>1015</v>
      </c>
      <c r="F213" t="s">
        <v>1016</v>
      </c>
      <c r="G213" s="669" t="s">
        <v>942</v>
      </c>
      <c r="H213">
        <v>999.99900000000002</v>
      </c>
      <c r="J213" s="1" t="s">
        <v>770</v>
      </c>
      <c r="K213">
        <v>108596417</v>
      </c>
      <c r="L213" s="2">
        <v>46255</v>
      </c>
      <c r="M213">
        <v>17</v>
      </c>
      <c r="N213">
        <v>1</v>
      </c>
      <c r="O213">
        <v>0</v>
      </c>
      <c r="P213">
        <v>1</v>
      </c>
      <c r="Q213" t="s">
        <v>7</v>
      </c>
    </row>
    <row r="214" spans="1:21">
      <c r="A214" t="s">
        <v>998</v>
      </c>
      <c r="B214" s="669" t="s">
        <v>942</v>
      </c>
      <c r="C214">
        <v>2.8000000000000001E-2</v>
      </c>
      <c r="D214" t="s">
        <v>765</v>
      </c>
      <c r="E214" t="s">
        <v>1015</v>
      </c>
      <c r="F214" t="s">
        <v>1016</v>
      </c>
      <c r="G214" s="669" t="s">
        <v>942</v>
      </c>
      <c r="H214">
        <v>999.99900000000002</v>
      </c>
      <c r="J214" s="1" t="s">
        <v>770</v>
      </c>
      <c r="K214">
        <v>108236675</v>
      </c>
      <c r="L214" s="2">
        <v>45919</v>
      </c>
      <c r="M214">
        <v>28</v>
      </c>
      <c r="N214">
        <v>1</v>
      </c>
      <c r="O214">
        <v>0</v>
      </c>
      <c r="P214">
        <v>1</v>
      </c>
      <c r="Q214" t="s">
        <v>7</v>
      </c>
    </row>
    <row r="215" spans="1:21">
      <c r="A215" t="s">
        <v>947</v>
      </c>
      <c r="B215" s="669" t="s">
        <v>942</v>
      </c>
      <c r="C215">
        <v>0</v>
      </c>
      <c r="E215" t="s">
        <v>972</v>
      </c>
      <c r="G215" s="669" t="s">
        <v>942</v>
      </c>
      <c r="H215">
        <v>999.99900000000002</v>
      </c>
      <c r="J215" s="1" t="s">
        <v>770</v>
      </c>
      <c r="K215">
        <v>105504040</v>
      </c>
      <c r="L215" s="2">
        <v>43256</v>
      </c>
      <c r="M215">
        <v>21</v>
      </c>
      <c r="N215">
        <v>1</v>
      </c>
      <c r="O215">
        <v>8</v>
      </c>
      <c r="P215">
        <v>1</v>
      </c>
      <c r="Q215" t="s">
        <v>3</v>
      </c>
    </row>
    <row r="216" spans="1:21">
      <c r="A216" t="s">
        <v>998</v>
      </c>
      <c r="B216" s="669" t="s">
        <v>942</v>
      </c>
      <c r="C216">
        <v>5.0000000000000001E-3</v>
      </c>
      <c r="D216" t="s">
        <v>756</v>
      </c>
      <c r="E216" t="s">
        <v>1002</v>
      </c>
      <c r="F216" t="s">
        <v>1003</v>
      </c>
      <c r="G216" s="669" t="s">
        <v>942</v>
      </c>
      <c r="H216">
        <v>999.99900000000002</v>
      </c>
      <c r="J216" s="1" t="s">
        <v>770</v>
      </c>
      <c r="K216">
        <v>105007262</v>
      </c>
      <c r="L216" s="2">
        <v>42752</v>
      </c>
      <c r="M216">
        <v>1</v>
      </c>
      <c r="N216">
        <v>2</v>
      </c>
      <c r="O216">
        <v>8</v>
      </c>
      <c r="P216">
        <v>4</v>
      </c>
      <c r="Q216" t="s">
        <v>7</v>
      </c>
    </row>
    <row r="217" spans="1:21">
      <c r="A217" t="s">
        <v>998</v>
      </c>
      <c r="B217" s="669" t="s">
        <v>942</v>
      </c>
      <c r="C217">
        <v>0</v>
      </c>
      <c r="E217" t="s">
        <v>1002</v>
      </c>
      <c r="F217" t="s">
        <v>1003</v>
      </c>
      <c r="G217" s="669" t="s">
        <v>942</v>
      </c>
      <c r="H217">
        <v>999.99900000000002</v>
      </c>
      <c r="J217" s="1" t="s">
        <v>770</v>
      </c>
      <c r="K217">
        <v>105806338</v>
      </c>
      <c r="L217" s="2">
        <v>43526</v>
      </c>
      <c r="M217">
        <v>1</v>
      </c>
      <c r="N217">
        <v>2</v>
      </c>
      <c r="O217">
        <v>0</v>
      </c>
      <c r="P217">
        <v>5</v>
      </c>
      <c r="Q217" t="s">
        <v>7</v>
      </c>
    </row>
    <row r="218" spans="1:21">
      <c r="A218" t="s">
        <v>998</v>
      </c>
      <c r="B218" s="669" t="s">
        <v>942</v>
      </c>
      <c r="C218">
        <v>4.1000000000000002E-2</v>
      </c>
      <c r="D218" t="s">
        <v>756</v>
      </c>
      <c r="E218" t="s">
        <v>1002</v>
      </c>
      <c r="F218" t="s">
        <v>1003</v>
      </c>
      <c r="G218" s="669" t="s">
        <v>942</v>
      </c>
      <c r="H218">
        <v>999.99900000000002</v>
      </c>
      <c r="J218" s="1" t="s">
        <v>770</v>
      </c>
      <c r="K218">
        <v>108002306</v>
      </c>
      <c r="L218" s="2">
        <v>45684</v>
      </c>
      <c r="M218">
        <v>1</v>
      </c>
      <c r="N218">
        <v>2</v>
      </c>
      <c r="O218">
        <v>9</v>
      </c>
      <c r="P218">
        <v>4</v>
      </c>
      <c r="Q218" t="s">
        <v>7</v>
      </c>
    </row>
    <row r="219" spans="1:21">
      <c r="A219" t="s">
        <v>998</v>
      </c>
      <c r="B219" s="669" t="s">
        <v>942</v>
      </c>
      <c r="C219">
        <v>0</v>
      </c>
      <c r="E219" t="s">
        <v>1044</v>
      </c>
      <c r="F219" s="672" t="s">
        <v>997</v>
      </c>
      <c r="G219" s="669" t="s">
        <v>942</v>
      </c>
      <c r="H219">
        <v>999.99900000000002</v>
      </c>
      <c r="J219" s="1" t="s">
        <v>770</v>
      </c>
      <c r="K219">
        <v>106437209</v>
      </c>
      <c r="L219" s="2">
        <v>44177</v>
      </c>
      <c r="M219">
        <v>21</v>
      </c>
      <c r="N219">
        <v>1</v>
      </c>
      <c r="O219">
        <v>7</v>
      </c>
      <c r="P219">
        <v>4</v>
      </c>
      <c r="Q219" t="s">
        <v>7</v>
      </c>
    </row>
    <row r="220" spans="1:21">
      <c r="A220" t="s">
        <v>998</v>
      </c>
      <c r="B220" s="669" t="s">
        <v>942</v>
      </c>
      <c r="C220">
        <v>0</v>
      </c>
      <c r="E220" t="s">
        <v>1044</v>
      </c>
      <c r="F220" s="672" t="s">
        <v>997</v>
      </c>
      <c r="G220" s="669" t="s">
        <v>942</v>
      </c>
      <c r="H220">
        <v>999.99900000000002</v>
      </c>
      <c r="J220" s="1" t="s">
        <v>770</v>
      </c>
      <c r="K220">
        <v>106431907</v>
      </c>
      <c r="L220" s="2">
        <v>44152</v>
      </c>
      <c r="M220">
        <v>30</v>
      </c>
      <c r="N220">
        <v>1</v>
      </c>
      <c r="O220">
        <v>7</v>
      </c>
      <c r="P220">
        <v>1</v>
      </c>
      <c r="Q220" t="s">
        <v>7</v>
      </c>
    </row>
    <row r="221" spans="1:21">
      <c r="A221" t="s">
        <v>998</v>
      </c>
      <c r="B221" s="669" t="s">
        <v>942</v>
      </c>
      <c r="C221">
        <v>0</v>
      </c>
      <c r="E221" t="s">
        <v>1044</v>
      </c>
      <c r="G221" s="669" t="s">
        <v>942</v>
      </c>
      <c r="H221">
        <v>999.99900000000002</v>
      </c>
      <c r="J221" s="1" t="s">
        <v>770</v>
      </c>
      <c r="K221">
        <v>107391646</v>
      </c>
      <c r="L221" s="2">
        <v>45117</v>
      </c>
      <c r="M221">
        <v>24</v>
      </c>
      <c r="N221">
        <v>1</v>
      </c>
      <c r="O221">
        <v>7</v>
      </c>
      <c r="P221">
        <v>1</v>
      </c>
      <c r="Q221" t="s">
        <v>7</v>
      </c>
    </row>
    <row r="222" spans="1:21">
      <c r="A222" t="s">
        <v>998</v>
      </c>
      <c r="B222" s="669" t="s">
        <v>942</v>
      </c>
      <c r="C222">
        <v>0</v>
      </c>
      <c r="D222" t="s">
        <v>6</v>
      </c>
      <c r="E222" t="s">
        <v>1044</v>
      </c>
      <c r="G222" s="669" t="s">
        <v>942</v>
      </c>
      <c r="H222">
        <v>999.99900000000002</v>
      </c>
      <c r="J222" s="1" t="s">
        <v>770</v>
      </c>
      <c r="K222">
        <v>107288111</v>
      </c>
      <c r="L222" s="2">
        <v>45016</v>
      </c>
      <c r="M222">
        <v>30</v>
      </c>
      <c r="N222">
        <v>1</v>
      </c>
      <c r="O222">
        <v>7</v>
      </c>
      <c r="P222">
        <v>1</v>
      </c>
      <c r="Q222" t="s">
        <v>7</v>
      </c>
    </row>
    <row r="223" spans="1:21">
      <c r="A223" t="s">
        <v>998</v>
      </c>
      <c r="B223" s="669" t="s">
        <v>942</v>
      </c>
      <c r="C223">
        <v>0</v>
      </c>
      <c r="E223" t="s">
        <v>1044</v>
      </c>
      <c r="G223" s="669" t="s">
        <v>942</v>
      </c>
      <c r="H223">
        <v>999.99900000000002</v>
      </c>
      <c r="J223" s="1" t="s">
        <v>770</v>
      </c>
      <c r="K223">
        <v>108017956</v>
      </c>
      <c r="L223" s="2">
        <v>45700</v>
      </c>
      <c r="M223">
        <v>30</v>
      </c>
      <c r="N223">
        <v>2</v>
      </c>
      <c r="O223">
        <v>7</v>
      </c>
      <c r="P223">
        <v>2</v>
      </c>
      <c r="Q223" t="s">
        <v>3</v>
      </c>
      <c r="U223" s="667"/>
    </row>
    <row r="224" spans="1:21">
      <c r="A224" t="s">
        <v>998</v>
      </c>
      <c r="B224" s="669" t="s">
        <v>942</v>
      </c>
      <c r="C224">
        <v>1.9E-2</v>
      </c>
      <c r="D224" t="s">
        <v>756</v>
      </c>
      <c r="E224" s="669" t="s">
        <v>942</v>
      </c>
      <c r="F224" t="s">
        <v>1009</v>
      </c>
      <c r="G224" s="669" t="s">
        <v>942</v>
      </c>
      <c r="H224">
        <v>999.99900000000002</v>
      </c>
      <c r="J224" s="1" t="s">
        <v>770</v>
      </c>
      <c r="K224">
        <v>108202207</v>
      </c>
      <c r="L224" s="2">
        <v>45883</v>
      </c>
      <c r="M224">
        <v>21</v>
      </c>
      <c r="N224">
        <v>1</v>
      </c>
      <c r="O224">
        <v>0</v>
      </c>
      <c r="P224">
        <v>1</v>
      </c>
      <c r="Q224" t="s">
        <v>7</v>
      </c>
    </row>
    <row r="225" spans="1:21">
      <c r="A225" t="s">
        <v>998</v>
      </c>
      <c r="B225" s="669" t="s">
        <v>942</v>
      </c>
      <c r="C225">
        <v>0</v>
      </c>
      <c r="E225" s="669" t="s">
        <v>942</v>
      </c>
      <c r="F225" s="672" t="s">
        <v>1000</v>
      </c>
      <c r="G225" s="669" t="s">
        <v>942</v>
      </c>
      <c r="H225">
        <v>999.99900000000002</v>
      </c>
      <c r="J225" s="1" t="s">
        <v>770</v>
      </c>
      <c r="K225">
        <v>108089486</v>
      </c>
      <c r="L225" s="2">
        <v>45772</v>
      </c>
      <c r="M225">
        <v>30</v>
      </c>
      <c r="N225">
        <v>1</v>
      </c>
      <c r="O225">
        <v>0</v>
      </c>
      <c r="P225">
        <v>1</v>
      </c>
      <c r="Q225" t="s">
        <v>3</v>
      </c>
    </row>
    <row r="226" spans="1:21">
      <c r="A226" t="s">
        <v>998</v>
      </c>
      <c r="B226" s="669" t="s">
        <v>942</v>
      </c>
      <c r="C226">
        <v>4.9000000000000002E-2</v>
      </c>
      <c r="D226" t="s">
        <v>756</v>
      </c>
      <c r="E226" s="669" t="s">
        <v>942</v>
      </c>
      <c r="F226" t="s">
        <v>1074</v>
      </c>
      <c r="G226" s="669" t="s">
        <v>942</v>
      </c>
      <c r="H226">
        <v>999.99900000000002</v>
      </c>
      <c r="J226" s="1" t="s">
        <v>770</v>
      </c>
      <c r="K226">
        <v>105631297</v>
      </c>
      <c r="L226" s="2">
        <v>43355</v>
      </c>
      <c r="M226">
        <v>23</v>
      </c>
      <c r="N226">
        <v>1</v>
      </c>
      <c r="O226">
        <v>0</v>
      </c>
      <c r="P226">
        <v>1</v>
      </c>
      <c r="Q226" t="s">
        <v>7</v>
      </c>
    </row>
    <row r="227" spans="1:21">
      <c r="A227" t="s">
        <v>998</v>
      </c>
      <c r="B227" s="669" t="s">
        <v>942</v>
      </c>
      <c r="C227">
        <v>0</v>
      </c>
      <c r="E227" s="669" t="s">
        <v>942</v>
      </c>
      <c r="F227" s="671" t="s">
        <v>945</v>
      </c>
      <c r="G227" s="669" t="s">
        <v>942</v>
      </c>
      <c r="H227">
        <v>999.99900000000002</v>
      </c>
      <c r="J227" s="1" t="s">
        <v>770</v>
      </c>
      <c r="K227">
        <v>107306995</v>
      </c>
      <c r="L227" s="2">
        <v>45033</v>
      </c>
      <c r="M227">
        <v>21</v>
      </c>
      <c r="N227">
        <v>1</v>
      </c>
      <c r="O227">
        <v>0</v>
      </c>
      <c r="P227">
        <v>1</v>
      </c>
      <c r="Q227" t="s">
        <v>7</v>
      </c>
      <c r="U227" s="667"/>
    </row>
    <row r="228" spans="1:21">
      <c r="A228" t="s">
        <v>998</v>
      </c>
      <c r="B228" s="669" t="s">
        <v>942</v>
      </c>
      <c r="C228">
        <v>1.9E-2</v>
      </c>
      <c r="D228" t="s">
        <v>6</v>
      </c>
      <c r="E228" t="s">
        <v>1019</v>
      </c>
      <c r="F228" s="672" t="s">
        <v>1000</v>
      </c>
      <c r="G228" s="669" t="s">
        <v>942</v>
      </c>
      <c r="H228">
        <v>999.99900000000002</v>
      </c>
      <c r="J228" s="1" t="s">
        <v>770</v>
      </c>
      <c r="K228">
        <v>108287188</v>
      </c>
      <c r="L228" s="2">
        <v>45961</v>
      </c>
      <c r="M228">
        <v>30</v>
      </c>
      <c r="N228">
        <v>1</v>
      </c>
      <c r="O228">
        <v>0</v>
      </c>
      <c r="P228">
        <v>1</v>
      </c>
      <c r="Q228" t="s">
        <v>7</v>
      </c>
    </row>
    <row r="229" spans="1:21">
      <c r="A229" t="s">
        <v>998</v>
      </c>
      <c r="B229" s="669" t="s">
        <v>942</v>
      </c>
      <c r="C229">
        <v>7.8E-2</v>
      </c>
      <c r="D229" t="s">
        <v>6</v>
      </c>
      <c r="E229" t="s">
        <v>1019</v>
      </c>
      <c r="F229" t="s">
        <v>1033</v>
      </c>
      <c r="G229" s="669" t="s">
        <v>942</v>
      </c>
      <c r="H229">
        <v>999.99900000000002</v>
      </c>
      <c r="J229" s="1" t="s">
        <v>770</v>
      </c>
      <c r="K229">
        <v>107107108</v>
      </c>
      <c r="L229" s="2">
        <v>44845</v>
      </c>
      <c r="M229">
        <v>24</v>
      </c>
      <c r="N229">
        <v>1</v>
      </c>
      <c r="O229">
        <v>12</v>
      </c>
      <c r="P229">
        <v>1</v>
      </c>
      <c r="Q229" t="s">
        <v>7</v>
      </c>
    </row>
    <row r="230" spans="1:21">
      <c r="A230" t="s">
        <v>998</v>
      </c>
      <c r="B230" s="669" t="s">
        <v>942</v>
      </c>
      <c r="C230">
        <v>0</v>
      </c>
      <c r="E230" t="s">
        <v>1050</v>
      </c>
      <c r="F230" t="s">
        <v>1029</v>
      </c>
      <c r="G230" s="669" t="s">
        <v>942</v>
      </c>
      <c r="H230">
        <v>999.99900000000002</v>
      </c>
      <c r="J230" s="1" t="s">
        <v>770</v>
      </c>
      <c r="K230">
        <v>105240102</v>
      </c>
      <c r="L230" s="2">
        <v>43001</v>
      </c>
      <c r="M230">
        <v>30</v>
      </c>
      <c r="N230">
        <v>1</v>
      </c>
      <c r="O230">
        <v>7</v>
      </c>
      <c r="P230">
        <v>1</v>
      </c>
      <c r="Q230" t="s">
        <v>7</v>
      </c>
    </row>
    <row r="231" spans="1:21">
      <c r="A231" t="s">
        <v>998</v>
      </c>
      <c r="B231" s="669" t="s">
        <v>942</v>
      </c>
      <c r="C231">
        <v>7.0000000000000007E-2</v>
      </c>
      <c r="D231" t="s">
        <v>756</v>
      </c>
      <c r="E231" t="s">
        <v>1081</v>
      </c>
      <c r="F231" s="672" t="s">
        <v>1000</v>
      </c>
      <c r="G231" s="669" t="s">
        <v>942</v>
      </c>
      <c r="H231">
        <v>999.99900000000002</v>
      </c>
      <c r="J231" s="1" t="s">
        <v>770</v>
      </c>
      <c r="K231">
        <v>107518898</v>
      </c>
      <c r="L231" s="2">
        <v>45238</v>
      </c>
      <c r="M231">
        <v>19</v>
      </c>
      <c r="N231">
        <v>1</v>
      </c>
      <c r="O231">
        <v>8</v>
      </c>
      <c r="P231">
        <v>5</v>
      </c>
      <c r="Q231" t="s">
        <v>7</v>
      </c>
    </row>
    <row r="232" spans="1:21">
      <c r="A232" t="s">
        <v>998</v>
      </c>
      <c r="B232" t="s">
        <v>1019</v>
      </c>
      <c r="C232">
        <v>0</v>
      </c>
      <c r="D232" t="s">
        <v>757</v>
      </c>
      <c r="E232" s="669" t="s">
        <v>942</v>
      </c>
      <c r="F232" t="s">
        <v>1020</v>
      </c>
      <c r="G232" s="669" t="s">
        <v>942</v>
      </c>
      <c r="H232">
        <v>999.99900000000002</v>
      </c>
      <c r="J232" s="1" t="s">
        <v>770</v>
      </c>
      <c r="K232">
        <v>107245082</v>
      </c>
      <c r="L232" s="2">
        <v>44970</v>
      </c>
      <c r="M232">
        <v>30</v>
      </c>
      <c r="N232">
        <v>1</v>
      </c>
      <c r="O232">
        <v>0</v>
      </c>
      <c r="P232">
        <v>1</v>
      </c>
      <c r="Q232" t="s">
        <v>7</v>
      </c>
    </row>
    <row r="233" spans="1:21">
      <c r="A233" t="s">
        <v>998</v>
      </c>
      <c r="B233" t="s">
        <v>1019</v>
      </c>
      <c r="C233">
        <v>0</v>
      </c>
      <c r="E233" s="669" t="s">
        <v>942</v>
      </c>
      <c r="F233" s="672" t="s">
        <v>1000</v>
      </c>
      <c r="G233" s="669" t="s">
        <v>942</v>
      </c>
      <c r="H233">
        <v>999.99900000000002</v>
      </c>
      <c r="J233" s="1" t="s">
        <v>770</v>
      </c>
      <c r="K233">
        <v>108310444</v>
      </c>
      <c r="L233" s="2">
        <v>45978</v>
      </c>
      <c r="M233">
        <v>30</v>
      </c>
      <c r="N233">
        <v>1</v>
      </c>
      <c r="O233">
        <v>8</v>
      </c>
      <c r="P233">
        <v>1</v>
      </c>
      <c r="Q233" t="s">
        <v>7</v>
      </c>
    </row>
    <row r="234" spans="1:21">
      <c r="A234" t="s">
        <v>998</v>
      </c>
      <c r="B234" t="s">
        <v>1120</v>
      </c>
      <c r="C234">
        <v>0</v>
      </c>
      <c r="D234" t="s">
        <v>6</v>
      </c>
      <c r="E234" s="669" t="s">
        <v>942</v>
      </c>
      <c r="F234" s="672" t="s">
        <v>1000</v>
      </c>
      <c r="G234" s="669" t="s">
        <v>942</v>
      </c>
      <c r="H234">
        <v>999.99900000000002</v>
      </c>
      <c r="J234" s="1" t="s">
        <v>770</v>
      </c>
      <c r="K234">
        <v>106873684</v>
      </c>
      <c r="L234" s="2">
        <v>44619</v>
      </c>
      <c r="M234">
        <v>19</v>
      </c>
      <c r="N234">
        <v>2</v>
      </c>
      <c r="O234">
        <v>0</v>
      </c>
      <c r="P234">
        <v>1</v>
      </c>
      <c r="Q234" t="s">
        <v>7</v>
      </c>
    </row>
    <row r="235" spans="1:21">
      <c r="A235" t="s">
        <v>998</v>
      </c>
      <c r="B235" s="671" t="s">
        <v>1052</v>
      </c>
      <c r="C235">
        <v>0</v>
      </c>
      <c r="E235" s="669" t="s">
        <v>942</v>
      </c>
      <c r="F235" s="670" t="s">
        <v>940</v>
      </c>
      <c r="G235" s="669" t="s">
        <v>942</v>
      </c>
      <c r="H235">
        <v>999.99900000000002</v>
      </c>
      <c r="J235" s="1" t="s">
        <v>770</v>
      </c>
      <c r="K235">
        <v>105240097</v>
      </c>
      <c r="L235" s="2">
        <v>43004</v>
      </c>
      <c r="M235">
        <v>21</v>
      </c>
      <c r="N235">
        <v>1</v>
      </c>
      <c r="O235">
        <v>7</v>
      </c>
      <c r="P235">
        <v>1</v>
      </c>
      <c r="Q235" t="s">
        <v>7</v>
      </c>
    </row>
    <row r="236" spans="1:21">
      <c r="A236" t="s">
        <v>998</v>
      </c>
      <c r="B236" s="672" t="s">
        <v>943</v>
      </c>
      <c r="C236">
        <v>0</v>
      </c>
      <c r="E236" t="s">
        <v>1027</v>
      </c>
      <c r="F236" s="672" t="s">
        <v>943</v>
      </c>
      <c r="G236" t="s">
        <v>946</v>
      </c>
      <c r="H236">
        <v>1.75</v>
      </c>
      <c r="J236" s="1" t="s">
        <v>770</v>
      </c>
      <c r="K236">
        <v>107308067</v>
      </c>
      <c r="L236" s="2">
        <v>45035</v>
      </c>
      <c r="M236">
        <v>31</v>
      </c>
      <c r="N236">
        <v>1</v>
      </c>
      <c r="O236">
        <v>7</v>
      </c>
      <c r="P236">
        <v>1</v>
      </c>
      <c r="Q236" t="s">
        <v>7</v>
      </c>
      <c r="U236" s="667"/>
    </row>
    <row r="237" spans="1:21">
      <c r="A237" t="s">
        <v>998</v>
      </c>
      <c r="B237" s="672" t="s">
        <v>943</v>
      </c>
      <c r="C237">
        <v>0</v>
      </c>
      <c r="E237" t="s">
        <v>1027</v>
      </c>
      <c r="F237" t="s">
        <v>1124</v>
      </c>
      <c r="G237" t="s">
        <v>946</v>
      </c>
      <c r="H237">
        <v>1.75</v>
      </c>
      <c r="J237" s="1" t="s">
        <v>770</v>
      </c>
      <c r="K237">
        <v>105792455</v>
      </c>
      <c r="L237" s="2">
        <v>43513</v>
      </c>
      <c r="M237">
        <v>21</v>
      </c>
      <c r="N237">
        <v>2</v>
      </c>
      <c r="O237">
        <v>7</v>
      </c>
      <c r="P237">
        <v>1</v>
      </c>
      <c r="Q237" t="s">
        <v>7</v>
      </c>
    </row>
    <row r="238" spans="1:21">
      <c r="A238" t="s">
        <v>998</v>
      </c>
      <c r="B238" t="s">
        <v>1027</v>
      </c>
      <c r="C238">
        <v>0</v>
      </c>
      <c r="E238" s="672" t="s">
        <v>943</v>
      </c>
      <c r="F238" t="s">
        <v>1131</v>
      </c>
      <c r="G238" t="s">
        <v>946</v>
      </c>
      <c r="H238">
        <v>1.75</v>
      </c>
      <c r="J238" s="1" t="s">
        <v>770</v>
      </c>
      <c r="K238">
        <v>105233236</v>
      </c>
      <c r="L238" s="2">
        <v>42979</v>
      </c>
      <c r="M238">
        <v>30</v>
      </c>
      <c r="N238">
        <v>1</v>
      </c>
      <c r="O238">
        <v>7</v>
      </c>
      <c r="P238">
        <v>4</v>
      </c>
      <c r="Q238" t="s">
        <v>7</v>
      </c>
    </row>
    <row r="239" spans="1:21">
      <c r="A239" t="s">
        <v>998</v>
      </c>
      <c r="B239" t="s">
        <v>946</v>
      </c>
      <c r="C239">
        <v>0</v>
      </c>
      <c r="E239" s="672" t="s">
        <v>943</v>
      </c>
      <c r="F239" t="s">
        <v>1131</v>
      </c>
      <c r="G239" t="s">
        <v>946</v>
      </c>
      <c r="H239">
        <v>1.75</v>
      </c>
      <c r="J239" s="1" t="s">
        <v>770</v>
      </c>
      <c r="K239">
        <v>106802260</v>
      </c>
      <c r="L239" s="2">
        <v>44467</v>
      </c>
      <c r="M239">
        <v>28</v>
      </c>
      <c r="N239">
        <v>1</v>
      </c>
      <c r="O239">
        <v>7</v>
      </c>
      <c r="P239">
        <v>1</v>
      </c>
      <c r="Q239" t="s">
        <v>7</v>
      </c>
    </row>
    <row r="240" spans="1:21">
      <c r="A240" t="s">
        <v>998</v>
      </c>
      <c r="B240" t="s">
        <v>946</v>
      </c>
      <c r="C240">
        <v>0</v>
      </c>
      <c r="E240" s="672" t="s">
        <v>943</v>
      </c>
      <c r="F240" t="s">
        <v>1133</v>
      </c>
      <c r="G240" t="s">
        <v>946</v>
      </c>
      <c r="H240">
        <v>1.75</v>
      </c>
      <c r="J240" s="1" t="s">
        <v>770</v>
      </c>
      <c r="K240">
        <v>105463984</v>
      </c>
      <c r="L240" s="2">
        <v>43202</v>
      </c>
      <c r="M240">
        <v>26</v>
      </c>
      <c r="N240">
        <v>1</v>
      </c>
      <c r="O240">
        <v>7</v>
      </c>
      <c r="P240">
        <v>1</v>
      </c>
      <c r="Q240" t="s">
        <v>7</v>
      </c>
    </row>
    <row r="241" spans="1:21">
      <c r="A241" t="s">
        <v>998</v>
      </c>
      <c r="B241" t="s">
        <v>1027</v>
      </c>
      <c r="C241">
        <v>8.9999999999999993E-3</v>
      </c>
      <c r="D241" t="s">
        <v>756</v>
      </c>
      <c r="E241" s="672" t="s">
        <v>943</v>
      </c>
      <c r="F241" t="s">
        <v>1028</v>
      </c>
      <c r="G241" t="s">
        <v>946</v>
      </c>
      <c r="H241">
        <v>1.7589999999999999</v>
      </c>
      <c r="J241" s="1" t="s">
        <v>770</v>
      </c>
      <c r="K241">
        <v>105755129</v>
      </c>
      <c r="L241" s="2">
        <v>43490</v>
      </c>
      <c r="M241">
        <v>17</v>
      </c>
      <c r="N241">
        <v>1</v>
      </c>
      <c r="O241">
        <v>0</v>
      </c>
      <c r="P241">
        <v>5</v>
      </c>
      <c r="Q241" t="s">
        <v>7</v>
      </c>
    </row>
    <row r="242" spans="1:21">
      <c r="A242" t="s">
        <v>947</v>
      </c>
      <c r="B242" t="s">
        <v>950</v>
      </c>
      <c r="C242">
        <v>2.8000000000000001E-2</v>
      </c>
      <c r="D242" t="s">
        <v>6</v>
      </c>
      <c r="E242" s="669" t="s">
        <v>942</v>
      </c>
      <c r="F242" t="s">
        <v>951</v>
      </c>
      <c r="G242" t="s">
        <v>950</v>
      </c>
      <c r="H242">
        <v>6.774</v>
      </c>
      <c r="J242" s="1" t="s">
        <v>770</v>
      </c>
      <c r="K242">
        <v>107805749</v>
      </c>
      <c r="L242" s="2">
        <v>45506</v>
      </c>
      <c r="M242">
        <v>21</v>
      </c>
      <c r="N242">
        <v>1</v>
      </c>
      <c r="O242">
        <v>8</v>
      </c>
      <c r="P242">
        <v>1</v>
      </c>
      <c r="Q242" t="s">
        <v>7</v>
      </c>
    </row>
    <row r="243" spans="1:21">
      <c r="A243" t="s">
        <v>947</v>
      </c>
      <c r="B243" t="s">
        <v>950</v>
      </c>
      <c r="C243">
        <v>1.9E-2</v>
      </c>
      <c r="D243" t="s">
        <v>6</v>
      </c>
      <c r="E243" s="669" t="s">
        <v>942</v>
      </c>
      <c r="F243" t="s">
        <v>948</v>
      </c>
      <c r="G243" t="s">
        <v>950</v>
      </c>
      <c r="H243">
        <v>6.7830000000000004</v>
      </c>
      <c r="J243" s="1" t="s">
        <v>770</v>
      </c>
      <c r="K243">
        <v>108597977</v>
      </c>
      <c r="L243" s="2">
        <v>46256</v>
      </c>
      <c r="M243">
        <v>21</v>
      </c>
      <c r="N243">
        <v>1</v>
      </c>
      <c r="O243">
        <v>7</v>
      </c>
      <c r="P243">
        <v>1</v>
      </c>
      <c r="Q243" t="s">
        <v>7</v>
      </c>
      <c r="U243" s="667"/>
    </row>
    <row r="244" spans="1:21">
      <c r="A244" t="s">
        <v>947</v>
      </c>
      <c r="B244" t="s">
        <v>950</v>
      </c>
      <c r="C244">
        <v>1.9E-2</v>
      </c>
      <c r="D244" t="s">
        <v>6</v>
      </c>
      <c r="E244" s="669" t="s">
        <v>942</v>
      </c>
      <c r="F244" t="s">
        <v>951</v>
      </c>
      <c r="G244" t="s">
        <v>950</v>
      </c>
      <c r="H244">
        <v>6.7830000000000004</v>
      </c>
      <c r="J244" s="1" t="s">
        <v>770</v>
      </c>
      <c r="K244">
        <v>106437818</v>
      </c>
      <c r="L244" s="2">
        <v>44175</v>
      </c>
      <c r="M244">
        <v>21</v>
      </c>
      <c r="N244">
        <v>1</v>
      </c>
      <c r="O244">
        <v>0</v>
      </c>
      <c r="P244">
        <v>1</v>
      </c>
      <c r="Q244" t="s">
        <v>7</v>
      </c>
    </row>
    <row r="245" spans="1:21">
      <c r="A245" t="s">
        <v>947</v>
      </c>
      <c r="B245" t="s">
        <v>950</v>
      </c>
      <c r="C245">
        <v>1.9E-2</v>
      </c>
      <c r="D245" t="s">
        <v>6</v>
      </c>
      <c r="E245" s="669" t="s">
        <v>942</v>
      </c>
      <c r="F245" t="s">
        <v>951</v>
      </c>
      <c r="G245" t="s">
        <v>950</v>
      </c>
      <c r="H245">
        <v>6.7830000000000004</v>
      </c>
      <c r="J245" s="1" t="s">
        <v>770</v>
      </c>
      <c r="K245">
        <v>107246029</v>
      </c>
      <c r="L245" s="2">
        <v>44971</v>
      </c>
      <c r="M245">
        <v>21</v>
      </c>
      <c r="N245">
        <v>1</v>
      </c>
      <c r="O245">
        <v>7</v>
      </c>
      <c r="P245">
        <v>1</v>
      </c>
      <c r="Q245" t="s">
        <v>7</v>
      </c>
      <c r="U245" s="667"/>
    </row>
    <row r="246" spans="1:21">
      <c r="A246" t="s">
        <v>947</v>
      </c>
      <c r="B246" t="s">
        <v>950</v>
      </c>
      <c r="C246">
        <v>1.4999999999999999E-2</v>
      </c>
      <c r="D246" t="s">
        <v>6</v>
      </c>
      <c r="E246" s="669" t="s">
        <v>942</v>
      </c>
      <c r="F246" t="s">
        <v>951</v>
      </c>
      <c r="G246" t="s">
        <v>950</v>
      </c>
      <c r="H246">
        <v>6.7869999999999999</v>
      </c>
      <c r="J246" s="1" t="s">
        <v>770</v>
      </c>
      <c r="K246">
        <v>105599836</v>
      </c>
      <c r="L246" s="2">
        <v>43354</v>
      </c>
      <c r="M246">
        <v>21</v>
      </c>
      <c r="N246">
        <v>1</v>
      </c>
      <c r="O246">
        <v>0</v>
      </c>
      <c r="P246">
        <v>1</v>
      </c>
      <c r="Q246" t="s">
        <v>7</v>
      </c>
    </row>
    <row r="247" spans="1:21">
      <c r="A247" t="s">
        <v>947</v>
      </c>
      <c r="B247" t="s">
        <v>950</v>
      </c>
      <c r="C247">
        <v>1.2999999999999999E-2</v>
      </c>
      <c r="D247" t="s">
        <v>6</v>
      </c>
      <c r="E247" s="669" t="s">
        <v>942</v>
      </c>
      <c r="F247" t="s">
        <v>951</v>
      </c>
      <c r="G247" t="s">
        <v>950</v>
      </c>
      <c r="H247">
        <v>6.7889999999999997</v>
      </c>
      <c r="J247" s="1" t="s">
        <v>770</v>
      </c>
      <c r="K247">
        <v>108208349</v>
      </c>
      <c r="L247" s="2">
        <v>45889</v>
      </c>
      <c r="M247">
        <v>21</v>
      </c>
      <c r="N247">
        <v>1</v>
      </c>
      <c r="O247">
        <v>7</v>
      </c>
      <c r="P247">
        <v>1</v>
      </c>
      <c r="Q247" t="s">
        <v>7</v>
      </c>
      <c r="U247" s="667"/>
    </row>
    <row r="248" spans="1:21">
      <c r="A248" t="s">
        <v>947</v>
      </c>
      <c r="B248" t="s">
        <v>950</v>
      </c>
      <c r="C248">
        <v>8.9999999999999993E-3</v>
      </c>
      <c r="D248" t="s">
        <v>6</v>
      </c>
      <c r="E248" s="669" t="s">
        <v>942</v>
      </c>
      <c r="F248" t="s">
        <v>951</v>
      </c>
      <c r="G248" t="s">
        <v>950</v>
      </c>
      <c r="H248">
        <v>6.7930000000000001</v>
      </c>
      <c r="J248" s="1" t="s">
        <v>770</v>
      </c>
      <c r="K248">
        <v>105416819</v>
      </c>
      <c r="L248" s="2">
        <v>43178</v>
      </c>
      <c r="M248">
        <v>21</v>
      </c>
      <c r="N248">
        <v>1</v>
      </c>
      <c r="O248">
        <v>0</v>
      </c>
      <c r="P248">
        <v>1</v>
      </c>
      <c r="Q248" t="s">
        <v>7</v>
      </c>
    </row>
    <row r="249" spans="1:21">
      <c r="A249" t="s">
        <v>947</v>
      </c>
      <c r="B249" t="s">
        <v>950</v>
      </c>
      <c r="C249">
        <v>8.9999999999999993E-3</v>
      </c>
      <c r="D249" t="s">
        <v>6</v>
      </c>
      <c r="E249" s="669" t="s">
        <v>942</v>
      </c>
      <c r="F249" t="s">
        <v>951</v>
      </c>
      <c r="G249" t="s">
        <v>950</v>
      </c>
      <c r="H249">
        <v>6.7930000000000001</v>
      </c>
      <c r="J249" s="1" t="s">
        <v>770</v>
      </c>
      <c r="K249">
        <v>106596777</v>
      </c>
      <c r="L249" s="2">
        <v>44355</v>
      </c>
      <c r="M249">
        <v>21</v>
      </c>
      <c r="N249">
        <v>1</v>
      </c>
      <c r="O249">
        <v>0</v>
      </c>
      <c r="P249">
        <v>1</v>
      </c>
      <c r="Q249" t="s">
        <v>7</v>
      </c>
    </row>
    <row r="250" spans="1:21">
      <c r="A250" t="s">
        <v>947</v>
      </c>
      <c r="B250" t="s">
        <v>950</v>
      </c>
      <c r="C250">
        <v>8.0000000000000002E-3</v>
      </c>
      <c r="D250" t="s">
        <v>6</v>
      </c>
      <c r="E250" s="669" t="s">
        <v>942</v>
      </c>
      <c r="F250" t="s">
        <v>951</v>
      </c>
      <c r="G250" t="s">
        <v>950</v>
      </c>
      <c r="H250">
        <v>6.7939999999999996</v>
      </c>
      <c r="J250" s="1" t="s">
        <v>770</v>
      </c>
      <c r="K250">
        <v>105306041</v>
      </c>
      <c r="L250" s="2">
        <v>43070</v>
      </c>
      <c r="M250">
        <v>21</v>
      </c>
      <c r="N250">
        <v>1</v>
      </c>
      <c r="O250">
        <v>0</v>
      </c>
      <c r="P250">
        <v>1</v>
      </c>
      <c r="Q250" t="s">
        <v>7</v>
      </c>
      <c r="U250" s="667"/>
    </row>
    <row r="251" spans="1:21">
      <c r="A251" t="s">
        <v>947</v>
      </c>
      <c r="B251" t="s">
        <v>950</v>
      </c>
      <c r="C251">
        <v>5.0000000000000001E-3</v>
      </c>
      <c r="D251" t="s">
        <v>6</v>
      </c>
      <c r="E251" s="669" t="s">
        <v>942</v>
      </c>
      <c r="F251" t="s">
        <v>951</v>
      </c>
      <c r="G251" t="s">
        <v>950</v>
      </c>
      <c r="H251">
        <v>6.7969999999999997</v>
      </c>
      <c r="J251" s="1" t="s">
        <v>770</v>
      </c>
      <c r="K251">
        <v>105288749</v>
      </c>
      <c r="L251" s="2">
        <v>43046</v>
      </c>
      <c r="M251">
        <v>21</v>
      </c>
      <c r="N251">
        <v>1</v>
      </c>
      <c r="O251">
        <v>0</v>
      </c>
      <c r="P251">
        <v>1</v>
      </c>
      <c r="Q251" t="s">
        <v>7</v>
      </c>
    </row>
    <row r="252" spans="1:21">
      <c r="A252" t="s">
        <v>947</v>
      </c>
      <c r="B252" t="s">
        <v>950</v>
      </c>
      <c r="C252">
        <v>5.0000000000000001E-3</v>
      </c>
      <c r="D252" t="s">
        <v>6</v>
      </c>
      <c r="E252" s="669" t="s">
        <v>942</v>
      </c>
      <c r="F252" t="s">
        <v>951</v>
      </c>
      <c r="G252" t="s">
        <v>950</v>
      </c>
      <c r="H252">
        <v>6.7969999999999997</v>
      </c>
      <c r="J252" s="1" t="s">
        <v>770</v>
      </c>
      <c r="K252">
        <v>108513387</v>
      </c>
      <c r="L252" s="2">
        <v>46171</v>
      </c>
      <c r="M252">
        <v>21</v>
      </c>
      <c r="N252">
        <v>1</v>
      </c>
      <c r="O252">
        <v>7</v>
      </c>
      <c r="P252">
        <v>1</v>
      </c>
      <c r="Q252" t="s">
        <v>7</v>
      </c>
      <c r="U252" s="667"/>
    </row>
    <row r="253" spans="1:21">
      <c r="A253" t="s">
        <v>947</v>
      </c>
      <c r="B253" t="s">
        <v>950</v>
      </c>
      <c r="C253">
        <v>2E-3</v>
      </c>
      <c r="D253" t="s">
        <v>6</v>
      </c>
      <c r="E253" s="669" t="s">
        <v>942</v>
      </c>
      <c r="F253" t="s">
        <v>946</v>
      </c>
      <c r="G253" t="s">
        <v>950</v>
      </c>
      <c r="H253">
        <v>6.8</v>
      </c>
      <c r="J253" s="1" t="s">
        <v>770</v>
      </c>
      <c r="K253">
        <v>105104140</v>
      </c>
      <c r="L253" s="2">
        <v>42874</v>
      </c>
      <c r="M253">
        <v>21</v>
      </c>
      <c r="N253">
        <v>1</v>
      </c>
      <c r="O253">
        <v>7</v>
      </c>
      <c r="P253">
        <v>1</v>
      </c>
      <c r="Q253" t="s">
        <v>3</v>
      </c>
    </row>
    <row r="254" spans="1:21">
      <c r="A254" t="s">
        <v>947</v>
      </c>
      <c r="B254" t="s">
        <v>950</v>
      </c>
      <c r="C254">
        <v>2E-3</v>
      </c>
      <c r="D254" t="s">
        <v>6</v>
      </c>
      <c r="E254" s="669" t="s">
        <v>942</v>
      </c>
      <c r="G254" t="s">
        <v>950</v>
      </c>
      <c r="H254">
        <v>6.8</v>
      </c>
      <c r="J254" s="1" t="s">
        <v>770</v>
      </c>
      <c r="K254">
        <v>105065784</v>
      </c>
      <c r="L254" s="2">
        <v>42835</v>
      </c>
      <c r="M254">
        <v>21</v>
      </c>
      <c r="N254">
        <v>1</v>
      </c>
      <c r="O254">
        <v>7</v>
      </c>
      <c r="P254">
        <v>1</v>
      </c>
      <c r="Q254" t="s">
        <v>7</v>
      </c>
      <c r="U254" s="667"/>
    </row>
    <row r="255" spans="1:21">
      <c r="A255" t="s">
        <v>947</v>
      </c>
      <c r="B255" t="s">
        <v>950</v>
      </c>
      <c r="C255">
        <v>2E-3</v>
      </c>
      <c r="D255" t="s">
        <v>756</v>
      </c>
      <c r="E255" s="669" t="s">
        <v>942</v>
      </c>
      <c r="G255" t="s">
        <v>950</v>
      </c>
      <c r="H255">
        <v>6.8</v>
      </c>
      <c r="J255" s="1" t="s">
        <v>770</v>
      </c>
      <c r="K255">
        <v>105530171</v>
      </c>
      <c r="L255" s="2">
        <v>43284</v>
      </c>
      <c r="M255">
        <v>28</v>
      </c>
      <c r="N255">
        <v>1</v>
      </c>
      <c r="O255">
        <v>7</v>
      </c>
      <c r="P255">
        <v>1</v>
      </c>
      <c r="Q255" t="s">
        <v>7</v>
      </c>
    </row>
    <row r="256" spans="1:21">
      <c r="A256" t="s">
        <v>947</v>
      </c>
      <c r="B256" t="s">
        <v>950</v>
      </c>
      <c r="C256">
        <v>0</v>
      </c>
      <c r="E256" s="669" t="s">
        <v>942</v>
      </c>
      <c r="F256" t="s">
        <v>988</v>
      </c>
      <c r="G256" t="s">
        <v>950</v>
      </c>
      <c r="H256">
        <v>6.8019999999999996</v>
      </c>
      <c r="J256" s="1" t="s">
        <v>770</v>
      </c>
      <c r="K256">
        <v>108134559</v>
      </c>
      <c r="L256" s="2">
        <v>45815</v>
      </c>
      <c r="M256">
        <v>30</v>
      </c>
      <c r="N256">
        <v>1</v>
      </c>
      <c r="O256">
        <v>7</v>
      </c>
      <c r="P256">
        <v>1</v>
      </c>
      <c r="Q256" t="s">
        <v>7</v>
      </c>
    </row>
    <row r="257" spans="1:21">
      <c r="A257" t="s">
        <v>947</v>
      </c>
      <c r="B257" t="s">
        <v>950</v>
      </c>
      <c r="C257">
        <v>0</v>
      </c>
      <c r="E257" s="669" t="s">
        <v>942</v>
      </c>
      <c r="F257" t="s">
        <v>953</v>
      </c>
      <c r="G257" t="s">
        <v>950</v>
      </c>
      <c r="H257">
        <v>6.8019999999999996</v>
      </c>
      <c r="J257" s="668" t="s">
        <v>770</v>
      </c>
      <c r="K257">
        <v>107471708</v>
      </c>
      <c r="L257" s="2">
        <v>45197</v>
      </c>
      <c r="M257">
        <v>30</v>
      </c>
      <c r="N257">
        <v>1</v>
      </c>
      <c r="O257">
        <v>7</v>
      </c>
      <c r="P257">
        <v>1</v>
      </c>
      <c r="Q257" t="s">
        <v>3</v>
      </c>
      <c r="U257" s="667"/>
    </row>
    <row r="258" spans="1:21">
      <c r="A258" t="s">
        <v>947</v>
      </c>
      <c r="B258" t="s">
        <v>950</v>
      </c>
      <c r="C258">
        <v>0</v>
      </c>
      <c r="D258" t="s">
        <v>756</v>
      </c>
      <c r="E258" s="669" t="s">
        <v>942</v>
      </c>
      <c r="F258" s="669" t="s">
        <v>942</v>
      </c>
      <c r="G258" t="s">
        <v>950</v>
      </c>
      <c r="H258">
        <v>6.8019999999999996</v>
      </c>
      <c r="J258" s="1" t="s">
        <v>770</v>
      </c>
      <c r="K258">
        <v>105472013</v>
      </c>
      <c r="L258" s="2">
        <v>43228</v>
      </c>
      <c r="M258">
        <v>30</v>
      </c>
      <c r="N258">
        <v>1</v>
      </c>
      <c r="O258">
        <v>8</v>
      </c>
      <c r="P258">
        <v>1</v>
      </c>
      <c r="Q258" t="s">
        <v>7</v>
      </c>
    </row>
    <row r="259" spans="1:21">
      <c r="A259" t="s">
        <v>947</v>
      </c>
      <c r="B259" t="s">
        <v>950</v>
      </c>
      <c r="C259">
        <v>0</v>
      </c>
      <c r="E259" s="669" t="s">
        <v>942</v>
      </c>
      <c r="F259" t="s">
        <v>946</v>
      </c>
      <c r="G259" t="s">
        <v>950</v>
      </c>
      <c r="H259">
        <v>6.8019999999999996</v>
      </c>
      <c r="J259" s="1" t="s">
        <v>770</v>
      </c>
      <c r="K259">
        <v>105100516</v>
      </c>
      <c r="L259" s="2">
        <v>42871</v>
      </c>
      <c r="M259">
        <v>26</v>
      </c>
      <c r="N259">
        <v>1</v>
      </c>
      <c r="O259">
        <v>8</v>
      </c>
      <c r="P259">
        <v>1</v>
      </c>
      <c r="Q259" t="s">
        <v>7</v>
      </c>
    </row>
    <row r="260" spans="1:21">
      <c r="A260" t="s">
        <v>947</v>
      </c>
      <c r="B260" t="s">
        <v>950</v>
      </c>
      <c r="C260">
        <v>0</v>
      </c>
      <c r="E260" s="669" t="s">
        <v>942</v>
      </c>
      <c r="F260" t="s">
        <v>951</v>
      </c>
      <c r="G260" t="s">
        <v>950</v>
      </c>
      <c r="H260">
        <v>6.8019999999999996</v>
      </c>
      <c r="J260" s="1" t="s">
        <v>770</v>
      </c>
      <c r="K260">
        <v>108185378</v>
      </c>
      <c r="L260" s="2">
        <v>45866</v>
      </c>
      <c r="M260">
        <v>21</v>
      </c>
      <c r="N260">
        <v>1</v>
      </c>
      <c r="O260">
        <v>8</v>
      </c>
      <c r="P260">
        <v>1</v>
      </c>
      <c r="Q260" t="s">
        <v>7</v>
      </c>
    </row>
    <row r="261" spans="1:21">
      <c r="A261" t="s">
        <v>947</v>
      </c>
      <c r="B261" t="s">
        <v>950</v>
      </c>
      <c r="C261">
        <v>0</v>
      </c>
      <c r="E261" s="669" t="s">
        <v>942</v>
      </c>
      <c r="F261" t="s">
        <v>951</v>
      </c>
      <c r="G261" t="s">
        <v>950</v>
      </c>
      <c r="H261">
        <v>6.8019999999999996</v>
      </c>
      <c r="J261" s="1" t="s">
        <v>770</v>
      </c>
      <c r="K261">
        <v>107453797</v>
      </c>
      <c r="L261" s="2">
        <v>45180</v>
      </c>
      <c r="M261">
        <v>23</v>
      </c>
      <c r="N261">
        <v>1</v>
      </c>
      <c r="O261">
        <v>7</v>
      </c>
      <c r="P261">
        <v>5</v>
      </c>
      <c r="Q261" t="s">
        <v>3</v>
      </c>
      <c r="U261" s="667"/>
    </row>
    <row r="262" spans="1:21">
      <c r="A262" t="s">
        <v>947</v>
      </c>
      <c r="B262" t="s">
        <v>950</v>
      </c>
      <c r="C262">
        <v>0</v>
      </c>
      <c r="E262" s="669" t="s">
        <v>942</v>
      </c>
      <c r="G262" t="s">
        <v>950</v>
      </c>
      <c r="H262">
        <v>6.8019999999999996</v>
      </c>
      <c r="J262" s="1" t="s">
        <v>770</v>
      </c>
      <c r="K262">
        <v>105251652</v>
      </c>
      <c r="L262" s="2">
        <v>43021</v>
      </c>
      <c r="M262">
        <v>21</v>
      </c>
      <c r="N262">
        <v>1</v>
      </c>
      <c r="O262">
        <v>7</v>
      </c>
      <c r="P262">
        <v>1</v>
      </c>
      <c r="Q262" t="s">
        <v>7</v>
      </c>
    </row>
    <row r="263" spans="1:21">
      <c r="A263" t="s">
        <v>947</v>
      </c>
      <c r="B263" t="s">
        <v>950</v>
      </c>
      <c r="C263">
        <v>0</v>
      </c>
      <c r="E263" s="669" t="s">
        <v>942</v>
      </c>
      <c r="G263" t="s">
        <v>950</v>
      </c>
      <c r="H263">
        <v>6.8019999999999996</v>
      </c>
      <c r="J263" s="1" t="s">
        <v>770</v>
      </c>
      <c r="K263">
        <v>105812332</v>
      </c>
      <c r="L263" s="2">
        <v>43549</v>
      </c>
      <c r="M263">
        <v>21</v>
      </c>
      <c r="N263">
        <v>1</v>
      </c>
      <c r="O263">
        <v>7</v>
      </c>
      <c r="P263">
        <v>1</v>
      </c>
      <c r="Q263" t="s">
        <v>7</v>
      </c>
    </row>
    <row r="264" spans="1:21">
      <c r="A264" t="s">
        <v>947</v>
      </c>
      <c r="B264" t="s">
        <v>950</v>
      </c>
      <c r="C264">
        <v>0</v>
      </c>
      <c r="E264" s="669" t="s">
        <v>942</v>
      </c>
      <c r="G264" t="s">
        <v>950</v>
      </c>
      <c r="H264">
        <v>6.8019999999999996</v>
      </c>
      <c r="J264" s="1" t="s">
        <v>770</v>
      </c>
      <c r="K264">
        <v>105851751</v>
      </c>
      <c r="L264" s="2">
        <v>43589</v>
      </c>
      <c r="M264">
        <v>21</v>
      </c>
      <c r="N264">
        <v>1</v>
      </c>
      <c r="O264">
        <v>7</v>
      </c>
      <c r="P264">
        <v>1</v>
      </c>
      <c r="Q264" t="s">
        <v>7</v>
      </c>
    </row>
    <row r="265" spans="1:21">
      <c r="A265" t="s">
        <v>947</v>
      </c>
      <c r="B265" t="s">
        <v>950</v>
      </c>
      <c r="C265">
        <v>0</v>
      </c>
      <c r="E265" s="669" t="s">
        <v>942</v>
      </c>
      <c r="G265" t="s">
        <v>950</v>
      </c>
      <c r="H265">
        <v>6.8019999999999996</v>
      </c>
      <c r="J265" s="1" t="s">
        <v>770</v>
      </c>
      <c r="K265">
        <v>105927533</v>
      </c>
      <c r="L265" s="2">
        <v>43661</v>
      </c>
      <c r="M265">
        <v>21</v>
      </c>
      <c r="N265">
        <v>1</v>
      </c>
      <c r="O265">
        <v>7</v>
      </c>
      <c r="P265">
        <v>1</v>
      </c>
      <c r="Q265" t="s">
        <v>7</v>
      </c>
    </row>
    <row r="266" spans="1:21">
      <c r="A266" t="s">
        <v>947</v>
      </c>
      <c r="B266" t="s">
        <v>950</v>
      </c>
      <c r="C266">
        <v>0</v>
      </c>
      <c r="E266" s="669" t="s">
        <v>942</v>
      </c>
      <c r="G266" t="s">
        <v>950</v>
      </c>
      <c r="H266">
        <v>6.8019999999999996</v>
      </c>
      <c r="J266" s="1" t="s">
        <v>770</v>
      </c>
      <c r="K266">
        <v>106750298</v>
      </c>
      <c r="L266" s="2">
        <v>44501</v>
      </c>
      <c r="M266">
        <v>21</v>
      </c>
      <c r="N266">
        <v>1</v>
      </c>
      <c r="O266">
        <v>7</v>
      </c>
      <c r="P266">
        <v>1</v>
      </c>
      <c r="Q266" t="s">
        <v>7</v>
      </c>
    </row>
    <row r="267" spans="1:21">
      <c r="A267" t="s">
        <v>947</v>
      </c>
      <c r="B267" t="s">
        <v>950</v>
      </c>
      <c r="C267">
        <v>0</v>
      </c>
      <c r="E267" s="669" t="s">
        <v>942</v>
      </c>
      <c r="G267" t="s">
        <v>950</v>
      </c>
      <c r="H267">
        <v>6.8019999999999996</v>
      </c>
      <c r="J267" s="1" t="s">
        <v>770</v>
      </c>
      <c r="K267">
        <v>108528080</v>
      </c>
      <c r="L267" s="2">
        <v>46185</v>
      </c>
      <c r="M267">
        <v>23</v>
      </c>
      <c r="N267">
        <v>1</v>
      </c>
      <c r="O267">
        <v>7</v>
      </c>
      <c r="P267">
        <v>1</v>
      </c>
      <c r="Q267" t="s">
        <v>3</v>
      </c>
    </row>
    <row r="268" spans="1:21">
      <c r="A268" t="s">
        <v>947</v>
      </c>
      <c r="B268" t="s">
        <v>950</v>
      </c>
      <c r="C268">
        <v>0</v>
      </c>
      <c r="E268" s="669" t="s">
        <v>942</v>
      </c>
      <c r="G268" t="s">
        <v>950</v>
      </c>
      <c r="H268">
        <v>6.8019999999999996</v>
      </c>
      <c r="J268" s="1" t="s">
        <v>770</v>
      </c>
      <c r="K268">
        <v>106547772</v>
      </c>
      <c r="L268" s="2">
        <v>44302</v>
      </c>
      <c r="M268">
        <v>30</v>
      </c>
      <c r="N268">
        <v>1</v>
      </c>
      <c r="O268">
        <v>7</v>
      </c>
      <c r="P268">
        <v>4</v>
      </c>
      <c r="Q268" t="s">
        <v>7</v>
      </c>
    </row>
    <row r="269" spans="1:21">
      <c r="A269" t="s">
        <v>947</v>
      </c>
      <c r="B269" t="s">
        <v>950</v>
      </c>
      <c r="C269">
        <v>0</v>
      </c>
      <c r="E269" s="669" t="s">
        <v>942</v>
      </c>
      <c r="G269" t="s">
        <v>950</v>
      </c>
      <c r="H269">
        <v>6.8019999999999996</v>
      </c>
      <c r="J269" s="1" t="s">
        <v>770</v>
      </c>
      <c r="K269">
        <v>106888816</v>
      </c>
      <c r="L269" s="2">
        <v>44632</v>
      </c>
      <c r="M269">
        <v>30</v>
      </c>
      <c r="N269">
        <v>1</v>
      </c>
      <c r="O269">
        <v>7</v>
      </c>
      <c r="P269">
        <v>1</v>
      </c>
      <c r="Q269" t="s">
        <v>7</v>
      </c>
    </row>
    <row r="270" spans="1:21">
      <c r="A270" t="s">
        <v>947</v>
      </c>
      <c r="B270" t="s">
        <v>950</v>
      </c>
      <c r="C270">
        <v>0</v>
      </c>
      <c r="E270" s="669" t="s">
        <v>942</v>
      </c>
      <c r="G270" t="s">
        <v>950</v>
      </c>
      <c r="H270">
        <v>6.8019999999999996</v>
      </c>
      <c r="J270" s="1" t="s">
        <v>770</v>
      </c>
      <c r="K270">
        <v>108064946</v>
      </c>
      <c r="L270" s="2">
        <v>45747</v>
      </c>
      <c r="M270">
        <v>30</v>
      </c>
      <c r="N270">
        <v>1</v>
      </c>
      <c r="O270">
        <v>7</v>
      </c>
      <c r="P270">
        <v>1</v>
      </c>
      <c r="Q270" t="s">
        <v>7</v>
      </c>
    </row>
    <row r="271" spans="1:21">
      <c r="A271" t="s">
        <v>947</v>
      </c>
      <c r="B271" t="s">
        <v>950</v>
      </c>
      <c r="C271">
        <v>4.0000000000000001E-3</v>
      </c>
      <c r="D271" t="s">
        <v>757</v>
      </c>
      <c r="E271" s="669" t="s">
        <v>942</v>
      </c>
      <c r="F271" t="s">
        <v>951</v>
      </c>
      <c r="G271" t="s">
        <v>950</v>
      </c>
      <c r="H271">
        <v>6.806</v>
      </c>
      <c r="J271" s="1" t="s">
        <v>770</v>
      </c>
      <c r="K271">
        <v>105713667</v>
      </c>
      <c r="L271" s="2">
        <v>43450</v>
      </c>
      <c r="M271">
        <v>31</v>
      </c>
      <c r="N271">
        <v>1</v>
      </c>
      <c r="O271">
        <v>7</v>
      </c>
      <c r="P271">
        <v>1</v>
      </c>
      <c r="Q271" t="s">
        <v>7</v>
      </c>
    </row>
    <row r="272" spans="1:21">
      <c r="A272" t="s">
        <v>947</v>
      </c>
      <c r="B272" t="s">
        <v>950</v>
      </c>
      <c r="C272">
        <v>8.9999999999999993E-3</v>
      </c>
      <c r="D272" t="s">
        <v>757</v>
      </c>
      <c r="E272" s="669" t="s">
        <v>942</v>
      </c>
      <c r="F272" t="s">
        <v>951</v>
      </c>
      <c r="G272" t="s">
        <v>950</v>
      </c>
      <c r="H272">
        <v>6.8109999999999999</v>
      </c>
      <c r="J272" s="1" t="s">
        <v>770</v>
      </c>
      <c r="K272">
        <v>105328522</v>
      </c>
      <c r="L272" s="2">
        <v>43089</v>
      </c>
      <c r="M272">
        <v>21</v>
      </c>
      <c r="N272">
        <v>2</v>
      </c>
      <c r="O272">
        <v>7</v>
      </c>
      <c r="P272">
        <v>1</v>
      </c>
      <c r="Q272" t="s">
        <v>3</v>
      </c>
    </row>
    <row r="273" spans="1:17">
      <c r="A273" t="s">
        <v>947</v>
      </c>
      <c r="B273" t="s">
        <v>950</v>
      </c>
      <c r="C273">
        <v>1.4E-2</v>
      </c>
      <c r="D273" t="s">
        <v>757</v>
      </c>
      <c r="E273" s="669" t="s">
        <v>942</v>
      </c>
      <c r="F273" t="s">
        <v>965</v>
      </c>
      <c r="G273" t="s">
        <v>950</v>
      </c>
      <c r="H273">
        <v>6.8159999999999998</v>
      </c>
      <c r="J273" s="1" t="s">
        <v>770</v>
      </c>
      <c r="K273">
        <v>105240776</v>
      </c>
      <c r="L273" s="2">
        <v>43014</v>
      </c>
      <c r="M273">
        <v>21</v>
      </c>
      <c r="N273">
        <v>1</v>
      </c>
      <c r="O273">
        <v>0</v>
      </c>
      <c r="P273">
        <v>1</v>
      </c>
      <c r="Q273" t="s">
        <v>7</v>
      </c>
    </row>
    <row r="274" spans="1:17">
      <c r="A274" t="s">
        <v>947</v>
      </c>
      <c r="B274" t="s">
        <v>950</v>
      </c>
      <c r="C274">
        <v>1.4999999999999999E-2</v>
      </c>
      <c r="D274" t="s">
        <v>757</v>
      </c>
      <c r="E274" s="669" t="s">
        <v>942</v>
      </c>
      <c r="F274" t="s">
        <v>974</v>
      </c>
      <c r="G274" t="s">
        <v>950</v>
      </c>
      <c r="H274">
        <v>6.8170000000000002</v>
      </c>
      <c r="J274" s="1" t="s">
        <v>770</v>
      </c>
      <c r="K274">
        <v>106087835</v>
      </c>
      <c r="L274" s="2">
        <v>43798</v>
      </c>
      <c r="M274">
        <v>21</v>
      </c>
      <c r="N274">
        <v>1</v>
      </c>
      <c r="O274">
        <v>0</v>
      </c>
      <c r="P274">
        <v>1</v>
      </c>
      <c r="Q274" t="s">
        <v>7</v>
      </c>
    </row>
    <row r="275" spans="1:17">
      <c r="A275" t="s">
        <v>947</v>
      </c>
      <c r="B275" t="s">
        <v>950</v>
      </c>
      <c r="C275">
        <v>1.6E-2</v>
      </c>
      <c r="D275" t="s">
        <v>757</v>
      </c>
      <c r="E275" s="669" t="s">
        <v>942</v>
      </c>
      <c r="F275" t="s">
        <v>946</v>
      </c>
      <c r="G275" t="s">
        <v>950</v>
      </c>
      <c r="H275">
        <v>6.8179999999999996</v>
      </c>
      <c r="J275" s="1" t="s">
        <v>770</v>
      </c>
      <c r="K275">
        <v>105169259</v>
      </c>
      <c r="L275" s="2">
        <v>42934</v>
      </c>
      <c r="M275">
        <v>21</v>
      </c>
      <c r="N275">
        <v>1</v>
      </c>
      <c r="O275">
        <v>0</v>
      </c>
      <c r="P275">
        <v>1</v>
      </c>
      <c r="Q275" t="s">
        <v>8</v>
      </c>
    </row>
    <row r="276" spans="1:17">
      <c r="A276" t="s">
        <v>947</v>
      </c>
      <c r="B276" t="s">
        <v>950</v>
      </c>
      <c r="C276">
        <v>1.9E-2</v>
      </c>
      <c r="D276" t="s">
        <v>757</v>
      </c>
      <c r="E276" s="669" t="s">
        <v>942</v>
      </c>
      <c r="F276" t="s">
        <v>946</v>
      </c>
      <c r="G276" t="s">
        <v>950</v>
      </c>
      <c r="H276">
        <v>6.8209999999999997</v>
      </c>
      <c r="J276" s="1" t="s">
        <v>770</v>
      </c>
      <c r="K276">
        <v>107761990</v>
      </c>
      <c r="L276" s="2">
        <v>45463</v>
      </c>
      <c r="M276">
        <v>31</v>
      </c>
      <c r="N276">
        <v>1</v>
      </c>
      <c r="O276">
        <v>0</v>
      </c>
      <c r="P276">
        <v>1</v>
      </c>
      <c r="Q276" t="s">
        <v>7</v>
      </c>
    </row>
    <row r="277" spans="1:17">
      <c r="A277" t="s">
        <v>947</v>
      </c>
      <c r="B277" t="s">
        <v>950</v>
      </c>
      <c r="C277">
        <v>1.9E-2</v>
      </c>
      <c r="D277" t="s">
        <v>757</v>
      </c>
      <c r="E277" s="669" t="s">
        <v>942</v>
      </c>
      <c r="F277" t="s">
        <v>951</v>
      </c>
      <c r="G277" t="s">
        <v>950</v>
      </c>
      <c r="H277">
        <v>6.8209999999999997</v>
      </c>
      <c r="J277" s="1" t="s">
        <v>770</v>
      </c>
      <c r="K277">
        <v>107817333</v>
      </c>
      <c r="L277" s="2">
        <v>45517</v>
      </c>
      <c r="M277">
        <v>21</v>
      </c>
      <c r="N277">
        <v>1</v>
      </c>
      <c r="O277">
        <v>0</v>
      </c>
      <c r="P277">
        <v>1</v>
      </c>
      <c r="Q277" t="s">
        <v>7</v>
      </c>
    </row>
    <row r="278" spans="1:17">
      <c r="A278" t="s">
        <v>947</v>
      </c>
      <c r="B278" s="669" t="s">
        <v>942</v>
      </c>
      <c r="C278">
        <v>0</v>
      </c>
      <c r="E278" t="s">
        <v>950</v>
      </c>
      <c r="F278" t="s">
        <v>988</v>
      </c>
      <c r="G278" s="669" t="s">
        <v>939</v>
      </c>
      <c r="H278">
        <v>0</v>
      </c>
      <c r="J278" s="1" t="s">
        <v>770</v>
      </c>
      <c r="K278">
        <v>107787982</v>
      </c>
      <c r="L278" s="2">
        <v>45488</v>
      </c>
      <c r="M278">
        <v>30</v>
      </c>
      <c r="N278">
        <v>1</v>
      </c>
      <c r="O278">
        <v>7</v>
      </c>
      <c r="P278">
        <v>1</v>
      </c>
      <c r="Q278" t="s">
        <v>7</v>
      </c>
    </row>
    <row r="279" spans="1:17">
      <c r="A279" t="s">
        <v>947</v>
      </c>
      <c r="B279" s="669" t="s">
        <v>942</v>
      </c>
      <c r="C279">
        <v>4.2000000000000003E-2</v>
      </c>
      <c r="D279" t="s">
        <v>758</v>
      </c>
      <c r="E279" t="s">
        <v>950</v>
      </c>
      <c r="F279" t="s">
        <v>953</v>
      </c>
      <c r="G279" s="669" t="s">
        <v>939</v>
      </c>
      <c r="H279">
        <v>0</v>
      </c>
      <c r="J279" s="1" t="s">
        <v>770</v>
      </c>
      <c r="K279">
        <v>107482671</v>
      </c>
      <c r="L279" s="2">
        <v>45203</v>
      </c>
      <c r="M279">
        <v>21</v>
      </c>
      <c r="N279">
        <v>1</v>
      </c>
      <c r="O279">
        <v>0</v>
      </c>
      <c r="P279">
        <v>1</v>
      </c>
      <c r="Q279" t="s">
        <v>3</v>
      </c>
    </row>
    <row r="280" spans="1:17">
      <c r="A280" t="s">
        <v>947</v>
      </c>
      <c r="B280" s="669" t="s">
        <v>942</v>
      </c>
      <c r="C280">
        <v>6.0000000000000001E-3</v>
      </c>
      <c r="D280" t="s">
        <v>758</v>
      </c>
      <c r="E280" t="s">
        <v>950</v>
      </c>
      <c r="F280" t="s">
        <v>953</v>
      </c>
      <c r="G280" s="669" t="s">
        <v>939</v>
      </c>
      <c r="H280">
        <v>0</v>
      </c>
      <c r="J280" s="1" t="s">
        <v>770</v>
      </c>
      <c r="K280">
        <v>106422367</v>
      </c>
      <c r="L280" s="2">
        <v>44166</v>
      </c>
      <c r="M280">
        <v>32</v>
      </c>
      <c r="N280">
        <v>1</v>
      </c>
      <c r="O280">
        <v>7</v>
      </c>
      <c r="P280">
        <v>1</v>
      </c>
      <c r="Q280" t="s">
        <v>7</v>
      </c>
    </row>
    <row r="281" spans="1:17">
      <c r="A281" t="s">
        <v>947</v>
      </c>
      <c r="B281" s="669" t="s">
        <v>942</v>
      </c>
      <c r="C281">
        <v>0</v>
      </c>
      <c r="E281" t="s">
        <v>950</v>
      </c>
      <c r="F281" t="s">
        <v>967</v>
      </c>
      <c r="G281" s="669" t="s">
        <v>939</v>
      </c>
      <c r="H281">
        <v>0</v>
      </c>
      <c r="J281" s="1" t="s">
        <v>770</v>
      </c>
      <c r="K281">
        <v>105580820</v>
      </c>
      <c r="L281" s="2">
        <v>43336</v>
      </c>
      <c r="M281">
        <v>24</v>
      </c>
      <c r="N281">
        <v>1</v>
      </c>
      <c r="O281">
        <v>7</v>
      </c>
      <c r="P281">
        <v>2</v>
      </c>
      <c r="Q281" t="s">
        <v>7</v>
      </c>
    </row>
    <row r="282" spans="1:17">
      <c r="A282" t="s">
        <v>947</v>
      </c>
      <c r="B282" s="669" t="s">
        <v>942</v>
      </c>
      <c r="C282">
        <v>0</v>
      </c>
      <c r="E282" t="s">
        <v>950</v>
      </c>
      <c r="F282" t="s">
        <v>987</v>
      </c>
      <c r="G282" s="669" t="s">
        <v>939</v>
      </c>
      <c r="H282">
        <v>0</v>
      </c>
      <c r="J282" s="1" t="s">
        <v>770</v>
      </c>
      <c r="K282">
        <v>107366351</v>
      </c>
      <c r="L282" s="2">
        <v>45091</v>
      </c>
      <c r="M282">
        <v>31</v>
      </c>
      <c r="N282">
        <v>1</v>
      </c>
      <c r="O282">
        <v>22</v>
      </c>
      <c r="P282">
        <v>1</v>
      </c>
      <c r="Q282" t="s">
        <v>7</v>
      </c>
    </row>
    <row r="283" spans="1:17">
      <c r="A283" t="s">
        <v>947</v>
      </c>
      <c r="B283" s="669" t="s">
        <v>942</v>
      </c>
      <c r="C283">
        <v>1.9E-2</v>
      </c>
      <c r="D283" t="s">
        <v>758</v>
      </c>
      <c r="E283" t="s">
        <v>950</v>
      </c>
      <c r="G283" s="669" t="s">
        <v>939</v>
      </c>
      <c r="H283">
        <v>0</v>
      </c>
      <c r="J283" s="1" t="s">
        <v>770</v>
      </c>
      <c r="K283">
        <v>105212509</v>
      </c>
      <c r="L283" s="2">
        <v>42983</v>
      </c>
      <c r="M283">
        <v>1</v>
      </c>
      <c r="N283">
        <v>2</v>
      </c>
      <c r="O283">
        <v>12</v>
      </c>
      <c r="P283">
        <v>4</v>
      </c>
      <c r="Q283" t="s">
        <v>8</v>
      </c>
    </row>
    <row r="284" spans="1:17">
      <c r="A284" t="s">
        <v>947</v>
      </c>
      <c r="B284" s="669" t="s">
        <v>942</v>
      </c>
      <c r="C284">
        <v>0</v>
      </c>
      <c r="E284" t="s">
        <v>950</v>
      </c>
      <c r="G284" s="669" t="s">
        <v>939</v>
      </c>
      <c r="H284">
        <v>0</v>
      </c>
      <c r="J284" s="1" t="s">
        <v>770</v>
      </c>
      <c r="K284">
        <v>106592483</v>
      </c>
      <c r="L284" s="2">
        <v>44350</v>
      </c>
      <c r="M284">
        <v>21</v>
      </c>
      <c r="N284">
        <v>2</v>
      </c>
      <c r="O284">
        <v>8</v>
      </c>
      <c r="P284">
        <v>1</v>
      </c>
      <c r="Q284" t="s">
        <v>7</v>
      </c>
    </row>
    <row r="285" spans="1:17">
      <c r="A285" t="s">
        <v>947</v>
      </c>
      <c r="B285" s="669" t="s">
        <v>942</v>
      </c>
      <c r="C285">
        <v>5.0000000000000001E-3</v>
      </c>
      <c r="D285" t="s">
        <v>756</v>
      </c>
      <c r="E285" t="s">
        <v>950</v>
      </c>
      <c r="F285" t="s">
        <v>953</v>
      </c>
      <c r="G285" s="669" t="s">
        <v>939</v>
      </c>
      <c r="H285">
        <v>5.0000000000000001E-3</v>
      </c>
      <c r="J285" s="1" t="s">
        <v>770</v>
      </c>
      <c r="K285">
        <v>108468535</v>
      </c>
      <c r="L285" s="2">
        <v>46129</v>
      </c>
      <c r="M285">
        <v>21</v>
      </c>
      <c r="N285">
        <v>1</v>
      </c>
      <c r="O285">
        <v>7</v>
      </c>
      <c r="P285">
        <v>1</v>
      </c>
      <c r="Q285" t="s">
        <v>7</v>
      </c>
    </row>
    <row r="286" spans="1:17">
      <c r="A286" t="s">
        <v>947</v>
      </c>
      <c r="B286" s="669" t="s">
        <v>942</v>
      </c>
      <c r="C286">
        <v>8.9999999999999993E-3</v>
      </c>
      <c r="D286" t="s">
        <v>756</v>
      </c>
      <c r="E286" t="s">
        <v>950</v>
      </c>
      <c r="F286" t="s">
        <v>953</v>
      </c>
      <c r="G286" s="669" t="s">
        <v>939</v>
      </c>
      <c r="H286">
        <v>8.9999999999999993E-3</v>
      </c>
      <c r="J286" s="1" t="s">
        <v>770</v>
      </c>
      <c r="K286">
        <v>108275163</v>
      </c>
      <c r="L286" s="2">
        <v>45953</v>
      </c>
      <c r="M286">
        <v>21</v>
      </c>
      <c r="N286">
        <v>1</v>
      </c>
      <c r="O286">
        <v>7</v>
      </c>
      <c r="P286">
        <v>1</v>
      </c>
      <c r="Q286" t="s">
        <v>7</v>
      </c>
    </row>
    <row r="287" spans="1:17">
      <c r="A287" t="s">
        <v>947</v>
      </c>
      <c r="B287" s="669" t="s">
        <v>942</v>
      </c>
      <c r="C287">
        <v>0.01</v>
      </c>
      <c r="D287" t="s">
        <v>756</v>
      </c>
      <c r="E287" t="s">
        <v>950</v>
      </c>
      <c r="F287" t="s">
        <v>953</v>
      </c>
      <c r="G287" s="669" t="s">
        <v>939</v>
      </c>
      <c r="H287">
        <v>0.01</v>
      </c>
      <c r="J287" s="1" t="s">
        <v>770</v>
      </c>
      <c r="K287">
        <v>105888449</v>
      </c>
      <c r="L287" s="2">
        <v>43560</v>
      </c>
      <c r="M287">
        <v>21</v>
      </c>
      <c r="N287">
        <v>2</v>
      </c>
      <c r="O287">
        <v>0</v>
      </c>
      <c r="P287">
        <v>1</v>
      </c>
      <c r="Q287" t="s">
        <v>3</v>
      </c>
    </row>
    <row r="288" spans="1:17">
      <c r="A288" t="s">
        <v>947</v>
      </c>
      <c r="B288" s="669" t="s">
        <v>942</v>
      </c>
      <c r="C288">
        <v>1.4E-2</v>
      </c>
      <c r="D288" t="s">
        <v>756</v>
      </c>
      <c r="E288" t="s">
        <v>950</v>
      </c>
      <c r="F288" t="s">
        <v>953</v>
      </c>
      <c r="G288" s="669" t="s">
        <v>939</v>
      </c>
      <c r="H288">
        <v>1.4E-2</v>
      </c>
      <c r="J288" s="1" t="s">
        <v>770</v>
      </c>
      <c r="K288">
        <v>105390828</v>
      </c>
      <c r="L288" s="2">
        <v>43154</v>
      </c>
      <c r="M288">
        <v>21</v>
      </c>
      <c r="N288">
        <v>1</v>
      </c>
      <c r="P288">
        <v>1</v>
      </c>
      <c r="Q288" t="s">
        <v>3</v>
      </c>
    </row>
    <row r="289" spans="1:17">
      <c r="A289" t="s">
        <v>947</v>
      </c>
      <c r="B289" s="669" t="s">
        <v>942</v>
      </c>
      <c r="C289">
        <v>1.9E-2</v>
      </c>
      <c r="D289" t="s">
        <v>756</v>
      </c>
      <c r="E289" t="s">
        <v>950</v>
      </c>
      <c r="F289" t="s">
        <v>953</v>
      </c>
      <c r="G289" s="669" t="s">
        <v>939</v>
      </c>
      <c r="H289">
        <v>1.9E-2</v>
      </c>
      <c r="J289" s="1" t="s">
        <v>770</v>
      </c>
      <c r="K289">
        <v>104939553</v>
      </c>
      <c r="L289" s="2">
        <v>42711</v>
      </c>
      <c r="M289">
        <v>30</v>
      </c>
      <c r="N289">
        <v>1</v>
      </c>
      <c r="O289">
        <v>0</v>
      </c>
      <c r="P289">
        <v>1</v>
      </c>
      <c r="Q289" t="s">
        <v>7</v>
      </c>
    </row>
    <row r="290" spans="1:17">
      <c r="A290" t="s">
        <v>947</v>
      </c>
      <c r="B290" s="669" t="s">
        <v>942</v>
      </c>
      <c r="C290">
        <v>2.8000000000000001E-2</v>
      </c>
      <c r="D290" t="s">
        <v>756</v>
      </c>
      <c r="E290" t="s">
        <v>950</v>
      </c>
      <c r="F290" t="s">
        <v>953</v>
      </c>
      <c r="G290" s="669" t="s">
        <v>939</v>
      </c>
      <c r="H290">
        <v>2.8000000000000001E-2</v>
      </c>
      <c r="J290" s="1" t="s">
        <v>770</v>
      </c>
      <c r="K290">
        <v>105944937</v>
      </c>
      <c r="L290" s="2">
        <v>43678</v>
      </c>
      <c r="M290">
        <v>30</v>
      </c>
      <c r="N290">
        <v>1</v>
      </c>
      <c r="O290">
        <v>0</v>
      </c>
      <c r="P290">
        <v>1</v>
      </c>
      <c r="Q290" t="s">
        <v>7</v>
      </c>
    </row>
    <row r="291" spans="1:17">
      <c r="A291" t="s">
        <v>947</v>
      </c>
      <c r="B291" s="669" t="s">
        <v>942</v>
      </c>
      <c r="C291">
        <v>3.7999999999999999E-2</v>
      </c>
      <c r="D291" t="s">
        <v>756</v>
      </c>
      <c r="E291" t="s">
        <v>950</v>
      </c>
      <c r="F291" t="s">
        <v>953</v>
      </c>
      <c r="G291" s="669" t="s">
        <v>939</v>
      </c>
      <c r="H291">
        <v>3.7999999999999999E-2</v>
      </c>
      <c r="J291" s="1" t="s">
        <v>770</v>
      </c>
      <c r="K291">
        <v>105744513</v>
      </c>
      <c r="L291" s="2">
        <v>43481</v>
      </c>
      <c r="M291">
        <v>21</v>
      </c>
      <c r="N291">
        <v>1</v>
      </c>
      <c r="O291">
        <v>0</v>
      </c>
      <c r="P291">
        <v>1</v>
      </c>
      <c r="Q291" t="s">
        <v>7</v>
      </c>
    </row>
    <row r="292" spans="1:17">
      <c r="A292" t="s">
        <v>947</v>
      </c>
      <c r="B292" s="669" t="s">
        <v>942</v>
      </c>
      <c r="C292">
        <v>3.7999999999999999E-2</v>
      </c>
      <c r="D292" t="s">
        <v>756</v>
      </c>
      <c r="E292" t="s">
        <v>950</v>
      </c>
      <c r="F292" t="s">
        <v>953</v>
      </c>
      <c r="G292" s="669" t="s">
        <v>939</v>
      </c>
      <c r="H292">
        <v>3.7999999999999999E-2</v>
      </c>
      <c r="J292" s="1" t="s">
        <v>770</v>
      </c>
      <c r="K292">
        <v>106614425</v>
      </c>
      <c r="L292" s="2">
        <v>44376</v>
      </c>
      <c r="M292">
        <v>21</v>
      </c>
      <c r="N292">
        <v>1</v>
      </c>
      <c r="O292">
        <v>0</v>
      </c>
      <c r="P292">
        <v>1</v>
      </c>
      <c r="Q292" t="s">
        <v>7</v>
      </c>
    </row>
    <row r="293" spans="1:17">
      <c r="A293" t="s">
        <v>947</v>
      </c>
      <c r="B293" s="669" t="s">
        <v>942</v>
      </c>
      <c r="C293">
        <v>0.55000000000000004</v>
      </c>
      <c r="D293" t="s">
        <v>765</v>
      </c>
      <c r="E293" t="s">
        <v>953</v>
      </c>
      <c r="F293" t="s">
        <v>950</v>
      </c>
      <c r="G293" s="669" t="s">
        <v>939</v>
      </c>
      <c r="H293">
        <v>4.1000000000000002E-2</v>
      </c>
      <c r="J293" s="1" t="s">
        <v>770</v>
      </c>
      <c r="K293">
        <v>107693400</v>
      </c>
      <c r="L293" s="2">
        <v>45399</v>
      </c>
      <c r="M293">
        <v>21</v>
      </c>
      <c r="N293">
        <v>1</v>
      </c>
      <c r="O293">
        <v>0</v>
      </c>
      <c r="P293">
        <v>1</v>
      </c>
      <c r="Q293" t="s">
        <v>7</v>
      </c>
    </row>
    <row r="294" spans="1:17">
      <c r="A294" t="s">
        <v>947</v>
      </c>
      <c r="B294" s="669" t="s">
        <v>942</v>
      </c>
      <c r="C294">
        <v>1</v>
      </c>
      <c r="D294" t="s">
        <v>758</v>
      </c>
      <c r="E294" t="s">
        <v>948</v>
      </c>
      <c r="F294" t="s">
        <v>950</v>
      </c>
      <c r="G294" s="669" t="s">
        <v>939</v>
      </c>
      <c r="H294">
        <v>4.1000000000000002E-2</v>
      </c>
      <c r="J294" s="1" t="s">
        <v>770</v>
      </c>
      <c r="K294">
        <v>108185380</v>
      </c>
      <c r="L294" s="2">
        <v>45866</v>
      </c>
      <c r="M294">
        <v>21</v>
      </c>
      <c r="N294">
        <v>1</v>
      </c>
      <c r="O294">
        <v>7</v>
      </c>
      <c r="P294">
        <v>1</v>
      </c>
      <c r="Q294" t="s">
        <v>7</v>
      </c>
    </row>
    <row r="295" spans="1:17">
      <c r="A295" t="s">
        <v>947</v>
      </c>
      <c r="B295" s="669" t="s">
        <v>942</v>
      </c>
      <c r="C295">
        <v>4.7E-2</v>
      </c>
      <c r="D295" t="s">
        <v>756</v>
      </c>
      <c r="E295" t="s">
        <v>950</v>
      </c>
      <c r="F295" t="s">
        <v>953</v>
      </c>
      <c r="G295" s="669" t="s">
        <v>939</v>
      </c>
      <c r="H295">
        <v>4.7E-2</v>
      </c>
      <c r="J295" s="1" t="s">
        <v>770</v>
      </c>
      <c r="K295">
        <v>107712454</v>
      </c>
      <c r="L295" s="2">
        <v>45420</v>
      </c>
      <c r="M295">
        <v>24</v>
      </c>
      <c r="N295">
        <v>2</v>
      </c>
      <c r="O295">
        <v>4</v>
      </c>
      <c r="P295">
        <v>1</v>
      </c>
      <c r="Q295" t="s">
        <v>7</v>
      </c>
    </row>
    <row r="296" spans="1:17">
      <c r="A296" t="s">
        <v>947</v>
      </c>
      <c r="B296" s="669" t="s">
        <v>942</v>
      </c>
      <c r="C296">
        <v>0.05</v>
      </c>
      <c r="D296" t="s">
        <v>762</v>
      </c>
      <c r="E296" t="s">
        <v>950</v>
      </c>
      <c r="F296" t="s">
        <v>953</v>
      </c>
      <c r="G296" s="669" t="s">
        <v>939</v>
      </c>
      <c r="H296">
        <v>0.05</v>
      </c>
      <c r="J296" s="1" t="s">
        <v>770</v>
      </c>
      <c r="K296">
        <v>107693399</v>
      </c>
      <c r="L296" s="2">
        <v>45399</v>
      </c>
      <c r="M296">
        <v>21</v>
      </c>
      <c r="N296">
        <v>1</v>
      </c>
      <c r="O296">
        <v>0</v>
      </c>
      <c r="P296">
        <v>1</v>
      </c>
      <c r="Q296" t="s">
        <v>3</v>
      </c>
    </row>
    <row r="297" spans="1:17">
      <c r="A297" t="s">
        <v>947</v>
      </c>
      <c r="B297" s="669" t="s">
        <v>942</v>
      </c>
      <c r="C297">
        <v>0.05</v>
      </c>
      <c r="D297" t="s">
        <v>756</v>
      </c>
      <c r="E297" t="s">
        <v>950</v>
      </c>
      <c r="F297" t="s">
        <v>985</v>
      </c>
      <c r="G297" s="669" t="s">
        <v>939</v>
      </c>
      <c r="H297">
        <v>0.05</v>
      </c>
      <c r="J297" s="1" t="s">
        <v>770</v>
      </c>
      <c r="K297">
        <v>107361950</v>
      </c>
      <c r="L297" s="2">
        <v>45088</v>
      </c>
      <c r="M297">
        <v>19</v>
      </c>
      <c r="N297">
        <v>1</v>
      </c>
      <c r="O297">
        <v>0</v>
      </c>
      <c r="P297">
        <v>1</v>
      </c>
      <c r="Q297" t="s">
        <v>7</v>
      </c>
    </row>
    <row r="298" spans="1:17">
      <c r="A298" t="s">
        <v>947</v>
      </c>
      <c r="B298" s="669" t="s">
        <v>942</v>
      </c>
      <c r="C298">
        <v>5.7000000000000002E-2</v>
      </c>
      <c r="D298" t="s">
        <v>756</v>
      </c>
      <c r="E298" t="s">
        <v>950</v>
      </c>
      <c r="F298" t="s">
        <v>953</v>
      </c>
      <c r="G298" s="669" t="s">
        <v>939</v>
      </c>
      <c r="H298">
        <v>5.7000000000000002E-2</v>
      </c>
      <c r="J298" s="1" t="s">
        <v>770</v>
      </c>
      <c r="K298">
        <v>106267434</v>
      </c>
      <c r="L298" s="2">
        <v>44015</v>
      </c>
      <c r="M298">
        <v>21</v>
      </c>
      <c r="N298">
        <v>1</v>
      </c>
      <c r="O298">
        <v>0</v>
      </c>
      <c r="P298">
        <v>1</v>
      </c>
      <c r="Q298" t="s">
        <v>7</v>
      </c>
    </row>
    <row r="299" spans="1:17">
      <c r="A299" t="s">
        <v>947</v>
      </c>
      <c r="B299" s="669" t="s">
        <v>942</v>
      </c>
      <c r="C299">
        <v>5.7000000000000002E-2</v>
      </c>
      <c r="D299" t="s">
        <v>756</v>
      </c>
      <c r="E299" t="s">
        <v>950</v>
      </c>
      <c r="F299" t="s">
        <v>953</v>
      </c>
      <c r="G299" s="669" t="s">
        <v>939</v>
      </c>
      <c r="H299">
        <v>5.7000000000000002E-2</v>
      </c>
      <c r="J299" s="1" t="s">
        <v>770</v>
      </c>
      <c r="K299">
        <v>105877329</v>
      </c>
      <c r="L299" s="2">
        <v>43608</v>
      </c>
      <c r="M299">
        <v>30</v>
      </c>
      <c r="N299">
        <v>1</v>
      </c>
      <c r="O299">
        <v>0</v>
      </c>
      <c r="P299">
        <v>1</v>
      </c>
      <c r="Q299" t="s">
        <v>9</v>
      </c>
    </row>
    <row r="300" spans="1:17">
      <c r="A300" t="s">
        <v>947</v>
      </c>
      <c r="B300" s="669" t="s">
        <v>942</v>
      </c>
      <c r="C300">
        <v>5.8999999999999997E-2</v>
      </c>
      <c r="D300" t="s">
        <v>762</v>
      </c>
      <c r="E300" t="s">
        <v>950</v>
      </c>
      <c r="F300" t="s">
        <v>953</v>
      </c>
      <c r="G300" s="669" t="s">
        <v>939</v>
      </c>
      <c r="H300">
        <v>5.8999999999999997E-2</v>
      </c>
      <c r="J300" s="1" t="s">
        <v>770</v>
      </c>
      <c r="K300">
        <v>107191838</v>
      </c>
      <c r="L300" s="2">
        <v>44917</v>
      </c>
      <c r="M300">
        <v>21</v>
      </c>
      <c r="N300">
        <v>2</v>
      </c>
      <c r="O300">
        <v>0</v>
      </c>
      <c r="P300">
        <v>1</v>
      </c>
      <c r="Q300" t="s">
        <v>7</v>
      </c>
    </row>
    <row r="301" spans="1:17">
      <c r="A301" t="s">
        <v>947</v>
      </c>
      <c r="B301" s="669" t="s">
        <v>942</v>
      </c>
      <c r="C301">
        <v>0.53</v>
      </c>
      <c r="D301" t="s">
        <v>758</v>
      </c>
      <c r="E301" t="s">
        <v>953</v>
      </c>
      <c r="F301" t="s">
        <v>950</v>
      </c>
      <c r="G301" s="669" t="s">
        <v>939</v>
      </c>
      <c r="H301">
        <v>6.0999999999999999E-2</v>
      </c>
      <c r="J301" s="1" t="s">
        <v>770</v>
      </c>
      <c r="K301">
        <v>108185383</v>
      </c>
      <c r="L301" s="2">
        <v>45867</v>
      </c>
      <c r="M301">
        <v>28</v>
      </c>
      <c r="N301">
        <v>1</v>
      </c>
      <c r="O301">
        <v>0</v>
      </c>
      <c r="P301">
        <v>1</v>
      </c>
      <c r="Q301" t="s">
        <v>7</v>
      </c>
    </row>
    <row r="302" spans="1:17">
      <c r="A302" t="s">
        <v>947</v>
      </c>
      <c r="B302" s="669" t="s">
        <v>942</v>
      </c>
      <c r="C302">
        <v>0.5</v>
      </c>
      <c r="D302" t="s">
        <v>765</v>
      </c>
      <c r="E302" t="s">
        <v>953</v>
      </c>
      <c r="F302" t="s">
        <v>950</v>
      </c>
      <c r="G302" s="669" t="s">
        <v>939</v>
      </c>
      <c r="H302">
        <v>9.0999999999999998E-2</v>
      </c>
      <c r="J302" s="1" t="s">
        <v>770</v>
      </c>
      <c r="K302">
        <v>107025838</v>
      </c>
      <c r="L302" s="2">
        <v>44767</v>
      </c>
      <c r="M302">
        <v>21</v>
      </c>
      <c r="N302">
        <v>1</v>
      </c>
      <c r="O302">
        <v>0</v>
      </c>
      <c r="P302">
        <v>1</v>
      </c>
      <c r="Q302" t="s">
        <v>7</v>
      </c>
    </row>
    <row r="303" spans="1:17">
      <c r="A303" t="s">
        <v>947</v>
      </c>
      <c r="B303" s="669" t="s">
        <v>942</v>
      </c>
      <c r="C303">
        <v>9.4E-2</v>
      </c>
      <c r="D303" t="s">
        <v>756</v>
      </c>
      <c r="E303" t="s">
        <v>950</v>
      </c>
      <c r="F303" t="s">
        <v>953</v>
      </c>
      <c r="G303" s="669" t="s">
        <v>939</v>
      </c>
      <c r="H303">
        <v>9.4E-2</v>
      </c>
      <c r="J303" s="1" t="s">
        <v>770</v>
      </c>
      <c r="K303">
        <v>105764038</v>
      </c>
      <c r="L303" s="2">
        <v>43492</v>
      </c>
      <c r="M303">
        <v>21</v>
      </c>
      <c r="N303">
        <v>1</v>
      </c>
      <c r="O303">
        <v>0</v>
      </c>
      <c r="P303">
        <v>1</v>
      </c>
      <c r="Q303" t="s">
        <v>3</v>
      </c>
    </row>
    <row r="304" spans="1:17">
      <c r="A304" t="s">
        <v>947</v>
      </c>
      <c r="B304" s="669" t="s">
        <v>942</v>
      </c>
      <c r="C304">
        <v>0.1</v>
      </c>
      <c r="D304" t="s">
        <v>756</v>
      </c>
      <c r="E304" t="s">
        <v>950</v>
      </c>
      <c r="F304" t="s">
        <v>953</v>
      </c>
      <c r="G304" s="669" t="s">
        <v>939</v>
      </c>
      <c r="H304">
        <v>0.1</v>
      </c>
      <c r="J304" s="1" t="s">
        <v>770</v>
      </c>
      <c r="K304">
        <v>107090136</v>
      </c>
      <c r="L304" s="2">
        <v>44829</v>
      </c>
      <c r="M304">
        <v>1</v>
      </c>
      <c r="N304">
        <v>1</v>
      </c>
      <c r="O304">
        <v>0</v>
      </c>
      <c r="P304">
        <v>5</v>
      </c>
      <c r="Q304" t="s">
        <v>7</v>
      </c>
    </row>
    <row r="305" spans="1:17">
      <c r="A305" t="s">
        <v>947</v>
      </c>
      <c r="B305" s="669" t="s">
        <v>942</v>
      </c>
      <c r="C305">
        <v>0.47</v>
      </c>
      <c r="D305" t="s">
        <v>758</v>
      </c>
      <c r="E305" t="s">
        <v>953</v>
      </c>
      <c r="F305" t="s">
        <v>950</v>
      </c>
      <c r="G305" s="669" t="s">
        <v>939</v>
      </c>
      <c r="H305">
        <v>0.121</v>
      </c>
      <c r="J305" s="1" t="s">
        <v>770</v>
      </c>
      <c r="K305">
        <v>107564934</v>
      </c>
      <c r="L305" s="2">
        <v>45273</v>
      </c>
      <c r="M305">
        <v>21</v>
      </c>
      <c r="N305">
        <v>1</v>
      </c>
      <c r="O305">
        <v>0</v>
      </c>
      <c r="P305">
        <v>2</v>
      </c>
      <c r="Q305" t="s">
        <v>7</v>
      </c>
    </row>
    <row r="306" spans="1:17">
      <c r="A306" t="s">
        <v>947</v>
      </c>
      <c r="B306" s="669" t="s">
        <v>942</v>
      </c>
      <c r="C306">
        <v>0.16</v>
      </c>
      <c r="D306" t="s">
        <v>756</v>
      </c>
      <c r="E306" t="s">
        <v>950</v>
      </c>
      <c r="F306" t="s">
        <v>953</v>
      </c>
      <c r="G306" s="669" t="s">
        <v>939</v>
      </c>
      <c r="H306">
        <v>0.16</v>
      </c>
      <c r="J306" s="1" t="s">
        <v>770</v>
      </c>
      <c r="K306">
        <v>106594773</v>
      </c>
      <c r="L306" s="2">
        <v>44352</v>
      </c>
      <c r="M306">
        <v>1</v>
      </c>
      <c r="N306">
        <v>1</v>
      </c>
      <c r="O306">
        <v>0</v>
      </c>
      <c r="P306">
        <v>5</v>
      </c>
      <c r="Q306" t="s">
        <v>8</v>
      </c>
    </row>
    <row r="307" spans="1:17">
      <c r="A307" t="s">
        <v>947</v>
      </c>
      <c r="B307" s="669" t="s">
        <v>942</v>
      </c>
      <c r="C307">
        <v>0.18</v>
      </c>
      <c r="D307" t="s">
        <v>756</v>
      </c>
      <c r="E307" t="s">
        <v>950</v>
      </c>
      <c r="F307" t="s">
        <v>953</v>
      </c>
      <c r="G307" s="669" t="s">
        <v>939</v>
      </c>
      <c r="H307">
        <v>0.18</v>
      </c>
      <c r="J307" s="1" t="s">
        <v>770</v>
      </c>
      <c r="K307">
        <v>107465196</v>
      </c>
      <c r="L307" s="2">
        <v>45189</v>
      </c>
      <c r="M307">
        <v>1</v>
      </c>
      <c r="N307">
        <v>1</v>
      </c>
      <c r="O307">
        <v>0</v>
      </c>
      <c r="P307">
        <v>1</v>
      </c>
      <c r="Q307" t="s">
        <v>7</v>
      </c>
    </row>
    <row r="308" spans="1:17">
      <c r="A308" t="s">
        <v>947</v>
      </c>
      <c r="B308" s="669" t="s">
        <v>942</v>
      </c>
      <c r="C308">
        <v>0.41</v>
      </c>
      <c r="D308" t="s">
        <v>758</v>
      </c>
      <c r="E308" t="s">
        <v>953</v>
      </c>
      <c r="F308" t="s">
        <v>950</v>
      </c>
      <c r="G308" s="669" t="s">
        <v>939</v>
      </c>
      <c r="H308">
        <v>0.18099999999999999</v>
      </c>
      <c r="J308" s="1" t="s">
        <v>770</v>
      </c>
      <c r="K308">
        <v>105728397</v>
      </c>
      <c r="L308" s="2">
        <v>43467</v>
      </c>
      <c r="M308">
        <v>19</v>
      </c>
      <c r="N308">
        <v>1</v>
      </c>
      <c r="O308">
        <v>0</v>
      </c>
      <c r="P308">
        <v>1</v>
      </c>
      <c r="Q308" t="s">
        <v>7</v>
      </c>
    </row>
    <row r="309" spans="1:17">
      <c r="A309" t="s">
        <v>947</v>
      </c>
      <c r="B309" s="669" t="s">
        <v>942</v>
      </c>
      <c r="C309">
        <v>0.19</v>
      </c>
      <c r="D309" t="s">
        <v>756</v>
      </c>
      <c r="E309" t="s">
        <v>950</v>
      </c>
      <c r="F309" t="s">
        <v>953</v>
      </c>
      <c r="G309" s="669" t="s">
        <v>939</v>
      </c>
      <c r="H309">
        <v>0.19</v>
      </c>
      <c r="J309" s="1" t="s">
        <v>770</v>
      </c>
      <c r="K309">
        <v>106957894</v>
      </c>
      <c r="L309" s="2">
        <v>44698</v>
      </c>
      <c r="M309">
        <v>21</v>
      </c>
      <c r="N309">
        <v>1</v>
      </c>
      <c r="O309">
        <v>0</v>
      </c>
      <c r="P309">
        <v>1</v>
      </c>
      <c r="Q309" t="s">
        <v>3</v>
      </c>
    </row>
    <row r="310" spans="1:17">
      <c r="A310" t="s">
        <v>947</v>
      </c>
      <c r="B310" s="669" t="s">
        <v>942</v>
      </c>
      <c r="C310">
        <v>0.2</v>
      </c>
      <c r="D310" t="s">
        <v>762</v>
      </c>
      <c r="E310" t="s">
        <v>950</v>
      </c>
      <c r="F310" t="s">
        <v>953</v>
      </c>
      <c r="G310" s="669" t="s">
        <v>939</v>
      </c>
      <c r="H310">
        <v>0.2</v>
      </c>
      <c r="J310" s="1" t="s">
        <v>770</v>
      </c>
      <c r="K310">
        <v>107277046</v>
      </c>
      <c r="L310" s="2">
        <v>45002</v>
      </c>
      <c r="M310">
        <v>1</v>
      </c>
      <c r="N310">
        <v>1</v>
      </c>
      <c r="O310">
        <v>0</v>
      </c>
      <c r="P310">
        <v>1</v>
      </c>
      <c r="Q310" t="s">
        <v>7</v>
      </c>
    </row>
    <row r="311" spans="1:17">
      <c r="A311" t="s">
        <v>947</v>
      </c>
      <c r="B311" s="669" t="s">
        <v>942</v>
      </c>
      <c r="C311">
        <v>0.22</v>
      </c>
      <c r="D311" t="s">
        <v>756</v>
      </c>
      <c r="E311" t="s">
        <v>950</v>
      </c>
      <c r="F311" t="s">
        <v>953</v>
      </c>
      <c r="G311" s="669" t="s">
        <v>939</v>
      </c>
      <c r="H311">
        <v>0.22</v>
      </c>
      <c r="J311" s="1" t="s">
        <v>770</v>
      </c>
      <c r="K311">
        <v>107430799</v>
      </c>
      <c r="L311" s="2">
        <v>45158</v>
      </c>
      <c r="M311">
        <v>21</v>
      </c>
      <c r="N311">
        <v>1</v>
      </c>
      <c r="O311">
        <v>0</v>
      </c>
      <c r="P311">
        <v>1</v>
      </c>
      <c r="Q311" t="s">
        <v>7</v>
      </c>
    </row>
    <row r="312" spans="1:17">
      <c r="A312" t="s">
        <v>947</v>
      </c>
      <c r="B312" s="669" t="s">
        <v>942</v>
      </c>
      <c r="C312">
        <v>0.23</v>
      </c>
      <c r="D312" t="s">
        <v>756</v>
      </c>
      <c r="E312" t="s">
        <v>950</v>
      </c>
      <c r="F312" t="s">
        <v>953</v>
      </c>
      <c r="G312" s="669" t="s">
        <v>939</v>
      </c>
      <c r="H312">
        <v>0.23</v>
      </c>
      <c r="J312" s="1" t="s">
        <v>770</v>
      </c>
      <c r="K312">
        <v>106634974</v>
      </c>
      <c r="L312" s="2">
        <v>44397</v>
      </c>
      <c r="M312">
        <v>21</v>
      </c>
      <c r="N312">
        <v>1</v>
      </c>
      <c r="O312">
        <v>25</v>
      </c>
      <c r="P312">
        <v>1</v>
      </c>
      <c r="Q312" t="s">
        <v>8</v>
      </c>
    </row>
    <row r="313" spans="1:17">
      <c r="A313" t="s">
        <v>947</v>
      </c>
      <c r="B313" s="669" t="s">
        <v>942</v>
      </c>
      <c r="C313">
        <v>0.25</v>
      </c>
      <c r="D313" t="s">
        <v>756</v>
      </c>
      <c r="E313" t="s">
        <v>950</v>
      </c>
      <c r="F313" t="s">
        <v>953</v>
      </c>
      <c r="G313" s="669" t="s">
        <v>939</v>
      </c>
      <c r="H313">
        <v>0.25</v>
      </c>
      <c r="J313" s="1" t="s">
        <v>770</v>
      </c>
      <c r="K313">
        <v>106628710</v>
      </c>
      <c r="L313" s="2">
        <v>44390</v>
      </c>
      <c r="M313">
        <v>21</v>
      </c>
      <c r="N313">
        <v>1</v>
      </c>
      <c r="O313">
        <v>0</v>
      </c>
      <c r="P313">
        <v>1</v>
      </c>
      <c r="Q313" t="s">
        <v>7</v>
      </c>
    </row>
    <row r="314" spans="1:17">
      <c r="A314" t="s">
        <v>947</v>
      </c>
      <c r="B314" s="669" t="s">
        <v>942</v>
      </c>
      <c r="C314">
        <v>0.32</v>
      </c>
      <c r="D314" t="s">
        <v>758</v>
      </c>
      <c r="E314" t="s">
        <v>953</v>
      </c>
      <c r="F314" t="s">
        <v>950</v>
      </c>
      <c r="G314" s="669" t="s">
        <v>939</v>
      </c>
      <c r="H314">
        <v>0.27100000000000002</v>
      </c>
      <c r="J314" s="1" t="s">
        <v>770</v>
      </c>
      <c r="K314">
        <v>107344317</v>
      </c>
      <c r="L314" s="2">
        <v>45068</v>
      </c>
      <c r="M314">
        <v>21</v>
      </c>
      <c r="N314">
        <v>1</v>
      </c>
      <c r="O314">
        <v>0</v>
      </c>
      <c r="P314">
        <v>1</v>
      </c>
      <c r="Q314" t="s">
        <v>3</v>
      </c>
    </row>
    <row r="315" spans="1:17">
      <c r="A315" t="s">
        <v>947</v>
      </c>
      <c r="B315" s="669" t="s">
        <v>942</v>
      </c>
      <c r="C315">
        <v>0.32</v>
      </c>
      <c r="D315" t="s">
        <v>758</v>
      </c>
      <c r="E315" t="s">
        <v>953</v>
      </c>
      <c r="F315" t="s">
        <v>950</v>
      </c>
      <c r="G315" s="669" t="s">
        <v>939</v>
      </c>
      <c r="H315">
        <v>0.27100000000000002</v>
      </c>
      <c r="J315" s="1" t="s">
        <v>770</v>
      </c>
      <c r="K315">
        <v>108313253</v>
      </c>
      <c r="L315" s="2">
        <v>45980</v>
      </c>
      <c r="M315">
        <v>21</v>
      </c>
      <c r="N315">
        <v>1</v>
      </c>
      <c r="O315">
        <v>0</v>
      </c>
      <c r="P315">
        <v>1</v>
      </c>
      <c r="Q315" t="s">
        <v>3</v>
      </c>
    </row>
    <row r="316" spans="1:17">
      <c r="A316" t="s">
        <v>947</v>
      </c>
      <c r="B316" s="669" t="s">
        <v>942</v>
      </c>
      <c r="C316">
        <v>0.28000000000000003</v>
      </c>
      <c r="D316" t="s">
        <v>765</v>
      </c>
      <c r="E316" t="s">
        <v>953</v>
      </c>
      <c r="F316" t="s">
        <v>950</v>
      </c>
      <c r="G316" s="669" t="s">
        <v>939</v>
      </c>
      <c r="H316">
        <v>0.311</v>
      </c>
      <c r="J316" s="1" t="s">
        <v>770</v>
      </c>
      <c r="K316">
        <v>108361181</v>
      </c>
      <c r="L316" s="2">
        <v>46025</v>
      </c>
      <c r="M316">
        <v>1</v>
      </c>
      <c r="N316">
        <v>1</v>
      </c>
      <c r="O316">
        <v>0</v>
      </c>
      <c r="P316">
        <v>5</v>
      </c>
    </row>
    <row r="317" spans="1:17">
      <c r="A317" t="s">
        <v>947</v>
      </c>
      <c r="B317" s="669" t="s">
        <v>942</v>
      </c>
      <c r="C317">
        <v>0.25</v>
      </c>
      <c r="D317" t="s">
        <v>758</v>
      </c>
      <c r="E317" t="s">
        <v>953</v>
      </c>
      <c r="F317" t="s">
        <v>950</v>
      </c>
      <c r="G317" s="669" t="s">
        <v>939</v>
      </c>
      <c r="H317">
        <v>0.34100000000000003</v>
      </c>
      <c r="J317" s="1" t="s">
        <v>770</v>
      </c>
      <c r="K317">
        <v>106401761</v>
      </c>
      <c r="L317" s="2">
        <v>44146</v>
      </c>
      <c r="M317">
        <v>21</v>
      </c>
      <c r="N317">
        <v>2</v>
      </c>
      <c r="O317">
        <v>0</v>
      </c>
      <c r="P317">
        <v>1</v>
      </c>
      <c r="Q317" t="s">
        <v>7</v>
      </c>
    </row>
    <row r="318" spans="1:17">
      <c r="A318" t="s">
        <v>947</v>
      </c>
      <c r="B318" s="669" t="s">
        <v>942</v>
      </c>
      <c r="C318">
        <v>0.189</v>
      </c>
      <c r="D318" t="s">
        <v>758</v>
      </c>
      <c r="E318" t="s">
        <v>953</v>
      </c>
      <c r="F318" t="s">
        <v>950</v>
      </c>
      <c r="G318" s="669" t="s">
        <v>939</v>
      </c>
      <c r="H318">
        <v>0.40200000000000002</v>
      </c>
      <c r="J318" s="1" t="s">
        <v>770</v>
      </c>
      <c r="K318">
        <v>108471501</v>
      </c>
      <c r="L318" s="2">
        <v>46132</v>
      </c>
      <c r="M318">
        <v>21</v>
      </c>
      <c r="N318">
        <v>1</v>
      </c>
      <c r="O318">
        <v>0</v>
      </c>
      <c r="P318">
        <v>1</v>
      </c>
      <c r="Q318" t="s">
        <v>3</v>
      </c>
    </row>
    <row r="319" spans="1:17">
      <c r="A319" t="s">
        <v>947</v>
      </c>
      <c r="B319" s="669" t="s">
        <v>942</v>
      </c>
      <c r="C319">
        <v>0.1</v>
      </c>
      <c r="D319" t="s">
        <v>758</v>
      </c>
      <c r="E319" t="s">
        <v>953</v>
      </c>
      <c r="F319" t="s">
        <v>950</v>
      </c>
      <c r="G319" s="669" t="s">
        <v>939</v>
      </c>
      <c r="H319">
        <v>0.49099999999999999</v>
      </c>
      <c r="J319" s="1" t="s">
        <v>770</v>
      </c>
      <c r="K319">
        <v>105668819</v>
      </c>
      <c r="L319" s="2">
        <v>43416</v>
      </c>
      <c r="M319">
        <v>1</v>
      </c>
      <c r="N319">
        <v>1</v>
      </c>
      <c r="O319">
        <v>0</v>
      </c>
      <c r="P319">
        <v>4</v>
      </c>
    </row>
    <row r="320" spans="1:17">
      <c r="A320" t="s">
        <v>947</v>
      </c>
      <c r="B320" s="669" t="s">
        <v>942</v>
      </c>
      <c r="C320">
        <v>5.8000000000000003E-2</v>
      </c>
      <c r="D320" t="s">
        <v>765</v>
      </c>
      <c r="E320" t="s">
        <v>953</v>
      </c>
      <c r="F320" t="s">
        <v>950</v>
      </c>
      <c r="G320" s="669" t="s">
        <v>939</v>
      </c>
      <c r="H320">
        <v>0.53300000000000003</v>
      </c>
      <c r="J320" s="1" t="s">
        <v>770</v>
      </c>
      <c r="K320">
        <v>106580347</v>
      </c>
      <c r="L320" s="2">
        <v>44335</v>
      </c>
      <c r="M320">
        <v>29</v>
      </c>
      <c r="N320">
        <v>1</v>
      </c>
      <c r="O320">
        <v>0</v>
      </c>
      <c r="P320">
        <v>1</v>
      </c>
      <c r="Q320" t="s">
        <v>8</v>
      </c>
    </row>
    <row r="321" spans="1:22">
      <c r="A321" t="s">
        <v>947</v>
      </c>
      <c r="B321" s="669" t="s">
        <v>942</v>
      </c>
      <c r="C321">
        <v>8.5000000000000006E-2</v>
      </c>
      <c r="D321" t="s">
        <v>758</v>
      </c>
      <c r="E321" t="s">
        <v>972</v>
      </c>
      <c r="F321" t="s">
        <v>953</v>
      </c>
      <c r="G321" s="669" t="s">
        <v>939</v>
      </c>
      <c r="H321">
        <v>0.58599999999999997</v>
      </c>
      <c r="I321" t="s">
        <v>61</v>
      </c>
      <c r="J321" s="1" t="s">
        <v>770</v>
      </c>
      <c r="K321">
        <v>106806195</v>
      </c>
      <c r="L321" s="2">
        <v>44546</v>
      </c>
      <c r="M321">
        <v>21</v>
      </c>
      <c r="N321">
        <v>1</v>
      </c>
      <c r="O321">
        <v>0</v>
      </c>
      <c r="P321">
        <v>1</v>
      </c>
      <c r="Q321" t="s">
        <v>8</v>
      </c>
    </row>
    <row r="322" spans="1:22">
      <c r="A322" t="s">
        <v>947</v>
      </c>
      <c r="B322" s="669" t="s">
        <v>942</v>
      </c>
      <c r="C322">
        <v>2E-3</v>
      </c>
      <c r="D322" t="s">
        <v>758</v>
      </c>
      <c r="E322" t="s">
        <v>953</v>
      </c>
      <c r="F322" t="s">
        <v>950</v>
      </c>
      <c r="G322" s="669" t="s">
        <v>939</v>
      </c>
      <c r="H322">
        <v>0.58899999999999997</v>
      </c>
      <c r="J322" s="1" t="s">
        <v>770</v>
      </c>
      <c r="K322">
        <v>108389051</v>
      </c>
      <c r="L322" s="2">
        <v>46051</v>
      </c>
      <c r="M322">
        <v>21</v>
      </c>
      <c r="N322">
        <v>1</v>
      </c>
      <c r="O322">
        <v>7</v>
      </c>
      <c r="P322">
        <v>1</v>
      </c>
      <c r="Q322" t="s">
        <v>7</v>
      </c>
    </row>
    <row r="323" spans="1:22">
      <c r="A323" t="s">
        <v>947</v>
      </c>
      <c r="B323" s="669" t="s">
        <v>942</v>
      </c>
      <c r="C323">
        <v>0</v>
      </c>
      <c r="E323" t="s">
        <v>953</v>
      </c>
      <c r="F323" t="s">
        <v>950</v>
      </c>
      <c r="G323" s="669" t="s">
        <v>939</v>
      </c>
      <c r="H323">
        <v>0.59099999999999997</v>
      </c>
      <c r="J323" s="1" t="s">
        <v>770</v>
      </c>
      <c r="K323">
        <v>105013789</v>
      </c>
      <c r="L323" s="2">
        <v>42785</v>
      </c>
      <c r="M323">
        <v>29</v>
      </c>
      <c r="N323">
        <v>1</v>
      </c>
      <c r="O323">
        <v>8</v>
      </c>
      <c r="P323">
        <v>5</v>
      </c>
      <c r="Q323" t="s">
        <v>7</v>
      </c>
    </row>
    <row r="324" spans="1:22">
      <c r="A324" t="s">
        <v>947</v>
      </c>
      <c r="B324" s="669" t="s">
        <v>942</v>
      </c>
      <c r="C324">
        <v>7.3999999999999996E-2</v>
      </c>
      <c r="D324" t="s">
        <v>758</v>
      </c>
      <c r="E324" t="s">
        <v>972</v>
      </c>
      <c r="F324" t="s">
        <v>953</v>
      </c>
      <c r="G324" s="669" t="s">
        <v>939</v>
      </c>
      <c r="H324">
        <v>0.59699999999999998</v>
      </c>
      <c r="I324" t="s">
        <v>61</v>
      </c>
      <c r="J324" s="1" t="s">
        <v>770</v>
      </c>
      <c r="K324">
        <v>106725275</v>
      </c>
      <c r="L324" s="2">
        <v>44481</v>
      </c>
      <c r="M324">
        <v>21</v>
      </c>
      <c r="N324">
        <v>1</v>
      </c>
      <c r="O324">
        <v>0</v>
      </c>
      <c r="P324">
        <v>1</v>
      </c>
      <c r="Q324" t="s">
        <v>3</v>
      </c>
    </row>
    <row r="325" spans="1:22">
      <c r="A325" t="s">
        <v>947</v>
      </c>
      <c r="B325" s="669" t="s">
        <v>942</v>
      </c>
      <c r="C325">
        <v>3.7999999999999999E-2</v>
      </c>
      <c r="D325" t="s">
        <v>756</v>
      </c>
      <c r="E325" t="s">
        <v>953</v>
      </c>
      <c r="F325" t="s">
        <v>950</v>
      </c>
      <c r="G325" s="669" t="s">
        <v>939</v>
      </c>
      <c r="H325">
        <v>0.629</v>
      </c>
      <c r="J325" s="1" t="s">
        <v>770</v>
      </c>
      <c r="K325">
        <v>105075866</v>
      </c>
      <c r="L325" s="2">
        <v>42830</v>
      </c>
      <c r="M325">
        <v>21</v>
      </c>
      <c r="N325">
        <v>2</v>
      </c>
      <c r="O325">
        <v>0</v>
      </c>
      <c r="P325">
        <v>1</v>
      </c>
      <c r="Q325" t="s">
        <v>7</v>
      </c>
    </row>
    <row r="326" spans="1:22">
      <c r="A326" t="s">
        <v>947</v>
      </c>
      <c r="B326" s="669" t="s">
        <v>942</v>
      </c>
      <c r="C326">
        <v>0.2</v>
      </c>
      <c r="D326" t="s">
        <v>756</v>
      </c>
      <c r="E326" t="s">
        <v>953</v>
      </c>
      <c r="F326" t="s">
        <v>960</v>
      </c>
      <c r="G326" s="669" t="s">
        <v>939</v>
      </c>
      <c r="H326">
        <v>0.79100000000000004</v>
      </c>
      <c r="J326" s="1" t="s">
        <v>770</v>
      </c>
      <c r="K326">
        <v>105035818</v>
      </c>
      <c r="L326" s="2">
        <v>42806</v>
      </c>
      <c r="M326">
        <v>1</v>
      </c>
      <c r="N326">
        <v>2</v>
      </c>
      <c r="O326">
        <v>0</v>
      </c>
      <c r="P326">
        <v>1</v>
      </c>
      <c r="Q326" t="s">
        <v>7</v>
      </c>
    </row>
    <row r="327" spans="1:22">
      <c r="A327" t="s">
        <v>947</v>
      </c>
      <c r="B327" s="669" t="s">
        <v>939</v>
      </c>
      <c r="C327">
        <v>0.1</v>
      </c>
      <c r="D327" t="s">
        <v>758</v>
      </c>
      <c r="E327" t="s">
        <v>960</v>
      </c>
      <c r="F327" t="s">
        <v>953</v>
      </c>
      <c r="G327" s="669" t="s">
        <v>939</v>
      </c>
      <c r="H327">
        <v>0.79500000000000004</v>
      </c>
      <c r="J327" s="1" t="s">
        <v>770</v>
      </c>
      <c r="K327">
        <v>106766819</v>
      </c>
      <c r="L327" s="2">
        <v>44510</v>
      </c>
      <c r="M327">
        <v>17</v>
      </c>
      <c r="N327">
        <v>1</v>
      </c>
      <c r="O327">
        <v>0</v>
      </c>
      <c r="P327">
        <v>5</v>
      </c>
      <c r="Q327" t="s">
        <v>7</v>
      </c>
    </row>
    <row r="328" spans="1:22">
      <c r="A328" t="s">
        <v>947</v>
      </c>
      <c r="B328" s="669" t="s">
        <v>942</v>
      </c>
      <c r="C328">
        <v>3.7999999999999999E-2</v>
      </c>
      <c r="D328" t="s">
        <v>758</v>
      </c>
      <c r="E328" t="s">
        <v>960</v>
      </c>
      <c r="F328" t="s">
        <v>953</v>
      </c>
      <c r="G328" s="669" t="s">
        <v>939</v>
      </c>
      <c r="H328">
        <v>0.85699999999999998</v>
      </c>
      <c r="J328" s="1" t="s">
        <v>770</v>
      </c>
      <c r="K328">
        <v>105764042</v>
      </c>
      <c r="L328" s="2">
        <v>43495</v>
      </c>
      <c r="M328">
        <v>21</v>
      </c>
      <c r="N328">
        <v>1</v>
      </c>
      <c r="O328">
        <v>0</v>
      </c>
      <c r="P328">
        <v>1</v>
      </c>
      <c r="Q328" t="s">
        <v>7</v>
      </c>
    </row>
    <row r="329" spans="1:22">
      <c r="A329" t="s">
        <v>947</v>
      </c>
      <c r="B329" s="669" t="s">
        <v>942</v>
      </c>
      <c r="C329">
        <v>8.9999999999999993E-3</v>
      </c>
      <c r="D329" t="s">
        <v>758</v>
      </c>
      <c r="E329" t="s">
        <v>960</v>
      </c>
      <c r="F329" t="s">
        <v>948</v>
      </c>
      <c r="G329" s="669" t="s">
        <v>939</v>
      </c>
      <c r="H329">
        <v>0.88600000000000001</v>
      </c>
      <c r="J329" s="1" t="s">
        <v>770</v>
      </c>
      <c r="K329">
        <v>106835489</v>
      </c>
      <c r="L329" s="2">
        <v>44579</v>
      </c>
      <c r="M329">
        <v>21</v>
      </c>
      <c r="N329">
        <v>1</v>
      </c>
      <c r="O329">
        <v>8</v>
      </c>
      <c r="P329">
        <v>1</v>
      </c>
      <c r="Q329" t="s">
        <v>7</v>
      </c>
    </row>
    <row r="330" spans="1:22">
      <c r="A330" t="s">
        <v>947</v>
      </c>
      <c r="B330" s="669" t="s">
        <v>939</v>
      </c>
      <c r="C330">
        <v>3.2000000000000001E-2</v>
      </c>
      <c r="D330" t="s">
        <v>756</v>
      </c>
      <c r="E330" t="s">
        <v>960</v>
      </c>
      <c r="F330" t="s">
        <v>948</v>
      </c>
      <c r="G330" s="669" t="s">
        <v>939</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947</v>
      </c>
      <c r="B331" s="669" t="s">
        <v>942</v>
      </c>
      <c r="C331">
        <v>3.7999999999999999E-2</v>
      </c>
      <c r="D331" t="s">
        <v>756</v>
      </c>
      <c r="E331" t="s">
        <v>960</v>
      </c>
      <c r="F331" t="s">
        <v>948</v>
      </c>
      <c r="G331" s="669" t="s">
        <v>939</v>
      </c>
      <c r="H331">
        <v>0.93300000000000005</v>
      </c>
      <c r="J331" s="1" t="s">
        <v>770</v>
      </c>
      <c r="K331">
        <v>107090127</v>
      </c>
      <c r="L331" s="2">
        <v>44805</v>
      </c>
      <c r="M331">
        <v>2</v>
      </c>
      <c r="N331">
        <v>1</v>
      </c>
      <c r="O331">
        <v>0</v>
      </c>
      <c r="P331">
        <v>1</v>
      </c>
      <c r="Q331" t="s">
        <v>8</v>
      </c>
    </row>
    <row r="332" spans="1:22">
      <c r="A332" t="s">
        <v>947</v>
      </c>
      <c r="B332" s="669" t="s">
        <v>942</v>
      </c>
      <c r="C332">
        <v>9.6000000000000002E-2</v>
      </c>
      <c r="D332" t="s">
        <v>758</v>
      </c>
      <c r="E332" t="s">
        <v>948</v>
      </c>
      <c r="F332" t="s">
        <v>949</v>
      </c>
      <c r="G332" s="669" t="s">
        <v>939</v>
      </c>
      <c r="H332">
        <v>0.94499999999999995</v>
      </c>
      <c r="J332" s="1" t="s">
        <v>770</v>
      </c>
      <c r="K332">
        <v>107446399</v>
      </c>
      <c r="L332" s="2">
        <v>45171</v>
      </c>
      <c r="M332">
        <v>17</v>
      </c>
      <c r="N332">
        <v>1</v>
      </c>
      <c r="O332">
        <v>0</v>
      </c>
      <c r="P332">
        <v>1</v>
      </c>
      <c r="Q332" t="s">
        <v>7</v>
      </c>
    </row>
    <row r="333" spans="1:22">
      <c r="A333" t="s">
        <v>947</v>
      </c>
      <c r="B333" s="669" t="s">
        <v>942</v>
      </c>
      <c r="C333">
        <v>5.8999999999999997E-2</v>
      </c>
      <c r="D333" t="s">
        <v>756</v>
      </c>
      <c r="E333" t="s">
        <v>960</v>
      </c>
      <c r="F333" t="s">
        <v>948</v>
      </c>
      <c r="G333" s="669" t="s">
        <v>939</v>
      </c>
      <c r="H333">
        <v>0.95399999999999996</v>
      </c>
      <c r="J333" s="1" t="s">
        <v>770</v>
      </c>
      <c r="K333">
        <v>107397257</v>
      </c>
      <c r="L333" s="2">
        <v>45120</v>
      </c>
      <c r="M333">
        <v>21</v>
      </c>
      <c r="N333">
        <v>1</v>
      </c>
      <c r="O333">
        <v>0</v>
      </c>
      <c r="P333">
        <v>1</v>
      </c>
      <c r="Q333" t="s">
        <v>7</v>
      </c>
    </row>
    <row r="334" spans="1:22">
      <c r="A334" t="s">
        <v>947</v>
      </c>
      <c r="B334" s="669" t="s">
        <v>942</v>
      </c>
      <c r="C334">
        <v>2.7E-2</v>
      </c>
      <c r="D334" t="s">
        <v>758</v>
      </c>
      <c r="E334" t="s">
        <v>948</v>
      </c>
      <c r="F334" t="s">
        <v>960</v>
      </c>
      <c r="G334" s="669" t="s">
        <v>939</v>
      </c>
      <c r="H334">
        <v>1.014</v>
      </c>
      <c r="J334" s="1" t="s">
        <v>770</v>
      </c>
      <c r="K334">
        <v>105620847</v>
      </c>
      <c r="L334" s="2">
        <v>43375</v>
      </c>
      <c r="M334">
        <v>21</v>
      </c>
      <c r="N334">
        <v>1</v>
      </c>
      <c r="O334">
        <v>0</v>
      </c>
      <c r="P334">
        <v>1</v>
      </c>
      <c r="Q334" t="s">
        <v>7</v>
      </c>
    </row>
    <row r="335" spans="1:22">
      <c r="A335" t="s">
        <v>947</v>
      </c>
      <c r="B335" t="s">
        <v>948</v>
      </c>
      <c r="C335">
        <v>0</v>
      </c>
      <c r="E335" s="669" t="s">
        <v>942</v>
      </c>
      <c r="F335" t="s">
        <v>971</v>
      </c>
      <c r="G335" s="669" t="s">
        <v>939</v>
      </c>
      <c r="H335">
        <v>1.0409999999999999</v>
      </c>
      <c r="J335" s="1" t="s">
        <v>770</v>
      </c>
      <c r="K335">
        <v>107614732</v>
      </c>
      <c r="L335" s="2">
        <v>45324</v>
      </c>
      <c r="M335">
        <v>24</v>
      </c>
      <c r="N335">
        <v>1</v>
      </c>
      <c r="O335">
        <v>7</v>
      </c>
      <c r="P335">
        <v>4</v>
      </c>
      <c r="Q335" t="s">
        <v>7</v>
      </c>
    </row>
    <row r="336" spans="1:22">
      <c r="A336" t="s">
        <v>947</v>
      </c>
      <c r="B336" s="669" t="s">
        <v>942</v>
      </c>
      <c r="C336">
        <v>0</v>
      </c>
      <c r="E336" t="s">
        <v>948</v>
      </c>
      <c r="F336" t="s">
        <v>975</v>
      </c>
      <c r="G336" s="669" t="s">
        <v>939</v>
      </c>
      <c r="H336">
        <v>1.0409999999999999</v>
      </c>
      <c r="J336" s="1" t="s">
        <v>770</v>
      </c>
      <c r="K336">
        <v>108596194</v>
      </c>
      <c r="L336" s="2">
        <v>46254</v>
      </c>
      <c r="M336">
        <v>19</v>
      </c>
      <c r="N336">
        <v>1</v>
      </c>
      <c r="O336">
        <v>7</v>
      </c>
      <c r="P336">
        <v>1</v>
      </c>
    </row>
    <row r="337" spans="1:22">
      <c r="A337" t="s">
        <v>947</v>
      </c>
      <c r="B337" s="669" t="s">
        <v>942</v>
      </c>
      <c r="C337">
        <v>0</v>
      </c>
      <c r="E337" t="s">
        <v>948</v>
      </c>
      <c r="F337" t="s">
        <v>968</v>
      </c>
      <c r="G337" s="669" t="s">
        <v>939</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947</v>
      </c>
      <c r="B338" s="669" t="s">
        <v>942</v>
      </c>
      <c r="C338">
        <v>0</v>
      </c>
      <c r="E338" t="s">
        <v>948</v>
      </c>
      <c r="F338" t="s">
        <v>949</v>
      </c>
      <c r="G338" s="669" t="s">
        <v>939</v>
      </c>
      <c r="H338">
        <v>1.0409999999999999</v>
      </c>
      <c r="J338" s="1" t="s">
        <v>770</v>
      </c>
      <c r="K338">
        <v>106939216</v>
      </c>
      <c r="L338" s="2">
        <v>44680</v>
      </c>
      <c r="M338">
        <v>30</v>
      </c>
      <c r="N338">
        <v>1</v>
      </c>
      <c r="O338">
        <v>7</v>
      </c>
      <c r="P338">
        <v>1</v>
      </c>
      <c r="Q338" t="s">
        <v>7</v>
      </c>
    </row>
    <row r="339" spans="1:22">
      <c r="A339" t="s">
        <v>947</v>
      </c>
      <c r="B339" s="669" t="s">
        <v>942</v>
      </c>
      <c r="C339">
        <v>0</v>
      </c>
      <c r="E339" t="s">
        <v>948</v>
      </c>
      <c r="F339" t="s">
        <v>972</v>
      </c>
      <c r="G339" s="669" t="s">
        <v>939</v>
      </c>
      <c r="H339">
        <v>1.0409999999999999</v>
      </c>
      <c r="J339" s="1" t="s">
        <v>770</v>
      </c>
      <c r="K339">
        <v>106995108</v>
      </c>
      <c r="L339" s="2">
        <v>44733</v>
      </c>
      <c r="M339">
        <v>21</v>
      </c>
      <c r="N339">
        <v>1</v>
      </c>
      <c r="O339">
        <v>7</v>
      </c>
      <c r="P339">
        <v>1</v>
      </c>
      <c r="Q339" t="s">
        <v>3</v>
      </c>
    </row>
    <row r="340" spans="1:22">
      <c r="A340" t="s">
        <v>947</v>
      </c>
      <c r="B340" s="669" t="s">
        <v>942</v>
      </c>
      <c r="C340">
        <v>0</v>
      </c>
      <c r="E340" t="s">
        <v>948</v>
      </c>
      <c r="G340" s="669" t="s">
        <v>939</v>
      </c>
      <c r="H340">
        <v>1.0409999999999999</v>
      </c>
      <c r="J340" s="1" t="s">
        <v>770</v>
      </c>
      <c r="K340">
        <v>106374934</v>
      </c>
      <c r="L340" s="2">
        <v>44110</v>
      </c>
      <c r="M340">
        <v>21</v>
      </c>
      <c r="N340">
        <v>1</v>
      </c>
      <c r="O340">
        <v>7</v>
      </c>
      <c r="P340">
        <v>1</v>
      </c>
      <c r="Q340" t="s">
        <v>7</v>
      </c>
    </row>
    <row r="341" spans="1:22">
      <c r="A341" t="s">
        <v>947</v>
      </c>
      <c r="B341" s="669" t="s">
        <v>942</v>
      </c>
      <c r="C341">
        <v>0</v>
      </c>
      <c r="E341" t="s">
        <v>948</v>
      </c>
      <c r="G341" s="669" t="s">
        <v>939</v>
      </c>
      <c r="H341">
        <v>1.0409999999999999</v>
      </c>
      <c r="J341" s="1" t="s">
        <v>770</v>
      </c>
      <c r="K341">
        <v>107817331</v>
      </c>
      <c r="L341" s="2">
        <v>45516</v>
      </c>
      <c r="M341">
        <v>23</v>
      </c>
      <c r="N341">
        <v>1</v>
      </c>
      <c r="P341">
        <v>1</v>
      </c>
      <c r="Q341" t="s">
        <v>3</v>
      </c>
    </row>
    <row r="342" spans="1:22">
      <c r="A342" t="s">
        <v>947</v>
      </c>
      <c r="B342" s="669" t="s">
        <v>942</v>
      </c>
      <c r="C342">
        <v>0</v>
      </c>
      <c r="E342" t="s">
        <v>948</v>
      </c>
      <c r="G342" s="669" t="s">
        <v>939</v>
      </c>
      <c r="H342">
        <v>1.0409999999999999</v>
      </c>
      <c r="J342" s="1" t="s">
        <v>770</v>
      </c>
      <c r="K342">
        <v>106043703</v>
      </c>
      <c r="L342" s="2">
        <v>43768</v>
      </c>
      <c r="M342">
        <v>30</v>
      </c>
      <c r="N342">
        <v>1</v>
      </c>
      <c r="O342">
        <v>7</v>
      </c>
      <c r="P342">
        <v>4</v>
      </c>
      <c r="Q342" t="s">
        <v>7</v>
      </c>
    </row>
    <row r="343" spans="1:22">
      <c r="A343" t="s">
        <v>947</v>
      </c>
      <c r="B343" s="669" t="s">
        <v>942</v>
      </c>
      <c r="C343">
        <v>0</v>
      </c>
      <c r="E343" t="s">
        <v>948</v>
      </c>
      <c r="G343" s="669" t="s">
        <v>939</v>
      </c>
      <c r="H343">
        <v>1.0409999999999999</v>
      </c>
      <c r="J343" s="1" t="s">
        <v>770</v>
      </c>
      <c r="K343">
        <v>107331335</v>
      </c>
      <c r="L343" s="2">
        <v>45057</v>
      </c>
      <c r="M343">
        <v>30</v>
      </c>
      <c r="N343">
        <v>1</v>
      </c>
      <c r="O343">
        <v>7</v>
      </c>
      <c r="P343">
        <v>1</v>
      </c>
      <c r="Q343" t="s">
        <v>8</v>
      </c>
    </row>
    <row r="344" spans="1:22">
      <c r="A344" t="s">
        <v>947</v>
      </c>
      <c r="B344" s="669" t="s">
        <v>942</v>
      </c>
      <c r="C344">
        <v>0</v>
      </c>
      <c r="E344" t="s">
        <v>948</v>
      </c>
      <c r="G344" s="669" t="s">
        <v>939</v>
      </c>
      <c r="H344">
        <v>1.0409999999999999</v>
      </c>
      <c r="J344" s="1" t="s">
        <v>770</v>
      </c>
      <c r="K344">
        <v>108098341</v>
      </c>
      <c r="L344" s="2">
        <v>45780</v>
      </c>
      <c r="M344">
        <v>30</v>
      </c>
      <c r="N344">
        <v>1</v>
      </c>
      <c r="O344">
        <v>7</v>
      </c>
      <c r="P344">
        <v>1</v>
      </c>
      <c r="Q344" t="s">
        <v>3</v>
      </c>
    </row>
    <row r="345" spans="1:22">
      <c r="A345" t="s">
        <v>947</v>
      </c>
      <c r="B345" s="669" t="s">
        <v>939</v>
      </c>
      <c r="C345">
        <v>0</v>
      </c>
      <c r="E345" t="s">
        <v>948</v>
      </c>
      <c r="F345" t="s">
        <v>949</v>
      </c>
      <c r="G345" s="669" t="s">
        <v>939</v>
      </c>
      <c r="H345">
        <v>1.0409999999999999</v>
      </c>
      <c r="J345" s="1" t="s">
        <v>770</v>
      </c>
      <c r="K345">
        <v>107922887</v>
      </c>
      <c r="L345" s="2">
        <v>45610</v>
      </c>
      <c r="M345">
        <v>30</v>
      </c>
      <c r="N345">
        <v>2</v>
      </c>
      <c r="O345">
        <v>7</v>
      </c>
      <c r="P345">
        <v>1</v>
      </c>
      <c r="Q345" t="s">
        <v>7</v>
      </c>
    </row>
    <row r="346" spans="1:22">
      <c r="A346" t="s">
        <v>947</v>
      </c>
      <c r="B346" s="669" t="s">
        <v>942</v>
      </c>
      <c r="C346">
        <v>4.0000000000000001E-3</v>
      </c>
      <c r="D346" t="s">
        <v>756</v>
      </c>
      <c r="E346" t="s">
        <v>948</v>
      </c>
      <c r="F346" t="s">
        <v>949</v>
      </c>
      <c r="G346" s="669" t="s">
        <v>939</v>
      </c>
      <c r="H346">
        <v>1.0449999999999999</v>
      </c>
      <c r="J346" s="1" t="s">
        <v>770</v>
      </c>
      <c r="K346">
        <v>107331337</v>
      </c>
      <c r="L346" s="2">
        <v>45057</v>
      </c>
      <c r="M346">
        <v>28</v>
      </c>
      <c r="N346">
        <v>1</v>
      </c>
      <c r="O346">
        <v>7</v>
      </c>
      <c r="P346">
        <v>1</v>
      </c>
      <c r="Q346" t="s">
        <v>7</v>
      </c>
    </row>
    <row r="347" spans="1:22">
      <c r="A347" t="s">
        <v>947</v>
      </c>
      <c r="B347" s="669" t="s">
        <v>942</v>
      </c>
      <c r="C347">
        <v>5.0000000000000001E-3</v>
      </c>
      <c r="D347" t="s">
        <v>756</v>
      </c>
      <c r="E347" t="s">
        <v>948</v>
      </c>
      <c r="F347" t="s">
        <v>949</v>
      </c>
      <c r="G347" s="669" t="s">
        <v>939</v>
      </c>
      <c r="H347">
        <v>1.046</v>
      </c>
      <c r="J347" s="1" t="s">
        <v>770</v>
      </c>
      <c r="K347">
        <v>107814420</v>
      </c>
      <c r="L347" s="2">
        <v>45514</v>
      </c>
      <c r="M347">
        <v>21</v>
      </c>
      <c r="N347">
        <v>1</v>
      </c>
      <c r="O347">
        <v>7</v>
      </c>
      <c r="P347">
        <v>1</v>
      </c>
      <c r="Q347" t="s">
        <v>7</v>
      </c>
    </row>
    <row r="348" spans="1:22">
      <c r="A348" t="s">
        <v>947</v>
      </c>
      <c r="B348" s="669" t="s">
        <v>942</v>
      </c>
      <c r="C348">
        <v>1.0999999999999999E-2</v>
      </c>
      <c r="D348" t="s">
        <v>756</v>
      </c>
      <c r="E348" t="s">
        <v>948</v>
      </c>
      <c r="F348" t="s">
        <v>949</v>
      </c>
      <c r="G348" s="669" t="s">
        <v>939</v>
      </c>
      <c r="H348">
        <v>1.052</v>
      </c>
      <c r="J348" s="1" t="s">
        <v>770</v>
      </c>
      <c r="K348">
        <v>106811569</v>
      </c>
      <c r="L348" s="2">
        <v>44550</v>
      </c>
      <c r="M348">
        <v>21</v>
      </c>
      <c r="N348">
        <v>1</v>
      </c>
      <c r="O348">
        <v>0</v>
      </c>
      <c r="P348">
        <v>1</v>
      </c>
      <c r="Q348" t="s">
        <v>7</v>
      </c>
    </row>
    <row r="349" spans="1:22">
      <c r="A349" t="s">
        <v>947</v>
      </c>
      <c r="B349" s="669" t="s">
        <v>942</v>
      </c>
      <c r="C349">
        <v>3.7999999999999999E-2</v>
      </c>
      <c r="D349" t="s">
        <v>756</v>
      </c>
      <c r="E349" t="s">
        <v>948</v>
      </c>
      <c r="F349" s="671" t="s">
        <v>945</v>
      </c>
      <c r="G349" s="669" t="s">
        <v>939</v>
      </c>
      <c r="H349">
        <v>1.079</v>
      </c>
      <c r="J349" s="1" t="s">
        <v>770</v>
      </c>
      <c r="K349">
        <v>105599835</v>
      </c>
      <c r="L349" s="2">
        <v>43354</v>
      </c>
      <c r="M349">
        <v>1</v>
      </c>
      <c r="N349">
        <v>2</v>
      </c>
      <c r="O349">
        <v>0</v>
      </c>
      <c r="P349">
        <v>1</v>
      </c>
    </row>
    <row r="350" spans="1:22">
      <c r="A350" t="s">
        <v>947</v>
      </c>
      <c r="B350" s="669" t="s">
        <v>942</v>
      </c>
      <c r="C350">
        <v>0.14000000000000001</v>
      </c>
      <c r="D350" t="s">
        <v>758</v>
      </c>
      <c r="E350" t="s">
        <v>949</v>
      </c>
      <c r="F350" t="s">
        <v>948</v>
      </c>
      <c r="G350" s="669" t="s">
        <v>939</v>
      </c>
      <c r="H350">
        <v>1.1910000000000001</v>
      </c>
      <c r="J350" s="1" t="s">
        <v>770</v>
      </c>
      <c r="K350">
        <v>107899083</v>
      </c>
      <c r="L350" s="2">
        <v>45590</v>
      </c>
      <c r="M350">
        <v>1</v>
      </c>
      <c r="N350">
        <v>1</v>
      </c>
      <c r="O350">
        <v>0</v>
      </c>
      <c r="P350">
        <v>1</v>
      </c>
      <c r="Q350" t="s">
        <v>10</v>
      </c>
    </row>
    <row r="351" spans="1:22">
      <c r="A351" t="s">
        <v>947</v>
      </c>
      <c r="B351" s="669" t="s">
        <v>942</v>
      </c>
      <c r="C351">
        <v>0.13</v>
      </c>
      <c r="D351" t="s">
        <v>758</v>
      </c>
      <c r="E351" t="s">
        <v>949</v>
      </c>
      <c r="F351" t="s">
        <v>948</v>
      </c>
      <c r="G351" s="669" t="s">
        <v>939</v>
      </c>
      <c r="H351">
        <v>1.2010000000000001</v>
      </c>
      <c r="J351" s="1" t="s">
        <v>770</v>
      </c>
      <c r="K351">
        <v>106398269</v>
      </c>
      <c r="L351" s="2">
        <v>44144</v>
      </c>
      <c r="M351">
        <v>19</v>
      </c>
      <c r="N351">
        <v>1</v>
      </c>
      <c r="O351">
        <v>0</v>
      </c>
      <c r="P351">
        <v>5</v>
      </c>
      <c r="Q351" t="s">
        <v>7</v>
      </c>
    </row>
    <row r="352" spans="1:22">
      <c r="A352" t="s">
        <v>947</v>
      </c>
      <c r="B352" s="669" t="s">
        <v>942</v>
      </c>
      <c r="C352">
        <v>0.189</v>
      </c>
      <c r="D352" t="s">
        <v>756</v>
      </c>
      <c r="E352" t="s">
        <v>948</v>
      </c>
      <c r="F352" t="s">
        <v>949</v>
      </c>
      <c r="G352" s="669" t="s">
        <v>939</v>
      </c>
      <c r="H352">
        <v>1.23</v>
      </c>
      <c r="J352" s="1" t="s">
        <v>770</v>
      </c>
      <c r="K352">
        <v>108323385</v>
      </c>
      <c r="L352" s="2">
        <v>45989</v>
      </c>
      <c r="M352">
        <v>21</v>
      </c>
      <c r="N352">
        <v>1</v>
      </c>
      <c r="O352">
        <v>0</v>
      </c>
      <c r="P352">
        <v>1</v>
      </c>
      <c r="Q352" t="s">
        <v>7</v>
      </c>
    </row>
    <row r="353" spans="1:17">
      <c r="A353" t="s">
        <v>947</v>
      </c>
      <c r="B353" s="669" t="s">
        <v>942</v>
      </c>
      <c r="C353">
        <v>0.19</v>
      </c>
      <c r="D353" t="s">
        <v>756</v>
      </c>
      <c r="E353" t="s">
        <v>948</v>
      </c>
      <c r="F353" t="s">
        <v>949</v>
      </c>
      <c r="G353" s="669" t="s">
        <v>939</v>
      </c>
      <c r="H353">
        <v>1.2310000000000001</v>
      </c>
      <c r="J353" s="1" t="s">
        <v>770</v>
      </c>
      <c r="K353">
        <v>107213186</v>
      </c>
      <c r="L353" s="2">
        <v>44941</v>
      </c>
      <c r="M353">
        <v>21</v>
      </c>
      <c r="N353">
        <v>1</v>
      </c>
      <c r="O353">
        <v>0</v>
      </c>
      <c r="P353">
        <v>1</v>
      </c>
      <c r="Q353" t="s">
        <v>3</v>
      </c>
    </row>
    <row r="354" spans="1:17">
      <c r="A354" t="s">
        <v>947</v>
      </c>
      <c r="B354" s="669" t="s">
        <v>939</v>
      </c>
      <c r="C354">
        <v>9.5000000000000001E-2</v>
      </c>
      <c r="D354" t="s">
        <v>758</v>
      </c>
      <c r="E354" t="s">
        <v>949</v>
      </c>
      <c r="F354" t="s">
        <v>948</v>
      </c>
      <c r="G354" s="669" t="s">
        <v>939</v>
      </c>
      <c r="H354">
        <v>1.236</v>
      </c>
      <c r="J354" s="1" t="s">
        <v>770</v>
      </c>
      <c r="K354">
        <v>108293465</v>
      </c>
      <c r="L354" s="2">
        <v>45965</v>
      </c>
      <c r="M354">
        <v>21</v>
      </c>
      <c r="N354">
        <v>1</v>
      </c>
      <c r="O354">
        <v>0</v>
      </c>
      <c r="P354">
        <v>1</v>
      </c>
      <c r="Q354" t="s">
        <v>7</v>
      </c>
    </row>
    <row r="355" spans="1:17">
      <c r="A355" t="s">
        <v>998</v>
      </c>
      <c r="B355" s="669" t="s">
        <v>942</v>
      </c>
      <c r="C355">
        <v>0.95</v>
      </c>
      <c r="D355" t="s">
        <v>758</v>
      </c>
      <c r="E355" s="671" t="s">
        <v>945</v>
      </c>
      <c r="F355" s="671" t="s">
        <v>945</v>
      </c>
      <c r="G355" s="669" t="s">
        <v>939</v>
      </c>
      <c r="H355">
        <v>1.242</v>
      </c>
      <c r="J355" s="1" t="s">
        <v>770</v>
      </c>
      <c r="K355">
        <v>107084782</v>
      </c>
      <c r="L355" s="2">
        <v>44824</v>
      </c>
      <c r="M355">
        <v>28</v>
      </c>
      <c r="N355">
        <v>1</v>
      </c>
      <c r="O355">
        <v>0</v>
      </c>
      <c r="P355">
        <v>1</v>
      </c>
      <c r="Q355" t="s">
        <v>7</v>
      </c>
    </row>
    <row r="356" spans="1:17">
      <c r="A356" t="s">
        <v>947</v>
      </c>
      <c r="B356" s="669" t="s">
        <v>942</v>
      </c>
      <c r="C356">
        <v>5.0999999999999997E-2</v>
      </c>
      <c r="D356" t="s">
        <v>758</v>
      </c>
      <c r="E356" t="s">
        <v>949</v>
      </c>
      <c r="F356" t="s">
        <v>948</v>
      </c>
      <c r="G356" s="669" t="s">
        <v>939</v>
      </c>
      <c r="H356">
        <v>1.28</v>
      </c>
      <c r="J356" s="1" t="s">
        <v>770</v>
      </c>
      <c r="K356">
        <v>106233156</v>
      </c>
      <c r="L356" s="2">
        <v>43974</v>
      </c>
      <c r="M356">
        <v>1</v>
      </c>
      <c r="N356">
        <v>1</v>
      </c>
      <c r="O356">
        <v>0</v>
      </c>
      <c r="P356">
        <v>1</v>
      </c>
      <c r="Q356" t="s">
        <v>8</v>
      </c>
    </row>
    <row r="357" spans="1:17">
      <c r="A357" t="s">
        <v>947</v>
      </c>
      <c r="B357" s="669" t="s">
        <v>942</v>
      </c>
      <c r="C357">
        <v>1.4E-2</v>
      </c>
      <c r="D357" t="s">
        <v>758</v>
      </c>
      <c r="E357" t="s">
        <v>949</v>
      </c>
      <c r="F357" t="s">
        <v>948</v>
      </c>
      <c r="G357" s="669" t="s">
        <v>939</v>
      </c>
      <c r="H357">
        <v>1.3169999999999999</v>
      </c>
      <c r="J357" s="1" t="s">
        <v>770</v>
      </c>
      <c r="K357">
        <v>106431618</v>
      </c>
      <c r="L357" s="2">
        <v>44174</v>
      </c>
      <c r="M357">
        <v>21</v>
      </c>
      <c r="N357">
        <v>1</v>
      </c>
      <c r="O357">
        <v>0</v>
      </c>
      <c r="P357">
        <v>1</v>
      </c>
      <c r="Q357" t="s">
        <v>7</v>
      </c>
    </row>
    <row r="358" spans="1:17">
      <c r="A358" t="s">
        <v>947</v>
      </c>
      <c r="B358" s="669" t="s">
        <v>942</v>
      </c>
      <c r="C358">
        <v>0.28000000000000003</v>
      </c>
      <c r="D358" t="s">
        <v>756</v>
      </c>
      <c r="E358" t="s">
        <v>948</v>
      </c>
      <c r="F358" t="s">
        <v>949</v>
      </c>
      <c r="G358" s="669" t="s">
        <v>939</v>
      </c>
      <c r="H358">
        <v>1.321</v>
      </c>
      <c r="J358" s="1" t="s">
        <v>770</v>
      </c>
      <c r="K358">
        <v>105287302</v>
      </c>
      <c r="L358" s="2">
        <v>43052</v>
      </c>
      <c r="M358">
        <v>17</v>
      </c>
      <c r="N358">
        <v>1</v>
      </c>
      <c r="O358">
        <v>0</v>
      </c>
      <c r="P358">
        <v>5</v>
      </c>
      <c r="Q358" t="s">
        <v>7</v>
      </c>
    </row>
    <row r="359" spans="1:17">
      <c r="A359" t="s">
        <v>947</v>
      </c>
      <c r="B359" s="669" t="s">
        <v>942</v>
      </c>
      <c r="C359">
        <v>0.28000000000000003</v>
      </c>
      <c r="D359" t="s">
        <v>756</v>
      </c>
      <c r="E359" t="s">
        <v>948</v>
      </c>
      <c r="F359" t="s">
        <v>949</v>
      </c>
      <c r="G359" s="669" t="s">
        <v>939</v>
      </c>
      <c r="H359">
        <v>1.321</v>
      </c>
      <c r="J359" s="1" t="s">
        <v>770</v>
      </c>
      <c r="K359">
        <v>106387765</v>
      </c>
      <c r="L359" s="2">
        <v>44134</v>
      </c>
      <c r="M359">
        <v>21</v>
      </c>
      <c r="N359">
        <v>1</v>
      </c>
      <c r="O359">
        <v>0</v>
      </c>
      <c r="P359">
        <v>1</v>
      </c>
      <c r="Q359" t="s">
        <v>7</v>
      </c>
    </row>
    <row r="360" spans="1:17">
      <c r="A360" t="s">
        <v>947</v>
      </c>
      <c r="B360" s="669" t="s">
        <v>942</v>
      </c>
      <c r="C360">
        <v>0</v>
      </c>
      <c r="E360" t="s">
        <v>949</v>
      </c>
      <c r="F360" t="s">
        <v>959</v>
      </c>
      <c r="G360" s="669" t="s">
        <v>939</v>
      </c>
      <c r="H360">
        <v>1.331</v>
      </c>
      <c r="J360" s="1" t="s">
        <v>770</v>
      </c>
      <c r="K360">
        <v>105108562</v>
      </c>
      <c r="L360" s="2">
        <v>42878</v>
      </c>
      <c r="M360">
        <v>2</v>
      </c>
      <c r="N360">
        <v>2</v>
      </c>
      <c r="O360">
        <v>0</v>
      </c>
      <c r="P360">
        <v>5</v>
      </c>
      <c r="Q360" t="s">
        <v>7</v>
      </c>
    </row>
    <row r="361" spans="1:17">
      <c r="A361" t="s">
        <v>947</v>
      </c>
      <c r="B361" s="669" t="s">
        <v>942</v>
      </c>
      <c r="C361">
        <v>0</v>
      </c>
      <c r="E361" t="s">
        <v>949</v>
      </c>
      <c r="F361" t="s">
        <v>958</v>
      </c>
      <c r="G361" s="669" t="s">
        <v>939</v>
      </c>
      <c r="H361">
        <v>1.331</v>
      </c>
      <c r="J361" s="1" t="s">
        <v>770</v>
      </c>
      <c r="K361">
        <v>104976268</v>
      </c>
      <c r="L361" s="2">
        <v>42751</v>
      </c>
      <c r="M361">
        <v>1</v>
      </c>
      <c r="N361">
        <v>1</v>
      </c>
      <c r="O361">
        <v>0</v>
      </c>
      <c r="P361">
        <v>5</v>
      </c>
      <c r="Q361" t="s">
        <v>7</v>
      </c>
    </row>
    <row r="362" spans="1:17">
      <c r="A362" t="s">
        <v>947</v>
      </c>
      <c r="B362" s="669" t="s">
        <v>942</v>
      </c>
      <c r="C362">
        <v>0</v>
      </c>
      <c r="E362" t="s">
        <v>949</v>
      </c>
      <c r="F362" t="s">
        <v>958</v>
      </c>
      <c r="G362" s="669" t="s">
        <v>939</v>
      </c>
      <c r="H362">
        <v>1.331</v>
      </c>
      <c r="J362" s="1" t="s">
        <v>770</v>
      </c>
      <c r="K362">
        <v>107693402</v>
      </c>
      <c r="L362" s="2">
        <v>45400</v>
      </c>
      <c r="M362">
        <v>21</v>
      </c>
      <c r="N362">
        <v>1</v>
      </c>
      <c r="O362">
        <v>0</v>
      </c>
      <c r="P362">
        <v>1</v>
      </c>
      <c r="Q362" t="s">
        <v>7</v>
      </c>
    </row>
    <row r="363" spans="1:17">
      <c r="A363" t="s">
        <v>947</v>
      </c>
      <c r="B363" s="669" t="s">
        <v>942</v>
      </c>
      <c r="C363">
        <v>0</v>
      </c>
      <c r="E363" t="s">
        <v>949</v>
      </c>
      <c r="F363" t="s">
        <v>958</v>
      </c>
      <c r="G363" s="669" t="s">
        <v>939</v>
      </c>
      <c r="H363">
        <v>1.331</v>
      </c>
      <c r="J363" s="1" t="s">
        <v>770</v>
      </c>
      <c r="K363">
        <v>107860603</v>
      </c>
      <c r="L363" s="2">
        <v>45559</v>
      </c>
      <c r="M363">
        <v>21</v>
      </c>
      <c r="N363">
        <v>1</v>
      </c>
      <c r="O363">
        <v>8</v>
      </c>
      <c r="P363">
        <v>1</v>
      </c>
      <c r="Q363" t="s">
        <v>3</v>
      </c>
    </row>
    <row r="364" spans="1:17">
      <c r="A364" t="s">
        <v>947</v>
      </c>
      <c r="B364" s="669" t="s">
        <v>942</v>
      </c>
      <c r="C364">
        <v>0</v>
      </c>
      <c r="E364" t="s">
        <v>949</v>
      </c>
      <c r="F364" t="s">
        <v>948</v>
      </c>
      <c r="G364" s="669" t="s">
        <v>939</v>
      </c>
      <c r="H364">
        <v>1.331</v>
      </c>
      <c r="J364" s="1" t="s">
        <v>770</v>
      </c>
      <c r="K364">
        <v>107122160</v>
      </c>
      <c r="L364" s="2">
        <v>44858</v>
      </c>
      <c r="M364">
        <v>17</v>
      </c>
      <c r="N364">
        <v>1</v>
      </c>
      <c r="O364">
        <v>8</v>
      </c>
      <c r="P364">
        <v>5</v>
      </c>
      <c r="Q364" t="s">
        <v>7</v>
      </c>
    </row>
    <row r="365" spans="1:17">
      <c r="A365" t="s">
        <v>947</v>
      </c>
      <c r="B365" s="669" t="s">
        <v>942</v>
      </c>
      <c r="C365">
        <v>0</v>
      </c>
      <c r="E365" t="s">
        <v>949</v>
      </c>
      <c r="G365" s="669" t="s">
        <v>939</v>
      </c>
      <c r="H365">
        <v>1.331</v>
      </c>
      <c r="J365" s="1" t="s">
        <v>770</v>
      </c>
      <c r="K365">
        <v>106901756</v>
      </c>
      <c r="L365" s="2">
        <v>44645</v>
      </c>
      <c r="M365">
        <v>22</v>
      </c>
      <c r="N365">
        <v>1</v>
      </c>
      <c r="O365">
        <v>8</v>
      </c>
      <c r="P365">
        <v>1</v>
      </c>
      <c r="Q365" t="s">
        <v>7</v>
      </c>
    </row>
    <row r="366" spans="1:17">
      <c r="A366" t="s">
        <v>947</v>
      </c>
      <c r="B366" s="669" t="s">
        <v>942</v>
      </c>
      <c r="C366">
        <v>0.3</v>
      </c>
      <c r="D366" t="s">
        <v>762</v>
      </c>
      <c r="E366" t="s">
        <v>948</v>
      </c>
      <c r="F366" s="671" t="s">
        <v>945</v>
      </c>
      <c r="G366" s="669" t="s">
        <v>939</v>
      </c>
      <c r="H366">
        <v>1.341</v>
      </c>
      <c r="J366" s="1" t="s">
        <v>770</v>
      </c>
      <c r="K366">
        <v>107038594</v>
      </c>
      <c r="L366" s="2">
        <v>44780</v>
      </c>
      <c r="M366">
        <v>17</v>
      </c>
      <c r="N366">
        <v>1</v>
      </c>
      <c r="O366">
        <v>0</v>
      </c>
      <c r="P366">
        <v>5</v>
      </c>
      <c r="Q366" t="s">
        <v>7</v>
      </c>
    </row>
    <row r="367" spans="1:17">
      <c r="A367" t="s">
        <v>947</v>
      </c>
      <c r="B367" s="669" t="s">
        <v>942</v>
      </c>
      <c r="C367">
        <v>1.0999999999999999E-2</v>
      </c>
      <c r="D367" t="s">
        <v>756</v>
      </c>
      <c r="E367" t="s">
        <v>949</v>
      </c>
      <c r="F367" t="s">
        <v>958</v>
      </c>
      <c r="G367" s="669" t="s">
        <v>939</v>
      </c>
      <c r="H367">
        <v>1.3420000000000001</v>
      </c>
      <c r="J367" s="1" t="s">
        <v>770</v>
      </c>
      <c r="K367">
        <v>105421693</v>
      </c>
      <c r="L367" s="2">
        <v>43176</v>
      </c>
      <c r="M367">
        <v>1</v>
      </c>
      <c r="N367">
        <v>1</v>
      </c>
      <c r="O367">
        <v>0</v>
      </c>
      <c r="P367">
        <v>5</v>
      </c>
      <c r="Q367" t="s">
        <v>7</v>
      </c>
    </row>
    <row r="368" spans="1:17">
      <c r="A368" t="s">
        <v>947</v>
      </c>
      <c r="B368" s="669" t="s">
        <v>942</v>
      </c>
      <c r="C368">
        <v>4.7E-2</v>
      </c>
      <c r="D368" t="s">
        <v>758</v>
      </c>
      <c r="E368" t="s">
        <v>958</v>
      </c>
      <c r="F368" t="s">
        <v>949</v>
      </c>
      <c r="G368" s="669" t="s">
        <v>939</v>
      </c>
      <c r="H368">
        <v>1.3640000000000001</v>
      </c>
      <c r="J368" s="1" t="s">
        <v>770</v>
      </c>
      <c r="K368">
        <v>105944932</v>
      </c>
      <c r="L368" s="2">
        <v>43649</v>
      </c>
      <c r="M368">
        <v>1</v>
      </c>
      <c r="N368">
        <v>1</v>
      </c>
      <c r="O368">
        <v>0</v>
      </c>
      <c r="P368">
        <v>1</v>
      </c>
      <c r="Q368" t="s">
        <v>7</v>
      </c>
    </row>
    <row r="369" spans="1:17">
      <c r="A369" t="s">
        <v>947</v>
      </c>
      <c r="B369" t="s">
        <v>958</v>
      </c>
      <c r="C369">
        <v>0</v>
      </c>
      <c r="E369" s="669" t="s">
        <v>942</v>
      </c>
      <c r="G369" s="669" t="s">
        <v>939</v>
      </c>
      <c r="H369">
        <v>1.411</v>
      </c>
      <c r="J369" s="1" t="s">
        <v>770</v>
      </c>
      <c r="K369">
        <v>106489666</v>
      </c>
      <c r="L369" s="2">
        <v>44235</v>
      </c>
      <c r="M369">
        <v>30</v>
      </c>
      <c r="N369">
        <v>1</v>
      </c>
      <c r="O369">
        <v>8</v>
      </c>
      <c r="P369">
        <v>1</v>
      </c>
      <c r="Q369" t="s">
        <v>3</v>
      </c>
    </row>
    <row r="370" spans="1:17">
      <c r="A370" t="s">
        <v>947</v>
      </c>
      <c r="B370" s="669" t="s">
        <v>942</v>
      </c>
      <c r="C370">
        <v>0</v>
      </c>
      <c r="E370" t="s">
        <v>958</v>
      </c>
      <c r="F370" t="s">
        <v>949</v>
      </c>
      <c r="G370" s="669" t="s">
        <v>939</v>
      </c>
      <c r="H370">
        <v>1.411</v>
      </c>
      <c r="J370" s="1" t="s">
        <v>770</v>
      </c>
      <c r="K370">
        <v>107515439</v>
      </c>
      <c r="L370" s="2">
        <v>45234</v>
      </c>
      <c r="M370">
        <v>30</v>
      </c>
      <c r="N370">
        <v>1</v>
      </c>
      <c r="O370">
        <v>8</v>
      </c>
      <c r="P370">
        <v>1</v>
      </c>
      <c r="Q370" t="s">
        <v>7</v>
      </c>
    </row>
    <row r="371" spans="1:17">
      <c r="A371" t="s">
        <v>947</v>
      </c>
      <c r="B371" s="669" t="s">
        <v>942</v>
      </c>
      <c r="C371">
        <v>0</v>
      </c>
      <c r="E371" t="s">
        <v>958</v>
      </c>
      <c r="F371" t="s">
        <v>957</v>
      </c>
      <c r="G371" s="669" t="s">
        <v>939</v>
      </c>
      <c r="H371">
        <v>1.411</v>
      </c>
      <c r="J371" s="1" t="s">
        <v>770</v>
      </c>
      <c r="K371">
        <v>108562132</v>
      </c>
      <c r="L371" s="2">
        <v>46220</v>
      </c>
      <c r="M371">
        <v>21</v>
      </c>
      <c r="N371">
        <v>1</v>
      </c>
      <c r="O371">
        <v>8</v>
      </c>
      <c r="P371">
        <v>1</v>
      </c>
      <c r="Q371" t="s">
        <v>3</v>
      </c>
    </row>
    <row r="372" spans="1:17">
      <c r="A372" t="s">
        <v>947</v>
      </c>
      <c r="B372" s="669" t="s">
        <v>942</v>
      </c>
      <c r="C372">
        <v>0.28000000000000003</v>
      </c>
      <c r="D372" t="s">
        <v>756</v>
      </c>
      <c r="E372" t="s">
        <v>949</v>
      </c>
      <c r="F372" t="s">
        <v>948</v>
      </c>
      <c r="G372" s="669" t="s">
        <v>939</v>
      </c>
      <c r="H372">
        <v>1.611</v>
      </c>
      <c r="J372" s="1" t="s">
        <v>770</v>
      </c>
      <c r="K372">
        <v>106367037</v>
      </c>
      <c r="L372" s="2">
        <v>44117</v>
      </c>
      <c r="M372">
        <v>30</v>
      </c>
      <c r="N372">
        <v>1</v>
      </c>
      <c r="O372">
        <v>0</v>
      </c>
      <c r="P372">
        <v>1</v>
      </c>
      <c r="Q372" t="s">
        <v>7</v>
      </c>
    </row>
    <row r="373" spans="1:17">
      <c r="A373" t="s">
        <v>947</v>
      </c>
      <c r="B373" s="669" t="s">
        <v>942</v>
      </c>
      <c r="C373">
        <v>9.5000000000000001E-2</v>
      </c>
      <c r="D373" t="s">
        <v>758</v>
      </c>
      <c r="E373" t="s">
        <v>957</v>
      </c>
      <c r="F373" t="s">
        <v>958</v>
      </c>
      <c r="G373" s="669" t="s">
        <v>939</v>
      </c>
      <c r="H373">
        <v>1.617</v>
      </c>
      <c r="J373" s="1" t="s">
        <v>770</v>
      </c>
      <c r="K373">
        <v>107871653</v>
      </c>
      <c r="L373" s="2">
        <v>45565</v>
      </c>
      <c r="M373">
        <v>21</v>
      </c>
      <c r="N373">
        <v>2</v>
      </c>
      <c r="O373">
        <v>0</v>
      </c>
      <c r="P373">
        <v>1</v>
      </c>
      <c r="Q373" t="s">
        <v>7</v>
      </c>
    </row>
    <row r="374" spans="1:17">
      <c r="A374" t="s">
        <v>947</v>
      </c>
      <c r="B374" s="669" t="s">
        <v>942</v>
      </c>
      <c r="C374">
        <v>0.22</v>
      </c>
      <c r="D374" t="s">
        <v>762</v>
      </c>
      <c r="E374" t="s">
        <v>958</v>
      </c>
      <c r="F374" t="s">
        <v>957</v>
      </c>
      <c r="G374" s="669" t="s">
        <v>939</v>
      </c>
      <c r="H374">
        <v>1.631</v>
      </c>
      <c r="J374" s="1" t="s">
        <v>770</v>
      </c>
      <c r="K374">
        <v>107418388</v>
      </c>
      <c r="L374" s="2">
        <v>45143</v>
      </c>
      <c r="M374">
        <v>28</v>
      </c>
      <c r="N374">
        <v>1</v>
      </c>
      <c r="O374">
        <v>0</v>
      </c>
      <c r="P374">
        <v>1</v>
      </c>
      <c r="Q374" t="s">
        <v>7</v>
      </c>
    </row>
    <row r="375" spans="1:17">
      <c r="A375" t="s">
        <v>947</v>
      </c>
      <c r="B375" s="669" t="s">
        <v>942</v>
      </c>
      <c r="C375">
        <v>0.08</v>
      </c>
      <c r="D375" t="s">
        <v>758</v>
      </c>
      <c r="E375" t="s">
        <v>957</v>
      </c>
      <c r="F375" t="s">
        <v>958</v>
      </c>
      <c r="G375" s="669" t="s">
        <v>939</v>
      </c>
      <c r="H375">
        <v>1.6319999999999999</v>
      </c>
      <c r="J375" s="1" t="s">
        <v>770</v>
      </c>
      <c r="K375">
        <v>107599962</v>
      </c>
      <c r="L375" s="2">
        <v>45309</v>
      </c>
      <c r="M375">
        <v>2</v>
      </c>
      <c r="N375">
        <v>1</v>
      </c>
      <c r="O375">
        <v>14</v>
      </c>
      <c r="P375">
        <v>1</v>
      </c>
      <c r="Q375" t="s">
        <v>7</v>
      </c>
    </row>
    <row r="376" spans="1:17">
      <c r="A376" t="s">
        <v>947</v>
      </c>
      <c r="B376" s="669" t="s">
        <v>942</v>
      </c>
      <c r="C376">
        <v>0.06</v>
      </c>
      <c r="D376" t="s">
        <v>758</v>
      </c>
      <c r="E376" t="s">
        <v>957</v>
      </c>
      <c r="F376" t="s">
        <v>986</v>
      </c>
      <c r="G376" s="669" t="s">
        <v>939</v>
      </c>
      <c r="H376">
        <v>1.6519999999999999</v>
      </c>
      <c r="J376" s="1" t="s">
        <v>770</v>
      </c>
      <c r="K376">
        <v>107482672</v>
      </c>
      <c r="L376" s="2">
        <v>45204</v>
      </c>
      <c r="M376">
        <v>28</v>
      </c>
      <c r="N376">
        <v>1</v>
      </c>
      <c r="O376">
        <v>0</v>
      </c>
      <c r="P376">
        <v>1</v>
      </c>
      <c r="Q376" t="s">
        <v>7</v>
      </c>
    </row>
    <row r="377" spans="1:17">
      <c r="A377" t="s">
        <v>947</v>
      </c>
      <c r="B377" s="669" t="s">
        <v>942</v>
      </c>
      <c r="C377">
        <v>0.06</v>
      </c>
      <c r="D377" t="s">
        <v>765</v>
      </c>
      <c r="E377" t="s">
        <v>957</v>
      </c>
      <c r="F377" t="s">
        <v>958</v>
      </c>
      <c r="G377" s="669" t="s">
        <v>939</v>
      </c>
      <c r="H377">
        <v>1.6519999999999999</v>
      </c>
      <c r="J377" s="1" t="s">
        <v>770</v>
      </c>
      <c r="K377">
        <v>108071000</v>
      </c>
      <c r="L377" s="2">
        <v>45750</v>
      </c>
      <c r="M377">
        <v>28</v>
      </c>
      <c r="N377">
        <v>1</v>
      </c>
      <c r="O377">
        <v>0</v>
      </c>
      <c r="P377">
        <v>1</v>
      </c>
      <c r="Q377" t="s">
        <v>7</v>
      </c>
    </row>
    <row r="378" spans="1:17">
      <c r="A378" t="s">
        <v>947</v>
      </c>
      <c r="B378" s="669" t="s">
        <v>942</v>
      </c>
      <c r="C378">
        <v>5.7000000000000002E-2</v>
      </c>
      <c r="D378" t="s">
        <v>758</v>
      </c>
      <c r="E378" t="s">
        <v>957</v>
      </c>
      <c r="F378" t="s">
        <v>958</v>
      </c>
      <c r="G378" s="669" t="s">
        <v>939</v>
      </c>
      <c r="H378">
        <v>1.655</v>
      </c>
      <c r="J378" s="1" t="s">
        <v>770</v>
      </c>
      <c r="K378">
        <v>108163258</v>
      </c>
      <c r="L378" s="2">
        <v>45840</v>
      </c>
      <c r="M378">
        <v>28</v>
      </c>
      <c r="N378">
        <v>1</v>
      </c>
      <c r="O378">
        <v>12</v>
      </c>
      <c r="P378">
        <v>1</v>
      </c>
      <c r="Q378" t="s">
        <v>7</v>
      </c>
    </row>
    <row r="379" spans="1:17">
      <c r="A379" t="s">
        <v>947</v>
      </c>
      <c r="B379" t="s">
        <v>957</v>
      </c>
      <c r="C379">
        <v>0</v>
      </c>
      <c r="E379" s="669" t="s">
        <v>942</v>
      </c>
      <c r="F379" t="s">
        <v>958</v>
      </c>
      <c r="G379" s="669" t="s">
        <v>939</v>
      </c>
      <c r="H379">
        <v>1.712</v>
      </c>
      <c r="J379" s="1" t="s">
        <v>770</v>
      </c>
      <c r="K379">
        <v>105567593</v>
      </c>
      <c r="L379" s="2">
        <v>43323</v>
      </c>
      <c r="M379">
        <v>19</v>
      </c>
      <c r="N379">
        <v>1</v>
      </c>
      <c r="O379">
        <v>8</v>
      </c>
      <c r="P379">
        <v>1</v>
      </c>
      <c r="Q379" t="s">
        <v>7</v>
      </c>
    </row>
    <row r="380" spans="1:17">
      <c r="A380" t="s">
        <v>947</v>
      </c>
      <c r="B380" s="669" t="s">
        <v>942</v>
      </c>
      <c r="C380">
        <v>0</v>
      </c>
      <c r="E380" t="s">
        <v>957</v>
      </c>
      <c r="F380" t="s">
        <v>984</v>
      </c>
      <c r="G380" s="669" t="s">
        <v>939</v>
      </c>
      <c r="H380">
        <v>1.712</v>
      </c>
      <c r="J380" s="1" t="s">
        <v>770</v>
      </c>
      <c r="K380">
        <v>108126315</v>
      </c>
      <c r="L380" s="2">
        <v>45806</v>
      </c>
      <c r="M380">
        <v>30</v>
      </c>
      <c r="N380">
        <v>1</v>
      </c>
      <c r="O380">
        <v>7</v>
      </c>
      <c r="P380">
        <v>1</v>
      </c>
      <c r="Q380" t="s">
        <v>8</v>
      </c>
    </row>
    <row r="381" spans="1:17">
      <c r="A381" t="s">
        <v>947</v>
      </c>
      <c r="B381" s="669" t="s">
        <v>942</v>
      </c>
      <c r="C381">
        <v>2.7E-2</v>
      </c>
      <c r="D381" t="s">
        <v>6</v>
      </c>
      <c r="E381" t="s">
        <v>957</v>
      </c>
      <c r="F381" t="s">
        <v>955</v>
      </c>
      <c r="G381" s="669" t="s">
        <v>939</v>
      </c>
      <c r="H381">
        <v>1.7390000000000001</v>
      </c>
      <c r="J381" s="1" t="s">
        <v>770</v>
      </c>
      <c r="K381">
        <v>108429922</v>
      </c>
      <c r="L381" s="2">
        <v>46094</v>
      </c>
      <c r="M381">
        <v>30</v>
      </c>
      <c r="N381">
        <v>1</v>
      </c>
      <c r="O381">
        <v>0</v>
      </c>
      <c r="P381">
        <v>1</v>
      </c>
      <c r="Q381" t="s">
        <v>3</v>
      </c>
    </row>
    <row r="382" spans="1:17">
      <c r="A382" t="s">
        <v>947</v>
      </c>
      <c r="B382" s="669" t="s">
        <v>942</v>
      </c>
      <c r="C382">
        <v>9.5000000000000001E-2</v>
      </c>
      <c r="D382" t="s">
        <v>6</v>
      </c>
      <c r="E382" t="s">
        <v>957</v>
      </c>
      <c r="F382" t="s">
        <v>962</v>
      </c>
      <c r="G382" s="669" t="s">
        <v>939</v>
      </c>
      <c r="H382">
        <v>1.8069999999999999</v>
      </c>
      <c r="J382" s="1" t="s">
        <v>770</v>
      </c>
      <c r="K382">
        <v>106964506</v>
      </c>
      <c r="L382" s="2">
        <v>44704</v>
      </c>
      <c r="M382">
        <v>2</v>
      </c>
      <c r="N382">
        <v>1</v>
      </c>
      <c r="O382">
        <v>14</v>
      </c>
      <c r="P382">
        <v>5</v>
      </c>
      <c r="Q382" t="s">
        <v>7</v>
      </c>
    </row>
    <row r="383" spans="1:17">
      <c r="A383" t="s">
        <v>754</v>
      </c>
      <c r="B383" s="669" t="s">
        <v>939</v>
      </c>
      <c r="C383">
        <v>9.0999999999999998E-2</v>
      </c>
      <c r="D383" t="s">
        <v>758</v>
      </c>
      <c r="E383" s="671" t="s">
        <v>952</v>
      </c>
      <c r="F383" t="s">
        <v>957</v>
      </c>
      <c r="G383" s="669" t="s">
        <v>939</v>
      </c>
      <c r="H383">
        <v>1.8109999999999999</v>
      </c>
      <c r="J383" s="1" t="s">
        <v>770</v>
      </c>
      <c r="K383">
        <v>106555605</v>
      </c>
      <c r="L383" s="2">
        <v>44310</v>
      </c>
      <c r="M383">
        <v>21</v>
      </c>
      <c r="N383">
        <v>2</v>
      </c>
      <c r="O383">
        <v>0</v>
      </c>
      <c r="P383">
        <v>1</v>
      </c>
      <c r="Q383" t="s">
        <v>3</v>
      </c>
    </row>
    <row r="384" spans="1:17">
      <c r="A384" t="s">
        <v>754</v>
      </c>
      <c r="B384" s="669" t="s">
        <v>942</v>
      </c>
      <c r="C384">
        <v>0.1</v>
      </c>
      <c r="D384" t="s">
        <v>756</v>
      </c>
      <c r="E384" t="s">
        <v>957</v>
      </c>
      <c r="F384" s="671" t="s">
        <v>1057</v>
      </c>
      <c r="G384" s="669" t="s">
        <v>939</v>
      </c>
      <c r="H384">
        <v>1.8120000000000001</v>
      </c>
      <c r="J384" s="1" t="s">
        <v>770</v>
      </c>
      <c r="K384">
        <v>107028457</v>
      </c>
      <c r="L384" s="2">
        <v>44760</v>
      </c>
      <c r="M384">
        <v>21</v>
      </c>
      <c r="N384">
        <v>1</v>
      </c>
      <c r="O384">
        <v>0</v>
      </c>
      <c r="P384">
        <v>5</v>
      </c>
      <c r="Q384" t="s">
        <v>7</v>
      </c>
    </row>
    <row r="385" spans="1:22">
      <c r="A385" t="s">
        <v>947</v>
      </c>
      <c r="B385" s="669" t="s">
        <v>942</v>
      </c>
      <c r="C385">
        <v>5.7000000000000002E-2</v>
      </c>
      <c r="D385" t="s">
        <v>758</v>
      </c>
      <c r="E385" s="671" t="s">
        <v>952</v>
      </c>
      <c r="F385" t="s">
        <v>964</v>
      </c>
      <c r="G385" s="669" t="s">
        <v>939</v>
      </c>
      <c r="H385">
        <v>1.845</v>
      </c>
      <c r="J385" s="1" t="s">
        <v>770</v>
      </c>
      <c r="K385">
        <v>105258060</v>
      </c>
      <c r="L385" s="2">
        <v>43026</v>
      </c>
      <c r="M385">
        <v>17</v>
      </c>
      <c r="N385">
        <v>1</v>
      </c>
      <c r="O385">
        <v>0</v>
      </c>
      <c r="P385">
        <v>1</v>
      </c>
    </row>
    <row r="386" spans="1:22">
      <c r="A386" t="s">
        <v>754</v>
      </c>
      <c r="B386" s="669" t="s">
        <v>939</v>
      </c>
      <c r="C386">
        <v>0.3</v>
      </c>
      <c r="D386" t="s">
        <v>758</v>
      </c>
      <c r="E386" s="671" t="s">
        <v>945</v>
      </c>
      <c r="F386" t="s">
        <v>950</v>
      </c>
      <c r="G386" s="669" t="s">
        <v>939</v>
      </c>
      <c r="H386">
        <v>1.8919999999999999</v>
      </c>
      <c r="J386" s="1" t="s">
        <v>770</v>
      </c>
      <c r="K386">
        <v>106638733</v>
      </c>
      <c r="L386" s="2">
        <v>44391</v>
      </c>
      <c r="M386">
        <v>21</v>
      </c>
      <c r="N386">
        <v>1</v>
      </c>
      <c r="O386">
        <v>12</v>
      </c>
      <c r="P386">
        <v>1</v>
      </c>
      <c r="Q386" t="s">
        <v>3</v>
      </c>
    </row>
    <row r="387" spans="1:22">
      <c r="A387" t="s">
        <v>754</v>
      </c>
      <c r="B387" s="669" t="s">
        <v>939</v>
      </c>
      <c r="C387">
        <v>0.3</v>
      </c>
      <c r="D387" t="s">
        <v>758</v>
      </c>
      <c r="E387" s="671" t="s">
        <v>945</v>
      </c>
      <c r="F387" t="s">
        <v>950</v>
      </c>
      <c r="G387" s="669" t="s">
        <v>939</v>
      </c>
      <c r="H387">
        <v>1.8919999999999999</v>
      </c>
      <c r="J387" s="1" t="s">
        <v>770</v>
      </c>
      <c r="K387">
        <v>106863997</v>
      </c>
      <c r="L387" s="2">
        <v>44602</v>
      </c>
      <c r="M387">
        <v>21</v>
      </c>
      <c r="N387">
        <v>1</v>
      </c>
      <c r="O387">
        <v>8</v>
      </c>
      <c r="P387">
        <v>1</v>
      </c>
      <c r="Q387" t="s">
        <v>7</v>
      </c>
    </row>
    <row r="388" spans="1:22">
      <c r="A388" t="s">
        <v>754</v>
      </c>
      <c r="B388" s="669" t="s">
        <v>939</v>
      </c>
      <c r="C388">
        <v>2E-3</v>
      </c>
      <c r="D388" t="s">
        <v>758</v>
      </c>
      <c r="E388" s="671" t="s">
        <v>980</v>
      </c>
      <c r="F388" t="s">
        <v>981</v>
      </c>
      <c r="G388" s="669" t="s">
        <v>939</v>
      </c>
      <c r="H388">
        <v>1.9</v>
      </c>
      <c r="J388" s="1" t="s">
        <v>770</v>
      </c>
      <c r="K388">
        <v>106820436</v>
      </c>
      <c r="L388" s="2">
        <v>44561</v>
      </c>
      <c r="M388">
        <v>21</v>
      </c>
      <c r="N388">
        <v>1</v>
      </c>
      <c r="O388">
        <v>12</v>
      </c>
      <c r="P388">
        <v>1</v>
      </c>
      <c r="Q388" t="s">
        <v>3</v>
      </c>
    </row>
    <row r="389" spans="1:22">
      <c r="A389" t="s">
        <v>998</v>
      </c>
      <c r="B389" s="671" t="s">
        <v>952</v>
      </c>
      <c r="C389">
        <v>0</v>
      </c>
      <c r="E389" s="669" t="s">
        <v>942</v>
      </c>
      <c r="G389" s="669" t="s">
        <v>939</v>
      </c>
      <c r="H389">
        <v>1.9019999999999999</v>
      </c>
      <c r="J389" s="1" t="s">
        <v>770</v>
      </c>
      <c r="K389">
        <v>108392108</v>
      </c>
      <c r="L389" s="2">
        <v>46058</v>
      </c>
      <c r="M389">
        <v>31</v>
      </c>
      <c r="N389">
        <v>1</v>
      </c>
      <c r="O389">
        <v>8</v>
      </c>
      <c r="P389">
        <v>1</v>
      </c>
      <c r="Q389" t="s">
        <v>7</v>
      </c>
    </row>
    <row r="390" spans="1:22">
      <c r="A390" t="s">
        <v>998</v>
      </c>
      <c r="B390" s="669" t="s">
        <v>942</v>
      </c>
      <c r="C390">
        <v>0</v>
      </c>
      <c r="E390" s="671" t="s">
        <v>952</v>
      </c>
      <c r="F390" s="671" t="s">
        <v>945</v>
      </c>
      <c r="G390" s="669" t="s">
        <v>939</v>
      </c>
      <c r="H390">
        <v>1.9019999999999999</v>
      </c>
      <c r="J390" s="1" t="s">
        <v>770</v>
      </c>
      <c r="K390">
        <v>104951394</v>
      </c>
      <c r="L390" s="2">
        <v>42720</v>
      </c>
      <c r="M390">
        <v>21</v>
      </c>
      <c r="N390">
        <v>1</v>
      </c>
      <c r="O390">
        <v>8</v>
      </c>
      <c r="P390">
        <v>1</v>
      </c>
      <c r="Q390" t="s">
        <v>7</v>
      </c>
    </row>
    <row r="391" spans="1:22">
      <c r="A391" t="s">
        <v>754</v>
      </c>
      <c r="B391" s="669" t="s">
        <v>942</v>
      </c>
      <c r="C391">
        <v>0</v>
      </c>
      <c r="E391" s="671" t="s">
        <v>952</v>
      </c>
      <c r="F391" s="671" t="s">
        <v>945</v>
      </c>
      <c r="G391" s="669" t="s">
        <v>939</v>
      </c>
      <c r="H391">
        <v>1.9019999999999999</v>
      </c>
      <c r="J391" s="1" t="s">
        <v>770</v>
      </c>
      <c r="K391">
        <v>105941272</v>
      </c>
      <c r="L391" s="2">
        <v>43676</v>
      </c>
      <c r="M391">
        <v>21</v>
      </c>
      <c r="N391">
        <v>1</v>
      </c>
      <c r="O391">
        <v>8</v>
      </c>
      <c r="P391">
        <v>1</v>
      </c>
      <c r="Q391" t="s">
        <v>7</v>
      </c>
    </row>
    <row r="392" spans="1:22">
      <c r="A392" t="s">
        <v>998</v>
      </c>
      <c r="B392" s="669" t="s">
        <v>939</v>
      </c>
      <c r="C392">
        <v>0</v>
      </c>
      <c r="E392" s="671" t="s">
        <v>952</v>
      </c>
      <c r="F392" t="s">
        <v>950</v>
      </c>
      <c r="G392" s="669" t="s">
        <v>939</v>
      </c>
      <c r="H392">
        <v>1.9019999999999999</v>
      </c>
      <c r="J392" s="1" t="s">
        <v>770</v>
      </c>
      <c r="K392">
        <v>106123663</v>
      </c>
      <c r="L392" s="2">
        <v>43833</v>
      </c>
      <c r="M392">
        <v>21</v>
      </c>
      <c r="N392">
        <v>2</v>
      </c>
      <c r="O392">
        <v>12</v>
      </c>
      <c r="P392">
        <v>1</v>
      </c>
      <c r="Q392" t="s">
        <v>7</v>
      </c>
    </row>
    <row r="393" spans="1:22">
      <c r="A393" t="s">
        <v>754</v>
      </c>
      <c r="B393" s="669" t="s">
        <v>939</v>
      </c>
      <c r="C393">
        <v>0</v>
      </c>
      <c r="E393" s="671" t="s">
        <v>952</v>
      </c>
      <c r="F393" t="s">
        <v>950</v>
      </c>
      <c r="G393" s="669" t="s">
        <v>939</v>
      </c>
      <c r="H393">
        <v>1.9019999999999999</v>
      </c>
      <c r="J393" s="1" t="s">
        <v>770</v>
      </c>
      <c r="K393">
        <v>106428434</v>
      </c>
      <c r="L393" s="2">
        <v>44169</v>
      </c>
      <c r="M393">
        <v>21</v>
      </c>
      <c r="N393">
        <v>1</v>
      </c>
      <c r="O393">
        <v>0</v>
      </c>
      <c r="P393">
        <v>1</v>
      </c>
      <c r="Q393" t="s">
        <v>7</v>
      </c>
    </row>
    <row r="394" spans="1:22">
      <c r="A394" t="s">
        <v>754</v>
      </c>
      <c r="B394" s="669" t="s">
        <v>939</v>
      </c>
      <c r="C394">
        <v>0</v>
      </c>
      <c r="E394" s="671" t="s">
        <v>980</v>
      </c>
      <c r="F394" s="671" t="s">
        <v>945</v>
      </c>
      <c r="G394" s="669" t="s">
        <v>939</v>
      </c>
      <c r="H394">
        <v>1.9019999999999999</v>
      </c>
      <c r="J394" s="1" t="s">
        <v>770</v>
      </c>
      <c r="K394">
        <v>107025244</v>
      </c>
      <c r="L394" s="2">
        <v>44764</v>
      </c>
      <c r="M394">
        <v>22</v>
      </c>
      <c r="N394">
        <v>1</v>
      </c>
      <c r="O394">
        <v>8</v>
      </c>
      <c r="P394">
        <v>1</v>
      </c>
      <c r="Q394" t="s">
        <v>3</v>
      </c>
    </row>
    <row r="395" spans="1:22">
      <c r="A395" t="s">
        <v>754</v>
      </c>
      <c r="B395" s="669" t="s">
        <v>939</v>
      </c>
      <c r="C395">
        <v>4.9000000000000002E-2</v>
      </c>
      <c r="D395" t="s">
        <v>758</v>
      </c>
      <c r="E395" s="671" t="s">
        <v>954</v>
      </c>
      <c r="F395" t="s">
        <v>1143</v>
      </c>
      <c r="G395" s="669" t="s">
        <v>939</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998</v>
      </c>
      <c r="B396" s="669" t="s">
        <v>939</v>
      </c>
      <c r="C396">
        <v>8.9999999999999993E-3</v>
      </c>
      <c r="D396" t="s">
        <v>758</v>
      </c>
      <c r="E396" s="671" t="s">
        <v>954</v>
      </c>
      <c r="F396" t="s">
        <v>948</v>
      </c>
      <c r="G396" s="669" t="s">
        <v>939</v>
      </c>
      <c r="H396">
        <v>1.9790000000000001</v>
      </c>
      <c r="J396" s="1" t="s">
        <v>770</v>
      </c>
      <c r="K396">
        <v>106112484</v>
      </c>
      <c r="L396" s="2">
        <v>43829</v>
      </c>
      <c r="M396">
        <v>21</v>
      </c>
      <c r="N396">
        <v>1</v>
      </c>
      <c r="O396">
        <v>0</v>
      </c>
      <c r="P396">
        <v>1</v>
      </c>
      <c r="Q396" t="s">
        <v>7</v>
      </c>
    </row>
    <row r="397" spans="1:22">
      <c r="A397" t="s">
        <v>998</v>
      </c>
      <c r="B397" s="669" t="s">
        <v>939</v>
      </c>
      <c r="C397">
        <v>2E-3</v>
      </c>
      <c r="D397" t="s">
        <v>758</v>
      </c>
      <c r="E397" s="671" t="s">
        <v>954</v>
      </c>
      <c r="F397" s="671" t="s">
        <v>952</v>
      </c>
      <c r="G397" s="669" t="s">
        <v>939</v>
      </c>
      <c r="H397">
        <v>1.986</v>
      </c>
      <c r="J397" s="1" t="s">
        <v>770</v>
      </c>
      <c r="K397">
        <v>105149399</v>
      </c>
      <c r="L397" s="2">
        <v>42902</v>
      </c>
      <c r="M397">
        <v>21</v>
      </c>
      <c r="N397">
        <v>1</v>
      </c>
      <c r="O397">
        <v>0</v>
      </c>
      <c r="P397">
        <v>1</v>
      </c>
      <c r="Q397" t="s">
        <v>3</v>
      </c>
    </row>
    <row r="398" spans="1:22">
      <c r="A398" t="s">
        <v>998</v>
      </c>
      <c r="B398" s="669" t="s">
        <v>942</v>
      </c>
      <c r="C398">
        <v>0</v>
      </c>
      <c r="E398" s="671" t="s">
        <v>954</v>
      </c>
      <c r="F398" s="671" t="s">
        <v>945</v>
      </c>
      <c r="G398" s="669" t="s">
        <v>939</v>
      </c>
      <c r="H398">
        <v>1.988</v>
      </c>
      <c r="J398" s="1" t="s">
        <v>770</v>
      </c>
      <c r="K398">
        <v>108252091</v>
      </c>
      <c r="L398" s="2">
        <v>45934</v>
      </c>
      <c r="M398">
        <v>17</v>
      </c>
      <c r="N398">
        <v>1</v>
      </c>
      <c r="O398">
        <v>8</v>
      </c>
      <c r="P398">
        <v>1</v>
      </c>
      <c r="Q398" t="s">
        <v>7</v>
      </c>
    </row>
    <row r="399" spans="1:22">
      <c r="A399" t="s">
        <v>998</v>
      </c>
      <c r="B399" s="669" t="s">
        <v>942</v>
      </c>
      <c r="C399">
        <v>0</v>
      </c>
      <c r="E399" s="671" t="s">
        <v>954</v>
      </c>
      <c r="F399" s="671" t="s">
        <v>945</v>
      </c>
      <c r="G399" s="669" t="s">
        <v>939</v>
      </c>
      <c r="H399">
        <v>1.988</v>
      </c>
      <c r="J399" s="1" t="s">
        <v>770</v>
      </c>
      <c r="K399">
        <v>107519842</v>
      </c>
      <c r="L399" s="2">
        <v>45237</v>
      </c>
      <c r="M399">
        <v>22</v>
      </c>
      <c r="N399">
        <v>1</v>
      </c>
      <c r="O399">
        <v>8</v>
      </c>
      <c r="P399">
        <v>1</v>
      </c>
      <c r="Q399" t="s">
        <v>7</v>
      </c>
    </row>
    <row r="400" spans="1:22">
      <c r="A400" t="s">
        <v>998</v>
      </c>
      <c r="B400" s="669" t="s">
        <v>942</v>
      </c>
      <c r="C400">
        <v>0</v>
      </c>
      <c r="E400" s="671" t="s">
        <v>954</v>
      </c>
      <c r="F400" s="671" t="s">
        <v>945</v>
      </c>
      <c r="G400" s="669" t="s">
        <v>939</v>
      </c>
      <c r="H400">
        <v>1.988</v>
      </c>
      <c r="J400" s="1" t="s">
        <v>770</v>
      </c>
      <c r="K400">
        <v>105155943</v>
      </c>
      <c r="L400" s="2">
        <v>42923</v>
      </c>
      <c r="M400">
        <v>24</v>
      </c>
      <c r="N400">
        <v>1</v>
      </c>
      <c r="O400">
        <v>8</v>
      </c>
      <c r="P400">
        <v>1</v>
      </c>
      <c r="Q400" t="s">
        <v>3</v>
      </c>
    </row>
    <row r="401" spans="1:22">
      <c r="A401" t="s">
        <v>754</v>
      </c>
      <c r="B401" s="669" t="s">
        <v>939</v>
      </c>
      <c r="C401">
        <v>0</v>
      </c>
      <c r="E401" s="671" t="s">
        <v>954</v>
      </c>
      <c r="F401" s="671" t="s">
        <v>945</v>
      </c>
      <c r="G401" s="669" t="s">
        <v>939</v>
      </c>
      <c r="H401">
        <v>1.988</v>
      </c>
      <c r="J401" s="1" t="s">
        <v>770</v>
      </c>
      <c r="K401">
        <v>106912986</v>
      </c>
      <c r="L401" s="2">
        <v>44653</v>
      </c>
      <c r="M401">
        <v>21</v>
      </c>
      <c r="N401">
        <v>1</v>
      </c>
      <c r="O401">
        <v>0</v>
      </c>
      <c r="P401">
        <v>1</v>
      </c>
      <c r="Q401" t="s">
        <v>7</v>
      </c>
    </row>
    <row r="402" spans="1:22">
      <c r="A402" t="s">
        <v>754</v>
      </c>
      <c r="B402" s="669" t="s">
        <v>939</v>
      </c>
      <c r="C402">
        <v>0</v>
      </c>
      <c r="D402" t="s">
        <v>756</v>
      </c>
      <c r="E402" s="671" t="s">
        <v>954</v>
      </c>
      <c r="F402" s="671" t="s">
        <v>945</v>
      </c>
      <c r="G402" s="669" t="s">
        <v>939</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998</v>
      </c>
      <c r="B403" s="669" t="s">
        <v>939</v>
      </c>
      <c r="C403">
        <v>0</v>
      </c>
      <c r="E403" s="671" t="s">
        <v>954</v>
      </c>
      <c r="F403" s="671" t="s">
        <v>945</v>
      </c>
      <c r="G403" s="669" t="s">
        <v>939</v>
      </c>
      <c r="H403">
        <v>1.988</v>
      </c>
      <c r="J403" s="1" t="s">
        <v>770</v>
      </c>
      <c r="K403">
        <v>105144806</v>
      </c>
      <c r="L403" s="2">
        <v>42912</v>
      </c>
      <c r="M403">
        <v>24</v>
      </c>
      <c r="N403">
        <v>1</v>
      </c>
      <c r="O403">
        <v>8</v>
      </c>
      <c r="P403">
        <v>1</v>
      </c>
      <c r="Q403" t="s">
        <v>7</v>
      </c>
    </row>
    <row r="404" spans="1:22">
      <c r="A404" t="s">
        <v>754</v>
      </c>
      <c r="B404" s="669" t="s">
        <v>939</v>
      </c>
      <c r="C404">
        <v>0</v>
      </c>
      <c r="E404" s="671" t="s">
        <v>954</v>
      </c>
      <c r="F404" s="671" t="s">
        <v>945</v>
      </c>
      <c r="G404" s="669" t="s">
        <v>939</v>
      </c>
      <c r="H404">
        <v>1.988</v>
      </c>
      <c r="J404" s="1" t="s">
        <v>770</v>
      </c>
      <c r="K404">
        <v>106445335</v>
      </c>
      <c r="L404" s="2">
        <v>44183</v>
      </c>
      <c r="M404">
        <v>26</v>
      </c>
      <c r="N404">
        <v>1</v>
      </c>
      <c r="O404">
        <v>8</v>
      </c>
      <c r="P404">
        <v>1</v>
      </c>
      <c r="Q404" t="s">
        <v>7</v>
      </c>
    </row>
    <row r="405" spans="1:22">
      <c r="A405" t="s">
        <v>754</v>
      </c>
      <c r="B405" s="669" t="s">
        <v>939</v>
      </c>
      <c r="C405">
        <v>0</v>
      </c>
      <c r="E405" s="671" t="s">
        <v>954</v>
      </c>
      <c r="F405" s="671" t="s">
        <v>1057</v>
      </c>
      <c r="G405" s="669" t="s">
        <v>939</v>
      </c>
      <c r="H405">
        <v>1.988</v>
      </c>
      <c r="J405" s="1" t="s">
        <v>770</v>
      </c>
      <c r="K405">
        <v>105336826</v>
      </c>
      <c r="L405" s="2">
        <v>43083</v>
      </c>
      <c r="M405">
        <v>21</v>
      </c>
      <c r="N405">
        <v>1</v>
      </c>
      <c r="O405">
        <v>0</v>
      </c>
      <c r="P405">
        <v>1</v>
      </c>
      <c r="Q405" t="s">
        <v>7</v>
      </c>
    </row>
    <row r="406" spans="1:22">
      <c r="A406" t="s">
        <v>754</v>
      </c>
      <c r="B406" s="669" t="s">
        <v>939</v>
      </c>
      <c r="C406">
        <v>0</v>
      </c>
      <c r="E406" s="671" t="s">
        <v>954</v>
      </c>
      <c r="G406" s="669" t="s">
        <v>939</v>
      </c>
      <c r="H406">
        <v>1.988</v>
      </c>
      <c r="J406" s="1" t="s">
        <v>770</v>
      </c>
      <c r="K406">
        <v>105292761</v>
      </c>
      <c r="L406" s="2">
        <v>43053</v>
      </c>
      <c r="M406">
        <v>24</v>
      </c>
      <c r="N406">
        <v>1</v>
      </c>
      <c r="O406">
        <v>8</v>
      </c>
      <c r="P406">
        <v>1</v>
      </c>
      <c r="Q406" t="s">
        <v>7</v>
      </c>
    </row>
    <row r="407" spans="1:22">
      <c r="A407" t="s">
        <v>754</v>
      </c>
      <c r="B407" s="669" t="s">
        <v>939</v>
      </c>
      <c r="C407">
        <v>0.2</v>
      </c>
      <c r="D407" t="s">
        <v>758</v>
      </c>
      <c r="E407" s="671" t="s">
        <v>945</v>
      </c>
      <c r="F407" s="671" t="s">
        <v>952</v>
      </c>
      <c r="G407" s="669" t="s">
        <v>939</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69" t="s">
        <v>939</v>
      </c>
      <c r="C408">
        <v>0.2</v>
      </c>
      <c r="D408" t="s">
        <v>758</v>
      </c>
      <c r="E408" s="671" t="s">
        <v>945</v>
      </c>
      <c r="F408" t="s">
        <v>946</v>
      </c>
      <c r="G408" s="669" t="s">
        <v>939</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69" t="s">
        <v>939</v>
      </c>
      <c r="C409">
        <v>0.2</v>
      </c>
      <c r="D409" t="s">
        <v>758</v>
      </c>
      <c r="E409" s="671" t="s">
        <v>945</v>
      </c>
      <c r="F409" t="s">
        <v>950</v>
      </c>
      <c r="G409" s="669" t="s">
        <v>939</v>
      </c>
      <c r="H409">
        <v>1.992</v>
      </c>
      <c r="J409" s="1" t="s">
        <v>770</v>
      </c>
      <c r="K409">
        <v>106422881</v>
      </c>
      <c r="L409" s="2">
        <v>44159</v>
      </c>
      <c r="M409">
        <v>21</v>
      </c>
      <c r="N409">
        <v>1</v>
      </c>
      <c r="O409">
        <v>4</v>
      </c>
      <c r="P409">
        <v>1</v>
      </c>
      <c r="Q409" t="s">
        <v>8</v>
      </c>
    </row>
    <row r="410" spans="1:22">
      <c r="A410" t="s">
        <v>998</v>
      </c>
      <c r="B410" s="669" t="s">
        <v>942</v>
      </c>
      <c r="C410">
        <v>0.1</v>
      </c>
      <c r="E410" s="671" t="s">
        <v>952</v>
      </c>
      <c r="F410" s="671" t="s">
        <v>954</v>
      </c>
      <c r="G410" s="669" t="s">
        <v>939</v>
      </c>
      <c r="H410">
        <v>2.0019999999999998</v>
      </c>
      <c r="I410" t="s">
        <v>61</v>
      </c>
      <c r="J410" s="1" t="s">
        <v>770</v>
      </c>
      <c r="K410">
        <v>105950177</v>
      </c>
      <c r="L410" s="2">
        <v>43671</v>
      </c>
      <c r="M410">
        <v>21</v>
      </c>
      <c r="N410">
        <v>1</v>
      </c>
      <c r="O410">
        <v>0</v>
      </c>
      <c r="P410">
        <v>1</v>
      </c>
      <c r="Q410" t="s">
        <v>7</v>
      </c>
    </row>
    <row r="411" spans="1:22">
      <c r="A411" t="s">
        <v>754</v>
      </c>
      <c r="B411" s="669" t="s">
        <v>939</v>
      </c>
      <c r="C411">
        <v>0.19</v>
      </c>
      <c r="D411" t="s">
        <v>758</v>
      </c>
      <c r="E411" s="671" t="s">
        <v>945</v>
      </c>
      <c r="F411" s="671" t="s">
        <v>952</v>
      </c>
      <c r="G411" s="669" t="s">
        <v>939</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998</v>
      </c>
      <c r="B412" s="669" t="s">
        <v>942</v>
      </c>
      <c r="C412">
        <v>4.7E-2</v>
      </c>
      <c r="D412" t="s">
        <v>756</v>
      </c>
      <c r="E412" s="671" t="s">
        <v>954</v>
      </c>
      <c r="F412" s="671" t="s">
        <v>1059</v>
      </c>
      <c r="G412" s="669" t="s">
        <v>939</v>
      </c>
      <c r="H412">
        <v>2.0350000000000001</v>
      </c>
      <c r="J412" s="1" t="s">
        <v>770</v>
      </c>
      <c r="K412">
        <v>105312008</v>
      </c>
      <c r="L412" s="2">
        <v>43066</v>
      </c>
      <c r="M412">
        <v>1</v>
      </c>
      <c r="N412">
        <v>1</v>
      </c>
      <c r="O412">
        <v>0</v>
      </c>
      <c r="P412">
        <v>1</v>
      </c>
      <c r="Q412" t="s">
        <v>7</v>
      </c>
    </row>
    <row r="413" spans="1:22">
      <c r="A413" t="s">
        <v>998</v>
      </c>
      <c r="B413" s="669" t="s">
        <v>942</v>
      </c>
      <c r="C413">
        <v>0.1</v>
      </c>
      <c r="D413" t="s">
        <v>758</v>
      </c>
      <c r="E413" s="671" t="s">
        <v>945</v>
      </c>
      <c r="F413" s="671" t="s">
        <v>954</v>
      </c>
      <c r="G413" s="669" t="s">
        <v>939</v>
      </c>
      <c r="H413">
        <v>2.0920000000000001</v>
      </c>
      <c r="J413" s="1" t="s">
        <v>770</v>
      </c>
      <c r="K413">
        <v>105505253</v>
      </c>
      <c r="L413" s="2">
        <v>43250</v>
      </c>
      <c r="M413">
        <v>28</v>
      </c>
      <c r="N413">
        <v>1</v>
      </c>
      <c r="O413">
        <v>25</v>
      </c>
      <c r="P413">
        <v>1</v>
      </c>
      <c r="Q413" t="s">
        <v>7</v>
      </c>
    </row>
    <row r="414" spans="1:22">
      <c r="A414" t="s">
        <v>998</v>
      </c>
      <c r="B414" s="669" t="s">
        <v>939</v>
      </c>
      <c r="C414">
        <v>0.1</v>
      </c>
      <c r="D414" t="s">
        <v>758</v>
      </c>
      <c r="E414" s="671" t="s">
        <v>945</v>
      </c>
      <c r="F414" s="671" t="s">
        <v>952</v>
      </c>
      <c r="G414" s="669" t="s">
        <v>939</v>
      </c>
      <c r="H414">
        <v>2.0920000000000001</v>
      </c>
      <c r="J414" s="1" t="s">
        <v>770</v>
      </c>
      <c r="K414">
        <v>105749191</v>
      </c>
      <c r="L414" s="2">
        <v>43484</v>
      </c>
      <c r="M414">
        <v>17</v>
      </c>
      <c r="N414">
        <v>1</v>
      </c>
      <c r="O414">
        <v>0</v>
      </c>
      <c r="P414">
        <v>1</v>
      </c>
      <c r="Q414" t="s">
        <v>7</v>
      </c>
    </row>
    <row r="415" spans="1:22">
      <c r="A415" t="s">
        <v>754</v>
      </c>
      <c r="B415" s="669" t="s">
        <v>939</v>
      </c>
      <c r="C415">
        <v>0.1</v>
      </c>
      <c r="D415" t="s">
        <v>758</v>
      </c>
      <c r="E415" s="671" t="s">
        <v>945</v>
      </c>
      <c r="F415" s="671" t="s">
        <v>952</v>
      </c>
      <c r="G415" s="669" t="s">
        <v>939</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69" t="s">
        <v>939</v>
      </c>
      <c r="C416">
        <v>0.1</v>
      </c>
      <c r="D416" t="s">
        <v>758</v>
      </c>
      <c r="E416" s="671" t="s">
        <v>945</v>
      </c>
      <c r="F416" t="s">
        <v>950</v>
      </c>
      <c r="G416" s="669" t="s">
        <v>939</v>
      </c>
      <c r="H416">
        <v>2.0920000000000001</v>
      </c>
      <c r="J416" s="1" t="s">
        <v>770</v>
      </c>
      <c r="K416">
        <v>105832375</v>
      </c>
      <c r="L416" s="2">
        <v>43566</v>
      </c>
      <c r="M416">
        <v>21</v>
      </c>
      <c r="N416">
        <v>1</v>
      </c>
      <c r="O416">
        <v>0</v>
      </c>
      <c r="P416">
        <v>1</v>
      </c>
      <c r="Q416" t="s">
        <v>3</v>
      </c>
    </row>
    <row r="417" spans="1:22">
      <c r="A417" t="s">
        <v>947</v>
      </c>
      <c r="B417" s="669" t="s">
        <v>939</v>
      </c>
      <c r="C417">
        <v>0.1</v>
      </c>
      <c r="D417" t="s">
        <v>758</v>
      </c>
      <c r="E417" s="671" t="s">
        <v>945</v>
      </c>
      <c r="F417" t="s">
        <v>950</v>
      </c>
      <c r="G417" s="669" t="s">
        <v>939</v>
      </c>
      <c r="H417">
        <v>2.0920000000000001</v>
      </c>
      <c r="J417" s="1" t="s">
        <v>770</v>
      </c>
      <c r="K417">
        <v>106889355</v>
      </c>
      <c r="L417" s="2">
        <v>44625</v>
      </c>
      <c r="M417">
        <v>21</v>
      </c>
      <c r="N417">
        <v>1</v>
      </c>
      <c r="O417">
        <v>0</v>
      </c>
      <c r="P417">
        <v>1</v>
      </c>
      <c r="Q417" t="s">
        <v>7</v>
      </c>
    </row>
    <row r="418" spans="1:22">
      <c r="A418" t="s">
        <v>754</v>
      </c>
      <c r="B418" s="669" t="s">
        <v>939</v>
      </c>
      <c r="C418">
        <v>0.1</v>
      </c>
      <c r="D418" t="s">
        <v>758</v>
      </c>
      <c r="E418" s="671" t="s">
        <v>945</v>
      </c>
      <c r="F418" t="s">
        <v>950</v>
      </c>
      <c r="G418" s="669" t="s">
        <v>939</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69" t="s">
        <v>939</v>
      </c>
      <c r="C419">
        <v>0.1</v>
      </c>
      <c r="D419" t="s">
        <v>758</v>
      </c>
      <c r="E419" s="671" t="s">
        <v>945</v>
      </c>
      <c r="F419" t="s">
        <v>950</v>
      </c>
      <c r="G419" s="669" t="s">
        <v>939</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69" t="s">
        <v>939</v>
      </c>
      <c r="C420">
        <v>9.5000000000000001E-2</v>
      </c>
      <c r="D420" t="s">
        <v>758</v>
      </c>
      <c r="E420" s="671" t="s">
        <v>945</v>
      </c>
      <c r="F420" t="s">
        <v>950</v>
      </c>
      <c r="G420" s="669" t="s">
        <v>939</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998</v>
      </c>
      <c r="B421" s="669" t="s">
        <v>942</v>
      </c>
      <c r="C421">
        <v>2.5000000000000001E-2</v>
      </c>
      <c r="D421" t="s">
        <v>763</v>
      </c>
      <c r="E421" s="671" t="s">
        <v>945</v>
      </c>
      <c r="F421" s="671" t="s">
        <v>954</v>
      </c>
      <c r="G421" s="669" t="s">
        <v>939</v>
      </c>
      <c r="H421">
        <v>2.1669999999999998</v>
      </c>
      <c r="J421" s="1" t="s">
        <v>770</v>
      </c>
      <c r="K421">
        <v>108446727</v>
      </c>
      <c r="L421" s="2">
        <v>46107</v>
      </c>
      <c r="M421">
        <v>21</v>
      </c>
      <c r="N421">
        <v>1</v>
      </c>
      <c r="O421">
        <v>0</v>
      </c>
      <c r="P421">
        <v>1</v>
      </c>
      <c r="Q421" t="s">
        <v>7</v>
      </c>
    </row>
    <row r="422" spans="1:22">
      <c r="A422" t="s">
        <v>998</v>
      </c>
      <c r="B422" s="669" t="s">
        <v>942</v>
      </c>
      <c r="C422">
        <v>1.9E-2</v>
      </c>
      <c r="D422" t="s">
        <v>758</v>
      </c>
      <c r="E422" s="671" t="s">
        <v>945</v>
      </c>
      <c r="F422" s="671" t="s">
        <v>963</v>
      </c>
      <c r="G422" s="669" t="s">
        <v>939</v>
      </c>
      <c r="H422">
        <v>2.173</v>
      </c>
      <c r="J422" s="1" t="s">
        <v>770</v>
      </c>
      <c r="K422">
        <v>108426283</v>
      </c>
      <c r="L422" s="2">
        <v>46091</v>
      </c>
      <c r="M422">
        <v>21</v>
      </c>
      <c r="N422">
        <v>1</v>
      </c>
      <c r="O422">
        <v>0</v>
      </c>
      <c r="P422">
        <v>1</v>
      </c>
      <c r="Q422" t="s">
        <v>7</v>
      </c>
    </row>
    <row r="423" spans="1:22">
      <c r="A423" t="s">
        <v>754</v>
      </c>
      <c r="B423" s="669" t="s">
        <v>939</v>
      </c>
      <c r="C423">
        <v>1.9E-2</v>
      </c>
      <c r="D423" t="s">
        <v>758</v>
      </c>
      <c r="E423" s="671" t="s">
        <v>945</v>
      </c>
      <c r="F423" s="671" t="s">
        <v>952</v>
      </c>
      <c r="G423" s="669" t="s">
        <v>939</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998</v>
      </c>
      <c r="B424" s="669" t="s">
        <v>942</v>
      </c>
      <c r="C424">
        <v>1.2E-2</v>
      </c>
      <c r="D424" t="s">
        <v>758</v>
      </c>
      <c r="E424" s="671" t="s">
        <v>945</v>
      </c>
      <c r="F424" s="671" t="s">
        <v>954</v>
      </c>
      <c r="G424" s="669" t="s">
        <v>939</v>
      </c>
      <c r="H424">
        <v>2.1800000000000002</v>
      </c>
      <c r="J424" s="1" t="s">
        <v>770</v>
      </c>
      <c r="K424">
        <v>105792459</v>
      </c>
      <c r="L424" s="2">
        <v>43514</v>
      </c>
      <c r="M424">
        <v>21</v>
      </c>
      <c r="N424">
        <v>1</v>
      </c>
      <c r="O424">
        <v>7</v>
      </c>
      <c r="P424">
        <v>1</v>
      </c>
      <c r="Q424" t="s">
        <v>7</v>
      </c>
    </row>
    <row r="425" spans="1:22">
      <c r="A425" t="s">
        <v>998</v>
      </c>
      <c r="B425" s="669" t="s">
        <v>942</v>
      </c>
      <c r="C425">
        <v>8.9999999999999993E-3</v>
      </c>
      <c r="D425" t="s">
        <v>758</v>
      </c>
      <c r="E425" s="671" t="s">
        <v>945</v>
      </c>
      <c r="F425" s="671" t="s">
        <v>963</v>
      </c>
      <c r="G425" s="669" t="s">
        <v>939</v>
      </c>
      <c r="H425">
        <v>2.1829999999999998</v>
      </c>
      <c r="J425" s="1" t="s">
        <v>770</v>
      </c>
      <c r="K425">
        <v>107629118</v>
      </c>
      <c r="L425" s="2">
        <v>45342</v>
      </c>
      <c r="M425">
        <v>21</v>
      </c>
      <c r="N425">
        <v>1</v>
      </c>
      <c r="O425">
        <v>7</v>
      </c>
      <c r="P425">
        <v>1</v>
      </c>
      <c r="Q425" t="s">
        <v>7</v>
      </c>
    </row>
    <row r="426" spans="1:22">
      <c r="A426" t="s">
        <v>998</v>
      </c>
      <c r="B426" s="669" t="s">
        <v>942</v>
      </c>
      <c r="C426">
        <v>8.9999999999999993E-3</v>
      </c>
      <c r="D426" t="s">
        <v>758</v>
      </c>
      <c r="E426" s="671" t="s">
        <v>945</v>
      </c>
      <c r="F426" s="671" t="s">
        <v>954</v>
      </c>
      <c r="G426" s="669" t="s">
        <v>939</v>
      </c>
      <c r="H426">
        <v>2.1829999999999998</v>
      </c>
      <c r="J426" s="1" t="s">
        <v>770</v>
      </c>
      <c r="K426">
        <v>107402785</v>
      </c>
      <c r="L426" s="2">
        <v>45128</v>
      </c>
      <c r="M426">
        <v>23</v>
      </c>
      <c r="N426">
        <v>1</v>
      </c>
      <c r="O426">
        <v>0</v>
      </c>
      <c r="P426">
        <v>1</v>
      </c>
      <c r="Q426" t="s">
        <v>7</v>
      </c>
    </row>
    <row r="427" spans="1:22">
      <c r="A427" t="s">
        <v>998</v>
      </c>
      <c r="B427" s="669" t="s">
        <v>939</v>
      </c>
      <c r="C427">
        <v>7.0000000000000001E-3</v>
      </c>
      <c r="D427" t="s">
        <v>758</v>
      </c>
      <c r="E427" s="671" t="s">
        <v>945</v>
      </c>
      <c r="F427" t="s">
        <v>1001</v>
      </c>
      <c r="G427" s="669" t="s">
        <v>939</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998</v>
      </c>
      <c r="B428" s="669" t="s">
        <v>939</v>
      </c>
      <c r="C428">
        <v>6.0000000000000001E-3</v>
      </c>
      <c r="D428" t="s">
        <v>758</v>
      </c>
      <c r="E428" s="671" t="s">
        <v>945</v>
      </c>
      <c r="F428" s="671" t="s">
        <v>963</v>
      </c>
      <c r="G428" s="669" t="s">
        <v>939</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998</v>
      </c>
      <c r="B429" s="669" t="s">
        <v>942</v>
      </c>
      <c r="C429">
        <v>5.0000000000000001E-3</v>
      </c>
      <c r="D429" t="s">
        <v>758</v>
      </c>
      <c r="E429" s="671" t="s">
        <v>945</v>
      </c>
      <c r="G429" s="669" t="s">
        <v>939</v>
      </c>
      <c r="H429">
        <v>2.1869999999999998</v>
      </c>
      <c r="J429" s="1" t="s">
        <v>770</v>
      </c>
      <c r="K429">
        <v>107438194</v>
      </c>
      <c r="L429" s="2">
        <v>45166</v>
      </c>
      <c r="M429">
        <v>22</v>
      </c>
      <c r="N429">
        <v>2</v>
      </c>
      <c r="O429">
        <v>0</v>
      </c>
      <c r="P429">
        <v>1</v>
      </c>
      <c r="Q429" t="s">
        <v>7</v>
      </c>
    </row>
    <row r="430" spans="1:22">
      <c r="A430" t="s">
        <v>998</v>
      </c>
      <c r="B430" s="669" t="s">
        <v>939</v>
      </c>
      <c r="C430">
        <v>5.0000000000000001E-3</v>
      </c>
      <c r="D430" t="s">
        <v>758</v>
      </c>
      <c r="E430" s="671" t="s">
        <v>945</v>
      </c>
      <c r="F430" s="671" t="s">
        <v>954</v>
      </c>
      <c r="G430" s="669" t="s">
        <v>939</v>
      </c>
      <c r="H430">
        <v>2.1869999999999998</v>
      </c>
      <c r="J430" s="1" t="s">
        <v>770</v>
      </c>
      <c r="K430">
        <v>107134309</v>
      </c>
      <c r="L430" s="2">
        <v>44867</v>
      </c>
      <c r="M430">
        <v>21</v>
      </c>
      <c r="N430">
        <v>1</v>
      </c>
      <c r="O430">
        <v>7</v>
      </c>
      <c r="P430">
        <v>1</v>
      </c>
      <c r="Q430" t="s">
        <v>3</v>
      </c>
    </row>
    <row r="431" spans="1:22">
      <c r="A431" t="s">
        <v>998</v>
      </c>
      <c r="B431" s="669" t="s">
        <v>942</v>
      </c>
      <c r="C431">
        <v>4.0000000000000001E-3</v>
      </c>
      <c r="D431" t="s">
        <v>758</v>
      </c>
      <c r="E431" s="671" t="s">
        <v>945</v>
      </c>
      <c r="F431" s="671" t="s">
        <v>963</v>
      </c>
      <c r="G431" s="669" t="s">
        <v>939</v>
      </c>
      <c r="H431">
        <v>2.1880000000000002</v>
      </c>
      <c r="J431" s="1" t="s">
        <v>770</v>
      </c>
      <c r="K431">
        <v>106843451</v>
      </c>
      <c r="L431" s="2">
        <v>44587</v>
      </c>
      <c r="M431">
        <v>28</v>
      </c>
      <c r="N431">
        <v>1</v>
      </c>
      <c r="O431">
        <v>0</v>
      </c>
      <c r="P431">
        <v>1</v>
      </c>
      <c r="Q431" t="s">
        <v>7</v>
      </c>
    </row>
    <row r="432" spans="1:22">
      <c r="A432" t="s">
        <v>998</v>
      </c>
      <c r="B432" s="669" t="s">
        <v>942</v>
      </c>
      <c r="C432">
        <v>4.0000000000000001E-3</v>
      </c>
      <c r="D432" t="s">
        <v>758</v>
      </c>
      <c r="E432" s="671" t="s">
        <v>945</v>
      </c>
      <c r="F432" s="671" t="s">
        <v>954</v>
      </c>
      <c r="G432" s="669" t="s">
        <v>939</v>
      </c>
      <c r="H432">
        <v>2.1880000000000002</v>
      </c>
      <c r="J432" s="1" t="s">
        <v>770</v>
      </c>
      <c r="K432">
        <v>105377027</v>
      </c>
      <c r="L432" s="2">
        <v>43120</v>
      </c>
      <c r="M432">
        <v>21</v>
      </c>
      <c r="N432">
        <v>4</v>
      </c>
      <c r="O432">
        <v>7</v>
      </c>
      <c r="P432">
        <v>1</v>
      </c>
      <c r="Q432" t="s">
        <v>7</v>
      </c>
    </row>
    <row r="433" spans="1:17">
      <c r="A433" t="s">
        <v>754</v>
      </c>
      <c r="B433" s="669" t="s">
        <v>939</v>
      </c>
      <c r="C433">
        <v>0.2</v>
      </c>
      <c r="D433" t="s">
        <v>756</v>
      </c>
      <c r="E433" s="671" t="s">
        <v>954</v>
      </c>
      <c r="F433" s="671" t="s">
        <v>1057</v>
      </c>
      <c r="G433" s="669" t="s">
        <v>939</v>
      </c>
      <c r="H433">
        <v>2.1880000000000002</v>
      </c>
      <c r="J433" s="1" t="s">
        <v>770</v>
      </c>
      <c r="K433">
        <v>106144525</v>
      </c>
      <c r="L433" s="2">
        <v>43858</v>
      </c>
      <c r="M433">
        <v>31</v>
      </c>
      <c r="N433">
        <v>1</v>
      </c>
      <c r="O433">
        <v>12</v>
      </c>
      <c r="P433">
        <v>1</v>
      </c>
      <c r="Q433" t="s">
        <v>7</v>
      </c>
    </row>
    <row r="434" spans="1:17">
      <c r="A434" t="s">
        <v>754</v>
      </c>
      <c r="B434" s="669" t="s">
        <v>939</v>
      </c>
      <c r="C434">
        <v>2E-3</v>
      </c>
      <c r="D434" t="s">
        <v>758</v>
      </c>
      <c r="E434" s="671" t="s">
        <v>945</v>
      </c>
      <c r="F434" t="s">
        <v>950</v>
      </c>
      <c r="G434" s="669" t="s">
        <v>939</v>
      </c>
      <c r="H434">
        <v>2.19</v>
      </c>
      <c r="J434" s="1" t="s">
        <v>770</v>
      </c>
      <c r="K434">
        <v>106678935</v>
      </c>
      <c r="L434" s="2">
        <v>44432</v>
      </c>
      <c r="M434">
        <v>21</v>
      </c>
      <c r="N434">
        <v>1</v>
      </c>
      <c r="O434">
        <v>12</v>
      </c>
      <c r="P434">
        <v>1</v>
      </c>
      <c r="Q434" t="s">
        <v>3</v>
      </c>
    </row>
    <row r="435" spans="1:17">
      <c r="A435" t="s">
        <v>754</v>
      </c>
      <c r="B435" s="669" t="s">
        <v>939</v>
      </c>
      <c r="C435">
        <v>2E-3</v>
      </c>
      <c r="D435" t="s">
        <v>758</v>
      </c>
      <c r="E435" s="671" t="s">
        <v>945</v>
      </c>
      <c r="F435" t="s">
        <v>950</v>
      </c>
      <c r="G435" s="669" t="s">
        <v>939</v>
      </c>
      <c r="H435">
        <v>2.19</v>
      </c>
      <c r="J435" s="1" t="s">
        <v>770</v>
      </c>
      <c r="K435">
        <v>106997868</v>
      </c>
      <c r="L435" s="2">
        <v>44736</v>
      </c>
      <c r="M435">
        <v>21</v>
      </c>
      <c r="N435">
        <v>1</v>
      </c>
      <c r="O435">
        <v>12</v>
      </c>
      <c r="P435">
        <v>1</v>
      </c>
      <c r="Q435" t="s">
        <v>7</v>
      </c>
    </row>
    <row r="436" spans="1:17">
      <c r="A436" t="s">
        <v>998</v>
      </c>
      <c r="B436" s="669" t="s">
        <v>942</v>
      </c>
      <c r="C436">
        <v>0</v>
      </c>
      <c r="E436" s="671" t="s">
        <v>945</v>
      </c>
      <c r="F436" s="671" t="s">
        <v>1121</v>
      </c>
      <c r="G436" s="669" t="s">
        <v>939</v>
      </c>
      <c r="H436">
        <v>2.1920000000000002</v>
      </c>
      <c r="J436" s="1" t="s">
        <v>770</v>
      </c>
      <c r="K436">
        <v>106874915</v>
      </c>
      <c r="L436" s="2">
        <v>44620</v>
      </c>
      <c r="M436">
        <v>21</v>
      </c>
      <c r="N436">
        <v>1</v>
      </c>
      <c r="O436">
        <v>7</v>
      </c>
      <c r="P436">
        <v>1</v>
      </c>
      <c r="Q436" t="s">
        <v>7</v>
      </c>
    </row>
    <row r="437" spans="1:17">
      <c r="A437" t="s">
        <v>998</v>
      </c>
      <c r="B437" s="669" t="s">
        <v>942</v>
      </c>
      <c r="C437">
        <v>0</v>
      </c>
      <c r="E437" s="671" t="s">
        <v>945</v>
      </c>
      <c r="F437" s="671" t="s">
        <v>963</v>
      </c>
      <c r="G437" s="669" t="s">
        <v>939</v>
      </c>
      <c r="H437">
        <v>2.1920000000000002</v>
      </c>
      <c r="J437" s="1" t="s">
        <v>770</v>
      </c>
      <c r="K437">
        <v>106530154</v>
      </c>
      <c r="L437" s="2">
        <v>44244</v>
      </c>
      <c r="M437">
        <v>21</v>
      </c>
      <c r="N437">
        <v>1</v>
      </c>
      <c r="P437">
        <v>1</v>
      </c>
      <c r="Q437" t="s">
        <v>7</v>
      </c>
    </row>
    <row r="438" spans="1:17">
      <c r="A438" t="s">
        <v>998</v>
      </c>
      <c r="B438" s="669" t="s">
        <v>942</v>
      </c>
      <c r="C438">
        <v>0</v>
      </c>
      <c r="E438" s="671" t="s">
        <v>945</v>
      </c>
      <c r="F438" s="671" t="s">
        <v>963</v>
      </c>
      <c r="G438" s="669" t="s">
        <v>939</v>
      </c>
      <c r="H438">
        <v>2.1920000000000002</v>
      </c>
      <c r="J438" s="1" t="s">
        <v>770</v>
      </c>
      <c r="K438">
        <v>106802263</v>
      </c>
      <c r="L438" s="2">
        <v>44468</v>
      </c>
      <c r="M438">
        <v>21</v>
      </c>
      <c r="N438">
        <v>1</v>
      </c>
      <c r="O438">
        <v>7</v>
      </c>
      <c r="P438">
        <v>1</v>
      </c>
      <c r="Q438" t="s">
        <v>7</v>
      </c>
    </row>
    <row r="439" spans="1:17">
      <c r="A439" t="s">
        <v>998</v>
      </c>
      <c r="B439" s="669" t="s">
        <v>942</v>
      </c>
      <c r="C439">
        <v>0</v>
      </c>
      <c r="D439" t="s">
        <v>758</v>
      </c>
      <c r="E439" s="671" t="s">
        <v>945</v>
      </c>
      <c r="F439" s="671" t="s">
        <v>963</v>
      </c>
      <c r="G439" s="669" t="s">
        <v>939</v>
      </c>
      <c r="H439">
        <v>2.1920000000000002</v>
      </c>
      <c r="J439" s="1" t="s">
        <v>770</v>
      </c>
      <c r="K439">
        <v>106840907</v>
      </c>
      <c r="L439" s="2">
        <v>44585</v>
      </c>
      <c r="M439">
        <v>21</v>
      </c>
      <c r="N439">
        <v>1</v>
      </c>
      <c r="O439">
        <v>7</v>
      </c>
      <c r="P439">
        <v>1</v>
      </c>
      <c r="Q439" t="s">
        <v>7</v>
      </c>
    </row>
    <row r="440" spans="1:17">
      <c r="A440" t="s">
        <v>998</v>
      </c>
      <c r="B440" s="669" t="s">
        <v>942</v>
      </c>
      <c r="C440">
        <v>0</v>
      </c>
      <c r="E440" s="671" t="s">
        <v>945</v>
      </c>
      <c r="F440" s="671" t="s">
        <v>963</v>
      </c>
      <c r="G440" s="669" t="s">
        <v>939</v>
      </c>
      <c r="H440">
        <v>2.1920000000000002</v>
      </c>
      <c r="J440" s="1" t="s">
        <v>770</v>
      </c>
      <c r="K440">
        <v>107580675</v>
      </c>
      <c r="L440" s="2">
        <v>45291</v>
      </c>
      <c r="M440">
        <v>21</v>
      </c>
      <c r="N440">
        <v>1</v>
      </c>
      <c r="O440">
        <v>0</v>
      </c>
      <c r="P440">
        <v>4</v>
      </c>
      <c r="Q440" t="s">
        <v>7</v>
      </c>
    </row>
    <row r="441" spans="1:17">
      <c r="A441" t="s">
        <v>998</v>
      </c>
      <c r="B441" s="669" t="s">
        <v>942</v>
      </c>
      <c r="C441">
        <v>0</v>
      </c>
      <c r="D441" t="s">
        <v>765</v>
      </c>
      <c r="E441" s="671" t="s">
        <v>945</v>
      </c>
      <c r="F441" s="671" t="s">
        <v>963</v>
      </c>
      <c r="G441" s="669" t="s">
        <v>939</v>
      </c>
      <c r="H441">
        <v>2.1920000000000002</v>
      </c>
      <c r="J441" s="1" t="s">
        <v>770</v>
      </c>
      <c r="K441">
        <v>107601223</v>
      </c>
      <c r="L441" s="2">
        <v>45313</v>
      </c>
      <c r="M441">
        <v>21</v>
      </c>
      <c r="N441">
        <v>1</v>
      </c>
      <c r="O441">
        <v>7</v>
      </c>
      <c r="P441">
        <v>4</v>
      </c>
      <c r="Q441" t="s">
        <v>7</v>
      </c>
    </row>
    <row r="442" spans="1:17">
      <c r="A442" t="s">
        <v>998</v>
      </c>
      <c r="B442" s="669" t="s">
        <v>942</v>
      </c>
      <c r="C442">
        <v>0</v>
      </c>
      <c r="E442" s="671" t="s">
        <v>945</v>
      </c>
      <c r="F442" s="671" t="s">
        <v>963</v>
      </c>
      <c r="G442" s="669" t="s">
        <v>939</v>
      </c>
      <c r="H442">
        <v>2.1920000000000002</v>
      </c>
      <c r="J442" s="1" t="s">
        <v>770</v>
      </c>
      <c r="K442">
        <v>108586880</v>
      </c>
      <c r="L442" s="2">
        <v>46245</v>
      </c>
      <c r="M442">
        <v>21</v>
      </c>
      <c r="N442">
        <v>1</v>
      </c>
      <c r="O442">
        <v>8</v>
      </c>
      <c r="P442">
        <v>1</v>
      </c>
      <c r="Q442" t="s">
        <v>7</v>
      </c>
    </row>
    <row r="443" spans="1:17">
      <c r="A443" t="s">
        <v>998</v>
      </c>
      <c r="B443" s="669" t="s">
        <v>942</v>
      </c>
      <c r="C443">
        <v>0</v>
      </c>
      <c r="E443" s="671" t="s">
        <v>945</v>
      </c>
      <c r="F443" t="s">
        <v>1093</v>
      </c>
      <c r="G443" s="669" t="s">
        <v>939</v>
      </c>
      <c r="H443">
        <v>2.1920000000000002</v>
      </c>
      <c r="J443" s="1" t="s">
        <v>770</v>
      </c>
      <c r="K443">
        <v>106064266</v>
      </c>
      <c r="L443" s="2">
        <v>43763</v>
      </c>
      <c r="M443">
        <v>21</v>
      </c>
      <c r="N443">
        <v>1</v>
      </c>
      <c r="O443">
        <v>7</v>
      </c>
      <c r="P443">
        <v>1</v>
      </c>
      <c r="Q443" t="s">
        <v>7</v>
      </c>
    </row>
    <row r="444" spans="1:17">
      <c r="A444" t="s">
        <v>998</v>
      </c>
      <c r="B444" s="669" t="s">
        <v>942</v>
      </c>
      <c r="C444">
        <v>0</v>
      </c>
      <c r="D444" t="s">
        <v>763</v>
      </c>
      <c r="E444" s="671" t="s">
        <v>945</v>
      </c>
      <c r="F444" s="672" t="s">
        <v>1000</v>
      </c>
      <c r="G444" s="669" t="s">
        <v>939</v>
      </c>
      <c r="H444">
        <v>2.1920000000000002</v>
      </c>
      <c r="J444" s="1" t="s">
        <v>770</v>
      </c>
      <c r="K444">
        <v>107712132</v>
      </c>
      <c r="L444" s="2">
        <v>45420</v>
      </c>
      <c r="M444">
        <v>22</v>
      </c>
      <c r="N444">
        <v>1</v>
      </c>
      <c r="O444">
        <v>0</v>
      </c>
      <c r="P444">
        <v>1</v>
      </c>
      <c r="Q444" t="s">
        <v>7</v>
      </c>
    </row>
    <row r="445" spans="1:17">
      <c r="A445" t="s">
        <v>998</v>
      </c>
      <c r="B445" s="669" t="s">
        <v>942</v>
      </c>
      <c r="C445">
        <v>0</v>
      </c>
      <c r="E445" s="671" t="s">
        <v>945</v>
      </c>
      <c r="F445" s="672" t="s">
        <v>1000</v>
      </c>
      <c r="G445" s="669" t="s">
        <v>939</v>
      </c>
      <c r="H445">
        <v>2.1920000000000002</v>
      </c>
      <c r="J445" s="1" t="s">
        <v>770</v>
      </c>
      <c r="K445">
        <v>107845488</v>
      </c>
      <c r="L445" s="2">
        <v>45545</v>
      </c>
      <c r="M445">
        <v>26</v>
      </c>
      <c r="N445">
        <v>1</v>
      </c>
      <c r="O445">
        <v>7</v>
      </c>
      <c r="P445">
        <v>1</v>
      </c>
      <c r="Q445" t="s">
        <v>7</v>
      </c>
    </row>
    <row r="446" spans="1:17">
      <c r="A446" t="s">
        <v>998</v>
      </c>
      <c r="B446" s="669" t="s">
        <v>942</v>
      </c>
      <c r="C446">
        <v>0</v>
      </c>
      <c r="D446" t="s">
        <v>757</v>
      </c>
      <c r="E446" s="671" t="s">
        <v>945</v>
      </c>
      <c r="F446" s="669" t="s">
        <v>942</v>
      </c>
      <c r="G446" s="669" t="s">
        <v>939</v>
      </c>
      <c r="H446">
        <v>2.1920000000000002</v>
      </c>
      <c r="J446" s="1" t="s">
        <v>770</v>
      </c>
      <c r="K446">
        <v>108430686</v>
      </c>
      <c r="L446" s="2">
        <v>46095</v>
      </c>
      <c r="M446">
        <v>21</v>
      </c>
      <c r="N446">
        <v>1</v>
      </c>
      <c r="O446">
        <v>7</v>
      </c>
      <c r="P446">
        <v>1</v>
      </c>
      <c r="Q446" t="s">
        <v>7</v>
      </c>
    </row>
    <row r="447" spans="1:17">
      <c r="A447" t="s">
        <v>998</v>
      </c>
      <c r="B447" s="669" t="s">
        <v>942</v>
      </c>
      <c r="C447">
        <v>0</v>
      </c>
      <c r="E447" s="671" t="s">
        <v>945</v>
      </c>
      <c r="F447" s="671" t="s">
        <v>1085</v>
      </c>
      <c r="G447" s="669" t="s">
        <v>939</v>
      </c>
      <c r="H447">
        <v>2.1920000000000002</v>
      </c>
      <c r="J447" s="1" t="s">
        <v>770</v>
      </c>
      <c r="K447">
        <v>105861773</v>
      </c>
      <c r="L447" s="2">
        <v>43593</v>
      </c>
      <c r="M447">
        <v>21</v>
      </c>
      <c r="N447">
        <v>1</v>
      </c>
      <c r="O447">
        <v>0</v>
      </c>
      <c r="P447">
        <v>1</v>
      </c>
      <c r="Q447" t="s">
        <v>7</v>
      </c>
    </row>
    <row r="448" spans="1:17">
      <c r="A448" t="s">
        <v>998</v>
      </c>
      <c r="B448" s="669" t="s">
        <v>942</v>
      </c>
      <c r="C448">
        <v>0</v>
      </c>
      <c r="E448" s="671" t="s">
        <v>945</v>
      </c>
      <c r="F448" s="671" t="s">
        <v>954</v>
      </c>
      <c r="G448" s="669" t="s">
        <v>939</v>
      </c>
      <c r="H448">
        <v>2.1920000000000002</v>
      </c>
      <c r="J448" s="1" t="s">
        <v>770</v>
      </c>
      <c r="K448">
        <v>105107771</v>
      </c>
      <c r="L448" s="2">
        <v>42854</v>
      </c>
      <c r="M448">
        <v>21</v>
      </c>
      <c r="N448">
        <v>1</v>
      </c>
      <c r="O448">
        <v>7</v>
      </c>
      <c r="P448">
        <v>1</v>
      </c>
      <c r="Q448" t="s">
        <v>7</v>
      </c>
    </row>
    <row r="449" spans="1:22">
      <c r="A449" t="s">
        <v>998</v>
      </c>
      <c r="B449" s="669" t="s">
        <v>942</v>
      </c>
      <c r="C449">
        <v>0</v>
      </c>
      <c r="E449" s="671" t="s">
        <v>945</v>
      </c>
      <c r="F449" s="671" t="s">
        <v>954</v>
      </c>
      <c r="G449" s="669" t="s">
        <v>939</v>
      </c>
      <c r="H449">
        <v>2.1920000000000002</v>
      </c>
      <c r="J449" s="1" t="s">
        <v>770</v>
      </c>
      <c r="K449">
        <v>105125303</v>
      </c>
      <c r="L449" s="2">
        <v>42871</v>
      </c>
      <c r="M449">
        <v>21</v>
      </c>
      <c r="N449">
        <v>1</v>
      </c>
      <c r="O449">
        <v>7</v>
      </c>
      <c r="P449">
        <v>1</v>
      </c>
      <c r="Q449" t="s">
        <v>7</v>
      </c>
    </row>
    <row r="450" spans="1:22">
      <c r="A450" t="s">
        <v>998</v>
      </c>
      <c r="B450" s="669" t="s">
        <v>942</v>
      </c>
      <c r="C450">
        <v>0</v>
      </c>
      <c r="D450" t="s">
        <v>758</v>
      </c>
      <c r="E450" s="671" t="s">
        <v>945</v>
      </c>
      <c r="F450" s="671" t="s">
        <v>954</v>
      </c>
      <c r="G450" s="669" t="s">
        <v>939</v>
      </c>
      <c r="H450">
        <v>2.1920000000000002</v>
      </c>
      <c r="J450" s="1" t="s">
        <v>770</v>
      </c>
      <c r="K450">
        <v>105792454</v>
      </c>
      <c r="L450" s="2">
        <v>43510</v>
      </c>
      <c r="M450">
        <v>21</v>
      </c>
      <c r="N450">
        <v>1</v>
      </c>
      <c r="O450">
        <v>7</v>
      </c>
      <c r="P450">
        <v>1</v>
      </c>
      <c r="Q450" t="s">
        <v>7</v>
      </c>
    </row>
    <row r="451" spans="1:22">
      <c r="A451" t="s">
        <v>998</v>
      </c>
      <c r="B451" s="669" t="s">
        <v>942</v>
      </c>
      <c r="C451">
        <v>0</v>
      </c>
      <c r="E451" s="671" t="s">
        <v>945</v>
      </c>
      <c r="F451" s="671" t="s">
        <v>954</v>
      </c>
      <c r="G451" s="669" t="s">
        <v>939</v>
      </c>
      <c r="H451">
        <v>2.1920000000000002</v>
      </c>
      <c r="J451" s="1" t="s">
        <v>770</v>
      </c>
      <c r="K451">
        <v>106308161</v>
      </c>
      <c r="L451" s="2">
        <v>44001</v>
      </c>
      <c r="M451">
        <v>21</v>
      </c>
      <c r="N451">
        <v>1</v>
      </c>
      <c r="O451">
        <v>7</v>
      </c>
      <c r="P451">
        <v>2</v>
      </c>
      <c r="Q451" t="s">
        <v>7</v>
      </c>
    </row>
    <row r="452" spans="1:22">
      <c r="A452" t="s">
        <v>998</v>
      </c>
      <c r="B452" s="669" t="s">
        <v>942</v>
      </c>
      <c r="C452">
        <v>0</v>
      </c>
      <c r="E452" s="671" t="s">
        <v>945</v>
      </c>
      <c r="F452" s="671" t="s">
        <v>954</v>
      </c>
      <c r="G452" s="669" t="s">
        <v>939</v>
      </c>
      <c r="H452">
        <v>2.1920000000000002</v>
      </c>
      <c r="J452" s="1" t="s">
        <v>770</v>
      </c>
      <c r="K452">
        <v>107072037</v>
      </c>
      <c r="L452" s="2">
        <v>44811</v>
      </c>
      <c r="M452">
        <v>21</v>
      </c>
      <c r="N452">
        <v>1</v>
      </c>
      <c r="O452">
        <v>0</v>
      </c>
      <c r="P452">
        <v>1</v>
      </c>
      <c r="Q452" t="s">
        <v>7</v>
      </c>
    </row>
    <row r="453" spans="1:22">
      <c r="A453" t="s">
        <v>998</v>
      </c>
      <c r="B453" s="669" t="s">
        <v>942</v>
      </c>
      <c r="C453">
        <v>0</v>
      </c>
      <c r="E453" s="671" t="s">
        <v>945</v>
      </c>
      <c r="F453" s="671" t="s">
        <v>954</v>
      </c>
      <c r="G453" s="669" t="s">
        <v>939</v>
      </c>
      <c r="H453">
        <v>2.1920000000000002</v>
      </c>
      <c r="J453" s="1" t="s">
        <v>770</v>
      </c>
      <c r="K453">
        <v>107201553</v>
      </c>
      <c r="L453" s="2">
        <v>44905</v>
      </c>
      <c r="M453">
        <v>21</v>
      </c>
      <c r="N453">
        <v>1</v>
      </c>
      <c r="O453">
        <v>0</v>
      </c>
      <c r="P453">
        <v>1</v>
      </c>
      <c r="Q453" t="s">
        <v>7</v>
      </c>
    </row>
    <row r="454" spans="1:22">
      <c r="A454" t="s">
        <v>998</v>
      </c>
      <c r="B454" s="669" t="s">
        <v>942</v>
      </c>
      <c r="C454">
        <v>0</v>
      </c>
      <c r="E454" s="671" t="s">
        <v>945</v>
      </c>
      <c r="F454" s="671" t="s">
        <v>954</v>
      </c>
      <c r="G454" s="669" t="s">
        <v>939</v>
      </c>
      <c r="H454">
        <v>2.1920000000000002</v>
      </c>
      <c r="J454" s="1" t="s">
        <v>770</v>
      </c>
      <c r="K454">
        <v>107389833</v>
      </c>
      <c r="L454" s="2">
        <v>45114</v>
      </c>
      <c r="M454">
        <v>21</v>
      </c>
      <c r="N454">
        <v>1</v>
      </c>
      <c r="O454">
        <v>7</v>
      </c>
      <c r="P454">
        <v>1</v>
      </c>
      <c r="Q454" t="s">
        <v>7</v>
      </c>
    </row>
    <row r="455" spans="1:22">
      <c r="A455" t="s">
        <v>998</v>
      </c>
      <c r="B455" s="669" t="s">
        <v>942</v>
      </c>
      <c r="C455">
        <v>0</v>
      </c>
      <c r="E455" s="671" t="s">
        <v>945</v>
      </c>
      <c r="F455" s="671" t="s">
        <v>954</v>
      </c>
      <c r="G455" s="669" t="s">
        <v>939</v>
      </c>
      <c r="H455">
        <v>2.1920000000000002</v>
      </c>
      <c r="J455" s="1" t="s">
        <v>770</v>
      </c>
      <c r="K455">
        <v>107847004</v>
      </c>
      <c r="L455" s="2">
        <v>45547</v>
      </c>
      <c r="M455">
        <v>21</v>
      </c>
      <c r="N455">
        <v>1</v>
      </c>
      <c r="O455">
        <v>7</v>
      </c>
      <c r="P455">
        <v>1</v>
      </c>
      <c r="Q455" t="s">
        <v>7</v>
      </c>
    </row>
    <row r="456" spans="1:22">
      <c r="A456" t="s">
        <v>998</v>
      </c>
      <c r="B456" s="669" t="s">
        <v>942</v>
      </c>
      <c r="C456">
        <v>0</v>
      </c>
      <c r="E456" s="671" t="s">
        <v>945</v>
      </c>
      <c r="F456" s="671" t="s">
        <v>954</v>
      </c>
      <c r="G456" s="669" t="s">
        <v>939</v>
      </c>
      <c r="H456">
        <v>2.1920000000000002</v>
      </c>
      <c r="J456" s="1" t="s">
        <v>770</v>
      </c>
      <c r="K456">
        <v>108225476</v>
      </c>
      <c r="L456" s="2">
        <v>45909</v>
      </c>
      <c r="M456">
        <v>21</v>
      </c>
      <c r="N456">
        <v>1</v>
      </c>
      <c r="O456">
        <v>7</v>
      </c>
      <c r="P456">
        <v>1</v>
      </c>
      <c r="Q456" t="s">
        <v>7</v>
      </c>
    </row>
    <row r="457" spans="1:22">
      <c r="A457" t="s">
        <v>998</v>
      </c>
      <c r="B457" s="669" t="s">
        <v>942</v>
      </c>
      <c r="C457">
        <v>0</v>
      </c>
      <c r="E457" s="671" t="s">
        <v>945</v>
      </c>
      <c r="G457" s="669" t="s">
        <v>939</v>
      </c>
      <c r="H457">
        <v>2.1920000000000002</v>
      </c>
      <c r="J457" s="1" t="s">
        <v>770</v>
      </c>
      <c r="K457">
        <v>107218368</v>
      </c>
      <c r="L457" s="2">
        <v>44945</v>
      </c>
      <c r="M457">
        <v>28</v>
      </c>
      <c r="N457">
        <v>1</v>
      </c>
      <c r="O457">
        <v>0</v>
      </c>
      <c r="P457">
        <v>4</v>
      </c>
      <c r="Q457" t="s">
        <v>7</v>
      </c>
    </row>
    <row r="458" spans="1:22">
      <c r="A458" t="s">
        <v>754</v>
      </c>
      <c r="B458" s="669" t="s">
        <v>939</v>
      </c>
      <c r="C458">
        <v>0.1</v>
      </c>
      <c r="D458" t="s">
        <v>6</v>
      </c>
      <c r="E458" s="671" t="s">
        <v>945</v>
      </c>
      <c r="F458" t="s">
        <v>950</v>
      </c>
      <c r="G458" s="669" t="s">
        <v>939</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998</v>
      </c>
      <c r="B459" s="669" t="s">
        <v>939</v>
      </c>
      <c r="C459">
        <v>0</v>
      </c>
      <c r="E459" s="671" t="s">
        <v>945</v>
      </c>
      <c r="F459" s="669" t="s">
        <v>939</v>
      </c>
      <c r="G459" s="669" t="s">
        <v>939</v>
      </c>
      <c r="H459">
        <v>2.1920000000000002</v>
      </c>
      <c r="J459" s="1" t="s">
        <v>770</v>
      </c>
      <c r="K459">
        <v>106343026</v>
      </c>
      <c r="L459" s="2">
        <v>44089</v>
      </c>
      <c r="M459">
        <v>21</v>
      </c>
      <c r="N459">
        <v>1</v>
      </c>
      <c r="O459">
        <v>0</v>
      </c>
      <c r="P459">
        <v>1</v>
      </c>
      <c r="Q459" t="s">
        <v>7</v>
      </c>
    </row>
    <row r="460" spans="1:22">
      <c r="A460" t="s">
        <v>998</v>
      </c>
      <c r="B460" s="669" t="s">
        <v>939</v>
      </c>
      <c r="C460">
        <v>0</v>
      </c>
      <c r="E460" s="671" t="s">
        <v>945</v>
      </c>
      <c r="F460" t="s">
        <v>1001</v>
      </c>
      <c r="G460" s="669" t="s">
        <v>939</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69">
        <v>0.21049999999999999</v>
      </c>
    </row>
    <row r="461" spans="1:22">
      <c r="A461" t="s">
        <v>754</v>
      </c>
      <c r="B461" s="669" t="s">
        <v>939</v>
      </c>
      <c r="C461">
        <v>4.0000000000000001E-3</v>
      </c>
      <c r="D461" t="s">
        <v>756</v>
      </c>
      <c r="E461" s="671" t="s">
        <v>945</v>
      </c>
      <c r="F461" t="s">
        <v>1001</v>
      </c>
      <c r="G461" s="669" t="s">
        <v>939</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69" t="s">
        <v>939</v>
      </c>
      <c r="C462">
        <v>9.5000000000000001E-2</v>
      </c>
      <c r="D462" t="s">
        <v>756</v>
      </c>
      <c r="E462" s="671" t="s">
        <v>945</v>
      </c>
      <c r="F462" t="s">
        <v>1001</v>
      </c>
      <c r="G462" s="669" t="s">
        <v>939</v>
      </c>
      <c r="H462">
        <v>2.1920000000000002</v>
      </c>
      <c r="J462" s="1" t="s">
        <v>770</v>
      </c>
      <c r="K462">
        <v>107464310</v>
      </c>
      <c r="L462" s="2">
        <v>45188</v>
      </c>
      <c r="M462">
        <v>28</v>
      </c>
      <c r="N462">
        <v>1</v>
      </c>
      <c r="O462">
        <v>0</v>
      </c>
      <c r="P462">
        <v>1</v>
      </c>
      <c r="Q462" t="s">
        <v>7</v>
      </c>
    </row>
    <row r="463" spans="1:22">
      <c r="A463" t="s">
        <v>998</v>
      </c>
      <c r="B463" s="669" t="s">
        <v>939</v>
      </c>
      <c r="C463">
        <v>0</v>
      </c>
      <c r="E463" s="671" t="s">
        <v>945</v>
      </c>
      <c r="F463" s="671" t="s">
        <v>954</v>
      </c>
      <c r="G463" s="669" t="s">
        <v>939</v>
      </c>
      <c r="H463">
        <v>2.1920000000000002</v>
      </c>
      <c r="J463" s="1" t="s">
        <v>770</v>
      </c>
      <c r="K463">
        <v>105561216</v>
      </c>
      <c r="L463" s="2">
        <v>43307</v>
      </c>
      <c r="M463">
        <v>21</v>
      </c>
      <c r="N463">
        <v>1</v>
      </c>
      <c r="O463">
        <v>7</v>
      </c>
      <c r="P463">
        <v>1</v>
      </c>
      <c r="Q463" t="s">
        <v>7</v>
      </c>
    </row>
    <row r="464" spans="1:22">
      <c r="A464" t="s">
        <v>947</v>
      </c>
      <c r="B464" s="669" t="s">
        <v>939</v>
      </c>
      <c r="C464">
        <v>0.1</v>
      </c>
      <c r="D464" t="s">
        <v>756</v>
      </c>
      <c r="E464" s="671" t="s">
        <v>945</v>
      </c>
      <c r="F464" s="671" t="s">
        <v>954</v>
      </c>
      <c r="G464" s="669" t="s">
        <v>939</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69" t="s">
        <v>939</v>
      </c>
      <c r="C465">
        <v>0</v>
      </c>
      <c r="E465" s="671" t="s">
        <v>945</v>
      </c>
      <c r="F465" s="672" t="s">
        <v>956</v>
      </c>
      <c r="G465" s="669" t="s">
        <v>939</v>
      </c>
      <c r="H465">
        <v>2.1920000000000002</v>
      </c>
      <c r="J465" s="1" t="s">
        <v>770</v>
      </c>
      <c r="K465">
        <v>107313737</v>
      </c>
      <c r="L465" s="2">
        <v>45030</v>
      </c>
      <c r="M465">
        <v>26</v>
      </c>
      <c r="N465">
        <v>2</v>
      </c>
      <c r="O465">
        <v>7</v>
      </c>
      <c r="P465">
        <v>1</v>
      </c>
      <c r="Q465" t="s">
        <v>7</v>
      </c>
    </row>
    <row r="466" spans="1:22">
      <c r="A466" t="s">
        <v>754</v>
      </c>
      <c r="B466" s="669" t="s">
        <v>939</v>
      </c>
      <c r="C466">
        <v>1.2999999999999999E-2</v>
      </c>
      <c r="D466" t="s">
        <v>756</v>
      </c>
      <c r="E466" s="671" t="s">
        <v>945</v>
      </c>
      <c r="F466" t="s">
        <v>1081</v>
      </c>
      <c r="G466" s="669" t="s">
        <v>939</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69" t="s">
        <v>939</v>
      </c>
      <c r="C467">
        <v>0</v>
      </c>
      <c r="E467" t="s">
        <v>999</v>
      </c>
      <c r="F467" s="671" t="s">
        <v>945</v>
      </c>
      <c r="G467" s="669" t="s">
        <v>939</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998</v>
      </c>
      <c r="B468" s="669" t="s">
        <v>938</v>
      </c>
      <c r="C468">
        <v>2E-3</v>
      </c>
      <c r="D468" t="s">
        <v>758</v>
      </c>
      <c r="E468" s="671" t="s">
        <v>945</v>
      </c>
      <c r="F468" t="s">
        <v>950</v>
      </c>
      <c r="G468" s="669" t="s">
        <v>938</v>
      </c>
      <c r="H468">
        <v>0</v>
      </c>
      <c r="J468" s="1" t="s">
        <v>770</v>
      </c>
      <c r="K468">
        <v>106710804</v>
      </c>
      <c r="L468" s="2">
        <v>44460</v>
      </c>
      <c r="M468">
        <v>21</v>
      </c>
      <c r="N468">
        <v>2</v>
      </c>
      <c r="O468">
        <v>7</v>
      </c>
      <c r="P468">
        <v>1</v>
      </c>
      <c r="Q468" t="s">
        <v>7</v>
      </c>
    </row>
    <row r="469" spans="1:22">
      <c r="A469" t="s">
        <v>754</v>
      </c>
      <c r="B469" s="669" t="s">
        <v>938</v>
      </c>
      <c r="C469">
        <v>1.6E-2</v>
      </c>
      <c r="D469" t="s">
        <v>758</v>
      </c>
      <c r="E469" s="671" t="s">
        <v>945</v>
      </c>
      <c r="F469" t="s">
        <v>950</v>
      </c>
      <c r="G469" s="669" t="s">
        <v>938</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69" t="s">
        <v>938</v>
      </c>
      <c r="C470">
        <v>0</v>
      </c>
      <c r="E470" s="671" t="s">
        <v>945</v>
      </c>
      <c r="F470" t="s">
        <v>1001</v>
      </c>
      <c r="G470" s="669" t="s">
        <v>938</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998</v>
      </c>
      <c r="B471" s="669" t="s">
        <v>942</v>
      </c>
      <c r="C471">
        <v>3.0000000000000001E-3</v>
      </c>
      <c r="D471" t="s">
        <v>756</v>
      </c>
      <c r="E471" s="671" t="s">
        <v>1057</v>
      </c>
      <c r="F471" s="671" t="s">
        <v>954</v>
      </c>
      <c r="G471" s="669" t="s">
        <v>938</v>
      </c>
      <c r="H471">
        <v>3.0000000000000001E-3</v>
      </c>
      <c r="J471" s="1" t="s">
        <v>770</v>
      </c>
      <c r="K471">
        <v>107230268</v>
      </c>
      <c r="L471" s="2">
        <v>44957</v>
      </c>
      <c r="M471">
        <v>21</v>
      </c>
      <c r="N471">
        <v>1</v>
      </c>
      <c r="O471">
        <v>7</v>
      </c>
      <c r="P471">
        <v>1</v>
      </c>
      <c r="Q471" t="s">
        <v>7</v>
      </c>
    </row>
    <row r="472" spans="1:22">
      <c r="A472" t="s">
        <v>998</v>
      </c>
      <c r="B472" s="669" t="s">
        <v>942</v>
      </c>
      <c r="C472">
        <v>3.1E-2</v>
      </c>
      <c r="D472" t="s">
        <v>756</v>
      </c>
      <c r="E472" s="671" t="s">
        <v>945</v>
      </c>
      <c r="G472" s="669" t="s">
        <v>938</v>
      </c>
      <c r="H472">
        <v>3.1E-2</v>
      </c>
      <c r="J472" s="1" t="s">
        <v>770</v>
      </c>
      <c r="K472">
        <v>106167499</v>
      </c>
      <c r="L472" s="2">
        <v>43844</v>
      </c>
      <c r="M472">
        <v>21</v>
      </c>
      <c r="N472">
        <v>2</v>
      </c>
      <c r="O472">
        <v>0</v>
      </c>
      <c r="P472">
        <v>1</v>
      </c>
      <c r="Q472" t="s">
        <v>3</v>
      </c>
    </row>
    <row r="473" spans="1:22">
      <c r="A473" t="s">
        <v>998</v>
      </c>
      <c r="B473" s="669" t="s">
        <v>942</v>
      </c>
      <c r="C473">
        <v>3.7999999999999999E-2</v>
      </c>
      <c r="D473" t="s">
        <v>756</v>
      </c>
      <c r="E473" s="671" t="s">
        <v>945</v>
      </c>
      <c r="F473" s="672" t="s">
        <v>941</v>
      </c>
      <c r="G473" s="669" t="s">
        <v>938</v>
      </c>
      <c r="H473">
        <v>3.7999999999999999E-2</v>
      </c>
      <c r="J473" s="1" t="s">
        <v>770</v>
      </c>
      <c r="K473">
        <v>107629002</v>
      </c>
      <c r="L473" s="2">
        <v>45342</v>
      </c>
      <c r="M473">
        <v>23</v>
      </c>
      <c r="N473">
        <v>1</v>
      </c>
      <c r="O473">
        <v>0</v>
      </c>
      <c r="P473">
        <v>1</v>
      </c>
      <c r="Q473" t="s">
        <v>7</v>
      </c>
    </row>
    <row r="474" spans="1:22">
      <c r="A474" t="s">
        <v>998</v>
      </c>
      <c r="B474" s="669" t="s">
        <v>942</v>
      </c>
      <c r="C474">
        <v>5.7000000000000002E-2</v>
      </c>
      <c r="D474" t="s">
        <v>756</v>
      </c>
      <c r="E474" s="671" t="s">
        <v>945</v>
      </c>
      <c r="G474" s="669" t="s">
        <v>938</v>
      </c>
      <c r="H474">
        <v>5.7000000000000002E-2</v>
      </c>
      <c r="J474" s="1" t="s">
        <v>770</v>
      </c>
      <c r="K474">
        <v>106802363</v>
      </c>
      <c r="L474" s="2">
        <v>44508</v>
      </c>
      <c r="M474">
        <v>30</v>
      </c>
      <c r="N474">
        <v>1</v>
      </c>
      <c r="O474">
        <v>8</v>
      </c>
      <c r="P474">
        <v>1</v>
      </c>
      <c r="Q474" t="s">
        <v>7</v>
      </c>
    </row>
    <row r="475" spans="1:22">
      <c r="A475" t="s">
        <v>998</v>
      </c>
      <c r="B475" s="669" t="s">
        <v>942</v>
      </c>
      <c r="C475">
        <v>0</v>
      </c>
      <c r="E475" t="s">
        <v>999</v>
      </c>
      <c r="F475" s="671" t="s">
        <v>945</v>
      </c>
      <c r="G475" s="669" t="s">
        <v>938</v>
      </c>
      <c r="H475">
        <v>0.21099999999999999</v>
      </c>
      <c r="J475" s="1" t="s">
        <v>770</v>
      </c>
      <c r="K475">
        <v>106802282</v>
      </c>
      <c r="L475" s="2">
        <v>44479</v>
      </c>
      <c r="M475">
        <v>30</v>
      </c>
      <c r="N475">
        <v>1</v>
      </c>
      <c r="O475">
        <v>0</v>
      </c>
      <c r="P475">
        <v>1</v>
      </c>
      <c r="Q475" t="s">
        <v>7</v>
      </c>
    </row>
    <row r="476" spans="1:22">
      <c r="A476" t="s">
        <v>998</v>
      </c>
      <c r="B476" t="s">
        <v>999</v>
      </c>
      <c r="C476">
        <v>0</v>
      </c>
      <c r="D476" t="s">
        <v>6</v>
      </c>
      <c r="E476" s="669" t="s">
        <v>942</v>
      </c>
      <c r="G476" s="669" t="s">
        <v>938</v>
      </c>
      <c r="H476">
        <v>0.21099999999999999</v>
      </c>
      <c r="J476" s="1" t="s">
        <v>770</v>
      </c>
      <c r="K476">
        <v>106802406</v>
      </c>
      <c r="L476" s="2">
        <v>44523</v>
      </c>
      <c r="M476">
        <v>21</v>
      </c>
      <c r="N476">
        <v>1</v>
      </c>
      <c r="O476">
        <v>0</v>
      </c>
      <c r="P476">
        <v>1</v>
      </c>
      <c r="Q476" t="s">
        <v>7</v>
      </c>
    </row>
    <row r="477" spans="1:22">
      <c r="A477" t="s">
        <v>998</v>
      </c>
      <c r="B477" s="669" t="s">
        <v>942</v>
      </c>
      <c r="C477">
        <v>0.28199999999999997</v>
      </c>
      <c r="D477" t="s">
        <v>756</v>
      </c>
      <c r="E477" s="671" t="s">
        <v>1057</v>
      </c>
      <c r="F477" s="672" t="s">
        <v>997</v>
      </c>
      <c r="G477" s="669" t="s">
        <v>938</v>
      </c>
      <c r="H477">
        <v>0.28199999999999997</v>
      </c>
      <c r="J477" s="1" t="s">
        <v>770</v>
      </c>
      <c r="K477">
        <v>106802398</v>
      </c>
      <c r="L477" s="2">
        <v>44520</v>
      </c>
      <c r="M477">
        <v>17</v>
      </c>
      <c r="N477">
        <v>1</v>
      </c>
      <c r="O477">
        <v>0</v>
      </c>
      <c r="P477">
        <v>5</v>
      </c>
      <c r="Q477" t="s">
        <v>7</v>
      </c>
    </row>
    <row r="478" spans="1:22">
      <c r="A478" t="s">
        <v>998</v>
      </c>
      <c r="B478" s="669" t="s">
        <v>942</v>
      </c>
      <c r="C478">
        <v>0</v>
      </c>
      <c r="E478" s="672" t="s">
        <v>997</v>
      </c>
      <c r="G478" s="669" t="s">
        <v>938</v>
      </c>
      <c r="H478">
        <v>0.34</v>
      </c>
      <c r="J478" s="1" t="s">
        <v>770</v>
      </c>
      <c r="K478">
        <v>106416194</v>
      </c>
      <c r="L478" s="2">
        <v>44146</v>
      </c>
      <c r="M478">
        <v>13</v>
      </c>
      <c r="N478">
        <v>2</v>
      </c>
      <c r="P478">
        <v>1</v>
      </c>
      <c r="Q478" t="s">
        <v>8</v>
      </c>
    </row>
    <row r="479" spans="1:22">
      <c r="A479" t="s">
        <v>998</v>
      </c>
      <c r="B479" s="669" t="s">
        <v>942</v>
      </c>
      <c r="C479">
        <v>0.32</v>
      </c>
      <c r="D479" t="s">
        <v>758</v>
      </c>
      <c r="E479" s="672" t="s">
        <v>1000</v>
      </c>
      <c r="F479" s="672" t="s">
        <v>997</v>
      </c>
      <c r="G479" s="669" t="s">
        <v>938</v>
      </c>
      <c r="H479">
        <v>0.34499999999999997</v>
      </c>
      <c r="J479" s="1" t="s">
        <v>770</v>
      </c>
      <c r="K479">
        <v>106802186</v>
      </c>
      <c r="L479" s="2">
        <v>44418</v>
      </c>
      <c r="M479">
        <v>28</v>
      </c>
      <c r="N479">
        <v>1</v>
      </c>
      <c r="O479">
        <v>7</v>
      </c>
      <c r="P479">
        <v>1</v>
      </c>
      <c r="Q479" t="s">
        <v>7</v>
      </c>
    </row>
    <row r="480" spans="1:22">
      <c r="A480" t="s">
        <v>998</v>
      </c>
      <c r="B480" s="669" t="s">
        <v>942</v>
      </c>
      <c r="C480">
        <v>2.8000000000000001E-2</v>
      </c>
      <c r="D480" t="s">
        <v>756</v>
      </c>
      <c r="E480" s="672" t="s">
        <v>997</v>
      </c>
      <c r="F480" s="672" t="s">
        <v>1000</v>
      </c>
      <c r="G480" s="669" t="s">
        <v>938</v>
      </c>
      <c r="H480">
        <v>0.36799999999999999</v>
      </c>
      <c r="J480" s="1" t="s">
        <v>770</v>
      </c>
      <c r="K480">
        <v>108315433</v>
      </c>
      <c r="L480" s="2">
        <v>45983</v>
      </c>
      <c r="M480">
        <v>17</v>
      </c>
      <c r="N480">
        <v>1</v>
      </c>
      <c r="O480">
        <v>0</v>
      </c>
      <c r="P480">
        <v>4</v>
      </c>
      <c r="Q480" t="s">
        <v>7</v>
      </c>
    </row>
    <row r="481" spans="1:17">
      <c r="A481" t="s">
        <v>998</v>
      </c>
      <c r="B481" s="669" t="s">
        <v>942</v>
      </c>
      <c r="C481">
        <v>5.7000000000000002E-2</v>
      </c>
      <c r="D481" t="s">
        <v>762</v>
      </c>
      <c r="E481" s="672" t="s">
        <v>997</v>
      </c>
      <c r="F481" s="672" t="s">
        <v>1000</v>
      </c>
      <c r="G481" s="669" t="s">
        <v>938</v>
      </c>
      <c r="H481">
        <v>0.39700000000000002</v>
      </c>
      <c r="J481" s="1" t="s">
        <v>770</v>
      </c>
      <c r="K481">
        <v>108474558</v>
      </c>
      <c r="L481" s="2">
        <v>46133</v>
      </c>
      <c r="M481">
        <v>2</v>
      </c>
      <c r="N481">
        <v>1</v>
      </c>
      <c r="O481">
        <v>0</v>
      </c>
      <c r="P481">
        <v>1</v>
      </c>
      <c r="Q481" t="s">
        <v>7</v>
      </c>
    </row>
    <row r="482" spans="1:17">
      <c r="A482" t="s">
        <v>998</v>
      </c>
      <c r="B482" s="669" t="s">
        <v>942</v>
      </c>
      <c r="C482">
        <v>7.5999999999999998E-2</v>
      </c>
      <c r="D482" t="s">
        <v>762</v>
      </c>
      <c r="E482" s="672" t="s">
        <v>997</v>
      </c>
      <c r="F482" s="672" t="s">
        <v>1000</v>
      </c>
      <c r="G482" s="669" t="s">
        <v>938</v>
      </c>
      <c r="H482">
        <v>0.41599999999999998</v>
      </c>
      <c r="J482" s="1" t="s">
        <v>770</v>
      </c>
      <c r="K482">
        <v>108324784</v>
      </c>
      <c r="L482" s="2">
        <v>45991</v>
      </c>
      <c r="M482">
        <v>17</v>
      </c>
      <c r="N482">
        <v>1</v>
      </c>
      <c r="O482">
        <v>0</v>
      </c>
      <c r="P482">
        <v>5</v>
      </c>
      <c r="Q482" t="s">
        <v>7</v>
      </c>
    </row>
    <row r="483" spans="1:17">
      <c r="A483" t="s">
        <v>998</v>
      </c>
      <c r="B483" s="669" t="s">
        <v>942</v>
      </c>
      <c r="C483">
        <v>0.5</v>
      </c>
      <c r="D483" t="s">
        <v>756</v>
      </c>
      <c r="E483" s="671" t="s">
        <v>945</v>
      </c>
      <c r="F483" t="s">
        <v>1136</v>
      </c>
      <c r="G483" s="669" t="s">
        <v>938</v>
      </c>
      <c r="H483">
        <v>0.5</v>
      </c>
      <c r="J483" s="1" t="s">
        <v>770</v>
      </c>
      <c r="K483">
        <v>107173238</v>
      </c>
      <c r="L483" s="2">
        <v>44897</v>
      </c>
      <c r="M483">
        <v>17</v>
      </c>
      <c r="N483">
        <v>1</v>
      </c>
      <c r="O483">
        <v>0</v>
      </c>
      <c r="P483">
        <v>1</v>
      </c>
      <c r="Q483" t="s">
        <v>7</v>
      </c>
    </row>
    <row r="484" spans="1:17">
      <c r="A484" t="s">
        <v>998</v>
      </c>
      <c r="B484" s="669" t="s">
        <v>942</v>
      </c>
      <c r="C484">
        <v>0.151</v>
      </c>
      <c r="D484" t="s">
        <v>758</v>
      </c>
      <c r="E484" s="672" t="s">
        <v>1000</v>
      </c>
      <c r="F484" s="672" t="s">
        <v>997</v>
      </c>
      <c r="G484" s="669" t="s">
        <v>938</v>
      </c>
      <c r="H484">
        <v>0.51400000000000001</v>
      </c>
      <c r="J484" s="1" t="s">
        <v>770</v>
      </c>
      <c r="K484">
        <v>106871183</v>
      </c>
      <c r="L484" s="2">
        <v>44615</v>
      </c>
      <c r="M484">
        <v>17</v>
      </c>
      <c r="N484">
        <v>1</v>
      </c>
      <c r="O484">
        <v>0</v>
      </c>
      <c r="P484">
        <v>5</v>
      </c>
      <c r="Q484" t="s">
        <v>7</v>
      </c>
    </row>
    <row r="485" spans="1:17">
      <c r="A485" t="s">
        <v>998</v>
      </c>
      <c r="B485" s="669" t="s">
        <v>942</v>
      </c>
      <c r="C485">
        <v>0.15</v>
      </c>
      <c r="D485" t="s">
        <v>758</v>
      </c>
      <c r="E485" s="669" t="s">
        <v>1014</v>
      </c>
      <c r="F485" t="s">
        <v>1015</v>
      </c>
      <c r="G485" s="669" t="s">
        <v>938</v>
      </c>
      <c r="H485">
        <v>0.51500000000000001</v>
      </c>
      <c r="J485" s="1" t="s">
        <v>770</v>
      </c>
      <c r="K485">
        <v>108545121</v>
      </c>
      <c r="L485" s="2">
        <v>46203</v>
      </c>
      <c r="M485">
        <v>18</v>
      </c>
      <c r="N485">
        <v>1</v>
      </c>
      <c r="O485">
        <v>0</v>
      </c>
      <c r="P485">
        <v>1</v>
      </c>
      <c r="Q485" t="s">
        <v>7</v>
      </c>
    </row>
    <row r="486" spans="1:17">
      <c r="A486" t="s">
        <v>998</v>
      </c>
      <c r="B486" s="669" t="s">
        <v>942</v>
      </c>
      <c r="C486">
        <v>4.7E-2</v>
      </c>
      <c r="D486" t="s">
        <v>758</v>
      </c>
      <c r="E486" s="672" t="s">
        <v>1000</v>
      </c>
      <c r="F486" t="s">
        <v>1033</v>
      </c>
      <c r="G486" s="669" t="s">
        <v>938</v>
      </c>
      <c r="H486">
        <v>0.61799999999999999</v>
      </c>
      <c r="J486" s="1" t="s">
        <v>770</v>
      </c>
      <c r="K486">
        <v>107173234</v>
      </c>
      <c r="L486" s="2">
        <v>44895</v>
      </c>
      <c r="M486">
        <v>17</v>
      </c>
      <c r="N486">
        <v>1</v>
      </c>
      <c r="O486">
        <v>0</v>
      </c>
      <c r="P486">
        <v>5</v>
      </c>
      <c r="Q486" t="s">
        <v>3</v>
      </c>
    </row>
    <row r="487" spans="1:17">
      <c r="A487" t="s">
        <v>998</v>
      </c>
      <c r="B487" s="669" t="s">
        <v>942</v>
      </c>
      <c r="C487">
        <v>3.7999999999999999E-2</v>
      </c>
      <c r="D487" t="s">
        <v>765</v>
      </c>
      <c r="E487" s="672" t="s">
        <v>1000</v>
      </c>
      <c r="F487" s="672" t="s">
        <v>997</v>
      </c>
      <c r="G487" s="669" t="s">
        <v>938</v>
      </c>
      <c r="H487">
        <v>0.627</v>
      </c>
      <c r="J487" s="1" t="s">
        <v>770</v>
      </c>
      <c r="K487">
        <v>107819536</v>
      </c>
      <c r="L487" s="2">
        <v>45519</v>
      </c>
      <c r="M487">
        <v>28</v>
      </c>
      <c r="N487">
        <v>1</v>
      </c>
      <c r="O487">
        <v>0</v>
      </c>
      <c r="P487">
        <v>1</v>
      </c>
      <c r="Q487" t="s">
        <v>7</v>
      </c>
    </row>
    <row r="488" spans="1:17">
      <c r="A488" t="s">
        <v>998</v>
      </c>
      <c r="B488" s="669" t="s">
        <v>942</v>
      </c>
      <c r="C488">
        <v>0.2</v>
      </c>
      <c r="D488" t="s">
        <v>758</v>
      </c>
      <c r="E488" t="s">
        <v>1016</v>
      </c>
      <c r="F488" s="672" t="s">
        <v>1000</v>
      </c>
      <c r="G488" s="669" t="s">
        <v>938</v>
      </c>
      <c r="H488">
        <v>0.63900000000000001</v>
      </c>
      <c r="J488" s="1" t="s">
        <v>770</v>
      </c>
      <c r="K488">
        <v>105646386</v>
      </c>
      <c r="L488" s="2">
        <v>43378</v>
      </c>
      <c r="M488">
        <v>21</v>
      </c>
      <c r="N488">
        <v>1</v>
      </c>
      <c r="O488">
        <v>7</v>
      </c>
      <c r="P488">
        <v>1</v>
      </c>
      <c r="Q488" t="s">
        <v>3</v>
      </c>
    </row>
    <row r="489" spans="1:17">
      <c r="A489" t="s">
        <v>998</v>
      </c>
      <c r="B489" s="669" t="s">
        <v>942</v>
      </c>
      <c r="C489">
        <v>0.3</v>
      </c>
      <c r="D489" t="s">
        <v>756</v>
      </c>
      <c r="E489" s="672" t="s">
        <v>997</v>
      </c>
      <c r="F489" s="672" t="s">
        <v>1000</v>
      </c>
      <c r="G489" s="669" t="s">
        <v>938</v>
      </c>
      <c r="H489">
        <v>0.64</v>
      </c>
      <c r="J489" s="1" t="s">
        <v>770</v>
      </c>
      <c r="K489">
        <v>106802281</v>
      </c>
      <c r="L489" s="2">
        <v>44478</v>
      </c>
      <c r="M489">
        <v>21</v>
      </c>
      <c r="N489">
        <v>1</v>
      </c>
      <c r="O489">
        <v>0</v>
      </c>
      <c r="P489">
        <v>1</v>
      </c>
      <c r="Q489" t="s">
        <v>7</v>
      </c>
    </row>
    <row r="490" spans="1:17">
      <c r="A490" t="s">
        <v>998</v>
      </c>
      <c r="B490" s="669" t="s">
        <v>942</v>
      </c>
      <c r="C490">
        <v>1.9E-2</v>
      </c>
      <c r="D490" t="s">
        <v>765</v>
      </c>
      <c r="E490" s="672" t="s">
        <v>1000</v>
      </c>
      <c r="F490" s="672" t="s">
        <v>997</v>
      </c>
      <c r="G490" s="669" t="s">
        <v>938</v>
      </c>
      <c r="H490">
        <v>0.64600000000000002</v>
      </c>
      <c r="J490" s="1" t="s">
        <v>770</v>
      </c>
      <c r="K490">
        <v>107644019</v>
      </c>
      <c r="L490" s="2">
        <v>45355</v>
      </c>
      <c r="M490">
        <v>21</v>
      </c>
      <c r="N490">
        <v>1</v>
      </c>
      <c r="O490">
        <v>0</v>
      </c>
      <c r="P490">
        <v>1</v>
      </c>
      <c r="Q490" t="s">
        <v>7</v>
      </c>
    </row>
    <row r="491" spans="1:17">
      <c r="A491" t="s">
        <v>998</v>
      </c>
      <c r="B491" s="672" t="s">
        <v>1000</v>
      </c>
      <c r="C491">
        <v>0</v>
      </c>
      <c r="E491" s="669" t="s">
        <v>942</v>
      </c>
      <c r="F491" t="s">
        <v>1112</v>
      </c>
      <c r="G491" s="669" t="s">
        <v>938</v>
      </c>
      <c r="H491">
        <v>0.66500000000000004</v>
      </c>
      <c r="J491" s="1" t="s">
        <v>770</v>
      </c>
      <c r="K491">
        <v>106802345</v>
      </c>
      <c r="L491" s="2">
        <v>44502</v>
      </c>
      <c r="M491">
        <v>23</v>
      </c>
      <c r="N491">
        <v>1</v>
      </c>
      <c r="O491">
        <v>7</v>
      </c>
      <c r="P491">
        <v>5</v>
      </c>
      <c r="Q491" t="s">
        <v>3</v>
      </c>
    </row>
    <row r="492" spans="1:17">
      <c r="A492" t="s">
        <v>998</v>
      </c>
      <c r="B492" s="672" t="s">
        <v>1000</v>
      </c>
      <c r="C492">
        <v>0</v>
      </c>
      <c r="E492" s="669" t="s">
        <v>942</v>
      </c>
      <c r="F492" t="s">
        <v>1044</v>
      </c>
      <c r="G492" s="669" t="s">
        <v>938</v>
      </c>
      <c r="H492">
        <v>0.66500000000000004</v>
      </c>
      <c r="J492" s="1" t="s">
        <v>770</v>
      </c>
      <c r="K492">
        <v>106480728</v>
      </c>
      <c r="L492" s="2">
        <v>44183</v>
      </c>
      <c r="M492">
        <v>21</v>
      </c>
      <c r="N492">
        <v>1</v>
      </c>
      <c r="O492">
        <v>7</v>
      </c>
      <c r="P492">
        <v>1</v>
      </c>
      <c r="Q492" t="s">
        <v>7</v>
      </c>
    </row>
    <row r="493" spans="1:17">
      <c r="A493" t="s">
        <v>998</v>
      </c>
      <c r="B493" s="672" t="s">
        <v>1000</v>
      </c>
      <c r="C493">
        <v>0</v>
      </c>
      <c r="E493" s="669" t="s">
        <v>942</v>
      </c>
      <c r="F493" s="669" t="s">
        <v>1014</v>
      </c>
      <c r="G493" s="669" t="s">
        <v>938</v>
      </c>
      <c r="H493">
        <v>0.66500000000000004</v>
      </c>
      <c r="J493" s="1" t="s">
        <v>770</v>
      </c>
      <c r="K493">
        <v>107506776</v>
      </c>
      <c r="L493" s="2">
        <v>45228</v>
      </c>
      <c r="M493">
        <v>26</v>
      </c>
      <c r="N493">
        <v>1</v>
      </c>
      <c r="O493">
        <v>7</v>
      </c>
      <c r="P493">
        <v>1</v>
      </c>
      <c r="Q493" t="s">
        <v>7</v>
      </c>
    </row>
    <row r="494" spans="1:17">
      <c r="A494" t="s">
        <v>998</v>
      </c>
      <c r="B494" s="672" t="s">
        <v>1000</v>
      </c>
      <c r="C494">
        <v>0</v>
      </c>
      <c r="E494" s="669" t="s">
        <v>942</v>
      </c>
      <c r="F494" s="669" t="s">
        <v>1014</v>
      </c>
      <c r="G494" s="669" t="s">
        <v>938</v>
      </c>
      <c r="H494">
        <v>0.66500000000000004</v>
      </c>
      <c r="J494" s="1" t="s">
        <v>770</v>
      </c>
      <c r="K494">
        <v>106883178</v>
      </c>
      <c r="L494" s="2">
        <v>44628</v>
      </c>
      <c r="M494">
        <v>28</v>
      </c>
      <c r="N494">
        <v>2</v>
      </c>
      <c r="O494">
        <v>7</v>
      </c>
      <c r="P494">
        <v>2</v>
      </c>
      <c r="Q494" t="s">
        <v>7</v>
      </c>
    </row>
    <row r="495" spans="1:17">
      <c r="A495" t="s">
        <v>998</v>
      </c>
      <c r="B495" s="672" t="s">
        <v>1000</v>
      </c>
      <c r="C495">
        <v>0</v>
      </c>
      <c r="E495" s="669" t="s">
        <v>942</v>
      </c>
      <c r="F495" s="669" t="s">
        <v>1014</v>
      </c>
      <c r="G495" s="669" t="s">
        <v>938</v>
      </c>
      <c r="H495">
        <v>0.66500000000000004</v>
      </c>
      <c r="J495" s="1" t="s">
        <v>770</v>
      </c>
      <c r="K495">
        <v>106001233</v>
      </c>
      <c r="L495" s="2">
        <v>43712</v>
      </c>
      <c r="M495">
        <v>30</v>
      </c>
      <c r="N495">
        <v>1</v>
      </c>
      <c r="O495">
        <v>7</v>
      </c>
      <c r="P495">
        <v>7</v>
      </c>
      <c r="Q495" t="s">
        <v>7</v>
      </c>
    </row>
    <row r="496" spans="1:17">
      <c r="A496" t="s">
        <v>998</v>
      </c>
      <c r="B496" s="672" t="s">
        <v>1000</v>
      </c>
      <c r="C496">
        <v>0</v>
      </c>
      <c r="D496" t="s">
        <v>6</v>
      </c>
      <c r="E496" s="669" t="s">
        <v>942</v>
      </c>
      <c r="F496" s="669" t="s">
        <v>1014</v>
      </c>
      <c r="G496" s="669" t="s">
        <v>938</v>
      </c>
      <c r="H496">
        <v>0.66500000000000004</v>
      </c>
      <c r="J496" s="1" t="s">
        <v>770</v>
      </c>
      <c r="K496">
        <v>107993612</v>
      </c>
      <c r="L496" s="2">
        <v>45674</v>
      </c>
      <c r="M496">
        <v>30</v>
      </c>
      <c r="N496">
        <v>1</v>
      </c>
      <c r="O496">
        <v>0</v>
      </c>
      <c r="P496">
        <v>1</v>
      </c>
      <c r="Q496" t="s">
        <v>7</v>
      </c>
    </row>
    <row r="497" spans="1:22">
      <c r="A497" t="s">
        <v>998</v>
      </c>
      <c r="B497" s="672" t="s">
        <v>1000</v>
      </c>
      <c r="C497">
        <v>0</v>
      </c>
      <c r="E497" s="669" t="s">
        <v>942</v>
      </c>
      <c r="F497" t="s">
        <v>1019</v>
      </c>
      <c r="G497" s="669" t="s">
        <v>938</v>
      </c>
      <c r="H497">
        <v>0.66500000000000004</v>
      </c>
      <c r="J497" s="1" t="s">
        <v>770</v>
      </c>
      <c r="K497">
        <v>107920550</v>
      </c>
      <c r="L497" s="2">
        <v>45610</v>
      </c>
      <c r="M497">
        <v>15</v>
      </c>
      <c r="N497">
        <v>1</v>
      </c>
      <c r="O497">
        <v>0</v>
      </c>
      <c r="P497">
        <v>1</v>
      </c>
      <c r="Q497" t="s">
        <v>3</v>
      </c>
      <c r="R497">
        <v>35.175645000000003</v>
      </c>
      <c r="S497">
        <v>-79.420618000000005</v>
      </c>
      <c r="T497" t="s">
        <v>1037</v>
      </c>
      <c r="U497" t="s">
        <v>367</v>
      </c>
      <c r="V497">
        <v>0.45029999999999998</v>
      </c>
    </row>
    <row r="498" spans="1:22">
      <c r="A498" t="s">
        <v>998</v>
      </c>
      <c r="B498" s="672" t="s">
        <v>1000</v>
      </c>
      <c r="C498">
        <v>0</v>
      </c>
      <c r="E498" s="669" t="s">
        <v>942</v>
      </c>
      <c r="F498" t="s">
        <v>1019</v>
      </c>
      <c r="G498" s="669" t="s">
        <v>938</v>
      </c>
      <c r="H498">
        <v>0.66500000000000004</v>
      </c>
      <c r="J498" s="1" t="s">
        <v>770</v>
      </c>
      <c r="K498">
        <v>107863754</v>
      </c>
      <c r="L498" s="2">
        <v>45561</v>
      </c>
      <c r="M498">
        <v>21</v>
      </c>
      <c r="N498">
        <v>2</v>
      </c>
      <c r="O498">
        <v>7</v>
      </c>
      <c r="P498">
        <v>1</v>
      </c>
      <c r="Q498" t="s">
        <v>7</v>
      </c>
    </row>
    <row r="499" spans="1:22">
      <c r="A499" t="s">
        <v>998</v>
      </c>
      <c r="B499" s="672" t="s">
        <v>1000</v>
      </c>
      <c r="C499">
        <v>0</v>
      </c>
      <c r="E499" s="669" t="s">
        <v>942</v>
      </c>
      <c r="F499" t="s">
        <v>1019</v>
      </c>
      <c r="G499" s="669" t="s">
        <v>938</v>
      </c>
      <c r="H499">
        <v>0.66500000000000004</v>
      </c>
      <c r="J499" s="1" t="s">
        <v>770</v>
      </c>
      <c r="K499">
        <v>106000019</v>
      </c>
      <c r="L499" s="2">
        <v>43707</v>
      </c>
      <c r="M499">
        <v>22</v>
      </c>
      <c r="N499">
        <v>1</v>
      </c>
      <c r="O499">
        <v>7</v>
      </c>
      <c r="P499">
        <v>1</v>
      </c>
      <c r="Q499" t="s">
        <v>3</v>
      </c>
    </row>
    <row r="500" spans="1:22">
      <c r="A500" t="s">
        <v>998</v>
      </c>
      <c r="B500" s="672" t="s">
        <v>1000</v>
      </c>
      <c r="C500">
        <v>0</v>
      </c>
      <c r="E500" s="669" t="s">
        <v>942</v>
      </c>
      <c r="G500" s="669" t="s">
        <v>938</v>
      </c>
      <c r="H500">
        <v>0.66500000000000004</v>
      </c>
      <c r="J500" s="1" t="s">
        <v>770</v>
      </c>
      <c r="K500">
        <v>107564797</v>
      </c>
      <c r="L500" s="2">
        <v>45275</v>
      </c>
      <c r="M500">
        <v>21</v>
      </c>
      <c r="N500">
        <v>1</v>
      </c>
      <c r="O500">
        <v>7</v>
      </c>
      <c r="P500">
        <v>4</v>
      </c>
      <c r="Q500" t="s">
        <v>7</v>
      </c>
    </row>
    <row r="501" spans="1:22">
      <c r="A501" t="s">
        <v>998</v>
      </c>
      <c r="B501" s="669" t="s">
        <v>942</v>
      </c>
      <c r="C501">
        <v>0</v>
      </c>
      <c r="E501" s="672" t="s">
        <v>1000</v>
      </c>
      <c r="F501" t="s">
        <v>1112</v>
      </c>
      <c r="G501" s="669" t="s">
        <v>938</v>
      </c>
      <c r="H501">
        <v>0.66500000000000004</v>
      </c>
      <c r="J501" s="1" t="s">
        <v>770</v>
      </c>
      <c r="K501">
        <v>107050946</v>
      </c>
      <c r="L501" s="2">
        <v>44791</v>
      </c>
      <c r="M501">
        <v>28</v>
      </c>
      <c r="N501">
        <v>1</v>
      </c>
      <c r="O501">
        <v>0</v>
      </c>
      <c r="P501">
        <v>1</v>
      </c>
      <c r="Q501" t="s">
        <v>7</v>
      </c>
    </row>
    <row r="502" spans="1:22">
      <c r="A502" t="s">
        <v>998</v>
      </c>
      <c r="B502" s="669" t="s">
        <v>942</v>
      </c>
      <c r="C502">
        <v>0</v>
      </c>
      <c r="E502" s="672" t="s">
        <v>1000</v>
      </c>
      <c r="F502" t="s">
        <v>1112</v>
      </c>
      <c r="G502" s="669" t="s">
        <v>938</v>
      </c>
      <c r="H502">
        <v>0.66500000000000004</v>
      </c>
      <c r="J502" s="1" t="s">
        <v>770</v>
      </c>
      <c r="K502">
        <v>107047314</v>
      </c>
      <c r="L502" s="2">
        <v>44789</v>
      </c>
      <c r="M502">
        <v>30</v>
      </c>
      <c r="N502">
        <v>2</v>
      </c>
      <c r="O502">
        <v>7</v>
      </c>
      <c r="P502">
        <v>1</v>
      </c>
      <c r="Q502" t="s">
        <v>7</v>
      </c>
    </row>
    <row r="503" spans="1:22">
      <c r="A503" t="s">
        <v>998</v>
      </c>
      <c r="B503" s="669" t="s">
        <v>942</v>
      </c>
      <c r="C503">
        <v>0</v>
      </c>
      <c r="E503" s="672" t="s">
        <v>1000</v>
      </c>
      <c r="F503" t="s">
        <v>1015</v>
      </c>
      <c r="G503" s="669" t="s">
        <v>938</v>
      </c>
      <c r="H503">
        <v>0.66500000000000004</v>
      </c>
      <c r="J503" s="1" t="s">
        <v>770</v>
      </c>
      <c r="K503">
        <v>107963003</v>
      </c>
      <c r="L503" s="2">
        <v>45644</v>
      </c>
      <c r="M503">
        <v>23</v>
      </c>
      <c r="N503">
        <v>1</v>
      </c>
      <c r="O503">
        <v>7</v>
      </c>
      <c r="P503">
        <v>4</v>
      </c>
      <c r="Q503" t="s">
        <v>3</v>
      </c>
    </row>
    <row r="504" spans="1:22">
      <c r="A504" t="s">
        <v>998</v>
      </c>
      <c r="B504" s="669" t="s">
        <v>942</v>
      </c>
      <c r="C504">
        <v>0</v>
      </c>
      <c r="D504" t="s">
        <v>756</v>
      </c>
      <c r="E504" s="672" t="s">
        <v>1000</v>
      </c>
      <c r="F504" t="s">
        <v>1041</v>
      </c>
      <c r="G504" s="669" t="s">
        <v>938</v>
      </c>
      <c r="H504">
        <v>0.66500000000000004</v>
      </c>
      <c r="J504" s="1" t="s">
        <v>770</v>
      </c>
      <c r="K504">
        <v>105514658</v>
      </c>
      <c r="L504" s="2">
        <v>43263</v>
      </c>
      <c r="M504">
        <v>30</v>
      </c>
      <c r="N504">
        <v>1</v>
      </c>
      <c r="O504">
        <v>7</v>
      </c>
      <c r="P504">
        <v>1</v>
      </c>
      <c r="Q504" t="s">
        <v>8</v>
      </c>
    </row>
    <row r="505" spans="1:22">
      <c r="A505" t="s">
        <v>998</v>
      </c>
      <c r="B505" s="669" t="s">
        <v>942</v>
      </c>
      <c r="C505">
        <v>0</v>
      </c>
      <c r="E505" s="672" t="s">
        <v>1000</v>
      </c>
      <c r="F505" t="s">
        <v>1041</v>
      </c>
      <c r="G505" s="669" t="s">
        <v>938</v>
      </c>
      <c r="H505">
        <v>0.66500000000000004</v>
      </c>
      <c r="J505" s="1" t="s">
        <v>770</v>
      </c>
      <c r="K505">
        <v>106802290</v>
      </c>
      <c r="L505" s="2">
        <v>44483</v>
      </c>
      <c r="M505">
        <v>30</v>
      </c>
      <c r="N505">
        <v>1</v>
      </c>
      <c r="O505">
        <v>7</v>
      </c>
      <c r="P505">
        <v>1</v>
      </c>
      <c r="Q505" t="s">
        <v>3</v>
      </c>
    </row>
    <row r="506" spans="1:22">
      <c r="A506" t="s">
        <v>998</v>
      </c>
      <c r="B506" s="669" t="s">
        <v>942</v>
      </c>
      <c r="C506">
        <v>0</v>
      </c>
      <c r="E506" s="672" t="s">
        <v>1000</v>
      </c>
      <c r="F506" t="s">
        <v>1033</v>
      </c>
      <c r="G506" s="669" t="s">
        <v>938</v>
      </c>
      <c r="H506">
        <v>0.66500000000000004</v>
      </c>
      <c r="J506" s="1" t="s">
        <v>770</v>
      </c>
      <c r="K506">
        <v>106802231</v>
      </c>
      <c r="L506" s="2">
        <v>44451</v>
      </c>
      <c r="M506">
        <v>21</v>
      </c>
      <c r="N506">
        <v>1</v>
      </c>
      <c r="O506">
        <v>7</v>
      </c>
      <c r="P506">
        <v>1</v>
      </c>
      <c r="Q506" t="s">
        <v>7</v>
      </c>
    </row>
    <row r="507" spans="1:22">
      <c r="A507" t="s">
        <v>998</v>
      </c>
      <c r="B507" s="669" t="s">
        <v>942</v>
      </c>
      <c r="C507">
        <v>0</v>
      </c>
      <c r="E507" s="672" t="s">
        <v>1000</v>
      </c>
      <c r="F507" t="s">
        <v>1033</v>
      </c>
      <c r="G507" s="669" t="s">
        <v>938</v>
      </c>
      <c r="H507">
        <v>0.66500000000000004</v>
      </c>
      <c r="J507" s="1" t="s">
        <v>770</v>
      </c>
      <c r="K507">
        <v>105277907</v>
      </c>
      <c r="L507" s="2">
        <v>43036</v>
      </c>
      <c r="M507">
        <v>30</v>
      </c>
      <c r="N507">
        <v>1</v>
      </c>
      <c r="O507">
        <v>7</v>
      </c>
      <c r="P507">
        <v>5</v>
      </c>
      <c r="Q507" t="s">
        <v>7</v>
      </c>
    </row>
    <row r="508" spans="1:22">
      <c r="A508" t="s">
        <v>998</v>
      </c>
      <c r="B508" s="669" t="s">
        <v>942</v>
      </c>
      <c r="C508">
        <v>0</v>
      </c>
      <c r="E508" s="672" t="s">
        <v>1000</v>
      </c>
      <c r="F508" t="s">
        <v>1044</v>
      </c>
      <c r="G508" s="669" t="s">
        <v>938</v>
      </c>
      <c r="H508">
        <v>0.66500000000000004</v>
      </c>
      <c r="J508" s="1" t="s">
        <v>770</v>
      </c>
      <c r="K508">
        <v>105233221</v>
      </c>
      <c r="L508" s="2">
        <v>42983</v>
      </c>
      <c r="M508">
        <v>30</v>
      </c>
      <c r="N508">
        <v>1</v>
      </c>
      <c r="O508">
        <v>7</v>
      </c>
      <c r="P508">
        <v>1</v>
      </c>
      <c r="Q508" t="s">
        <v>8</v>
      </c>
    </row>
    <row r="509" spans="1:22">
      <c r="A509" t="s">
        <v>998</v>
      </c>
      <c r="B509" s="669" t="s">
        <v>942</v>
      </c>
      <c r="C509">
        <v>0</v>
      </c>
      <c r="E509" s="672" t="s">
        <v>1000</v>
      </c>
      <c r="F509" s="669" t="s">
        <v>1014</v>
      </c>
      <c r="G509" s="669" t="s">
        <v>938</v>
      </c>
      <c r="H509">
        <v>0.66500000000000004</v>
      </c>
      <c r="J509" s="1" t="s">
        <v>770</v>
      </c>
      <c r="K509">
        <v>107275210</v>
      </c>
      <c r="L509" s="2">
        <v>45002</v>
      </c>
      <c r="M509">
        <v>0</v>
      </c>
      <c r="N509">
        <v>2</v>
      </c>
      <c r="O509">
        <v>7</v>
      </c>
      <c r="P509">
        <v>4</v>
      </c>
      <c r="Q509" t="s">
        <v>3</v>
      </c>
    </row>
    <row r="510" spans="1:22">
      <c r="A510" t="s">
        <v>998</v>
      </c>
      <c r="B510" s="669" t="s">
        <v>942</v>
      </c>
      <c r="C510">
        <v>0</v>
      </c>
      <c r="D510" t="s">
        <v>756</v>
      </c>
      <c r="E510" s="672" t="s">
        <v>1000</v>
      </c>
      <c r="F510" s="669" t="s">
        <v>1014</v>
      </c>
      <c r="G510" s="669" t="s">
        <v>938</v>
      </c>
      <c r="H510">
        <v>0.66500000000000004</v>
      </c>
      <c r="J510" s="1" t="s">
        <v>770</v>
      </c>
      <c r="K510">
        <v>106802337</v>
      </c>
      <c r="L510" s="2">
        <v>44500</v>
      </c>
      <c r="M510">
        <v>21</v>
      </c>
      <c r="N510">
        <v>1</v>
      </c>
      <c r="O510">
        <v>7</v>
      </c>
      <c r="P510">
        <v>1</v>
      </c>
      <c r="Q510" t="s">
        <v>7</v>
      </c>
    </row>
    <row r="511" spans="1:22">
      <c r="A511" t="s">
        <v>998</v>
      </c>
      <c r="B511" s="669" t="s">
        <v>942</v>
      </c>
      <c r="C511">
        <v>0</v>
      </c>
      <c r="E511" s="672" t="s">
        <v>1000</v>
      </c>
      <c r="F511" s="669" t="s">
        <v>1014</v>
      </c>
      <c r="G511" s="669" t="s">
        <v>938</v>
      </c>
      <c r="H511">
        <v>0.66500000000000004</v>
      </c>
      <c r="J511" s="1" t="s">
        <v>770</v>
      </c>
      <c r="K511">
        <v>105881663</v>
      </c>
      <c r="L511" s="2">
        <v>43595</v>
      </c>
      <c r="M511">
        <v>27</v>
      </c>
      <c r="N511">
        <v>1</v>
      </c>
      <c r="O511">
        <v>7</v>
      </c>
      <c r="P511">
        <v>5</v>
      </c>
      <c r="Q511" t="s">
        <v>7</v>
      </c>
    </row>
    <row r="512" spans="1:22">
      <c r="A512" t="s">
        <v>998</v>
      </c>
      <c r="B512" s="669" t="s">
        <v>942</v>
      </c>
      <c r="C512">
        <v>0</v>
      </c>
      <c r="E512" s="672" t="s">
        <v>1000</v>
      </c>
      <c r="F512" s="669" t="s">
        <v>1014</v>
      </c>
      <c r="G512" s="669" t="s">
        <v>938</v>
      </c>
      <c r="H512">
        <v>0.66500000000000004</v>
      </c>
      <c r="J512" s="1" t="s">
        <v>770</v>
      </c>
      <c r="K512">
        <v>108009366</v>
      </c>
      <c r="L512" s="2">
        <v>45689</v>
      </c>
      <c r="M512">
        <v>28</v>
      </c>
      <c r="N512">
        <v>1</v>
      </c>
      <c r="O512">
        <v>7</v>
      </c>
      <c r="P512">
        <v>1</v>
      </c>
      <c r="Q512" t="s">
        <v>7</v>
      </c>
    </row>
    <row r="513" spans="1:17">
      <c r="A513" t="s">
        <v>998</v>
      </c>
      <c r="B513" s="669" t="s">
        <v>942</v>
      </c>
      <c r="C513">
        <v>0</v>
      </c>
      <c r="E513" s="672" t="s">
        <v>1000</v>
      </c>
      <c r="F513" s="669" t="s">
        <v>1014</v>
      </c>
      <c r="G513" s="669" t="s">
        <v>938</v>
      </c>
      <c r="H513">
        <v>0.66500000000000004</v>
      </c>
      <c r="J513" s="1" t="s">
        <v>770</v>
      </c>
      <c r="K513">
        <v>106521746</v>
      </c>
      <c r="L513" s="2">
        <v>44233</v>
      </c>
      <c r="M513">
        <v>30</v>
      </c>
      <c r="N513">
        <v>2</v>
      </c>
      <c r="O513">
        <v>7</v>
      </c>
      <c r="P513">
        <v>5</v>
      </c>
      <c r="Q513" t="s">
        <v>7</v>
      </c>
    </row>
    <row r="514" spans="1:17">
      <c r="A514" t="s">
        <v>998</v>
      </c>
      <c r="B514" s="669" t="s">
        <v>942</v>
      </c>
      <c r="C514">
        <v>0</v>
      </c>
      <c r="E514" s="672" t="s">
        <v>1000</v>
      </c>
      <c r="F514" s="669" t="s">
        <v>1014</v>
      </c>
      <c r="G514" s="669" t="s">
        <v>938</v>
      </c>
      <c r="H514">
        <v>0.66500000000000004</v>
      </c>
      <c r="J514" s="1" t="s">
        <v>770</v>
      </c>
      <c r="K514">
        <v>106868723</v>
      </c>
      <c r="L514" s="2">
        <v>44613</v>
      </c>
      <c r="M514">
        <v>30</v>
      </c>
      <c r="N514">
        <v>1</v>
      </c>
      <c r="O514">
        <v>7</v>
      </c>
      <c r="P514">
        <v>1</v>
      </c>
      <c r="Q514" t="s">
        <v>7</v>
      </c>
    </row>
    <row r="515" spans="1:17">
      <c r="A515" t="s">
        <v>998</v>
      </c>
      <c r="B515" s="669" t="s">
        <v>942</v>
      </c>
      <c r="C515">
        <v>0</v>
      </c>
      <c r="E515" s="672" t="s">
        <v>1000</v>
      </c>
      <c r="F515" s="669" t="s">
        <v>1014</v>
      </c>
      <c r="G515" s="669" t="s">
        <v>938</v>
      </c>
      <c r="H515">
        <v>0.66500000000000004</v>
      </c>
      <c r="J515" s="1" t="s">
        <v>770</v>
      </c>
      <c r="K515">
        <v>108153236</v>
      </c>
      <c r="L515" s="2">
        <v>45833</v>
      </c>
      <c r="M515">
        <v>30</v>
      </c>
      <c r="N515">
        <v>1</v>
      </c>
      <c r="O515">
        <v>7</v>
      </c>
      <c r="P515">
        <v>1</v>
      </c>
      <c r="Q515" t="s">
        <v>3</v>
      </c>
    </row>
    <row r="516" spans="1:17">
      <c r="A516" t="s">
        <v>998</v>
      </c>
      <c r="B516" s="669" t="s">
        <v>942</v>
      </c>
      <c r="C516">
        <v>0</v>
      </c>
      <c r="E516" s="672" t="s">
        <v>1000</v>
      </c>
      <c r="F516" s="669" t="s">
        <v>1014</v>
      </c>
      <c r="G516" s="669" t="s">
        <v>938</v>
      </c>
      <c r="H516">
        <v>0.66500000000000004</v>
      </c>
      <c r="J516" s="1" t="s">
        <v>770</v>
      </c>
      <c r="K516">
        <v>108410603</v>
      </c>
      <c r="L516" s="2">
        <v>46077</v>
      </c>
      <c r="M516">
        <v>30</v>
      </c>
      <c r="N516">
        <v>1</v>
      </c>
      <c r="O516">
        <v>7</v>
      </c>
      <c r="P516">
        <v>1</v>
      </c>
      <c r="Q516" t="s">
        <v>8</v>
      </c>
    </row>
    <row r="517" spans="1:17">
      <c r="A517" t="s">
        <v>998</v>
      </c>
      <c r="B517" s="669" t="s">
        <v>942</v>
      </c>
      <c r="C517">
        <v>0</v>
      </c>
      <c r="E517" s="672" t="s">
        <v>1000</v>
      </c>
      <c r="F517" t="s">
        <v>1016</v>
      </c>
      <c r="G517" s="669" t="s">
        <v>938</v>
      </c>
      <c r="H517">
        <v>0.66500000000000004</v>
      </c>
      <c r="J517" s="1" t="s">
        <v>770</v>
      </c>
      <c r="K517">
        <v>106064309</v>
      </c>
      <c r="L517" s="2">
        <v>43756</v>
      </c>
      <c r="M517">
        <v>21</v>
      </c>
      <c r="N517">
        <v>1</v>
      </c>
      <c r="O517">
        <v>7</v>
      </c>
      <c r="P517">
        <v>3</v>
      </c>
      <c r="Q517" t="s">
        <v>7</v>
      </c>
    </row>
    <row r="518" spans="1:17">
      <c r="A518" t="s">
        <v>998</v>
      </c>
      <c r="B518" s="669" t="s">
        <v>942</v>
      </c>
      <c r="C518">
        <v>0</v>
      </c>
      <c r="E518" s="672" t="s">
        <v>1000</v>
      </c>
      <c r="F518" t="s">
        <v>1016</v>
      </c>
      <c r="G518" s="669" t="s">
        <v>938</v>
      </c>
      <c r="H518">
        <v>0.66500000000000004</v>
      </c>
      <c r="J518" s="1" t="s">
        <v>770</v>
      </c>
      <c r="K518">
        <v>108465677</v>
      </c>
      <c r="L518" s="2">
        <v>46086</v>
      </c>
      <c r="M518">
        <v>21</v>
      </c>
      <c r="N518">
        <v>1</v>
      </c>
      <c r="O518">
        <v>7</v>
      </c>
      <c r="P518">
        <v>1</v>
      </c>
      <c r="Q518" t="s">
        <v>3</v>
      </c>
    </row>
    <row r="519" spans="1:17">
      <c r="A519" t="s">
        <v>998</v>
      </c>
      <c r="B519" s="669" t="s">
        <v>942</v>
      </c>
      <c r="C519">
        <v>0</v>
      </c>
      <c r="E519" s="672" t="s">
        <v>1000</v>
      </c>
      <c r="F519" t="s">
        <v>1016</v>
      </c>
      <c r="G519" s="669" t="s">
        <v>938</v>
      </c>
      <c r="H519">
        <v>0.66500000000000004</v>
      </c>
      <c r="J519" s="1" t="s">
        <v>770</v>
      </c>
      <c r="K519">
        <v>107720323</v>
      </c>
      <c r="L519" s="2">
        <v>45427</v>
      </c>
      <c r="M519">
        <v>24</v>
      </c>
      <c r="N519">
        <v>1</v>
      </c>
      <c r="O519">
        <v>0</v>
      </c>
      <c r="P519">
        <v>1</v>
      </c>
      <c r="Q519" t="s">
        <v>7</v>
      </c>
    </row>
    <row r="520" spans="1:17">
      <c r="A520" t="s">
        <v>998</v>
      </c>
      <c r="B520" s="669" t="s">
        <v>942</v>
      </c>
      <c r="C520">
        <v>0</v>
      </c>
      <c r="E520" s="672" t="s">
        <v>1000</v>
      </c>
      <c r="F520" t="s">
        <v>1016</v>
      </c>
      <c r="G520" s="669" t="s">
        <v>938</v>
      </c>
      <c r="H520">
        <v>0.66500000000000004</v>
      </c>
      <c r="J520" s="1" t="s">
        <v>770</v>
      </c>
      <c r="K520">
        <v>105984047</v>
      </c>
      <c r="L520" s="2">
        <v>43691</v>
      </c>
      <c r="M520">
        <v>30</v>
      </c>
      <c r="N520">
        <v>1</v>
      </c>
      <c r="O520">
        <v>7</v>
      </c>
      <c r="P520">
        <v>1</v>
      </c>
      <c r="Q520" t="s">
        <v>7</v>
      </c>
    </row>
    <row r="521" spans="1:17">
      <c r="A521" t="s">
        <v>998</v>
      </c>
      <c r="B521" s="669" t="s">
        <v>942</v>
      </c>
      <c r="C521">
        <v>0</v>
      </c>
      <c r="E521" s="672" t="s">
        <v>1000</v>
      </c>
      <c r="F521" t="s">
        <v>1016</v>
      </c>
      <c r="G521" s="669" t="s">
        <v>938</v>
      </c>
      <c r="H521">
        <v>0.66500000000000004</v>
      </c>
      <c r="J521" s="1" t="s">
        <v>770</v>
      </c>
      <c r="K521">
        <v>106000030</v>
      </c>
      <c r="L521" s="2">
        <v>43709</v>
      </c>
      <c r="M521">
        <v>30</v>
      </c>
      <c r="N521">
        <v>1</v>
      </c>
      <c r="O521">
        <v>7</v>
      </c>
      <c r="P521">
        <v>1</v>
      </c>
      <c r="Q521" t="s">
        <v>8</v>
      </c>
    </row>
    <row r="522" spans="1:17">
      <c r="A522" t="s">
        <v>998</v>
      </c>
      <c r="B522" s="669" t="s">
        <v>942</v>
      </c>
      <c r="C522">
        <v>0</v>
      </c>
      <c r="E522" s="672" t="s">
        <v>1000</v>
      </c>
      <c r="F522" t="s">
        <v>1016</v>
      </c>
      <c r="G522" s="669" t="s">
        <v>938</v>
      </c>
      <c r="H522">
        <v>0.66500000000000004</v>
      </c>
      <c r="J522" s="1" t="s">
        <v>770</v>
      </c>
      <c r="K522">
        <v>106350389</v>
      </c>
      <c r="L522" s="2">
        <v>44064</v>
      </c>
      <c r="M522">
        <v>30</v>
      </c>
      <c r="N522">
        <v>2</v>
      </c>
      <c r="O522">
        <v>7</v>
      </c>
      <c r="P522">
        <v>1</v>
      </c>
      <c r="Q522" t="s">
        <v>8</v>
      </c>
    </row>
    <row r="523" spans="1:17">
      <c r="A523" t="s">
        <v>998</v>
      </c>
      <c r="B523" s="669" t="s">
        <v>942</v>
      </c>
      <c r="C523">
        <v>0</v>
      </c>
      <c r="E523" s="672" t="s">
        <v>1000</v>
      </c>
      <c r="F523" t="s">
        <v>1016</v>
      </c>
      <c r="G523" s="669" t="s">
        <v>938</v>
      </c>
      <c r="H523">
        <v>0.66500000000000004</v>
      </c>
      <c r="J523" s="1" t="s">
        <v>770</v>
      </c>
      <c r="K523">
        <v>106802304</v>
      </c>
      <c r="L523" s="2">
        <v>44490</v>
      </c>
      <c r="M523">
        <v>30</v>
      </c>
      <c r="N523">
        <v>1</v>
      </c>
      <c r="O523">
        <v>7</v>
      </c>
      <c r="P523">
        <v>1</v>
      </c>
      <c r="Q523" t="s">
        <v>7</v>
      </c>
    </row>
    <row r="524" spans="1:17">
      <c r="A524" t="s">
        <v>998</v>
      </c>
      <c r="B524" s="669" t="s">
        <v>942</v>
      </c>
      <c r="C524">
        <v>0</v>
      </c>
      <c r="D524" t="s">
        <v>757</v>
      </c>
      <c r="E524" s="672" t="s">
        <v>1000</v>
      </c>
      <c r="F524" t="s">
        <v>1016</v>
      </c>
      <c r="G524" s="669" t="s">
        <v>938</v>
      </c>
      <c r="H524">
        <v>0.66500000000000004</v>
      </c>
      <c r="J524" s="1" t="s">
        <v>770</v>
      </c>
      <c r="K524">
        <v>107861683</v>
      </c>
      <c r="L524" s="2">
        <v>45560</v>
      </c>
      <c r="M524">
        <v>30</v>
      </c>
      <c r="N524">
        <v>1</v>
      </c>
      <c r="O524">
        <v>0</v>
      </c>
      <c r="P524">
        <v>1</v>
      </c>
      <c r="Q524" t="s">
        <v>7</v>
      </c>
    </row>
    <row r="525" spans="1:17">
      <c r="A525" t="s">
        <v>998</v>
      </c>
      <c r="B525" s="669" t="s">
        <v>942</v>
      </c>
      <c r="C525">
        <v>0</v>
      </c>
      <c r="E525" s="672" t="s">
        <v>1000</v>
      </c>
      <c r="F525" t="s">
        <v>1016</v>
      </c>
      <c r="G525" s="669" t="s">
        <v>938</v>
      </c>
      <c r="H525">
        <v>0.66500000000000004</v>
      </c>
      <c r="J525" s="1" t="s">
        <v>770</v>
      </c>
      <c r="K525">
        <v>108236674</v>
      </c>
      <c r="L525" s="2">
        <v>45918</v>
      </c>
      <c r="M525">
        <v>30</v>
      </c>
      <c r="N525">
        <v>1</v>
      </c>
      <c r="O525">
        <v>7</v>
      </c>
      <c r="P525">
        <v>1</v>
      </c>
      <c r="Q525" t="s">
        <v>7</v>
      </c>
    </row>
    <row r="526" spans="1:17">
      <c r="A526" t="s">
        <v>998</v>
      </c>
      <c r="B526" s="669" t="s">
        <v>942</v>
      </c>
      <c r="C526">
        <v>0</v>
      </c>
      <c r="E526" s="672" t="s">
        <v>1000</v>
      </c>
      <c r="F526" t="s">
        <v>1019</v>
      </c>
      <c r="G526" s="669" t="s">
        <v>938</v>
      </c>
      <c r="H526">
        <v>0.66500000000000004</v>
      </c>
      <c r="J526" s="1" t="s">
        <v>770</v>
      </c>
      <c r="K526">
        <v>107449158</v>
      </c>
      <c r="L526" s="2">
        <v>45175</v>
      </c>
      <c r="M526">
        <v>21</v>
      </c>
      <c r="N526">
        <v>1</v>
      </c>
      <c r="O526">
        <v>7</v>
      </c>
      <c r="P526">
        <v>1</v>
      </c>
      <c r="Q526" t="s">
        <v>7</v>
      </c>
    </row>
    <row r="527" spans="1:17">
      <c r="A527" t="s">
        <v>998</v>
      </c>
      <c r="B527" s="669" t="s">
        <v>942</v>
      </c>
      <c r="C527">
        <v>0</v>
      </c>
      <c r="E527" s="672" t="s">
        <v>1000</v>
      </c>
      <c r="F527" t="s">
        <v>1019</v>
      </c>
      <c r="G527" s="669" t="s">
        <v>938</v>
      </c>
      <c r="H527">
        <v>0.66500000000000004</v>
      </c>
      <c r="J527" s="1" t="s">
        <v>770</v>
      </c>
      <c r="K527">
        <v>107694687</v>
      </c>
      <c r="L527" s="2">
        <v>45401</v>
      </c>
      <c r="M527">
        <v>23</v>
      </c>
      <c r="N527">
        <v>2</v>
      </c>
      <c r="O527">
        <v>7</v>
      </c>
      <c r="P527">
        <v>1</v>
      </c>
      <c r="Q527" t="s">
        <v>7</v>
      </c>
    </row>
    <row r="528" spans="1:17">
      <c r="A528" t="s">
        <v>998</v>
      </c>
      <c r="B528" s="669" t="s">
        <v>942</v>
      </c>
      <c r="C528">
        <v>0</v>
      </c>
      <c r="E528" s="672" t="s">
        <v>1000</v>
      </c>
      <c r="F528" t="s">
        <v>1019</v>
      </c>
      <c r="G528" s="669" t="s">
        <v>938</v>
      </c>
      <c r="H528">
        <v>0.66500000000000004</v>
      </c>
      <c r="J528" s="1" t="s">
        <v>770</v>
      </c>
      <c r="K528">
        <v>107116744</v>
      </c>
      <c r="L528" s="2">
        <v>44852</v>
      </c>
      <c r="M528">
        <v>30</v>
      </c>
      <c r="N528">
        <v>1</v>
      </c>
      <c r="O528">
        <v>7</v>
      </c>
      <c r="P528">
        <v>1</v>
      </c>
      <c r="Q528" t="s">
        <v>7</v>
      </c>
    </row>
    <row r="529" spans="1:17">
      <c r="A529" t="s">
        <v>998</v>
      </c>
      <c r="B529" s="669" t="s">
        <v>942</v>
      </c>
      <c r="C529">
        <v>0</v>
      </c>
      <c r="E529" s="672" t="s">
        <v>1000</v>
      </c>
      <c r="F529" s="672" t="s">
        <v>997</v>
      </c>
      <c r="G529" s="669" t="s">
        <v>938</v>
      </c>
      <c r="H529">
        <v>0.66500000000000004</v>
      </c>
      <c r="J529" s="1" t="s">
        <v>770</v>
      </c>
      <c r="K529">
        <v>106456200</v>
      </c>
      <c r="L529" s="2">
        <v>44176</v>
      </c>
      <c r="M529">
        <v>2</v>
      </c>
      <c r="N529">
        <v>1</v>
      </c>
      <c r="O529">
        <v>7</v>
      </c>
      <c r="P529">
        <v>1</v>
      </c>
      <c r="Q529" t="s">
        <v>3</v>
      </c>
    </row>
    <row r="530" spans="1:17">
      <c r="A530" t="s">
        <v>754</v>
      </c>
      <c r="B530" s="669" t="s">
        <v>942</v>
      </c>
      <c r="C530">
        <v>0</v>
      </c>
      <c r="E530" s="672" t="s">
        <v>1000</v>
      </c>
      <c r="F530" s="672" t="s">
        <v>997</v>
      </c>
      <c r="G530" s="669" t="s">
        <v>938</v>
      </c>
      <c r="H530">
        <v>0.66500000000000004</v>
      </c>
      <c r="J530" s="1" t="s">
        <v>770</v>
      </c>
      <c r="K530">
        <v>106406717</v>
      </c>
      <c r="L530" s="2">
        <v>44124</v>
      </c>
      <c r="M530">
        <v>21</v>
      </c>
      <c r="N530">
        <v>1</v>
      </c>
      <c r="O530">
        <v>7</v>
      </c>
      <c r="P530">
        <v>1</v>
      </c>
      <c r="Q530" t="s">
        <v>7</v>
      </c>
    </row>
    <row r="531" spans="1:17">
      <c r="A531" t="s">
        <v>998</v>
      </c>
      <c r="B531" s="669" t="s">
        <v>942</v>
      </c>
      <c r="C531">
        <v>0</v>
      </c>
      <c r="E531" s="672" t="s">
        <v>1000</v>
      </c>
      <c r="F531" s="672" t="s">
        <v>997</v>
      </c>
      <c r="G531" s="669" t="s">
        <v>938</v>
      </c>
      <c r="H531">
        <v>0.66500000000000004</v>
      </c>
      <c r="J531" s="1" t="s">
        <v>770</v>
      </c>
      <c r="K531">
        <v>107779343</v>
      </c>
      <c r="L531" s="2">
        <v>45483</v>
      </c>
      <c r="M531">
        <v>21</v>
      </c>
      <c r="N531">
        <v>1</v>
      </c>
      <c r="O531">
        <v>7</v>
      </c>
      <c r="P531">
        <v>4</v>
      </c>
      <c r="Q531" t="s">
        <v>7</v>
      </c>
    </row>
    <row r="532" spans="1:17">
      <c r="A532" t="s">
        <v>998</v>
      </c>
      <c r="B532" s="669" t="s">
        <v>942</v>
      </c>
      <c r="C532">
        <v>0</v>
      </c>
      <c r="E532" s="672" t="s">
        <v>1000</v>
      </c>
      <c r="F532" s="672" t="s">
        <v>997</v>
      </c>
      <c r="G532" s="669" t="s">
        <v>938</v>
      </c>
      <c r="H532">
        <v>0.66500000000000004</v>
      </c>
      <c r="J532" s="1" t="s">
        <v>770</v>
      </c>
      <c r="K532">
        <v>107621369</v>
      </c>
      <c r="L532" s="2">
        <v>45327</v>
      </c>
      <c r="M532">
        <v>24</v>
      </c>
      <c r="N532">
        <v>1</v>
      </c>
      <c r="O532">
        <v>7</v>
      </c>
      <c r="P532">
        <v>1</v>
      </c>
      <c r="Q532" t="s">
        <v>10</v>
      </c>
    </row>
    <row r="533" spans="1:17">
      <c r="A533" t="s">
        <v>998</v>
      </c>
      <c r="B533" s="669" t="s">
        <v>942</v>
      </c>
      <c r="C533">
        <v>0</v>
      </c>
      <c r="E533" s="672" t="s">
        <v>1000</v>
      </c>
      <c r="F533" s="672" t="s">
        <v>997</v>
      </c>
      <c r="G533" s="669" t="s">
        <v>938</v>
      </c>
      <c r="H533">
        <v>0.66500000000000004</v>
      </c>
      <c r="J533" s="1" t="s">
        <v>770</v>
      </c>
      <c r="K533">
        <v>108595987</v>
      </c>
      <c r="L533" s="2">
        <v>46254</v>
      </c>
      <c r="M533">
        <v>28</v>
      </c>
      <c r="N533">
        <v>1</v>
      </c>
      <c r="O533">
        <v>7</v>
      </c>
      <c r="P533">
        <v>1</v>
      </c>
      <c r="Q533" t="s">
        <v>7</v>
      </c>
    </row>
    <row r="534" spans="1:17">
      <c r="A534" t="s">
        <v>998</v>
      </c>
      <c r="B534" s="669" t="s">
        <v>942</v>
      </c>
      <c r="C534">
        <v>0</v>
      </c>
      <c r="E534" s="672" t="s">
        <v>1000</v>
      </c>
      <c r="F534" s="672" t="s">
        <v>997</v>
      </c>
      <c r="G534" s="669" t="s">
        <v>938</v>
      </c>
      <c r="H534">
        <v>0.66500000000000004</v>
      </c>
      <c r="J534" s="1" t="s">
        <v>770</v>
      </c>
      <c r="K534">
        <v>105824332</v>
      </c>
      <c r="L534" s="2">
        <v>43545</v>
      </c>
      <c r="M534">
        <v>30</v>
      </c>
      <c r="N534">
        <v>2</v>
      </c>
      <c r="O534">
        <v>7</v>
      </c>
      <c r="P534">
        <v>1</v>
      </c>
      <c r="Q534" t="s">
        <v>3</v>
      </c>
    </row>
    <row r="535" spans="1:17">
      <c r="A535" t="s">
        <v>998</v>
      </c>
      <c r="B535" s="669" t="s">
        <v>942</v>
      </c>
      <c r="C535">
        <v>0</v>
      </c>
      <c r="E535" s="672" t="s">
        <v>1000</v>
      </c>
      <c r="F535" s="672" t="s">
        <v>997</v>
      </c>
      <c r="G535" s="669" t="s">
        <v>938</v>
      </c>
      <c r="H535">
        <v>0.66500000000000004</v>
      </c>
      <c r="J535" s="1" t="s">
        <v>770</v>
      </c>
      <c r="K535">
        <v>106502453</v>
      </c>
      <c r="L535" s="2">
        <v>44196</v>
      </c>
      <c r="M535">
        <v>30</v>
      </c>
      <c r="N535">
        <v>2</v>
      </c>
      <c r="O535">
        <v>7</v>
      </c>
      <c r="P535">
        <v>1</v>
      </c>
      <c r="Q535" t="s">
        <v>7</v>
      </c>
    </row>
    <row r="536" spans="1:17">
      <c r="A536" t="s">
        <v>998</v>
      </c>
      <c r="B536" s="669" t="s">
        <v>942</v>
      </c>
      <c r="C536">
        <v>0</v>
      </c>
      <c r="E536" s="672" t="s">
        <v>1000</v>
      </c>
      <c r="F536" s="672" t="s">
        <v>997</v>
      </c>
      <c r="G536" s="669" t="s">
        <v>938</v>
      </c>
      <c r="H536">
        <v>0.66500000000000004</v>
      </c>
      <c r="J536" s="1" t="s">
        <v>770</v>
      </c>
      <c r="K536">
        <v>106802225</v>
      </c>
      <c r="L536" s="2">
        <v>44443</v>
      </c>
      <c r="M536">
        <v>30</v>
      </c>
      <c r="N536">
        <v>1</v>
      </c>
      <c r="O536">
        <v>7</v>
      </c>
      <c r="P536">
        <v>5</v>
      </c>
      <c r="Q536" t="s">
        <v>3</v>
      </c>
    </row>
    <row r="537" spans="1:17">
      <c r="A537" t="s">
        <v>998</v>
      </c>
      <c r="B537" s="669" t="s">
        <v>942</v>
      </c>
      <c r="C537">
        <v>0</v>
      </c>
      <c r="E537" s="672" t="s">
        <v>1000</v>
      </c>
      <c r="F537" s="671" t="s">
        <v>954</v>
      </c>
      <c r="G537" s="669" t="s">
        <v>938</v>
      </c>
      <c r="H537">
        <v>0.66500000000000004</v>
      </c>
      <c r="J537" s="1" t="s">
        <v>770</v>
      </c>
      <c r="K537">
        <v>107527142</v>
      </c>
      <c r="L537" s="2">
        <v>45244</v>
      </c>
      <c r="M537">
        <v>21</v>
      </c>
      <c r="N537">
        <v>1</v>
      </c>
      <c r="O537">
        <v>7</v>
      </c>
      <c r="P537">
        <v>4</v>
      </c>
      <c r="Q537" t="s">
        <v>7</v>
      </c>
    </row>
    <row r="538" spans="1:17">
      <c r="A538" t="s">
        <v>998</v>
      </c>
      <c r="B538" s="669" t="s">
        <v>942</v>
      </c>
      <c r="C538">
        <v>0</v>
      </c>
      <c r="E538" s="672" t="s">
        <v>1000</v>
      </c>
      <c r="F538" t="s">
        <v>1081</v>
      </c>
      <c r="G538" s="669" t="s">
        <v>938</v>
      </c>
      <c r="H538">
        <v>0.66500000000000004</v>
      </c>
      <c r="J538" s="1" t="s">
        <v>770</v>
      </c>
      <c r="K538">
        <v>105962995</v>
      </c>
      <c r="L538" s="2">
        <v>43682</v>
      </c>
      <c r="M538">
        <v>21</v>
      </c>
      <c r="N538">
        <v>1</v>
      </c>
      <c r="O538">
        <v>7</v>
      </c>
      <c r="P538">
        <v>1</v>
      </c>
      <c r="Q538" t="s">
        <v>3</v>
      </c>
    </row>
    <row r="539" spans="1:17">
      <c r="A539" t="s">
        <v>998</v>
      </c>
      <c r="B539" s="669" t="s">
        <v>942</v>
      </c>
      <c r="C539">
        <v>0</v>
      </c>
      <c r="E539" s="672" t="s">
        <v>1000</v>
      </c>
      <c r="G539" s="669" t="s">
        <v>938</v>
      </c>
      <c r="H539">
        <v>0.66500000000000004</v>
      </c>
      <c r="J539" s="1" t="s">
        <v>770</v>
      </c>
      <c r="K539">
        <v>108295169</v>
      </c>
      <c r="L539" s="2">
        <v>45967</v>
      </c>
      <c r="M539">
        <v>21</v>
      </c>
      <c r="N539">
        <v>1</v>
      </c>
      <c r="O539">
        <v>7</v>
      </c>
      <c r="P539">
        <v>2</v>
      </c>
      <c r="Q539" t="s">
        <v>7</v>
      </c>
    </row>
    <row r="540" spans="1:17">
      <c r="A540" t="s">
        <v>998</v>
      </c>
      <c r="B540" s="669" t="s">
        <v>942</v>
      </c>
      <c r="C540">
        <v>0</v>
      </c>
      <c r="E540" s="672" t="s">
        <v>1000</v>
      </c>
      <c r="G540" s="669" t="s">
        <v>938</v>
      </c>
      <c r="H540">
        <v>0.66500000000000004</v>
      </c>
      <c r="J540" s="1" t="s">
        <v>770</v>
      </c>
      <c r="K540">
        <v>107580676</v>
      </c>
      <c r="L540" s="2">
        <v>45291</v>
      </c>
      <c r="M540">
        <v>23</v>
      </c>
      <c r="N540">
        <v>1</v>
      </c>
      <c r="O540">
        <v>7</v>
      </c>
      <c r="P540">
        <v>4</v>
      </c>
      <c r="Q540" t="s">
        <v>7</v>
      </c>
    </row>
    <row r="541" spans="1:17">
      <c r="A541" t="s">
        <v>998</v>
      </c>
      <c r="B541" s="669" t="s">
        <v>942</v>
      </c>
      <c r="C541">
        <v>0</v>
      </c>
      <c r="E541" s="672" t="s">
        <v>1000</v>
      </c>
      <c r="G541" s="669" t="s">
        <v>938</v>
      </c>
      <c r="H541">
        <v>0.66500000000000004</v>
      </c>
      <c r="J541" s="1" t="s">
        <v>770</v>
      </c>
      <c r="K541">
        <v>108501760</v>
      </c>
      <c r="L541" s="2">
        <v>46153</v>
      </c>
      <c r="M541">
        <v>24</v>
      </c>
      <c r="N541">
        <v>1</v>
      </c>
      <c r="O541">
        <v>7</v>
      </c>
      <c r="P541">
        <v>3</v>
      </c>
      <c r="Q541" t="s">
        <v>9</v>
      </c>
    </row>
    <row r="542" spans="1:17">
      <c r="A542" t="s">
        <v>998</v>
      </c>
      <c r="B542" s="669" t="s">
        <v>942</v>
      </c>
      <c r="C542">
        <v>0</v>
      </c>
      <c r="E542" s="672" t="s">
        <v>1000</v>
      </c>
      <c r="G542" s="669" t="s">
        <v>938</v>
      </c>
      <c r="H542">
        <v>0.66500000000000004</v>
      </c>
      <c r="J542" s="1" t="s">
        <v>770</v>
      </c>
      <c r="K542">
        <v>107729885</v>
      </c>
      <c r="L542" s="2">
        <v>45426</v>
      </c>
      <c r="M542">
        <v>26</v>
      </c>
      <c r="N542">
        <v>2</v>
      </c>
      <c r="O542">
        <v>7</v>
      </c>
      <c r="P542">
        <v>1</v>
      </c>
      <c r="Q542" t="s">
        <v>7</v>
      </c>
    </row>
    <row r="543" spans="1:17">
      <c r="A543" t="s">
        <v>998</v>
      </c>
      <c r="B543" s="669" t="s">
        <v>942</v>
      </c>
      <c r="C543">
        <v>0</v>
      </c>
      <c r="D543" t="s">
        <v>756</v>
      </c>
      <c r="E543" s="672" t="s">
        <v>1000</v>
      </c>
      <c r="G543" s="669" t="s">
        <v>938</v>
      </c>
      <c r="H543">
        <v>0.66500000000000004</v>
      </c>
      <c r="J543" s="1" t="s">
        <v>770</v>
      </c>
      <c r="K543">
        <v>107049772</v>
      </c>
      <c r="L543" s="2">
        <v>44791</v>
      </c>
      <c r="M543">
        <v>28</v>
      </c>
      <c r="N543">
        <v>1</v>
      </c>
      <c r="O543">
        <v>7</v>
      </c>
      <c r="P543">
        <v>1</v>
      </c>
      <c r="Q543" t="s">
        <v>7</v>
      </c>
    </row>
    <row r="544" spans="1:17">
      <c r="A544" t="s">
        <v>998</v>
      </c>
      <c r="B544" s="669" t="s">
        <v>942</v>
      </c>
      <c r="C544">
        <v>0</v>
      </c>
      <c r="E544" s="672" t="s">
        <v>1000</v>
      </c>
      <c r="G544" s="669" t="s">
        <v>938</v>
      </c>
      <c r="H544">
        <v>0.66500000000000004</v>
      </c>
      <c r="J544" s="1" t="s">
        <v>770</v>
      </c>
      <c r="K544">
        <v>107173227</v>
      </c>
      <c r="L544" s="2">
        <v>44891</v>
      </c>
      <c r="M544">
        <v>30</v>
      </c>
      <c r="N544">
        <v>1</v>
      </c>
      <c r="O544">
        <v>7</v>
      </c>
      <c r="P544">
        <v>1</v>
      </c>
      <c r="Q544" t="s">
        <v>7</v>
      </c>
    </row>
    <row r="545" spans="1:17">
      <c r="A545" t="s">
        <v>998</v>
      </c>
      <c r="B545" s="669" t="s">
        <v>942</v>
      </c>
      <c r="C545">
        <v>0</v>
      </c>
      <c r="E545" s="672" t="s">
        <v>1000</v>
      </c>
      <c r="G545" s="669" t="s">
        <v>938</v>
      </c>
      <c r="H545">
        <v>0.66500000000000004</v>
      </c>
      <c r="J545" s="1" t="s">
        <v>770</v>
      </c>
      <c r="K545">
        <v>108594074</v>
      </c>
      <c r="L545" s="2">
        <v>46252</v>
      </c>
      <c r="M545">
        <v>30</v>
      </c>
      <c r="N545">
        <v>1</v>
      </c>
      <c r="O545">
        <v>7</v>
      </c>
      <c r="P545">
        <v>4</v>
      </c>
      <c r="Q545" t="s">
        <v>3</v>
      </c>
    </row>
    <row r="546" spans="1:17">
      <c r="A546" t="s">
        <v>998</v>
      </c>
      <c r="B546" s="669" t="s">
        <v>942</v>
      </c>
      <c r="C546">
        <v>0</v>
      </c>
      <c r="E546" s="669" t="s">
        <v>1014</v>
      </c>
      <c r="F546" s="672" t="s">
        <v>1000</v>
      </c>
      <c r="G546" s="669" t="s">
        <v>938</v>
      </c>
      <c r="H546">
        <v>0.66500000000000004</v>
      </c>
      <c r="J546" s="1" t="s">
        <v>770</v>
      </c>
      <c r="K546">
        <v>107201538</v>
      </c>
      <c r="L546" s="2">
        <v>44910</v>
      </c>
      <c r="M546">
        <v>17</v>
      </c>
      <c r="N546">
        <v>2</v>
      </c>
      <c r="O546">
        <v>7</v>
      </c>
      <c r="P546">
        <v>1</v>
      </c>
      <c r="Q546" t="s">
        <v>7</v>
      </c>
    </row>
    <row r="547" spans="1:17">
      <c r="A547" t="s">
        <v>998</v>
      </c>
      <c r="B547" s="669" t="s">
        <v>942</v>
      </c>
      <c r="C547">
        <v>0</v>
      </c>
      <c r="E547" s="669" t="s">
        <v>1014</v>
      </c>
      <c r="F547" t="s">
        <v>1041</v>
      </c>
      <c r="G547" s="669" t="s">
        <v>938</v>
      </c>
      <c r="H547">
        <v>0.66500000000000004</v>
      </c>
      <c r="J547" s="1" t="s">
        <v>770</v>
      </c>
      <c r="K547">
        <v>106416574</v>
      </c>
      <c r="L547" s="2">
        <v>44148</v>
      </c>
      <c r="M547">
        <v>25</v>
      </c>
      <c r="N547">
        <v>1</v>
      </c>
      <c r="P547">
        <v>1</v>
      </c>
      <c r="Q547" t="s">
        <v>7</v>
      </c>
    </row>
    <row r="548" spans="1:17">
      <c r="A548" t="s">
        <v>998</v>
      </c>
      <c r="B548" s="669" t="s">
        <v>942</v>
      </c>
      <c r="C548">
        <v>2E-3</v>
      </c>
      <c r="D548" t="s">
        <v>756</v>
      </c>
      <c r="E548" s="672" t="s">
        <v>1000</v>
      </c>
      <c r="F548" t="s">
        <v>1016</v>
      </c>
      <c r="G548" s="669" t="s">
        <v>938</v>
      </c>
      <c r="H548">
        <v>0.66700000000000004</v>
      </c>
      <c r="J548" s="1" t="s">
        <v>770</v>
      </c>
      <c r="K548">
        <v>106806043</v>
      </c>
      <c r="L548" s="2">
        <v>44547</v>
      </c>
      <c r="M548">
        <v>21</v>
      </c>
      <c r="N548">
        <v>1</v>
      </c>
      <c r="O548">
        <v>7</v>
      </c>
      <c r="P548">
        <v>4</v>
      </c>
      <c r="Q548" t="s">
        <v>3</v>
      </c>
    </row>
    <row r="549" spans="1:17">
      <c r="A549" t="s">
        <v>998</v>
      </c>
      <c r="B549" s="669" t="s">
        <v>942</v>
      </c>
      <c r="C549">
        <v>2E-3</v>
      </c>
      <c r="D549" t="s">
        <v>756</v>
      </c>
      <c r="E549" s="672" t="s">
        <v>1000</v>
      </c>
      <c r="F549" t="s">
        <v>1016</v>
      </c>
      <c r="G549" s="669" t="s">
        <v>938</v>
      </c>
      <c r="H549">
        <v>0.66700000000000004</v>
      </c>
      <c r="J549" s="1" t="s">
        <v>770</v>
      </c>
      <c r="K549">
        <v>106802149</v>
      </c>
      <c r="L549" s="2">
        <v>44396</v>
      </c>
      <c r="M549">
        <v>30</v>
      </c>
      <c r="N549">
        <v>1</v>
      </c>
      <c r="O549">
        <v>0</v>
      </c>
      <c r="P549">
        <v>4</v>
      </c>
      <c r="Q549" t="s">
        <v>7</v>
      </c>
    </row>
    <row r="550" spans="1:17">
      <c r="A550" t="s">
        <v>998</v>
      </c>
      <c r="B550" s="669" t="s">
        <v>942</v>
      </c>
      <c r="C550">
        <v>3.0000000000000001E-3</v>
      </c>
      <c r="D550" t="s">
        <v>756</v>
      </c>
      <c r="E550" s="672" t="s">
        <v>1000</v>
      </c>
      <c r="F550" t="s">
        <v>1016</v>
      </c>
      <c r="G550" s="669" t="s">
        <v>938</v>
      </c>
      <c r="H550">
        <v>0.66800000000000004</v>
      </c>
      <c r="J550" s="1" t="s">
        <v>770</v>
      </c>
      <c r="K550">
        <v>105792569</v>
      </c>
      <c r="L550" s="2">
        <v>43521</v>
      </c>
      <c r="M550">
        <v>19</v>
      </c>
      <c r="N550">
        <v>1</v>
      </c>
      <c r="O550">
        <v>7</v>
      </c>
      <c r="P550">
        <v>1</v>
      </c>
      <c r="Q550" t="s">
        <v>7</v>
      </c>
    </row>
    <row r="551" spans="1:17">
      <c r="A551" t="s">
        <v>998</v>
      </c>
      <c r="B551" s="669" t="s">
        <v>942</v>
      </c>
      <c r="C551">
        <v>2.3E-2</v>
      </c>
      <c r="D551" t="s">
        <v>756</v>
      </c>
      <c r="E551" s="672" t="s">
        <v>1000</v>
      </c>
      <c r="F551" t="s">
        <v>1125</v>
      </c>
      <c r="G551" s="669" t="s">
        <v>938</v>
      </c>
      <c r="H551">
        <v>0.68799999999999994</v>
      </c>
      <c r="J551" s="1" t="s">
        <v>770</v>
      </c>
      <c r="K551">
        <v>107203019</v>
      </c>
      <c r="L551" s="2">
        <v>44929</v>
      </c>
      <c r="M551">
        <v>28</v>
      </c>
      <c r="N551">
        <v>2</v>
      </c>
      <c r="O551">
        <v>0</v>
      </c>
      <c r="P551">
        <v>4</v>
      </c>
      <c r="Q551" t="s">
        <v>7</v>
      </c>
    </row>
    <row r="552" spans="1:17">
      <c r="A552" t="s">
        <v>998</v>
      </c>
      <c r="B552" s="669" t="s">
        <v>942</v>
      </c>
      <c r="C552">
        <v>2.3E-2</v>
      </c>
      <c r="E552" s="672" t="s">
        <v>1000</v>
      </c>
      <c r="F552" t="s">
        <v>1041</v>
      </c>
      <c r="G552" s="669" t="s">
        <v>938</v>
      </c>
      <c r="H552">
        <v>0.68799999999999994</v>
      </c>
      <c r="I552" t="s">
        <v>61</v>
      </c>
      <c r="J552" s="1" t="s">
        <v>770</v>
      </c>
      <c r="K552">
        <v>105214574</v>
      </c>
      <c r="L552" s="2">
        <v>42970</v>
      </c>
      <c r="M552">
        <v>28</v>
      </c>
      <c r="N552">
        <v>1</v>
      </c>
      <c r="O552">
        <v>0</v>
      </c>
      <c r="P552">
        <v>2</v>
      </c>
      <c r="Q552" t="s">
        <v>7</v>
      </c>
    </row>
    <row r="553" spans="1:17">
      <c r="A553" t="s">
        <v>998</v>
      </c>
      <c r="B553" s="669" t="s">
        <v>942</v>
      </c>
      <c r="C553">
        <v>2.8000000000000001E-2</v>
      </c>
      <c r="D553" t="s">
        <v>756</v>
      </c>
      <c r="E553" s="672" t="s">
        <v>1000</v>
      </c>
      <c r="F553" t="s">
        <v>1016</v>
      </c>
      <c r="G553" s="669" t="s">
        <v>938</v>
      </c>
      <c r="H553">
        <v>0.69299999999999995</v>
      </c>
      <c r="J553" s="1" t="s">
        <v>770</v>
      </c>
      <c r="K553">
        <v>107927943</v>
      </c>
      <c r="L553" s="2">
        <v>45616</v>
      </c>
      <c r="M553">
        <v>21</v>
      </c>
      <c r="N553">
        <v>2</v>
      </c>
      <c r="O553">
        <v>7</v>
      </c>
      <c r="P553">
        <v>1</v>
      </c>
      <c r="Q553" t="s">
        <v>7</v>
      </c>
    </row>
    <row r="554" spans="1:17">
      <c r="A554" t="s">
        <v>998</v>
      </c>
      <c r="B554" s="669" t="s">
        <v>942</v>
      </c>
      <c r="C554">
        <v>6.8000000000000005E-2</v>
      </c>
      <c r="D554" t="s">
        <v>756</v>
      </c>
      <c r="E554" s="669" t="s">
        <v>1014</v>
      </c>
      <c r="F554" s="672" t="s">
        <v>1000</v>
      </c>
      <c r="G554" s="669" t="s">
        <v>938</v>
      </c>
      <c r="H554">
        <v>0.73299999999999998</v>
      </c>
      <c r="J554" s="1" t="s">
        <v>770</v>
      </c>
      <c r="K554">
        <v>108572505</v>
      </c>
      <c r="L554" s="2">
        <v>46231</v>
      </c>
      <c r="M554">
        <v>28</v>
      </c>
      <c r="N554">
        <v>1</v>
      </c>
      <c r="O554">
        <v>0</v>
      </c>
      <c r="P554">
        <v>1</v>
      </c>
      <c r="Q554" t="s">
        <v>3</v>
      </c>
    </row>
    <row r="555" spans="1:17">
      <c r="A555" t="s">
        <v>998</v>
      </c>
      <c r="B555" s="669" t="s">
        <v>942</v>
      </c>
      <c r="C555">
        <v>0.4</v>
      </c>
      <c r="D555" t="s">
        <v>756</v>
      </c>
      <c r="E555" s="672" t="s">
        <v>997</v>
      </c>
      <c r="F555" t="s">
        <v>1016</v>
      </c>
      <c r="G555" s="669" t="s">
        <v>938</v>
      </c>
      <c r="H555">
        <v>0.74</v>
      </c>
      <c r="J555" s="1" t="s">
        <v>770</v>
      </c>
      <c r="K555">
        <v>105311932</v>
      </c>
      <c r="L555" s="2">
        <v>43059</v>
      </c>
      <c r="M555">
        <v>30</v>
      </c>
      <c r="N555">
        <v>1</v>
      </c>
      <c r="O555">
        <v>7</v>
      </c>
      <c r="P555">
        <v>1</v>
      </c>
      <c r="Q555" t="s">
        <v>7</v>
      </c>
    </row>
    <row r="556" spans="1:17">
      <c r="A556" t="s">
        <v>998</v>
      </c>
      <c r="B556" s="669" t="s">
        <v>942</v>
      </c>
      <c r="C556">
        <v>7.5999999999999998E-2</v>
      </c>
      <c r="D556" t="s">
        <v>756</v>
      </c>
      <c r="E556" s="672" t="s">
        <v>1000</v>
      </c>
      <c r="F556" t="s">
        <v>1016</v>
      </c>
      <c r="G556" s="669" t="s">
        <v>938</v>
      </c>
      <c r="H556">
        <v>0.74099999999999999</v>
      </c>
      <c r="J556" s="1" t="s">
        <v>770</v>
      </c>
      <c r="K556">
        <v>106802280</v>
      </c>
      <c r="L556" s="2">
        <v>44478</v>
      </c>
      <c r="M556">
        <v>28</v>
      </c>
      <c r="N556">
        <v>1</v>
      </c>
      <c r="O556">
        <v>0</v>
      </c>
      <c r="P556">
        <v>1</v>
      </c>
      <c r="Q556" t="s">
        <v>7</v>
      </c>
    </row>
    <row r="557" spans="1:17">
      <c r="A557" t="s">
        <v>998</v>
      </c>
      <c r="B557" s="669" t="s">
        <v>942</v>
      </c>
      <c r="C557">
        <v>8.5000000000000006E-2</v>
      </c>
      <c r="D557" t="s">
        <v>758</v>
      </c>
      <c r="E557" t="s">
        <v>1016</v>
      </c>
      <c r="F557" s="672" t="s">
        <v>1000</v>
      </c>
      <c r="G557" s="669" t="s">
        <v>938</v>
      </c>
      <c r="H557">
        <v>0.754</v>
      </c>
      <c r="J557" s="1" t="s">
        <v>770</v>
      </c>
      <c r="K557">
        <v>107252249</v>
      </c>
      <c r="L557" s="2">
        <v>44979</v>
      </c>
      <c r="M557">
        <v>30</v>
      </c>
      <c r="N557">
        <v>1</v>
      </c>
      <c r="O557">
        <v>7</v>
      </c>
      <c r="P557">
        <v>1</v>
      </c>
      <c r="Q557" t="s">
        <v>3</v>
      </c>
    </row>
    <row r="558" spans="1:17">
      <c r="A558" t="s">
        <v>998</v>
      </c>
      <c r="B558" s="669" t="s">
        <v>942</v>
      </c>
      <c r="C558">
        <v>0.1</v>
      </c>
      <c r="D558" t="s">
        <v>756</v>
      </c>
      <c r="E558" s="672" t="s">
        <v>1000</v>
      </c>
      <c r="F558" t="s">
        <v>1033</v>
      </c>
      <c r="G558" s="669" t="s">
        <v>938</v>
      </c>
      <c r="H558">
        <v>0.76500000000000001</v>
      </c>
      <c r="J558" s="1" t="s">
        <v>770</v>
      </c>
      <c r="K558">
        <v>105752238</v>
      </c>
      <c r="L558" s="2">
        <v>43478</v>
      </c>
      <c r="M558">
        <v>17</v>
      </c>
      <c r="N558">
        <v>2</v>
      </c>
      <c r="O558">
        <v>0</v>
      </c>
      <c r="P558">
        <v>5</v>
      </c>
      <c r="Q558" t="s">
        <v>7</v>
      </c>
    </row>
    <row r="559" spans="1:17">
      <c r="A559" t="s">
        <v>998</v>
      </c>
      <c r="B559" s="669" t="s">
        <v>942</v>
      </c>
      <c r="C559">
        <v>7.0000000000000007E-2</v>
      </c>
      <c r="D559" t="s">
        <v>758</v>
      </c>
      <c r="E559" t="s">
        <v>1016</v>
      </c>
      <c r="F559" s="672" t="s">
        <v>1000</v>
      </c>
      <c r="G559" s="669" t="s">
        <v>938</v>
      </c>
      <c r="H559">
        <v>0.76900000000000002</v>
      </c>
      <c r="J559" s="1" t="s">
        <v>770</v>
      </c>
      <c r="K559">
        <v>108472389</v>
      </c>
      <c r="L559" s="2">
        <v>46132</v>
      </c>
      <c r="M559">
        <v>28</v>
      </c>
      <c r="N559">
        <v>1</v>
      </c>
      <c r="O559">
        <v>8</v>
      </c>
      <c r="P559">
        <v>1</v>
      </c>
      <c r="Q559" t="s">
        <v>7</v>
      </c>
    </row>
    <row r="560" spans="1:17">
      <c r="A560" t="s">
        <v>998</v>
      </c>
      <c r="B560" s="669" t="s">
        <v>942</v>
      </c>
      <c r="C560">
        <v>8.9999999999999993E-3</v>
      </c>
      <c r="D560" t="s">
        <v>758</v>
      </c>
      <c r="E560" t="s">
        <v>1016</v>
      </c>
      <c r="F560" s="672" t="s">
        <v>1000</v>
      </c>
      <c r="G560" s="669" t="s">
        <v>938</v>
      </c>
      <c r="H560">
        <v>0.83</v>
      </c>
      <c r="J560" s="1" t="s">
        <v>770</v>
      </c>
      <c r="K560">
        <v>105536803</v>
      </c>
      <c r="L560" s="2">
        <v>43280</v>
      </c>
      <c r="M560">
        <v>21</v>
      </c>
      <c r="N560">
        <v>1</v>
      </c>
      <c r="O560">
        <v>8</v>
      </c>
      <c r="P560">
        <v>4</v>
      </c>
      <c r="Q560" t="s">
        <v>7</v>
      </c>
    </row>
    <row r="561" spans="1:17">
      <c r="A561" t="s">
        <v>998</v>
      </c>
      <c r="B561" s="669" t="s">
        <v>942</v>
      </c>
      <c r="C561">
        <v>0</v>
      </c>
      <c r="E561" t="s">
        <v>1016</v>
      </c>
      <c r="F561" s="672" t="s">
        <v>1000</v>
      </c>
      <c r="G561" s="669" t="s">
        <v>938</v>
      </c>
      <c r="H561">
        <v>0.83899999999999997</v>
      </c>
      <c r="J561" s="1" t="s">
        <v>770</v>
      </c>
      <c r="K561">
        <v>107392896</v>
      </c>
      <c r="L561" s="2">
        <v>45118</v>
      </c>
      <c r="M561">
        <v>23</v>
      </c>
      <c r="N561">
        <v>1</v>
      </c>
      <c r="O561">
        <v>7</v>
      </c>
      <c r="P561">
        <v>1</v>
      </c>
      <c r="Q561" t="s">
        <v>8</v>
      </c>
    </row>
    <row r="562" spans="1:17">
      <c r="A562" t="s">
        <v>998</v>
      </c>
      <c r="B562" s="669" t="s">
        <v>942</v>
      </c>
      <c r="C562">
        <v>0</v>
      </c>
      <c r="E562" t="s">
        <v>1016</v>
      </c>
      <c r="F562" t="s">
        <v>1015</v>
      </c>
      <c r="G562" s="669" t="s">
        <v>938</v>
      </c>
      <c r="H562">
        <v>0.83899999999999997</v>
      </c>
      <c r="J562" s="1" t="s">
        <v>770</v>
      </c>
      <c r="K562">
        <v>107440850</v>
      </c>
      <c r="L562" s="2">
        <v>45167</v>
      </c>
      <c r="M562">
        <v>26</v>
      </c>
      <c r="N562">
        <v>1</v>
      </c>
      <c r="O562">
        <v>0</v>
      </c>
      <c r="P562">
        <v>1</v>
      </c>
      <c r="Q562" t="s">
        <v>7</v>
      </c>
    </row>
    <row r="563" spans="1:17">
      <c r="A563" t="s">
        <v>998</v>
      </c>
      <c r="B563" s="669" t="s">
        <v>942</v>
      </c>
      <c r="C563">
        <v>0</v>
      </c>
      <c r="D563" t="s">
        <v>756</v>
      </c>
      <c r="E563" t="s">
        <v>1016</v>
      </c>
      <c r="F563" t="s">
        <v>1041</v>
      </c>
      <c r="G563" s="669" t="s">
        <v>938</v>
      </c>
      <c r="H563">
        <v>0.83899999999999997</v>
      </c>
      <c r="J563" s="1" t="s">
        <v>770</v>
      </c>
      <c r="K563">
        <v>105311935</v>
      </c>
      <c r="L563" s="2">
        <v>43058</v>
      </c>
      <c r="M563">
        <v>19</v>
      </c>
      <c r="N563">
        <v>2</v>
      </c>
      <c r="O563">
        <v>0</v>
      </c>
      <c r="P563">
        <v>1</v>
      </c>
      <c r="Q563" t="s">
        <v>7</v>
      </c>
    </row>
    <row r="564" spans="1:17">
      <c r="A564" t="s">
        <v>998</v>
      </c>
      <c r="B564" s="669" t="s">
        <v>942</v>
      </c>
      <c r="C564">
        <v>0</v>
      </c>
      <c r="D564" t="s">
        <v>756</v>
      </c>
      <c r="E564" t="s">
        <v>1016</v>
      </c>
      <c r="F564" t="s">
        <v>1033</v>
      </c>
      <c r="G564" s="669" t="s">
        <v>938</v>
      </c>
      <c r="H564">
        <v>0.83899999999999997</v>
      </c>
      <c r="J564" s="1" t="s">
        <v>770</v>
      </c>
      <c r="K564">
        <v>105558073</v>
      </c>
      <c r="L564" s="2">
        <v>43309</v>
      </c>
      <c r="M564">
        <v>17</v>
      </c>
      <c r="N564">
        <v>1</v>
      </c>
      <c r="O564">
        <v>0</v>
      </c>
      <c r="P564">
        <v>1</v>
      </c>
      <c r="Q564" t="s">
        <v>7</v>
      </c>
    </row>
    <row r="565" spans="1:17">
      <c r="A565" t="s">
        <v>998</v>
      </c>
      <c r="B565" s="669" t="s">
        <v>942</v>
      </c>
      <c r="C565">
        <v>0</v>
      </c>
      <c r="E565" t="s">
        <v>1016</v>
      </c>
      <c r="F565" t="s">
        <v>1033</v>
      </c>
      <c r="G565" s="669" t="s">
        <v>938</v>
      </c>
      <c r="H565">
        <v>0.83899999999999997</v>
      </c>
      <c r="J565" s="1" t="s">
        <v>770</v>
      </c>
      <c r="K565">
        <v>105864809</v>
      </c>
      <c r="L565" s="2">
        <v>43570</v>
      </c>
      <c r="M565">
        <v>30</v>
      </c>
      <c r="N565">
        <v>1</v>
      </c>
      <c r="O565">
        <v>8</v>
      </c>
      <c r="P565">
        <v>1</v>
      </c>
      <c r="Q565" t="s">
        <v>3</v>
      </c>
    </row>
    <row r="566" spans="1:17">
      <c r="A566" t="s">
        <v>998</v>
      </c>
      <c r="B566" s="669" t="s">
        <v>942</v>
      </c>
      <c r="C566">
        <v>0</v>
      </c>
      <c r="E566" t="s">
        <v>1016</v>
      </c>
      <c r="F566" s="669" t="s">
        <v>1014</v>
      </c>
      <c r="G566" s="669" t="s">
        <v>938</v>
      </c>
      <c r="H566">
        <v>0.83899999999999997</v>
      </c>
      <c r="J566" s="1" t="s">
        <v>770</v>
      </c>
      <c r="K566">
        <v>108515575</v>
      </c>
      <c r="L566" s="2">
        <v>46165</v>
      </c>
      <c r="M566">
        <v>30</v>
      </c>
      <c r="N566">
        <v>1</v>
      </c>
      <c r="O566">
        <v>8</v>
      </c>
      <c r="P566">
        <v>1</v>
      </c>
      <c r="Q566" t="s">
        <v>8</v>
      </c>
    </row>
    <row r="567" spans="1:17">
      <c r="A567" t="s">
        <v>998</v>
      </c>
      <c r="B567" s="669" t="s">
        <v>942</v>
      </c>
      <c r="C567">
        <v>0.03</v>
      </c>
      <c r="D567" t="s">
        <v>756</v>
      </c>
      <c r="E567" t="s">
        <v>1016</v>
      </c>
      <c r="F567" t="s">
        <v>1033</v>
      </c>
      <c r="G567" s="669" t="s">
        <v>938</v>
      </c>
      <c r="H567">
        <v>0.86899999999999999</v>
      </c>
      <c r="J567" s="1" t="s">
        <v>770</v>
      </c>
      <c r="K567">
        <v>106802183</v>
      </c>
      <c r="L567" s="2">
        <v>44414</v>
      </c>
      <c r="M567">
        <v>1</v>
      </c>
      <c r="N567">
        <v>1</v>
      </c>
      <c r="O567">
        <v>0</v>
      </c>
      <c r="P567">
        <v>5</v>
      </c>
      <c r="Q567" t="s">
        <v>8</v>
      </c>
    </row>
    <row r="568" spans="1:17">
      <c r="A568" t="s">
        <v>998</v>
      </c>
      <c r="B568" s="669" t="s">
        <v>942</v>
      </c>
      <c r="C568">
        <v>3.7999999999999999E-2</v>
      </c>
      <c r="D568" t="s">
        <v>756</v>
      </c>
      <c r="E568" t="s">
        <v>1016</v>
      </c>
      <c r="F568" t="s">
        <v>1015</v>
      </c>
      <c r="G568" s="669" t="s">
        <v>938</v>
      </c>
      <c r="H568">
        <v>0.877</v>
      </c>
      <c r="J568" s="1" t="s">
        <v>770</v>
      </c>
      <c r="K568">
        <v>108044942</v>
      </c>
      <c r="L568" s="2">
        <v>45727</v>
      </c>
      <c r="M568">
        <v>21</v>
      </c>
      <c r="N568">
        <v>1</v>
      </c>
      <c r="O568">
        <v>0</v>
      </c>
      <c r="P568">
        <v>1</v>
      </c>
      <c r="Q568" t="s">
        <v>7</v>
      </c>
    </row>
    <row r="569" spans="1:17">
      <c r="A569" t="s">
        <v>998</v>
      </c>
      <c r="B569" s="669" t="s">
        <v>942</v>
      </c>
      <c r="C569">
        <v>5.7000000000000002E-2</v>
      </c>
      <c r="D569" t="s">
        <v>756</v>
      </c>
      <c r="E569" t="s">
        <v>1016</v>
      </c>
      <c r="F569" t="s">
        <v>1033</v>
      </c>
      <c r="G569" s="669" t="s">
        <v>938</v>
      </c>
      <c r="H569">
        <v>0.89600000000000002</v>
      </c>
      <c r="J569" s="1" t="s">
        <v>770</v>
      </c>
      <c r="K569">
        <v>107518891</v>
      </c>
      <c r="L569" s="2">
        <v>45237</v>
      </c>
      <c r="M569">
        <v>17</v>
      </c>
      <c r="N569">
        <v>1</v>
      </c>
      <c r="O569">
        <v>0</v>
      </c>
      <c r="P569">
        <v>5</v>
      </c>
      <c r="Q569" t="s">
        <v>7</v>
      </c>
    </row>
    <row r="570" spans="1:17">
      <c r="A570" t="s">
        <v>998</v>
      </c>
      <c r="B570" s="669" t="s">
        <v>942</v>
      </c>
      <c r="C570">
        <v>0.14599999999999999</v>
      </c>
      <c r="D570" t="s">
        <v>762</v>
      </c>
      <c r="E570" t="s">
        <v>1016</v>
      </c>
      <c r="F570" t="s">
        <v>1015</v>
      </c>
      <c r="G570" s="669" t="s">
        <v>938</v>
      </c>
      <c r="H570">
        <v>0.98499999999999999</v>
      </c>
      <c r="J570" s="1" t="s">
        <v>770</v>
      </c>
      <c r="K570">
        <v>108332228</v>
      </c>
      <c r="L570" s="2">
        <v>46000</v>
      </c>
      <c r="M570">
        <v>21</v>
      </c>
      <c r="N570">
        <v>1</v>
      </c>
      <c r="O570">
        <v>0</v>
      </c>
      <c r="P570">
        <v>1</v>
      </c>
      <c r="Q570" t="s">
        <v>7</v>
      </c>
    </row>
    <row r="571" spans="1:17">
      <c r="A571" t="s">
        <v>998</v>
      </c>
      <c r="B571" s="669" t="s">
        <v>942</v>
      </c>
      <c r="C571">
        <v>0.2</v>
      </c>
      <c r="D571" t="s">
        <v>756</v>
      </c>
      <c r="E571" t="s">
        <v>1016</v>
      </c>
      <c r="F571" t="s">
        <v>1071</v>
      </c>
      <c r="G571" s="669" t="s">
        <v>938</v>
      </c>
      <c r="H571">
        <v>1.0389999999999999</v>
      </c>
      <c r="J571" s="1" t="s">
        <v>770</v>
      </c>
      <c r="K571">
        <v>105589786</v>
      </c>
      <c r="L571" s="2">
        <v>43329</v>
      </c>
      <c r="M571">
        <v>17</v>
      </c>
      <c r="N571">
        <v>1</v>
      </c>
      <c r="O571">
        <v>0</v>
      </c>
      <c r="P571">
        <v>1</v>
      </c>
      <c r="Q571" t="s">
        <v>7</v>
      </c>
    </row>
    <row r="572" spans="1:17">
      <c r="A572" t="s">
        <v>998</v>
      </c>
      <c r="B572" s="669" t="s">
        <v>942</v>
      </c>
      <c r="C572">
        <v>0.2</v>
      </c>
      <c r="D572" t="s">
        <v>758</v>
      </c>
      <c r="E572" t="s">
        <v>1033</v>
      </c>
      <c r="F572" s="672" t="s">
        <v>1000</v>
      </c>
      <c r="G572" s="669" t="s">
        <v>938</v>
      </c>
      <c r="H572">
        <v>1.077</v>
      </c>
      <c r="J572" s="1" t="s">
        <v>770</v>
      </c>
      <c r="K572">
        <v>107063379</v>
      </c>
      <c r="L572" s="2">
        <v>44803</v>
      </c>
      <c r="M572">
        <v>17</v>
      </c>
      <c r="N572">
        <v>1</v>
      </c>
      <c r="O572">
        <v>0</v>
      </c>
      <c r="P572">
        <v>1</v>
      </c>
      <c r="Q572" t="s">
        <v>7</v>
      </c>
    </row>
    <row r="573" spans="1:17">
      <c r="A573" t="s">
        <v>998</v>
      </c>
      <c r="B573" s="669" t="s">
        <v>942</v>
      </c>
      <c r="C573">
        <v>0.2</v>
      </c>
      <c r="D573" t="s">
        <v>758</v>
      </c>
      <c r="E573" t="s">
        <v>1033</v>
      </c>
      <c r="F573" s="672" t="s">
        <v>1000</v>
      </c>
      <c r="G573" s="669" t="s">
        <v>938</v>
      </c>
      <c r="H573">
        <v>1.077</v>
      </c>
      <c r="J573" s="1" t="s">
        <v>770</v>
      </c>
      <c r="K573">
        <v>107173186</v>
      </c>
      <c r="L573" s="2">
        <v>44763</v>
      </c>
      <c r="M573">
        <v>21</v>
      </c>
      <c r="N573">
        <v>1</v>
      </c>
      <c r="O573">
        <v>12</v>
      </c>
      <c r="P573">
        <v>1</v>
      </c>
      <c r="Q573" t="s">
        <v>3</v>
      </c>
    </row>
    <row r="574" spans="1:17">
      <c r="A574" t="s">
        <v>998</v>
      </c>
      <c r="B574" s="669" t="s">
        <v>942</v>
      </c>
      <c r="C574">
        <v>0.1</v>
      </c>
      <c r="D574" t="s">
        <v>758</v>
      </c>
      <c r="E574" t="s">
        <v>1033</v>
      </c>
      <c r="F574" t="s">
        <v>1078</v>
      </c>
      <c r="G574" s="669" t="s">
        <v>938</v>
      </c>
      <c r="H574">
        <v>1.177</v>
      </c>
      <c r="J574" s="1" t="s">
        <v>770</v>
      </c>
      <c r="K574">
        <v>105733632</v>
      </c>
      <c r="L574" s="2">
        <v>43442</v>
      </c>
      <c r="M574">
        <v>17</v>
      </c>
      <c r="N574">
        <v>2</v>
      </c>
      <c r="O574">
        <v>0</v>
      </c>
      <c r="P574">
        <v>5</v>
      </c>
      <c r="Q574" t="s">
        <v>7</v>
      </c>
    </row>
    <row r="575" spans="1:17">
      <c r="A575" t="s">
        <v>998</v>
      </c>
      <c r="B575" s="669" t="s">
        <v>942</v>
      </c>
      <c r="C575">
        <v>0.1</v>
      </c>
      <c r="D575" t="s">
        <v>758</v>
      </c>
      <c r="E575" t="s">
        <v>1033</v>
      </c>
      <c r="F575" s="672" t="s">
        <v>1000</v>
      </c>
      <c r="G575" s="669" t="s">
        <v>938</v>
      </c>
      <c r="H575">
        <v>1.177</v>
      </c>
      <c r="J575" s="1" t="s">
        <v>770</v>
      </c>
      <c r="K575">
        <v>105233220</v>
      </c>
      <c r="L575" s="2">
        <v>42984</v>
      </c>
      <c r="M575">
        <v>25</v>
      </c>
      <c r="N575">
        <v>1</v>
      </c>
      <c r="O575">
        <v>0</v>
      </c>
      <c r="P575">
        <v>1</v>
      </c>
      <c r="Q575" t="s">
        <v>7</v>
      </c>
    </row>
    <row r="576" spans="1:17">
      <c r="A576" t="s">
        <v>998</v>
      </c>
      <c r="B576" s="669" t="s">
        <v>942</v>
      </c>
      <c r="C576">
        <v>0.1</v>
      </c>
      <c r="D576" t="s">
        <v>758</v>
      </c>
      <c r="E576" t="s">
        <v>1033</v>
      </c>
      <c r="F576" t="s">
        <v>1016</v>
      </c>
      <c r="G576" s="669" t="s">
        <v>938</v>
      </c>
      <c r="H576">
        <v>1.177</v>
      </c>
      <c r="J576" s="1" t="s">
        <v>770</v>
      </c>
      <c r="K576">
        <v>105950191</v>
      </c>
      <c r="L576" s="2">
        <v>43671</v>
      </c>
      <c r="M576">
        <v>17</v>
      </c>
      <c r="N576">
        <v>1</v>
      </c>
      <c r="O576">
        <v>0</v>
      </c>
      <c r="P576">
        <v>1</v>
      </c>
      <c r="Q576" t="s">
        <v>7</v>
      </c>
    </row>
    <row r="577" spans="1:17">
      <c r="A577" t="s">
        <v>998</v>
      </c>
      <c r="B577" s="669" t="s">
        <v>942</v>
      </c>
      <c r="C577">
        <v>8.5000000000000006E-2</v>
      </c>
      <c r="D577" t="s">
        <v>758</v>
      </c>
      <c r="E577" t="s">
        <v>1033</v>
      </c>
      <c r="F577" t="s">
        <v>1016</v>
      </c>
      <c r="G577" s="669" t="s">
        <v>938</v>
      </c>
      <c r="H577">
        <v>1.1919999999999999</v>
      </c>
      <c r="J577" s="1" t="s">
        <v>770</v>
      </c>
      <c r="K577">
        <v>108266389</v>
      </c>
      <c r="L577" s="2">
        <v>45946</v>
      </c>
      <c r="M577">
        <v>21</v>
      </c>
      <c r="N577">
        <v>1</v>
      </c>
      <c r="O577">
        <v>0</v>
      </c>
      <c r="P577">
        <v>1</v>
      </c>
      <c r="Q577" t="s">
        <v>7</v>
      </c>
    </row>
    <row r="578" spans="1:17">
      <c r="A578" t="s">
        <v>998</v>
      </c>
      <c r="B578" s="669" t="s">
        <v>942</v>
      </c>
      <c r="C578">
        <v>5.7000000000000002E-2</v>
      </c>
      <c r="D578" t="s">
        <v>765</v>
      </c>
      <c r="E578" t="s">
        <v>1033</v>
      </c>
      <c r="F578" t="s">
        <v>1016</v>
      </c>
      <c r="G578" s="669" t="s">
        <v>938</v>
      </c>
      <c r="H578">
        <v>1.22</v>
      </c>
      <c r="J578" s="1" t="s">
        <v>770</v>
      </c>
      <c r="K578">
        <v>107333434</v>
      </c>
      <c r="L578" s="2">
        <v>45058</v>
      </c>
      <c r="M578">
        <v>28</v>
      </c>
      <c r="N578">
        <v>1</v>
      </c>
      <c r="O578">
        <v>0</v>
      </c>
      <c r="P578">
        <v>1</v>
      </c>
      <c r="Q578" t="s">
        <v>7</v>
      </c>
    </row>
    <row r="579" spans="1:17">
      <c r="A579" t="s">
        <v>998</v>
      </c>
      <c r="B579" s="669" t="s">
        <v>942</v>
      </c>
      <c r="C579">
        <v>3.2000000000000001E-2</v>
      </c>
      <c r="D579" t="s">
        <v>765</v>
      </c>
      <c r="E579" t="s">
        <v>1033</v>
      </c>
      <c r="F579" t="s">
        <v>1015</v>
      </c>
      <c r="G579" s="669" t="s">
        <v>938</v>
      </c>
      <c r="H579">
        <v>1.2450000000000001</v>
      </c>
      <c r="J579" s="1" t="s">
        <v>770</v>
      </c>
      <c r="K579">
        <v>107913535</v>
      </c>
      <c r="L579" s="2">
        <v>45603</v>
      </c>
      <c r="M579">
        <v>21</v>
      </c>
      <c r="N579">
        <v>1</v>
      </c>
      <c r="O579">
        <v>0</v>
      </c>
      <c r="P579">
        <v>1</v>
      </c>
      <c r="Q579" t="s">
        <v>3</v>
      </c>
    </row>
    <row r="580" spans="1:17">
      <c r="A580" t="s">
        <v>998</v>
      </c>
      <c r="B580" s="669" t="s">
        <v>942</v>
      </c>
      <c r="C580">
        <v>2.4E-2</v>
      </c>
      <c r="D580" t="s">
        <v>758</v>
      </c>
      <c r="E580" t="s">
        <v>1033</v>
      </c>
      <c r="F580" s="672" t="s">
        <v>1000</v>
      </c>
      <c r="G580" s="669" t="s">
        <v>938</v>
      </c>
      <c r="H580">
        <v>1.2529999999999999</v>
      </c>
      <c r="J580" s="1" t="s">
        <v>770</v>
      </c>
      <c r="K580">
        <v>106187495</v>
      </c>
      <c r="L580" s="2">
        <v>43846</v>
      </c>
      <c r="M580">
        <v>21</v>
      </c>
      <c r="N580">
        <v>1</v>
      </c>
      <c r="O580">
        <v>0</v>
      </c>
      <c r="P580">
        <v>1</v>
      </c>
      <c r="Q580" t="s">
        <v>3</v>
      </c>
    </row>
    <row r="581" spans="1:17">
      <c r="A581" t="s">
        <v>998</v>
      </c>
      <c r="B581" s="669" t="s">
        <v>942</v>
      </c>
      <c r="C581">
        <v>1.9E-2</v>
      </c>
      <c r="D581" t="s">
        <v>758</v>
      </c>
      <c r="E581" t="s">
        <v>1033</v>
      </c>
      <c r="F581" s="672" t="s">
        <v>1000</v>
      </c>
      <c r="G581" s="669" t="s">
        <v>938</v>
      </c>
      <c r="H581">
        <v>1.258</v>
      </c>
      <c r="J581" s="1" t="s">
        <v>770</v>
      </c>
      <c r="K581">
        <v>107502331</v>
      </c>
      <c r="L581" s="2">
        <v>45224</v>
      </c>
      <c r="M581">
        <v>17</v>
      </c>
      <c r="N581">
        <v>1</v>
      </c>
      <c r="O581">
        <v>0</v>
      </c>
      <c r="P581">
        <v>1</v>
      </c>
      <c r="Q581" t="s">
        <v>7</v>
      </c>
    </row>
    <row r="582" spans="1:17">
      <c r="A582" t="s">
        <v>998</v>
      </c>
      <c r="B582" s="669" t="s">
        <v>942</v>
      </c>
      <c r="C582">
        <v>0</v>
      </c>
      <c r="E582" t="s">
        <v>1033</v>
      </c>
      <c r="F582" t="s">
        <v>1041</v>
      </c>
      <c r="G582" s="669" t="s">
        <v>938</v>
      </c>
      <c r="H582">
        <v>1.2769999999999999</v>
      </c>
      <c r="J582" s="1" t="s">
        <v>770</v>
      </c>
      <c r="K582">
        <v>108383969</v>
      </c>
      <c r="L582" s="2">
        <v>46049</v>
      </c>
      <c r="M582">
        <v>21</v>
      </c>
      <c r="N582">
        <v>1</v>
      </c>
      <c r="O582">
        <v>8</v>
      </c>
      <c r="P582">
        <v>1</v>
      </c>
      <c r="Q582" t="s">
        <v>7</v>
      </c>
    </row>
    <row r="583" spans="1:17">
      <c r="A583" t="s">
        <v>998</v>
      </c>
      <c r="B583" s="669" t="s">
        <v>942</v>
      </c>
      <c r="C583">
        <v>0</v>
      </c>
      <c r="E583" t="s">
        <v>1033</v>
      </c>
      <c r="F583" t="s">
        <v>1041</v>
      </c>
      <c r="G583" s="669" t="s">
        <v>938</v>
      </c>
      <c r="H583">
        <v>1.2769999999999999</v>
      </c>
      <c r="J583" s="1" t="s">
        <v>770</v>
      </c>
      <c r="K583">
        <v>107966811</v>
      </c>
      <c r="L583" s="2">
        <v>45648</v>
      </c>
      <c r="M583">
        <v>30</v>
      </c>
      <c r="N583">
        <v>1</v>
      </c>
      <c r="O583">
        <v>12</v>
      </c>
      <c r="P583">
        <v>1</v>
      </c>
      <c r="Q583" t="s">
        <v>7</v>
      </c>
    </row>
    <row r="584" spans="1:17">
      <c r="A584" t="s">
        <v>998</v>
      </c>
      <c r="B584" s="669" t="s">
        <v>942</v>
      </c>
      <c r="C584">
        <v>2E-3</v>
      </c>
      <c r="D584" t="s">
        <v>756</v>
      </c>
      <c r="E584" t="s">
        <v>1033</v>
      </c>
      <c r="F584" t="s">
        <v>1041</v>
      </c>
      <c r="G584" s="669" t="s">
        <v>938</v>
      </c>
      <c r="H584">
        <v>1.2789999999999999</v>
      </c>
      <c r="J584" s="1" t="s">
        <v>770</v>
      </c>
      <c r="K584">
        <v>107204125</v>
      </c>
      <c r="L584" s="2">
        <v>44932</v>
      </c>
      <c r="M584">
        <v>21</v>
      </c>
      <c r="N584">
        <v>1</v>
      </c>
      <c r="O584">
        <v>0</v>
      </c>
      <c r="P584">
        <v>1</v>
      </c>
      <c r="Q584" t="s">
        <v>7</v>
      </c>
    </row>
    <row r="585" spans="1:17">
      <c r="A585" t="s">
        <v>998</v>
      </c>
      <c r="B585" s="669" t="s">
        <v>942</v>
      </c>
      <c r="C585">
        <v>1.9E-2</v>
      </c>
      <c r="D585" t="s">
        <v>756</v>
      </c>
      <c r="E585" t="s">
        <v>1033</v>
      </c>
      <c r="F585" t="s">
        <v>1041</v>
      </c>
      <c r="G585" s="669" t="s">
        <v>938</v>
      </c>
      <c r="H585">
        <v>1.296</v>
      </c>
      <c r="J585" s="1" t="s">
        <v>770</v>
      </c>
      <c r="K585">
        <v>107173196</v>
      </c>
      <c r="L585" s="2">
        <v>44376</v>
      </c>
      <c r="M585">
        <v>21</v>
      </c>
      <c r="N585">
        <v>1</v>
      </c>
      <c r="O585">
        <v>0</v>
      </c>
      <c r="P585">
        <v>1</v>
      </c>
      <c r="Q585" t="s">
        <v>7</v>
      </c>
    </row>
    <row r="586" spans="1:17">
      <c r="A586" t="s">
        <v>998</v>
      </c>
      <c r="B586" s="669" t="s">
        <v>942</v>
      </c>
      <c r="C586">
        <v>1.9E-2</v>
      </c>
      <c r="D586" t="s">
        <v>762</v>
      </c>
      <c r="E586" t="s">
        <v>1033</v>
      </c>
      <c r="F586" t="s">
        <v>1041</v>
      </c>
      <c r="G586" s="669" t="s">
        <v>938</v>
      </c>
      <c r="H586">
        <v>1.296</v>
      </c>
      <c r="J586" s="1" t="s">
        <v>770</v>
      </c>
      <c r="K586">
        <v>108305050</v>
      </c>
      <c r="L586" s="2">
        <v>45974</v>
      </c>
      <c r="M586">
        <v>21</v>
      </c>
      <c r="N586">
        <v>1</v>
      </c>
      <c r="O586">
        <v>0</v>
      </c>
      <c r="P586">
        <v>1</v>
      </c>
      <c r="Q586" t="s">
        <v>7</v>
      </c>
    </row>
    <row r="587" spans="1:17">
      <c r="A587" t="s">
        <v>998</v>
      </c>
      <c r="B587" s="669" t="s">
        <v>942</v>
      </c>
      <c r="C587">
        <v>3.1E-2</v>
      </c>
      <c r="D587" t="s">
        <v>756</v>
      </c>
      <c r="E587" t="s">
        <v>1033</v>
      </c>
      <c r="F587" t="s">
        <v>1041</v>
      </c>
      <c r="G587" s="669" t="s">
        <v>938</v>
      </c>
      <c r="H587">
        <v>1.3080000000000001</v>
      </c>
      <c r="J587" s="1" t="s">
        <v>770</v>
      </c>
      <c r="K587">
        <v>105168896</v>
      </c>
      <c r="L587" s="2">
        <v>42930</v>
      </c>
      <c r="M587">
        <v>21</v>
      </c>
      <c r="N587">
        <v>1</v>
      </c>
      <c r="O587">
        <v>0</v>
      </c>
      <c r="P587">
        <v>1</v>
      </c>
      <c r="Q587" t="s">
        <v>3</v>
      </c>
    </row>
    <row r="588" spans="1:17">
      <c r="A588" t="s">
        <v>998</v>
      </c>
      <c r="B588" s="669" t="s">
        <v>942</v>
      </c>
      <c r="C588">
        <v>0.1</v>
      </c>
      <c r="D588" t="s">
        <v>758</v>
      </c>
      <c r="E588" t="s">
        <v>1029</v>
      </c>
      <c r="F588" t="s">
        <v>1041</v>
      </c>
      <c r="G588" s="669" t="s">
        <v>938</v>
      </c>
      <c r="H588">
        <v>1.331</v>
      </c>
      <c r="J588" s="1" t="s">
        <v>770</v>
      </c>
      <c r="K588">
        <v>105881708</v>
      </c>
      <c r="L588" s="2">
        <v>43585</v>
      </c>
      <c r="M588">
        <v>21</v>
      </c>
      <c r="N588">
        <v>1</v>
      </c>
      <c r="P588">
        <v>1</v>
      </c>
      <c r="Q588" t="s">
        <v>7</v>
      </c>
    </row>
    <row r="589" spans="1:17">
      <c r="A589" t="s">
        <v>998</v>
      </c>
      <c r="B589" s="669" t="s">
        <v>942</v>
      </c>
      <c r="C589">
        <v>8.5000000000000006E-2</v>
      </c>
      <c r="D589" t="s">
        <v>758</v>
      </c>
      <c r="E589" t="s">
        <v>1029</v>
      </c>
      <c r="F589" t="s">
        <v>1041</v>
      </c>
      <c r="G589" s="669" t="s">
        <v>938</v>
      </c>
      <c r="H589">
        <v>1.3460000000000001</v>
      </c>
      <c r="J589" s="1" t="s">
        <v>770</v>
      </c>
      <c r="K589">
        <v>106802074</v>
      </c>
      <c r="L589" s="2">
        <v>44364</v>
      </c>
      <c r="M589">
        <v>28</v>
      </c>
      <c r="N589">
        <v>1</v>
      </c>
      <c r="O589">
        <v>0</v>
      </c>
      <c r="P589">
        <v>1</v>
      </c>
      <c r="Q589" t="s">
        <v>7</v>
      </c>
    </row>
    <row r="590" spans="1:17">
      <c r="A590" t="s">
        <v>998</v>
      </c>
      <c r="B590" s="669" t="s">
        <v>942</v>
      </c>
      <c r="C590">
        <v>8.7999999999999995E-2</v>
      </c>
      <c r="D590" t="s">
        <v>762</v>
      </c>
      <c r="E590" t="s">
        <v>1033</v>
      </c>
      <c r="F590" t="s">
        <v>1029</v>
      </c>
      <c r="G590" s="669" t="s">
        <v>938</v>
      </c>
      <c r="H590">
        <v>1.365</v>
      </c>
      <c r="J590" s="1" t="s">
        <v>770</v>
      </c>
      <c r="K590">
        <v>108194580</v>
      </c>
      <c r="L590" s="2">
        <v>45876</v>
      </c>
      <c r="M590">
        <v>21</v>
      </c>
      <c r="N590">
        <v>2</v>
      </c>
      <c r="O590">
        <v>7</v>
      </c>
      <c r="P590">
        <v>1</v>
      </c>
      <c r="Q590" t="s">
        <v>7</v>
      </c>
    </row>
    <row r="591" spans="1:17">
      <c r="A591" t="s">
        <v>998</v>
      </c>
      <c r="B591" s="669" t="s">
        <v>942</v>
      </c>
      <c r="C591">
        <v>3.7999999999999999E-2</v>
      </c>
      <c r="D591" t="s">
        <v>758</v>
      </c>
      <c r="E591" t="s">
        <v>1041</v>
      </c>
      <c r="F591" t="s">
        <v>1033</v>
      </c>
      <c r="G591" s="669" t="s">
        <v>938</v>
      </c>
      <c r="H591">
        <v>1.367</v>
      </c>
      <c r="J591" s="1" t="s">
        <v>770</v>
      </c>
      <c r="K591">
        <v>106802433</v>
      </c>
      <c r="L591" s="2">
        <v>44534</v>
      </c>
      <c r="M591">
        <v>21</v>
      </c>
      <c r="N591">
        <v>1</v>
      </c>
      <c r="O591">
        <v>12</v>
      </c>
      <c r="P591">
        <v>1</v>
      </c>
      <c r="Q591" t="s">
        <v>7</v>
      </c>
    </row>
    <row r="592" spans="1:17">
      <c r="A592" t="s">
        <v>998</v>
      </c>
      <c r="B592" s="669" t="s">
        <v>942</v>
      </c>
      <c r="C592">
        <v>2.1999999999999999E-2</v>
      </c>
      <c r="D592" t="s">
        <v>765</v>
      </c>
      <c r="E592" t="s">
        <v>1041</v>
      </c>
      <c r="F592" t="s">
        <v>1033</v>
      </c>
      <c r="G592" s="669" t="s">
        <v>938</v>
      </c>
      <c r="H592">
        <v>1.383</v>
      </c>
      <c r="J592" s="1" t="s">
        <v>770</v>
      </c>
      <c r="K592">
        <v>108566575</v>
      </c>
      <c r="L592" s="2">
        <v>46225</v>
      </c>
      <c r="M592">
        <v>28</v>
      </c>
      <c r="N592">
        <v>1</v>
      </c>
      <c r="O592">
        <v>0</v>
      </c>
      <c r="P592">
        <v>1</v>
      </c>
      <c r="Q592" t="s">
        <v>7</v>
      </c>
    </row>
    <row r="593" spans="1:22">
      <c r="A593" t="s">
        <v>998</v>
      </c>
      <c r="B593" s="669" t="s">
        <v>942</v>
      </c>
      <c r="C593">
        <v>8.9999999999999993E-3</v>
      </c>
      <c r="D593" t="s">
        <v>758</v>
      </c>
      <c r="E593" t="s">
        <v>1041</v>
      </c>
      <c r="F593" t="s">
        <v>1033</v>
      </c>
      <c r="G593" s="669" t="s">
        <v>938</v>
      </c>
      <c r="H593">
        <v>1.3959999999999999</v>
      </c>
      <c r="J593" s="1" t="s">
        <v>770</v>
      </c>
      <c r="K593">
        <v>106802187</v>
      </c>
      <c r="L593" s="2">
        <v>44418</v>
      </c>
      <c r="M593">
        <v>1</v>
      </c>
      <c r="N593">
        <v>3</v>
      </c>
      <c r="O593">
        <v>0</v>
      </c>
      <c r="P593">
        <v>1</v>
      </c>
      <c r="Q593" t="s">
        <v>7</v>
      </c>
    </row>
    <row r="594" spans="1:22">
      <c r="A594" t="s">
        <v>998</v>
      </c>
      <c r="B594" s="669" t="s">
        <v>942</v>
      </c>
      <c r="C594">
        <v>5.0000000000000001E-3</v>
      </c>
      <c r="D594" t="s">
        <v>758</v>
      </c>
      <c r="E594" t="s">
        <v>1041</v>
      </c>
      <c r="F594" t="s">
        <v>1033</v>
      </c>
      <c r="G594" s="669" t="s">
        <v>938</v>
      </c>
      <c r="H594">
        <v>1.4</v>
      </c>
      <c r="J594" s="1" t="s">
        <v>770</v>
      </c>
      <c r="K594">
        <v>105532240</v>
      </c>
      <c r="L594" s="2">
        <v>43270</v>
      </c>
      <c r="M594">
        <v>19</v>
      </c>
      <c r="N594">
        <v>1</v>
      </c>
      <c r="O594">
        <v>0</v>
      </c>
      <c r="P594">
        <v>1</v>
      </c>
      <c r="Q594" t="s">
        <v>8</v>
      </c>
    </row>
    <row r="595" spans="1:22">
      <c r="A595" t="s">
        <v>998</v>
      </c>
      <c r="B595" s="669" t="s">
        <v>942</v>
      </c>
      <c r="C595">
        <v>4.0000000000000001E-3</v>
      </c>
      <c r="D595" t="s">
        <v>758</v>
      </c>
      <c r="E595" t="s">
        <v>1041</v>
      </c>
      <c r="F595" t="s">
        <v>1033</v>
      </c>
      <c r="G595" s="669" t="s">
        <v>938</v>
      </c>
      <c r="H595">
        <v>1.401</v>
      </c>
      <c r="J595" s="1" t="s">
        <v>770</v>
      </c>
      <c r="K595">
        <v>106337857</v>
      </c>
      <c r="L595" s="2">
        <v>44045</v>
      </c>
      <c r="M595">
        <v>21</v>
      </c>
      <c r="N595">
        <v>1</v>
      </c>
      <c r="O595">
        <v>7</v>
      </c>
      <c r="P595">
        <v>4</v>
      </c>
      <c r="Q595" t="s">
        <v>3</v>
      </c>
    </row>
    <row r="596" spans="1:22">
      <c r="A596" t="s">
        <v>998</v>
      </c>
      <c r="B596" s="669" t="s">
        <v>942</v>
      </c>
      <c r="C596">
        <v>0</v>
      </c>
      <c r="E596" t="s">
        <v>1041</v>
      </c>
      <c r="F596" t="s">
        <v>1033</v>
      </c>
      <c r="G596" s="669" t="s">
        <v>938</v>
      </c>
      <c r="H596">
        <v>1.405</v>
      </c>
      <c r="J596" s="1" t="s">
        <v>770</v>
      </c>
      <c r="K596">
        <v>105612308</v>
      </c>
      <c r="L596" s="2">
        <v>43347</v>
      </c>
      <c r="M596">
        <v>21</v>
      </c>
      <c r="N596">
        <v>1</v>
      </c>
      <c r="O596">
        <v>7</v>
      </c>
      <c r="P596">
        <v>1</v>
      </c>
      <c r="Q596" t="s">
        <v>3</v>
      </c>
    </row>
    <row r="597" spans="1:22">
      <c r="A597" t="s">
        <v>998</v>
      </c>
      <c r="B597" s="669" t="s">
        <v>942</v>
      </c>
      <c r="C597">
        <v>0</v>
      </c>
      <c r="E597" t="s">
        <v>1041</v>
      </c>
      <c r="F597" t="s">
        <v>1033</v>
      </c>
      <c r="G597" s="669" t="s">
        <v>938</v>
      </c>
      <c r="H597">
        <v>1.405</v>
      </c>
      <c r="J597" s="1" t="s">
        <v>770</v>
      </c>
      <c r="K597">
        <v>106307647</v>
      </c>
      <c r="L597" s="2">
        <v>44008</v>
      </c>
      <c r="M597">
        <v>21</v>
      </c>
      <c r="N597">
        <v>1</v>
      </c>
      <c r="O597">
        <v>0</v>
      </c>
      <c r="P597">
        <v>1</v>
      </c>
      <c r="Q597" t="s">
        <v>3</v>
      </c>
    </row>
    <row r="598" spans="1:22">
      <c r="A598" t="s">
        <v>998</v>
      </c>
      <c r="B598" s="669" t="s">
        <v>942</v>
      </c>
      <c r="C598">
        <v>0</v>
      </c>
      <c r="E598" t="s">
        <v>1041</v>
      </c>
      <c r="F598" t="s">
        <v>1033</v>
      </c>
      <c r="G598" s="669" t="s">
        <v>938</v>
      </c>
      <c r="H598">
        <v>1.405</v>
      </c>
      <c r="J598" s="1" t="s">
        <v>770</v>
      </c>
      <c r="K598">
        <v>106000047</v>
      </c>
      <c r="L598" s="2">
        <v>43715</v>
      </c>
      <c r="M598">
        <v>30</v>
      </c>
      <c r="N598">
        <v>1</v>
      </c>
      <c r="O598">
        <v>7</v>
      </c>
      <c r="P598">
        <v>4</v>
      </c>
      <c r="Q598" t="s">
        <v>3</v>
      </c>
    </row>
    <row r="599" spans="1:22">
      <c r="A599" t="s">
        <v>998</v>
      </c>
      <c r="B599" s="669" t="s">
        <v>942</v>
      </c>
      <c r="C599">
        <v>0</v>
      </c>
      <c r="E599" t="s">
        <v>1041</v>
      </c>
      <c r="F599" t="s">
        <v>1029</v>
      </c>
      <c r="G599" s="669" t="s">
        <v>938</v>
      </c>
      <c r="H599">
        <v>1.405</v>
      </c>
      <c r="J599" s="1" t="s">
        <v>770</v>
      </c>
      <c r="K599">
        <v>106225085</v>
      </c>
      <c r="L599" s="2">
        <v>43944</v>
      </c>
      <c r="M599">
        <v>21</v>
      </c>
      <c r="N599">
        <v>1</v>
      </c>
      <c r="O599">
        <v>7</v>
      </c>
      <c r="P599">
        <v>1</v>
      </c>
      <c r="Q599" t="s">
        <v>7</v>
      </c>
    </row>
    <row r="600" spans="1:22">
      <c r="A600" t="s">
        <v>998</v>
      </c>
      <c r="B600" s="669" t="s">
        <v>942</v>
      </c>
      <c r="C600">
        <v>0</v>
      </c>
      <c r="E600" t="s">
        <v>1041</v>
      </c>
      <c r="F600" t="s">
        <v>1029</v>
      </c>
      <c r="G600" s="669" t="s">
        <v>938</v>
      </c>
      <c r="H600">
        <v>1.405</v>
      </c>
      <c r="J600" s="1" t="s">
        <v>770</v>
      </c>
      <c r="K600">
        <v>105669459</v>
      </c>
      <c r="L600" s="2">
        <v>43391</v>
      </c>
      <c r="M600">
        <v>23</v>
      </c>
      <c r="N600">
        <v>1</v>
      </c>
      <c r="O600">
        <v>7</v>
      </c>
      <c r="P600">
        <v>1</v>
      </c>
      <c r="Q600" t="s">
        <v>8</v>
      </c>
    </row>
    <row r="601" spans="1:22">
      <c r="A601" t="s">
        <v>998</v>
      </c>
      <c r="B601" s="669" t="s">
        <v>942</v>
      </c>
      <c r="C601">
        <v>0</v>
      </c>
      <c r="E601" t="s">
        <v>1041</v>
      </c>
      <c r="F601" t="s">
        <v>1029</v>
      </c>
      <c r="G601" s="669" t="s">
        <v>938</v>
      </c>
      <c r="H601">
        <v>1.405</v>
      </c>
      <c r="J601" s="1" t="s">
        <v>770</v>
      </c>
      <c r="K601">
        <v>105950185</v>
      </c>
      <c r="L601" s="2">
        <v>43668</v>
      </c>
      <c r="M601">
        <v>30</v>
      </c>
      <c r="N601">
        <v>1</v>
      </c>
      <c r="O601">
        <v>7</v>
      </c>
      <c r="P601">
        <v>1</v>
      </c>
      <c r="Q601" t="s">
        <v>8</v>
      </c>
    </row>
    <row r="602" spans="1:22">
      <c r="A602" t="s">
        <v>998</v>
      </c>
      <c r="B602" s="669" t="s">
        <v>942</v>
      </c>
      <c r="C602">
        <v>1.0999999999999999E-2</v>
      </c>
      <c r="D602" t="s">
        <v>758</v>
      </c>
      <c r="E602" t="s">
        <v>1029</v>
      </c>
      <c r="F602" t="s">
        <v>1041</v>
      </c>
      <c r="G602" s="669" t="s">
        <v>938</v>
      </c>
      <c r="H602">
        <v>1.42</v>
      </c>
      <c r="J602" s="1" t="s">
        <v>770</v>
      </c>
      <c r="K602">
        <v>105257908</v>
      </c>
      <c r="L602" s="2">
        <v>43020</v>
      </c>
      <c r="M602">
        <v>14</v>
      </c>
      <c r="N602">
        <v>1</v>
      </c>
      <c r="O602">
        <v>0</v>
      </c>
      <c r="P602">
        <v>1</v>
      </c>
      <c r="Q602" t="s">
        <v>3</v>
      </c>
      <c r="R602">
        <v>35.171573000000002</v>
      </c>
      <c r="S602">
        <v>-79.409191000000007</v>
      </c>
      <c r="T602" t="s">
        <v>1054</v>
      </c>
      <c r="U602" t="s">
        <v>367</v>
      </c>
      <c r="V602">
        <v>1.1543000000000001</v>
      </c>
    </row>
    <row r="603" spans="1:22">
      <c r="A603" t="s">
        <v>998</v>
      </c>
      <c r="B603" t="s">
        <v>1029</v>
      </c>
      <c r="C603">
        <v>0</v>
      </c>
      <c r="E603" s="669" t="s">
        <v>942</v>
      </c>
      <c r="F603" t="s">
        <v>1030</v>
      </c>
      <c r="G603" s="669" t="s">
        <v>938</v>
      </c>
      <c r="H603">
        <v>1.431</v>
      </c>
      <c r="J603" s="1" t="s">
        <v>770</v>
      </c>
      <c r="K603">
        <v>108487914</v>
      </c>
      <c r="L603" s="2">
        <v>46147</v>
      </c>
      <c r="M603">
        <v>28</v>
      </c>
      <c r="N603">
        <v>1</v>
      </c>
      <c r="O603">
        <v>8</v>
      </c>
      <c r="P603">
        <v>1</v>
      </c>
      <c r="Q603" t="s">
        <v>7</v>
      </c>
    </row>
    <row r="604" spans="1:22">
      <c r="A604" t="s">
        <v>998</v>
      </c>
      <c r="B604" s="669" t="s">
        <v>942</v>
      </c>
      <c r="C604">
        <v>0</v>
      </c>
      <c r="E604" t="s">
        <v>1029</v>
      </c>
      <c r="F604" t="s">
        <v>1041</v>
      </c>
      <c r="G604" s="669" t="s">
        <v>938</v>
      </c>
      <c r="H604">
        <v>1.431</v>
      </c>
      <c r="J604" s="1" t="s">
        <v>770</v>
      </c>
      <c r="K604">
        <v>106802412</v>
      </c>
      <c r="L604" s="2">
        <v>44524</v>
      </c>
      <c r="M604">
        <v>17</v>
      </c>
      <c r="N604">
        <v>1</v>
      </c>
      <c r="O604">
        <v>0</v>
      </c>
      <c r="P604">
        <v>4</v>
      </c>
      <c r="Q604" t="s">
        <v>7</v>
      </c>
    </row>
    <row r="605" spans="1:22">
      <c r="A605" t="s">
        <v>998</v>
      </c>
      <c r="B605" s="669" t="s">
        <v>942</v>
      </c>
      <c r="C605">
        <v>0</v>
      </c>
      <c r="E605" t="s">
        <v>1029</v>
      </c>
      <c r="F605" t="s">
        <v>1041</v>
      </c>
      <c r="G605" s="669" t="s">
        <v>938</v>
      </c>
      <c r="H605">
        <v>1.431</v>
      </c>
      <c r="J605" s="1" t="s">
        <v>770</v>
      </c>
      <c r="K605">
        <v>106891071</v>
      </c>
      <c r="L605" s="2">
        <v>44636</v>
      </c>
      <c r="M605">
        <v>26</v>
      </c>
      <c r="N605">
        <v>2</v>
      </c>
      <c r="O605">
        <v>8</v>
      </c>
      <c r="P605">
        <v>1</v>
      </c>
      <c r="Q605" t="s">
        <v>8</v>
      </c>
    </row>
    <row r="606" spans="1:22">
      <c r="A606" t="s">
        <v>998</v>
      </c>
      <c r="B606" s="669" t="s">
        <v>942</v>
      </c>
      <c r="C606">
        <v>0</v>
      </c>
      <c r="D606" t="s">
        <v>765</v>
      </c>
      <c r="E606" t="s">
        <v>1029</v>
      </c>
      <c r="F606" t="s">
        <v>1033</v>
      </c>
      <c r="G606" s="669" t="s">
        <v>938</v>
      </c>
      <c r="H606">
        <v>1.431</v>
      </c>
      <c r="J606" s="1" t="s">
        <v>770</v>
      </c>
      <c r="K606">
        <v>108013481</v>
      </c>
      <c r="L606" s="2">
        <v>45695</v>
      </c>
      <c r="M606">
        <v>14</v>
      </c>
      <c r="N606">
        <v>1</v>
      </c>
      <c r="O606">
        <v>8</v>
      </c>
      <c r="P606">
        <v>1</v>
      </c>
      <c r="Q606" t="s">
        <v>7</v>
      </c>
      <c r="R606">
        <v>35.171214999999997</v>
      </c>
      <c r="S606">
        <v>-79.408479999999997</v>
      </c>
      <c r="T606" t="s">
        <v>1037</v>
      </c>
      <c r="U606" t="s">
        <v>367</v>
      </c>
      <c r="V606">
        <v>1.2010000000000001</v>
      </c>
    </row>
    <row r="607" spans="1:22">
      <c r="A607" t="s">
        <v>998</v>
      </c>
      <c r="B607" s="669" t="s">
        <v>942</v>
      </c>
      <c r="C607">
        <v>0</v>
      </c>
      <c r="E607" t="s">
        <v>1029</v>
      </c>
      <c r="F607" t="s">
        <v>1033</v>
      </c>
      <c r="G607" s="669" t="s">
        <v>938</v>
      </c>
      <c r="H607">
        <v>1.431</v>
      </c>
      <c r="J607" s="1" t="s">
        <v>770</v>
      </c>
      <c r="K607">
        <v>107321780</v>
      </c>
      <c r="L607" s="2">
        <v>45048</v>
      </c>
      <c r="M607">
        <v>30</v>
      </c>
      <c r="N607">
        <v>1</v>
      </c>
      <c r="O607">
        <v>8</v>
      </c>
      <c r="P607">
        <v>1</v>
      </c>
      <c r="Q607" t="s">
        <v>7</v>
      </c>
    </row>
    <row r="608" spans="1:22">
      <c r="A608" t="s">
        <v>998</v>
      </c>
      <c r="B608" s="669" t="s">
        <v>942</v>
      </c>
      <c r="C608">
        <v>0</v>
      </c>
      <c r="E608" t="s">
        <v>1029</v>
      </c>
      <c r="F608" s="672" t="s">
        <v>956</v>
      </c>
      <c r="G608" s="669" t="s">
        <v>938</v>
      </c>
      <c r="H608">
        <v>1.431</v>
      </c>
      <c r="J608" s="1" t="s">
        <v>770</v>
      </c>
      <c r="K608">
        <v>106802234</v>
      </c>
      <c r="L608" s="2">
        <v>44453</v>
      </c>
      <c r="M608">
        <v>21</v>
      </c>
      <c r="N608">
        <v>1</v>
      </c>
      <c r="O608">
        <v>8</v>
      </c>
      <c r="P608">
        <v>1</v>
      </c>
      <c r="Q608" t="s">
        <v>7</v>
      </c>
    </row>
    <row r="609" spans="1:17">
      <c r="A609" t="s">
        <v>998</v>
      </c>
      <c r="B609" s="669" t="s">
        <v>942</v>
      </c>
      <c r="C609">
        <v>1E-3</v>
      </c>
      <c r="D609" t="s">
        <v>756</v>
      </c>
      <c r="E609" t="s">
        <v>1029</v>
      </c>
      <c r="F609" t="s">
        <v>1009</v>
      </c>
      <c r="G609" s="669" t="s">
        <v>938</v>
      </c>
      <c r="H609">
        <v>1.4319999999999999</v>
      </c>
      <c r="J609" s="1" t="s">
        <v>770</v>
      </c>
      <c r="K609">
        <v>105416326</v>
      </c>
      <c r="L609" s="2">
        <v>43158</v>
      </c>
      <c r="M609">
        <v>30</v>
      </c>
      <c r="N609">
        <v>1</v>
      </c>
      <c r="O609">
        <v>8</v>
      </c>
      <c r="P609">
        <v>1</v>
      </c>
      <c r="Q609" t="s">
        <v>7</v>
      </c>
    </row>
    <row r="610" spans="1:17">
      <c r="A610" t="s">
        <v>998</v>
      </c>
      <c r="B610" s="669" t="s">
        <v>942</v>
      </c>
      <c r="C610">
        <v>5.0000000000000001E-3</v>
      </c>
      <c r="D610" t="s">
        <v>756</v>
      </c>
      <c r="E610" t="s">
        <v>1029</v>
      </c>
      <c r="F610" s="672" t="s">
        <v>956</v>
      </c>
      <c r="G610" s="669" t="s">
        <v>938</v>
      </c>
      <c r="H610">
        <v>1.4359999999999999</v>
      </c>
      <c r="J610" s="1" t="s">
        <v>770</v>
      </c>
      <c r="K610">
        <v>105322856</v>
      </c>
      <c r="L610" s="2">
        <v>43059</v>
      </c>
      <c r="M610">
        <v>21</v>
      </c>
      <c r="N610">
        <v>1</v>
      </c>
      <c r="O610">
        <v>0</v>
      </c>
      <c r="P610">
        <v>1</v>
      </c>
      <c r="Q610" t="s">
        <v>3</v>
      </c>
    </row>
    <row r="611" spans="1:17">
      <c r="A611" t="s">
        <v>998</v>
      </c>
      <c r="B611" s="669" t="s">
        <v>942</v>
      </c>
      <c r="C611">
        <v>8.9999999999999993E-3</v>
      </c>
      <c r="D611" t="s">
        <v>756</v>
      </c>
      <c r="E611" t="s">
        <v>1029</v>
      </c>
      <c r="F611" s="672" t="s">
        <v>956</v>
      </c>
      <c r="G611" s="669" t="s">
        <v>938</v>
      </c>
      <c r="H611">
        <v>1.44</v>
      </c>
      <c r="J611" s="1" t="s">
        <v>770</v>
      </c>
      <c r="K611">
        <v>108318905</v>
      </c>
      <c r="L611" s="2">
        <v>45985</v>
      </c>
      <c r="M611">
        <v>21</v>
      </c>
      <c r="N611">
        <v>1</v>
      </c>
      <c r="O611">
        <v>8</v>
      </c>
      <c r="P611">
        <v>4</v>
      </c>
      <c r="Q611" t="s">
        <v>7</v>
      </c>
    </row>
    <row r="612" spans="1:17">
      <c r="A612" t="s">
        <v>998</v>
      </c>
      <c r="B612" s="669" t="s">
        <v>942</v>
      </c>
      <c r="C612">
        <v>0.01</v>
      </c>
      <c r="D612" t="s">
        <v>756</v>
      </c>
      <c r="E612" t="s">
        <v>1029</v>
      </c>
      <c r="F612" t="s">
        <v>1009</v>
      </c>
      <c r="G612" s="669" t="s">
        <v>938</v>
      </c>
      <c r="H612">
        <v>1.4410000000000001</v>
      </c>
      <c r="J612" s="1" t="s">
        <v>770</v>
      </c>
      <c r="K612">
        <v>107898047</v>
      </c>
      <c r="L612" s="2">
        <v>45590</v>
      </c>
      <c r="M612">
        <v>30</v>
      </c>
      <c r="N612">
        <v>1</v>
      </c>
      <c r="O612">
        <v>0</v>
      </c>
      <c r="P612">
        <v>1</v>
      </c>
      <c r="Q612" t="s">
        <v>3</v>
      </c>
    </row>
    <row r="613" spans="1:17">
      <c r="A613" t="s">
        <v>998</v>
      </c>
      <c r="B613" s="669" t="s">
        <v>942</v>
      </c>
      <c r="C613">
        <v>4.7E-2</v>
      </c>
      <c r="D613" t="s">
        <v>756</v>
      </c>
      <c r="E613" t="s">
        <v>1041</v>
      </c>
      <c r="F613" t="s">
        <v>1033</v>
      </c>
      <c r="G613" s="669" t="s">
        <v>938</v>
      </c>
      <c r="H613">
        <v>1.452</v>
      </c>
      <c r="J613" s="1" t="s">
        <v>770</v>
      </c>
      <c r="K613">
        <v>107502104</v>
      </c>
      <c r="L613" s="2">
        <v>45224</v>
      </c>
      <c r="M613">
        <v>28</v>
      </c>
      <c r="N613">
        <v>1</v>
      </c>
      <c r="O613">
        <v>0</v>
      </c>
      <c r="P613">
        <v>3</v>
      </c>
      <c r="Q613" t="s">
        <v>7</v>
      </c>
    </row>
    <row r="614" spans="1:17">
      <c r="A614" t="s">
        <v>998</v>
      </c>
      <c r="B614" s="669" t="s">
        <v>942</v>
      </c>
      <c r="C614">
        <v>2.5000000000000001E-2</v>
      </c>
      <c r="D614" t="s">
        <v>756</v>
      </c>
      <c r="E614" t="s">
        <v>1029</v>
      </c>
      <c r="F614" t="s">
        <v>1031</v>
      </c>
      <c r="G614" s="669" t="s">
        <v>938</v>
      </c>
      <c r="H614">
        <v>1.456</v>
      </c>
      <c r="J614" s="1" t="s">
        <v>770</v>
      </c>
      <c r="K614">
        <v>107109749</v>
      </c>
      <c r="L614" s="2">
        <v>44847</v>
      </c>
      <c r="M614">
        <v>21</v>
      </c>
      <c r="N614">
        <v>1</v>
      </c>
      <c r="O614">
        <v>1</v>
      </c>
      <c r="P614">
        <v>1</v>
      </c>
      <c r="Q614" t="s">
        <v>7</v>
      </c>
    </row>
    <row r="615" spans="1:17">
      <c r="A615" t="s">
        <v>998</v>
      </c>
      <c r="B615" s="669" t="s">
        <v>942</v>
      </c>
      <c r="C615">
        <v>3.6999999999999998E-2</v>
      </c>
      <c r="D615" t="s">
        <v>756</v>
      </c>
      <c r="E615" t="s">
        <v>1029</v>
      </c>
      <c r="F615" s="672" t="s">
        <v>956</v>
      </c>
      <c r="G615" s="669" t="s">
        <v>938</v>
      </c>
      <c r="H615">
        <v>1.468</v>
      </c>
      <c r="J615" s="1" t="s">
        <v>770</v>
      </c>
      <c r="K615">
        <v>105532234</v>
      </c>
      <c r="L615" s="2">
        <v>43264</v>
      </c>
      <c r="M615">
        <v>21</v>
      </c>
      <c r="N615">
        <v>1</v>
      </c>
      <c r="O615">
        <v>0</v>
      </c>
      <c r="P615">
        <v>1</v>
      </c>
      <c r="Q615" t="s">
        <v>3</v>
      </c>
    </row>
    <row r="616" spans="1:17">
      <c r="A616" t="s">
        <v>998</v>
      </c>
      <c r="B616" s="669" t="s">
        <v>942</v>
      </c>
      <c r="C616">
        <v>8.5999999999999993E-2</v>
      </c>
      <c r="D616" t="s">
        <v>756</v>
      </c>
      <c r="E616" t="s">
        <v>1029</v>
      </c>
      <c r="F616" s="672" t="s">
        <v>956</v>
      </c>
      <c r="G616" s="669" t="s">
        <v>938</v>
      </c>
      <c r="H616">
        <v>1.5169999999999999</v>
      </c>
      <c r="J616" s="1" t="s">
        <v>770</v>
      </c>
      <c r="K616">
        <v>105196721</v>
      </c>
      <c r="L616" s="2">
        <v>42952</v>
      </c>
      <c r="M616">
        <v>31</v>
      </c>
      <c r="N616">
        <v>1</v>
      </c>
      <c r="O616">
        <v>8</v>
      </c>
      <c r="P616">
        <v>1</v>
      </c>
      <c r="Q616" t="s">
        <v>7</v>
      </c>
    </row>
    <row r="617" spans="1:17">
      <c r="A617" t="s">
        <v>998</v>
      </c>
      <c r="B617" s="669" t="s">
        <v>942</v>
      </c>
      <c r="C617">
        <v>9.8000000000000004E-2</v>
      </c>
      <c r="D617" t="s">
        <v>756</v>
      </c>
      <c r="E617" t="s">
        <v>1029</v>
      </c>
      <c r="F617" t="s">
        <v>1041</v>
      </c>
      <c r="G617" s="669" t="s">
        <v>938</v>
      </c>
      <c r="H617">
        <v>1.5289999999999999</v>
      </c>
      <c r="J617" s="1" t="s">
        <v>770</v>
      </c>
      <c r="K617">
        <v>107303579</v>
      </c>
      <c r="L617" s="2">
        <v>45032</v>
      </c>
      <c r="M617">
        <v>21</v>
      </c>
      <c r="N617">
        <v>1</v>
      </c>
      <c r="O617">
        <v>1</v>
      </c>
      <c r="P617">
        <v>4</v>
      </c>
      <c r="Q617" t="s">
        <v>7</v>
      </c>
    </row>
    <row r="618" spans="1:17">
      <c r="A618" t="s">
        <v>998</v>
      </c>
      <c r="B618" s="669" t="s">
        <v>942</v>
      </c>
      <c r="C618">
        <v>0.1</v>
      </c>
      <c r="D618" t="s">
        <v>756</v>
      </c>
      <c r="E618" t="s">
        <v>1029</v>
      </c>
      <c r="F618" t="s">
        <v>1031</v>
      </c>
      <c r="G618" s="669" t="s">
        <v>938</v>
      </c>
      <c r="H618">
        <v>1.5309999999999999</v>
      </c>
      <c r="J618" s="1" t="s">
        <v>770</v>
      </c>
      <c r="K618">
        <v>106386253</v>
      </c>
      <c r="L618" s="2">
        <v>44112</v>
      </c>
      <c r="M618">
        <v>21</v>
      </c>
      <c r="N618">
        <v>1</v>
      </c>
      <c r="O618">
        <v>1</v>
      </c>
      <c r="P618">
        <v>1</v>
      </c>
      <c r="Q618" t="s">
        <v>3</v>
      </c>
    </row>
    <row r="619" spans="1:17">
      <c r="A619" t="s">
        <v>998</v>
      </c>
      <c r="B619" s="669" t="s">
        <v>942</v>
      </c>
      <c r="C619">
        <v>0.7</v>
      </c>
      <c r="D619" t="s">
        <v>756</v>
      </c>
      <c r="E619" t="s">
        <v>1016</v>
      </c>
      <c r="F619" t="s">
        <v>1041</v>
      </c>
      <c r="G619" s="669" t="s">
        <v>938</v>
      </c>
      <c r="H619">
        <v>1.5389999999999999</v>
      </c>
      <c r="J619" s="1" t="s">
        <v>770</v>
      </c>
      <c r="K619">
        <v>107288100</v>
      </c>
      <c r="L619" s="2">
        <v>45015</v>
      </c>
      <c r="M619">
        <v>17</v>
      </c>
      <c r="N619">
        <v>1</v>
      </c>
      <c r="O619">
        <v>0</v>
      </c>
      <c r="P619">
        <v>1</v>
      </c>
      <c r="Q619" t="s">
        <v>7</v>
      </c>
    </row>
    <row r="620" spans="1:17">
      <c r="A620" t="s">
        <v>998</v>
      </c>
      <c r="B620" s="669" t="s">
        <v>942</v>
      </c>
      <c r="C620">
        <v>5.7000000000000002E-2</v>
      </c>
      <c r="D620" t="s">
        <v>758</v>
      </c>
      <c r="E620" s="672" t="s">
        <v>956</v>
      </c>
      <c r="F620" t="s">
        <v>1029</v>
      </c>
      <c r="G620" s="669" t="s">
        <v>938</v>
      </c>
      <c r="H620">
        <v>1.5389999999999999</v>
      </c>
      <c r="J620" s="1" t="s">
        <v>770</v>
      </c>
      <c r="K620">
        <v>107150016</v>
      </c>
      <c r="L620" s="2">
        <v>44873</v>
      </c>
      <c r="M620">
        <v>17</v>
      </c>
      <c r="N620">
        <v>1</v>
      </c>
      <c r="O620">
        <v>0</v>
      </c>
      <c r="P620">
        <v>1</v>
      </c>
      <c r="Q620" t="s">
        <v>7</v>
      </c>
    </row>
    <row r="621" spans="1:17">
      <c r="A621" t="s">
        <v>998</v>
      </c>
      <c r="B621" s="669" t="s">
        <v>942</v>
      </c>
      <c r="C621">
        <v>1.9E-2</v>
      </c>
      <c r="D621" t="s">
        <v>758</v>
      </c>
      <c r="E621" s="672" t="s">
        <v>956</v>
      </c>
      <c r="F621" t="s">
        <v>1029</v>
      </c>
      <c r="G621" s="669" t="s">
        <v>938</v>
      </c>
      <c r="H621">
        <v>1.577</v>
      </c>
      <c r="J621" s="1" t="s">
        <v>770</v>
      </c>
      <c r="K621">
        <v>105028159</v>
      </c>
      <c r="L621" s="2">
        <v>42766</v>
      </c>
      <c r="M621">
        <v>28</v>
      </c>
      <c r="N621">
        <v>1</v>
      </c>
      <c r="P621">
        <v>5</v>
      </c>
      <c r="Q621" t="s">
        <v>7</v>
      </c>
    </row>
    <row r="622" spans="1:17">
      <c r="A622" t="s">
        <v>998</v>
      </c>
      <c r="B622" s="669" t="s">
        <v>942</v>
      </c>
      <c r="C622">
        <v>1.9E-2</v>
      </c>
      <c r="D622" t="s">
        <v>765</v>
      </c>
      <c r="E622" s="672" t="s">
        <v>956</v>
      </c>
      <c r="F622" t="s">
        <v>1029</v>
      </c>
      <c r="G622" s="669" t="s">
        <v>938</v>
      </c>
      <c r="H622">
        <v>1.577</v>
      </c>
      <c r="J622" s="1" t="s">
        <v>770</v>
      </c>
      <c r="K622">
        <v>107251476</v>
      </c>
      <c r="L622" s="2">
        <v>44979</v>
      </c>
      <c r="M622">
        <v>30</v>
      </c>
      <c r="N622">
        <v>1</v>
      </c>
      <c r="O622">
        <v>8</v>
      </c>
      <c r="P622">
        <v>1</v>
      </c>
      <c r="Q622" t="s">
        <v>7</v>
      </c>
    </row>
    <row r="623" spans="1:17">
      <c r="A623" t="s">
        <v>998</v>
      </c>
      <c r="B623" s="669" t="s">
        <v>942</v>
      </c>
      <c r="C623">
        <v>1.9E-2</v>
      </c>
      <c r="D623" t="s">
        <v>758</v>
      </c>
      <c r="E623" s="672" t="s">
        <v>956</v>
      </c>
      <c r="F623" t="s">
        <v>1029</v>
      </c>
      <c r="G623" s="669" t="s">
        <v>938</v>
      </c>
      <c r="H623">
        <v>1.577</v>
      </c>
      <c r="J623" s="1" t="s">
        <v>770</v>
      </c>
      <c r="K623">
        <v>106502455</v>
      </c>
      <c r="L623" s="2">
        <v>44201</v>
      </c>
      <c r="M623">
        <v>32</v>
      </c>
      <c r="N623">
        <v>1</v>
      </c>
      <c r="P623">
        <v>1</v>
      </c>
      <c r="Q623" t="s">
        <v>7</v>
      </c>
    </row>
    <row r="624" spans="1:17">
      <c r="A624" t="s">
        <v>998</v>
      </c>
      <c r="B624" s="669" t="s">
        <v>942</v>
      </c>
      <c r="C624">
        <v>0.01</v>
      </c>
      <c r="D624" t="s">
        <v>758</v>
      </c>
      <c r="E624" s="672" t="s">
        <v>956</v>
      </c>
      <c r="F624" t="s">
        <v>1096</v>
      </c>
      <c r="G624" s="669" t="s">
        <v>938</v>
      </c>
      <c r="H624">
        <v>1.5860000000000001</v>
      </c>
      <c r="J624" s="1" t="s">
        <v>770</v>
      </c>
      <c r="K624">
        <v>106211357</v>
      </c>
      <c r="L624" s="2">
        <v>43866</v>
      </c>
      <c r="M624">
        <v>21</v>
      </c>
      <c r="N624">
        <v>2</v>
      </c>
      <c r="O624">
        <v>0</v>
      </c>
      <c r="P624">
        <v>1</v>
      </c>
      <c r="Q624" t="s">
        <v>7</v>
      </c>
    </row>
    <row r="625" spans="1:17">
      <c r="A625" t="s">
        <v>998</v>
      </c>
      <c r="B625" s="669" t="s">
        <v>942</v>
      </c>
      <c r="C625">
        <v>2E-3</v>
      </c>
      <c r="D625" t="s">
        <v>758</v>
      </c>
      <c r="E625" s="672" t="s">
        <v>956</v>
      </c>
      <c r="F625" t="s">
        <v>1090</v>
      </c>
      <c r="G625" s="669" t="s">
        <v>938</v>
      </c>
      <c r="H625">
        <v>1.5940000000000001</v>
      </c>
      <c r="J625" s="1" t="s">
        <v>770</v>
      </c>
      <c r="K625">
        <v>105919394</v>
      </c>
      <c r="L625" s="2">
        <v>43628</v>
      </c>
      <c r="M625">
        <v>21</v>
      </c>
      <c r="N625">
        <v>2</v>
      </c>
      <c r="O625">
        <v>8</v>
      </c>
      <c r="P625">
        <v>1</v>
      </c>
      <c r="Q625" t="s">
        <v>7</v>
      </c>
    </row>
    <row r="626" spans="1:17">
      <c r="A626" t="s">
        <v>998</v>
      </c>
      <c r="B626" s="669" t="s">
        <v>942</v>
      </c>
      <c r="C626">
        <v>2E-3</v>
      </c>
      <c r="D626" t="s">
        <v>765</v>
      </c>
      <c r="E626" s="672" t="s">
        <v>956</v>
      </c>
      <c r="F626" t="s">
        <v>1065</v>
      </c>
      <c r="G626" s="669" t="s">
        <v>938</v>
      </c>
      <c r="H626">
        <v>1.5940000000000001</v>
      </c>
      <c r="J626" s="1" t="s">
        <v>770</v>
      </c>
      <c r="K626">
        <v>108606539</v>
      </c>
      <c r="L626" s="2">
        <v>46265</v>
      </c>
      <c r="M626">
        <v>21</v>
      </c>
      <c r="N626">
        <v>1</v>
      </c>
      <c r="O626">
        <v>8</v>
      </c>
      <c r="P626">
        <v>1</v>
      </c>
      <c r="Q626" t="s">
        <v>8</v>
      </c>
    </row>
    <row r="627" spans="1:17">
      <c r="A627" t="s">
        <v>998</v>
      </c>
      <c r="B627" s="669" t="s">
        <v>942</v>
      </c>
      <c r="C627">
        <v>0</v>
      </c>
      <c r="E627" s="672" t="s">
        <v>956</v>
      </c>
      <c r="F627" t="s">
        <v>1065</v>
      </c>
      <c r="G627" s="669" t="s">
        <v>938</v>
      </c>
      <c r="H627">
        <v>1.5960000000000001</v>
      </c>
      <c r="J627" s="1" t="s">
        <v>770</v>
      </c>
      <c r="K627">
        <v>108029530</v>
      </c>
      <c r="L627" s="2">
        <v>45712</v>
      </c>
      <c r="M627">
        <v>21</v>
      </c>
      <c r="N627">
        <v>1</v>
      </c>
      <c r="O627">
        <v>0</v>
      </c>
      <c r="P627">
        <v>1</v>
      </c>
      <c r="Q627" t="s">
        <v>7</v>
      </c>
    </row>
    <row r="628" spans="1:17">
      <c r="A628" t="s">
        <v>998</v>
      </c>
      <c r="B628" s="669" t="s">
        <v>942</v>
      </c>
      <c r="C628">
        <v>0</v>
      </c>
      <c r="E628" s="672" t="s">
        <v>956</v>
      </c>
      <c r="F628" t="s">
        <v>1065</v>
      </c>
      <c r="G628" s="669" t="s">
        <v>938</v>
      </c>
      <c r="H628">
        <v>1.5960000000000001</v>
      </c>
      <c r="J628" s="1" t="s">
        <v>770</v>
      </c>
      <c r="K628">
        <v>104998989</v>
      </c>
      <c r="L628" s="2">
        <v>42735</v>
      </c>
      <c r="M628">
        <v>30</v>
      </c>
      <c r="N628">
        <v>1</v>
      </c>
      <c r="O628">
        <v>7</v>
      </c>
      <c r="P628">
        <v>4</v>
      </c>
      <c r="Q628" t="s">
        <v>3</v>
      </c>
    </row>
    <row r="629" spans="1:17">
      <c r="A629" t="s">
        <v>998</v>
      </c>
      <c r="B629" s="669" t="s">
        <v>942</v>
      </c>
      <c r="C629">
        <v>0</v>
      </c>
      <c r="E629" s="672" t="s">
        <v>956</v>
      </c>
      <c r="F629" t="s">
        <v>1009</v>
      </c>
      <c r="G629" s="669" t="s">
        <v>938</v>
      </c>
      <c r="H629">
        <v>1.5960000000000001</v>
      </c>
      <c r="J629" s="1" t="s">
        <v>770</v>
      </c>
      <c r="K629">
        <v>105277902</v>
      </c>
      <c r="L629" s="2">
        <v>43032</v>
      </c>
      <c r="M629">
        <v>21</v>
      </c>
      <c r="N629">
        <v>1</v>
      </c>
      <c r="O629">
        <v>8</v>
      </c>
      <c r="P629">
        <v>1</v>
      </c>
      <c r="Q629" t="s">
        <v>7</v>
      </c>
    </row>
    <row r="630" spans="1:17">
      <c r="A630" t="s">
        <v>998</v>
      </c>
      <c r="B630" s="669" t="s">
        <v>942</v>
      </c>
      <c r="C630">
        <v>0</v>
      </c>
      <c r="E630" s="672" t="s">
        <v>956</v>
      </c>
      <c r="F630" t="s">
        <v>1009</v>
      </c>
      <c r="G630" s="669" t="s">
        <v>938</v>
      </c>
      <c r="H630">
        <v>1.5960000000000001</v>
      </c>
      <c r="J630" s="1" t="s">
        <v>770</v>
      </c>
      <c r="K630">
        <v>105847993</v>
      </c>
      <c r="L630" s="2">
        <v>43559</v>
      </c>
      <c r="M630">
        <v>21</v>
      </c>
      <c r="N630">
        <v>1</v>
      </c>
      <c r="O630">
        <v>8</v>
      </c>
      <c r="P630">
        <v>1</v>
      </c>
      <c r="Q630" t="s">
        <v>7</v>
      </c>
    </row>
    <row r="631" spans="1:17">
      <c r="A631" t="s">
        <v>998</v>
      </c>
      <c r="B631" s="669" t="s">
        <v>942</v>
      </c>
      <c r="C631">
        <v>0</v>
      </c>
      <c r="E631" s="672" t="s">
        <v>956</v>
      </c>
      <c r="F631" t="s">
        <v>1009</v>
      </c>
      <c r="G631" s="669" t="s">
        <v>938</v>
      </c>
      <c r="H631">
        <v>1.5960000000000001</v>
      </c>
      <c r="J631" s="1" t="s">
        <v>770</v>
      </c>
      <c r="K631">
        <v>106802035</v>
      </c>
      <c r="L631" s="2">
        <v>44349</v>
      </c>
      <c r="M631">
        <v>21</v>
      </c>
      <c r="N631">
        <v>2</v>
      </c>
      <c r="O631">
        <v>2</v>
      </c>
      <c r="P631">
        <v>1</v>
      </c>
      <c r="Q631" t="s">
        <v>7</v>
      </c>
    </row>
    <row r="632" spans="1:17">
      <c r="A632" t="s">
        <v>998</v>
      </c>
      <c r="B632" s="669" t="s">
        <v>942</v>
      </c>
      <c r="C632">
        <v>0</v>
      </c>
      <c r="E632" s="672" t="s">
        <v>956</v>
      </c>
      <c r="F632" t="s">
        <v>1009</v>
      </c>
      <c r="G632" s="669" t="s">
        <v>938</v>
      </c>
      <c r="H632">
        <v>1.5960000000000001</v>
      </c>
      <c r="J632" s="1" t="s">
        <v>770</v>
      </c>
      <c r="K632">
        <v>106802179</v>
      </c>
      <c r="L632" s="2">
        <v>44413</v>
      </c>
      <c r="M632">
        <v>21</v>
      </c>
      <c r="N632">
        <v>1</v>
      </c>
      <c r="O632">
        <v>2</v>
      </c>
      <c r="P632">
        <v>1</v>
      </c>
      <c r="Q632" t="s">
        <v>7</v>
      </c>
    </row>
    <row r="633" spans="1:17">
      <c r="A633" t="s">
        <v>998</v>
      </c>
      <c r="B633" s="669" t="s">
        <v>942</v>
      </c>
      <c r="C633">
        <v>0</v>
      </c>
      <c r="E633" s="672" t="s">
        <v>956</v>
      </c>
      <c r="F633" t="s">
        <v>1009</v>
      </c>
      <c r="G633" s="669" t="s">
        <v>938</v>
      </c>
      <c r="H633">
        <v>1.5960000000000001</v>
      </c>
      <c r="J633" s="1" t="s">
        <v>770</v>
      </c>
      <c r="K633">
        <v>105682091</v>
      </c>
      <c r="L633" s="2">
        <v>43410</v>
      </c>
      <c r="M633">
        <v>30</v>
      </c>
      <c r="N633">
        <v>2</v>
      </c>
      <c r="O633">
        <v>7</v>
      </c>
      <c r="P633">
        <v>1</v>
      </c>
      <c r="Q633" t="s">
        <v>3</v>
      </c>
    </row>
    <row r="634" spans="1:17">
      <c r="A634" t="s">
        <v>998</v>
      </c>
      <c r="B634" s="669" t="s">
        <v>942</v>
      </c>
      <c r="C634">
        <v>0</v>
      </c>
      <c r="E634" s="672" t="s">
        <v>956</v>
      </c>
      <c r="F634" t="s">
        <v>1041</v>
      </c>
      <c r="G634" s="669" t="s">
        <v>938</v>
      </c>
      <c r="H634">
        <v>1.5960000000000001</v>
      </c>
      <c r="J634" s="1" t="s">
        <v>770</v>
      </c>
      <c r="K634">
        <v>106802327</v>
      </c>
      <c r="L634" s="2">
        <v>44496</v>
      </c>
      <c r="M634">
        <v>21</v>
      </c>
      <c r="N634">
        <v>1</v>
      </c>
      <c r="O634">
        <v>2</v>
      </c>
      <c r="P634">
        <v>1</v>
      </c>
      <c r="Q634" t="s">
        <v>7</v>
      </c>
    </row>
    <row r="635" spans="1:17">
      <c r="A635" t="s">
        <v>998</v>
      </c>
      <c r="B635" s="669" t="s">
        <v>942</v>
      </c>
      <c r="C635">
        <v>0</v>
      </c>
      <c r="E635" s="672" t="s">
        <v>956</v>
      </c>
      <c r="F635" t="s">
        <v>1041</v>
      </c>
      <c r="G635" s="669" t="s">
        <v>938</v>
      </c>
      <c r="H635">
        <v>1.5960000000000001</v>
      </c>
      <c r="J635" s="1" t="s">
        <v>770</v>
      </c>
      <c r="K635">
        <v>106285439</v>
      </c>
      <c r="L635" s="2">
        <v>43977</v>
      </c>
      <c r="M635">
        <v>23</v>
      </c>
      <c r="N635">
        <v>1</v>
      </c>
      <c r="O635">
        <v>8</v>
      </c>
      <c r="P635">
        <v>1</v>
      </c>
      <c r="Q635" t="s">
        <v>3</v>
      </c>
    </row>
    <row r="636" spans="1:17">
      <c r="A636" t="s">
        <v>998</v>
      </c>
      <c r="B636" s="669" t="s">
        <v>942</v>
      </c>
      <c r="C636">
        <v>0</v>
      </c>
      <c r="E636" s="672" t="s">
        <v>956</v>
      </c>
      <c r="F636" t="s">
        <v>1029</v>
      </c>
      <c r="G636" s="669" t="s">
        <v>938</v>
      </c>
      <c r="H636">
        <v>1.5960000000000001</v>
      </c>
      <c r="J636" s="1" t="s">
        <v>770</v>
      </c>
      <c r="K636">
        <v>107101829</v>
      </c>
      <c r="L636" s="2">
        <v>44839</v>
      </c>
      <c r="M636">
        <v>5</v>
      </c>
      <c r="N636">
        <v>1</v>
      </c>
      <c r="O636">
        <v>8</v>
      </c>
      <c r="P636">
        <v>2</v>
      </c>
      <c r="Q636" t="s">
        <v>8</v>
      </c>
    </row>
    <row r="637" spans="1:17">
      <c r="A637" t="s">
        <v>998</v>
      </c>
      <c r="B637" s="669" t="s">
        <v>942</v>
      </c>
      <c r="C637">
        <v>0</v>
      </c>
      <c r="E637" s="672" t="s">
        <v>956</v>
      </c>
      <c r="F637" t="s">
        <v>1029</v>
      </c>
      <c r="G637" s="669" t="s">
        <v>938</v>
      </c>
      <c r="H637">
        <v>1.5960000000000001</v>
      </c>
      <c r="J637" s="1" t="s">
        <v>770</v>
      </c>
      <c r="K637">
        <v>107911891</v>
      </c>
      <c r="L637" s="2">
        <v>45602</v>
      </c>
      <c r="M637">
        <v>21</v>
      </c>
      <c r="N637">
        <v>1</v>
      </c>
      <c r="O637">
        <v>8</v>
      </c>
      <c r="P637">
        <v>1</v>
      </c>
      <c r="Q637" t="s">
        <v>7</v>
      </c>
    </row>
    <row r="638" spans="1:17">
      <c r="A638" t="s">
        <v>998</v>
      </c>
      <c r="B638" s="669" t="s">
        <v>942</v>
      </c>
      <c r="C638">
        <v>0</v>
      </c>
      <c r="E638" s="672" t="s">
        <v>956</v>
      </c>
      <c r="F638" t="s">
        <v>1029</v>
      </c>
      <c r="G638" s="669" t="s">
        <v>938</v>
      </c>
      <c r="H638">
        <v>1.5960000000000001</v>
      </c>
      <c r="J638" s="1" t="s">
        <v>770</v>
      </c>
      <c r="K638">
        <v>105329621</v>
      </c>
      <c r="L638" s="2">
        <v>43077</v>
      </c>
      <c r="M638">
        <v>23</v>
      </c>
      <c r="N638">
        <v>2</v>
      </c>
      <c r="O638">
        <v>19</v>
      </c>
      <c r="P638">
        <v>3</v>
      </c>
      <c r="Q638" t="s">
        <v>7</v>
      </c>
    </row>
    <row r="639" spans="1:17">
      <c r="A639" t="s">
        <v>998</v>
      </c>
      <c r="B639" s="669" t="s">
        <v>942</v>
      </c>
      <c r="C639">
        <v>0</v>
      </c>
      <c r="E639" s="672" t="s">
        <v>956</v>
      </c>
      <c r="F639" t="s">
        <v>1029</v>
      </c>
      <c r="G639" s="669" t="s">
        <v>938</v>
      </c>
      <c r="H639">
        <v>1.5960000000000001</v>
      </c>
      <c r="J639" s="1" t="s">
        <v>770</v>
      </c>
      <c r="K639">
        <v>107686011</v>
      </c>
      <c r="L639" s="2">
        <v>45394</v>
      </c>
      <c r="M639">
        <v>23</v>
      </c>
      <c r="N639">
        <v>1</v>
      </c>
      <c r="O639">
        <v>7</v>
      </c>
      <c r="P639">
        <v>1</v>
      </c>
      <c r="Q639" t="s">
        <v>7</v>
      </c>
    </row>
    <row r="640" spans="1:17">
      <c r="A640" t="s">
        <v>998</v>
      </c>
      <c r="B640" s="669" t="s">
        <v>942</v>
      </c>
      <c r="C640">
        <v>0</v>
      </c>
      <c r="E640" s="672" t="s">
        <v>956</v>
      </c>
      <c r="F640" t="s">
        <v>1029</v>
      </c>
      <c r="G640" s="669" t="s">
        <v>938</v>
      </c>
      <c r="H640">
        <v>1.5960000000000001</v>
      </c>
      <c r="J640" s="1" t="s">
        <v>770</v>
      </c>
      <c r="K640">
        <v>106296414</v>
      </c>
      <c r="L640" s="2">
        <v>44000</v>
      </c>
      <c r="M640">
        <v>28</v>
      </c>
      <c r="N640">
        <v>1</v>
      </c>
      <c r="O640">
        <v>8</v>
      </c>
      <c r="P640">
        <v>1</v>
      </c>
      <c r="Q640" t="s">
        <v>8</v>
      </c>
    </row>
    <row r="641" spans="1:17">
      <c r="A641" t="s">
        <v>998</v>
      </c>
      <c r="B641" s="669" t="s">
        <v>942</v>
      </c>
      <c r="C641">
        <v>0</v>
      </c>
      <c r="E641" s="672" t="s">
        <v>956</v>
      </c>
      <c r="F641" t="s">
        <v>1029</v>
      </c>
      <c r="G641" s="669" t="s">
        <v>938</v>
      </c>
      <c r="H641">
        <v>1.5960000000000001</v>
      </c>
      <c r="J641" s="1" t="s">
        <v>770</v>
      </c>
      <c r="K641">
        <v>104982032</v>
      </c>
      <c r="L641" s="2">
        <v>42730</v>
      </c>
      <c r="M641">
        <v>30</v>
      </c>
      <c r="N641">
        <v>1</v>
      </c>
      <c r="O641">
        <v>8</v>
      </c>
      <c r="P641">
        <v>2</v>
      </c>
      <c r="Q641" t="s">
        <v>7</v>
      </c>
    </row>
    <row r="642" spans="1:17">
      <c r="A642" t="s">
        <v>998</v>
      </c>
      <c r="B642" s="669" t="s">
        <v>942</v>
      </c>
      <c r="C642">
        <v>0</v>
      </c>
      <c r="E642" s="672" t="s">
        <v>956</v>
      </c>
      <c r="F642" t="s">
        <v>1029</v>
      </c>
      <c r="G642" s="669" t="s">
        <v>938</v>
      </c>
      <c r="H642">
        <v>1.5960000000000001</v>
      </c>
      <c r="J642" s="1" t="s">
        <v>770</v>
      </c>
      <c r="K642">
        <v>107747986</v>
      </c>
      <c r="L642" s="2">
        <v>45453</v>
      </c>
      <c r="M642">
        <v>30</v>
      </c>
      <c r="N642">
        <v>1</v>
      </c>
      <c r="O642">
        <v>0</v>
      </c>
      <c r="P642">
        <v>1</v>
      </c>
      <c r="Q642" t="s">
        <v>7</v>
      </c>
    </row>
    <row r="643" spans="1:17">
      <c r="A643" t="s">
        <v>998</v>
      </c>
      <c r="B643" s="669" t="s">
        <v>942</v>
      </c>
      <c r="C643">
        <v>0</v>
      </c>
      <c r="E643" s="672" t="s">
        <v>956</v>
      </c>
      <c r="F643" t="s">
        <v>1029</v>
      </c>
      <c r="G643" s="669" t="s">
        <v>938</v>
      </c>
      <c r="H643">
        <v>1.5960000000000001</v>
      </c>
      <c r="J643" s="1" t="s">
        <v>770</v>
      </c>
      <c r="K643">
        <v>107866086</v>
      </c>
      <c r="L643" s="2">
        <v>45565</v>
      </c>
      <c r="M643">
        <v>30</v>
      </c>
      <c r="N643">
        <v>1</v>
      </c>
      <c r="O643">
        <v>8</v>
      </c>
      <c r="P643">
        <v>1</v>
      </c>
      <c r="Q643" t="s">
        <v>7</v>
      </c>
    </row>
    <row r="644" spans="1:17">
      <c r="A644" t="s">
        <v>998</v>
      </c>
      <c r="B644" s="669" t="s">
        <v>942</v>
      </c>
      <c r="C644">
        <v>0</v>
      </c>
      <c r="E644" s="672" t="s">
        <v>956</v>
      </c>
      <c r="F644" t="s">
        <v>1029</v>
      </c>
      <c r="G644" s="669" t="s">
        <v>938</v>
      </c>
      <c r="H644">
        <v>1.5960000000000001</v>
      </c>
      <c r="J644" s="1" t="s">
        <v>770</v>
      </c>
      <c r="K644">
        <v>108304197</v>
      </c>
      <c r="L644" s="2">
        <v>45973</v>
      </c>
      <c r="M644">
        <v>30</v>
      </c>
      <c r="N644">
        <v>1</v>
      </c>
      <c r="O644">
        <v>8</v>
      </c>
      <c r="P644">
        <v>4</v>
      </c>
      <c r="Q644" t="s">
        <v>7</v>
      </c>
    </row>
    <row r="645" spans="1:17">
      <c r="A645" t="s">
        <v>998</v>
      </c>
      <c r="B645" s="669" t="s">
        <v>942</v>
      </c>
      <c r="C645">
        <v>0</v>
      </c>
      <c r="E645" s="672" t="s">
        <v>956</v>
      </c>
      <c r="F645" t="s">
        <v>1031</v>
      </c>
      <c r="G645" s="669" t="s">
        <v>938</v>
      </c>
      <c r="H645">
        <v>1.5960000000000001</v>
      </c>
      <c r="J645" s="1" t="s">
        <v>770</v>
      </c>
      <c r="K645">
        <v>106838564</v>
      </c>
      <c r="L645" s="2">
        <v>44582</v>
      </c>
      <c r="M645">
        <v>2</v>
      </c>
      <c r="N645">
        <v>4</v>
      </c>
      <c r="O645">
        <v>7</v>
      </c>
      <c r="P645">
        <v>4</v>
      </c>
      <c r="Q645" t="s">
        <v>7</v>
      </c>
    </row>
    <row r="646" spans="1:17">
      <c r="A646" t="s">
        <v>998</v>
      </c>
      <c r="B646" s="669" t="s">
        <v>942</v>
      </c>
      <c r="C646">
        <v>0</v>
      </c>
      <c r="E646" s="672" t="s">
        <v>956</v>
      </c>
      <c r="F646" t="s">
        <v>1031</v>
      </c>
      <c r="G646" s="669" t="s">
        <v>938</v>
      </c>
      <c r="H646">
        <v>1.5960000000000001</v>
      </c>
      <c r="J646" s="1" t="s">
        <v>770</v>
      </c>
      <c r="K646">
        <v>107502022</v>
      </c>
      <c r="L646" s="2">
        <v>45224</v>
      </c>
      <c r="M646">
        <v>17</v>
      </c>
      <c r="N646">
        <v>1</v>
      </c>
      <c r="O646">
        <v>1</v>
      </c>
      <c r="P646">
        <v>1</v>
      </c>
      <c r="Q646" t="s">
        <v>7</v>
      </c>
    </row>
    <row r="647" spans="1:17">
      <c r="A647" t="s">
        <v>998</v>
      </c>
      <c r="B647" s="669" t="s">
        <v>942</v>
      </c>
      <c r="C647">
        <v>0</v>
      </c>
      <c r="E647" s="672" t="s">
        <v>956</v>
      </c>
      <c r="F647" t="s">
        <v>1031</v>
      </c>
      <c r="G647" s="669" t="s">
        <v>938</v>
      </c>
      <c r="H647">
        <v>1.5960000000000001</v>
      </c>
      <c r="J647" s="1" t="s">
        <v>770</v>
      </c>
      <c r="K647">
        <v>105611575</v>
      </c>
      <c r="L647" s="2">
        <v>43354</v>
      </c>
      <c r="M647">
        <v>21</v>
      </c>
      <c r="N647">
        <v>2</v>
      </c>
      <c r="O647">
        <v>2</v>
      </c>
      <c r="P647">
        <v>4</v>
      </c>
      <c r="Q647" t="s">
        <v>3</v>
      </c>
    </row>
    <row r="648" spans="1:17">
      <c r="A648" t="s">
        <v>998</v>
      </c>
      <c r="B648" s="669" t="s">
        <v>942</v>
      </c>
      <c r="C648">
        <v>0</v>
      </c>
      <c r="E648" s="672" t="s">
        <v>956</v>
      </c>
      <c r="F648" t="s">
        <v>1031</v>
      </c>
      <c r="G648" s="669" t="s">
        <v>938</v>
      </c>
      <c r="H648">
        <v>1.5960000000000001</v>
      </c>
      <c r="J648" s="1" t="s">
        <v>770</v>
      </c>
      <c r="K648">
        <v>105669430</v>
      </c>
      <c r="L648" s="2">
        <v>43399</v>
      </c>
      <c r="M648">
        <v>21</v>
      </c>
      <c r="N648">
        <v>2</v>
      </c>
      <c r="O648">
        <v>7</v>
      </c>
      <c r="P648">
        <v>1</v>
      </c>
      <c r="Q648" t="s">
        <v>7</v>
      </c>
    </row>
    <row r="649" spans="1:17">
      <c r="A649" t="s">
        <v>998</v>
      </c>
      <c r="B649" s="669" t="s">
        <v>942</v>
      </c>
      <c r="C649">
        <v>0</v>
      </c>
      <c r="E649" s="672" t="s">
        <v>956</v>
      </c>
      <c r="F649" t="s">
        <v>1031</v>
      </c>
      <c r="G649" s="669" t="s">
        <v>938</v>
      </c>
      <c r="H649">
        <v>1.5960000000000001</v>
      </c>
      <c r="J649" s="1" t="s">
        <v>770</v>
      </c>
      <c r="K649">
        <v>105881669</v>
      </c>
      <c r="L649" s="2">
        <v>43592</v>
      </c>
      <c r="M649">
        <v>21</v>
      </c>
      <c r="N649">
        <v>1</v>
      </c>
      <c r="O649">
        <v>7</v>
      </c>
      <c r="P649">
        <v>1</v>
      </c>
      <c r="Q649" t="s">
        <v>7</v>
      </c>
    </row>
    <row r="650" spans="1:17">
      <c r="A650" t="s">
        <v>998</v>
      </c>
      <c r="B650" s="669" t="s">
        <v>942</v>
      </c>
      <c r="C650">
        <v>0</v>
      </c>
      <c r="E650" s="672" t="s">
        <v>956</v>
      </c>
      <c r="F650" t="s">
        <v>1031</v>
      </c>
      <c r="G650" s="669" t="s">
        <v>938</v>
      </c>
      <c r="H650">
        <v>1.5960000000000001</v>
      </c>
      <c r="J650" s="1" t="s">
        <v>770</v>
      </c>
      <c r="K650">
        <v>107011023</v>
      </c>
      <c r="L650" s="2">
        <v>44752</v>
      </c>
      <c r="M650">
        <v>21</v>
      </c>
      <c r="N650">
        <v>2</v>
      </c>
      <c r="O650">
        <v>7</v>
      </c>
      <c r="P650">
        <v>1</v>
      </c>
      <c r="Q650" t="s">
        <v>7</v>
      </c>
    </row>
    <row r="651" spans="1:17">
      <c r="A651" t="s">
        <v>998</v>
      </c>
      <c r="B651" s="669" t="s">
        <v>942</v>
      </c>
      <c r="C651">
        <v>0</v>
      </c>
      <c r="E651" s="672" t="s">
        <v>956</v>
      </c>
      <c r="F651" t="s">
        <v>1031</v>
      </c>
      <c r="G651" s="669" t="s">
        <v>938</v>
      </c>
      <c r="H651">
        <v>1.5960000000000001</v>
      </c>
      <c r="J651" s="1" t="s">
        <v>770</v>
      </c>
      <c r="K651">
        <v>107719790</v>
      </c>
      <c r="L651" s="2">
        <v>45427</v>
      </c>
      <c r="M651">
        <v>21</v>
      </c>
      <c r="N651">
        <v>2</v>
      </c>
      <c r="O651">
        <v>1</v>
      </c>
      <c r="P651">
        <v>1</v>
      </c>
      <c r="Q651" t="s">
        <v>7</v>
      </c>
    </row>
    <row r="652" spans="1:17">
      <c r="A652" t="s">
        <v>998</v>
      </c>
      <c r="B652" s="669" t="s">
        <v>942</v>
      </c>
      <c r="C652">
        <v>0</v>
      </c>
      <c r="E652" s="672" t="s">
        <v>956</v>
      </c>
      <c r="F652" t="s">
        <v>1031</v>
      </c>
      <c r="G652" s="669" t="s">
        <v>938</v>
      </c>
      <c r="H652">
        <v>1.5960000000000001</v>
      </c>
      <c r="J652" s="1" t="s">
        <v>770</v>
      </c>
      <c r="K652">
        <v>106887096</v>
      </c>
      <c r="L652" s="2">
        <v>44632</v>
      </c>
      <c r="M652">
        <v>23</v>
      </c>
      <c r="N652">
        <v>1</v>
      </c>
      <c r="O652">
        <v>2</v>
      </c>
      <c r="P652">
        <v>1</v>
      </c>
      <c r="Q652" t="s">
        <v>7</v>
      </c>
    </row>
    <row r="653" spans="1:17">
      <c r="A653" t="s">
        <v>998</v>
      </c>
      <c r="B653" s="669" t="s">
        <v>942</v>
      </c>
      <c r="C653">
        <v>0</v>
      </c>
      <c r="E653" s="672" t="s">
        <v>956</v>
      </c>
      <c r="F653" t="s">
        <v>1031</v>
      </c>
      <c r="G653" s="669" t="s">
        <v>938</v>
      </c>
      <c r="H653">
        <v>1.5960000000000001</v>
      </c>
      <c r="J653" s="1" t="s">
        <v>770</v>
      </c>
      <c r="K653">
        <v>106802326</v>
      </c>
      <c r="L653" s="2">
        <v>44496</v>
      </c>
      <c r="M653">
        <v>30</v>
      </c>
      <c r="N653">
        <v>1</v>
      </c>
      <c r="O653">
        <v>7</v>
      </c>
      <c r="P653">
        <v>1</v>
      </c>
      <c r="Q653" t="s">
        <v>7</v>
      </c>
    </row>
    <row r="654" spans="1:17">
      <c r="A654" t="s">
        <v>998</v>
      </c>
      <c r="B654" s="669" t="s">
        <v>942</v>
      </c>
      <c r="C654">
        <v>0</v>
      </c>
      <c r="D654" t="s">
        <v>762</v>
      </c>
      <c r="E654" s="672" t="s">
        <v>956</v>
      </c>
      <c r="F654" t="s">
        <v>1031</v>
      </c>
      <c r="G654" s="669" t="s">
        <v>938</v>
      </c>
      <c r="H654">
        <v>1.5960000000000001</v>
      </c>
      <c r="J654" s="1" t="s">
        <v>770</v>
      </c>
      <c r="K654">
        <v>107034777</v>
      </c>
      <c r="L654" s="2">
        <v>44776</v>
      </c>
      <c r="M654">
        <v>30</v>
      </c>
      <c r="N654">
        <v>1</v>
      </c>
      <c r="O654">
        <v>1</v>
      </c>
      <c r="P654">
        <v>1</v>
      </c>
      <c r="Q654" t="s">
        <v>7</v>
      </c>
    </row>
    <row r="655" spans="1:17">
      <c r="A655" t="s">
        <v>998</v>
      </c>
      <c r="B655" s="669" t="s">
        <v>942</v>
      </c>
      <c r="C655">
        <v>0</v>
      </c>
      <c r="E655" s="672" t="s">
        <v>956</v>
      </c>
      <c r="F655" t="s">
        <v>1031</v>
      </c>
      <c r="G655" s="669" t="s">
        <v>938</v>
      </c>
      <c r="H655">
        <v>1.5960000000000001</v>
      </c>
      <c r="J655" s="1" t="s">
        <v>770</v>
      </c>
      <c r="K655">
        <v>107487853</v>
      </c>
      <c r="L655" s="2">
        <v>45211</v>
      </c>
      <c r="M655">
        <v>30</v>
      </c>
      <c r="N655">
        <v>1</v>
      </c>
      <c r="O655">
        <v>8</v>
      </c>
      <c r="P655">
        <v>1</v>
      </c>
      <c r="Q655" t="s">
        <v>7</v>
      </c>
    </row>
    <row r="656" spans="1:17">
      <c r="A656" t="s">
        <v>998</v>
      </c>
      <c r="B656" s="669" t="s">
        <v>942</v>
      </c>
      <c r="C656">
        <v>0</v>
      </c>
      <c r="E656" s="672" t="s">
        <v>956</v>
      </c>
      <c r="F656" t="s">
        <v>1031</v>
      </c>
      <c r="G656" s="669" t="s">
        <v>938</v>
      </c>
      <c r="H656">
        <v>1.5960000000000001</v>
      </c>
      <c r="J656" s="1" t="s">
        <v>770</v>
      </c>
      <c r="K656">
        <v>107564795</v>
      </c>
      <c r="L656" s="2">
        <v>45265</v>
      </c>
      <c r="M656">
        <v>30</v>
      </c>
      <c r="N656">
        <v>1</v>
      </c>
      <c r="O656">
        <v>7</v>
      </c>
      <c r="P656">
        <v>1</v>
      </c>
      <c r="Q656" t="s">
        <v>7</v>
      </c>
    </row>
    <row r="657" spans="1:17">
      <c r="A657" t="s">
        <v>998</v>
      </c>
      <c r="B657" s="669" t="s">
        <v>942</v>
      </c>
      <c r="C657">
        <v>0</v>
      </c>
      <c r="E657" s="672" t="s">
        <v>956</v>
      </c>
      <c r="F657" t="s">
        <v>1031</v>
      </c>
      <c r="G657" s="669" t="s">
        <v>938</v>
      </c>
      <c r="H657">
        <v>1.5960000000000001</v>
      </c>
      <c r="J657" s="1" t="s">
        <v>770</v>
      </c>
      <c r="K657">
        <v>108550627</v>
      </c>
      <c r="L657" s="2">
        <v>46209</v>
      </c>
      <c r="M657">
        <v>31</v>
      </c>
      <c r="N657">
        <v>1</v>
      </c>
      <c r="O657">
        <v>20</v>
      </c>
      <c r="P657">
        <v>1</v>
      </c>
      <c r="Q657" t="s">
        <v>7</v>
      </c>
    </row>
    <row r="658" spans="1:17">
      <c r="A658" t="s">
        <v>998</v>
      </c>
      <c r="B658" s="669" t="s">
        <v>942</v>
      </c>
      <c r="C658">
        <v>0</v>
      </c>
      <c r="E658" s="672" t="s">
        <v>956</v>
      </c>
      <c r="F658" t="s">
        <v>1048</v>
      </c>
      <c r="G658" s="669" t="s">
        <v>938</v>
      </c>
      <c r="H658">
        <v>1.5960000000000001</v>
      </c>
      <c r="J658" s="1" t="s">
        <v>770</v>
      </c>
      <c r="K658">
        <v>107688138</v>
      </c>
      <c r="L658" s="2">
        <v>45397</v>
      </c>
      <c r="M658">
        <v>30</v>
      </c>
      <c r="N658">
        <v>1</v>
      </c>
      <c r="O658">
        <v>7</v>
      </c>
      <c r="P658">
        <v>1</v>
      </c>
      <c r="Q658" t="s">
        <v>7</v>
      </c>
    </row>
    <row r="659" spans="1:17">
      <c r="A659" t="s">
        <v>998</v>
      </c>
      <c r="B659" s="669" t="s">
        <v>942</v>
      </c>
      <c r="C659">
        <v>0</v>
      </c>
      <c r="E659" s="672" t="s">
        <v>956</v>
      </c>
      <c r="G659" s="669" t="s">
        <v>938</v>
      </c>
      <c r="H659">
        <v>1.5960000000000001</v>
      </c>
      <c r="J659" s="1" t="s">
        <v>770</v>
      </c>
      <c r="K659">
        <v>108339105</v>
      </c>
      <c r="L659" s="2">
        <v>46007</v>
      </c>
      <c r="M659">
        <v>30</v>
      </c>
      <c r="N659">
        <v>1</v>
      </c>
      <c r="O659">
        <v>0</v>
      </c>
      <c r="P659">
        <v>4</v>
      </c>
      <c r="Q659" t="s">
        <v>7</v>
      </c>
    </row>
    <row r="660" spans="1:17">
      <c r="A660" t="s">
        <v>998</v>
      </c>
      <c r="B660" s="669" t="s">
        <v>942</v>
      </c>
      <c r="C660">
        <v>1E-3</v>
      </c>
      <c r="D660" t="s">
        <v>756</v>
      </c>
      <c r="E660" s="672" t="s">
        <v>956</v>
      </c>
      <c r="F660" t="s">
        <v>1114</v>
      </c>
      <c r="G660" s="669" t="s">
        <v>938</v>
      </c>
      <c r="H660">
        <v>1.597</v>
      </c>
      <c r="J660" s="1" t="s">
        <v>770</v>
      </c>
      <c r="K660">
        <v>106846544</v>
      </c>
      <c r="L660" s="2">
        <v>44590</v>
      </c>
      <c r="M660">
        <v>21</v>
      </c>
      <c r="N660">
        <v>1</v>
      </c>
      <c r="O660">
        <v>7</v>
      </c>
      <c r="P660">
        <v>4</v>
      </c>
      <c r="Q660" t="s">
        <v>7</v>
      </c>
    </row>
    <row r="661" spans="1:17">
      <c r="A661" t="s">
        <v>998</v>
      </c>
      <c r="B661" s="669" t="s">
        <v>942</v>
      </c>
      <c r="C661">
        <v>2.8000000000000001E-2</v>
      </c>
      <c r="D661" t="s">
        <v>756</v>
      </c>
      <c r="E661" s="672" t="s">
        <v>956</v>
      </c>
      <c r="F661" t="s">
        <v>1031</v>
      </c>
      <c r="G661" s="669" t="s">
        <v>938</v>
      </c>
      <c r="H661">
        <v>1.6240000000000001</v>
      </c>
      <c r="J661" s="1" t="s">
        <v>770</v>
      </c>
      <c r="K661">
        <v>106521356</v>
      </c>
      <c r="L661" s="2">
        <v>44232</v>
      </c>
      <c r="M661">
        <v>30</v>
      </c>
      <c r="N661">
        <v>2</v>
      </c>
      <c r="P661">
        <v>2</v>
      </c>
      <c r="Q661" t="s">
        <v>7</v>
      </c>
    </row>
    <row r="662" spans="1:17">
      <c r="A662" t="s">
        <v>998</v>
      </c>
      <c r="B662" s="669" t="s">
        <v>942</v>
      </c>
      <c r="C662">
        <v>2.8000000000000001E-2</v>
      </c>
      <c r="D662" t="s">
        <v>762</v>
      </c>
      <c r="E662" s="672" t="s">
        <v>956</v>
      </c>
      <c r="F662" s="672" t="s">
        <v>956</v>
      </c>
      <c r="G662" s="669" t="s">
        <v>938</v>
      </c>
      <c r="H662">
        <v>1.6240000000000001</v>
      </c>
      <c r="J662" s="1" t="s">
        <v>770</v>
      </c>
      <c r="K662">
        <v>108189366</v>
      </c>
      <c r="L662" s="2">
        <v>45871</v>
      </c>
      <c r="M662">
        <v>21</v>
      </c>
      <c r="N662">
        <v>2</v>
      </c>
      <c r="O662">
        <v>1</v>
      </c>
      <c r="P662">
        <v>1</v>
      </c>
      <c r="Q662" t="s">
        <v>7</v>
      </c>
    </row>
    <row r="663" spans="1:17">
      <c r="A663" t="s">
        <v>998</v>
      </c>
      <c r="B663" s="669" t="s">
        <v>942</v>
      </c>
      <c r="C663">
        <v>4.1000000000000002E-2</v>
      </c>
      <c r="D663" t="s">
        <v>756</v>
      </c>
      <c r="E663" s="672" t="s">
        <v>956</v>
      </c>
      <c r="F663" t="s">
        <v>1010</v>
      </c>
      <c r="G663" s="669" t="s">
        <v>938</v>
      </c>
      <c r="H663">
        <v>1.637</v>
      </c>
      <c r="J663" s="1" t="s">
        <v>770</v>
      </c>
      <c r="K663">
        <v>107409534</v>
      </c>
      <c r="L663" s="2">
        <v>45136</v>
      </c>
      <c r="M663">
        <v>30</v>
      </c>
      <c r="N663">
        <v>1</v>
      </c>
      <c r="O663">
        <v>0</v>
      </c>
      <c r="P663">
        <v>1</v>
      </c>
      <c r="Q663" t="s">
        <v>3</v>
      </c>
    </row>
    <row r="664" spans="1:17">
      <c r="A664" t="s">
        <v>998</v>
      </c>
      <c r="B664" s="669" t="s">
        <v>942</v>
      </c>
      <c r="C664">
        <v>5.3999999999999999E-2</v>
      </c>
      <c r="D664" t="s">
        <v>758</v>
      </c>
      <c r="E664" t="s">
        <v>1031</v>
      </c>
      <c r="F664" s="672" t="s">
        <v>956</v>
      </c>
      <c r="G664" s="669" t="s">
        <v>938</v>
      </c>
      <c r="H664">
        <v>1.669</v>
      </c>
      <c r="J664" s="1" t="s">
        <v>770</v>
      </c>
      <c r="K664">
        <v>106271943</v>
      </c>
      <c r="L664" s="2">
        <v>43959</v>
      </c>
      <c r="M664">
        <v>30</v>
      </c>
      <c r="N664">
        <v>2</v>
      </c>
      <c r="O664">
        <v>7</v>
      </c>
      <c r="P664">
        <v>1</v>
      </c>
      <c r="Q664" t="s">
        <v>8</v>
      </c>
    </row>
    <row r="665" spans="1:17">
      <c r="A665" t="s">
        <v>998</v>
      </c>
      <c r="B665" s="669" t="s">
        <v>942</v>
      </c>
      <c r="C665">
        <v>7.5999999999999998E-2</v>
      </c>
      <c r="D665" t="s">
        <v>762</v>
      </c>
      <c r="E665" s="672" t="s">
        <v>956</v>
      </c>
      <c r="F665" t="s">
        <v>1004</v>
      </c>
      <c r="G665" s="669" t="s">
        <v>938</v>
      </c>
      <c r="H665">
        <v>1.6719999999999999</v>
      </c>
      <c r="J665" s="1" t="s">
        <v>770</v>
      </c>
      <c r="K665">
        <v>108546778</v>
      </c>
      <c r="L665" s="2">
        <v>46204</v>
      </c>
      <c r="M665">
        <v>28</v>
      </c>
      <c r="N665">
        <v>1</v>
      </c>
      <c r="O665">
        <v>0</v>
      </c>
      <c r="P665">
        <v>1</v>
      </c>
      <c r="Q665" t="s">
        <v>7</v>
      </c>
    </row>
    <row r="666" spans="1:17">
      <c r="A666" t="s">
        <v>998</v>
      </c>
      <c r="B666" s="669" t="s">
        <v>942</v>
      </c>
      <c r="C666">
        <v>7.5999999999999998E-2</v>
      </c>
      <c r="D666" t="s">
        <v>762</v>
      </c>
      <c r="E666" s="672" t="s">
        <v>956</v>
      </c>
      <c r="F666" t="s">
        <v>1031</v>
      </c>
      <c r="G666" s="669" t="s">
        <v>938</v>
      </c>
      <c r="H666">
        <v>1.6719999999999999</v>
      </c>
      <c r="J666" s="1" t="s">
        <v>770</v>
      </c>
      <c r="K666">
        <v>108259953</v>
      </c>
      <c r="L666" s="2">
        <v>45940</v>
      </c>
      <c r="M666">
        <v>21</v>
      </c>
      <c r="N666">
        <v>1</v>
      </c>
      <c r="O666">
        <v>0</v>
      </c>
      <c r="P666">
        <v>1</v>
      </c>
      <c r="Q666" t="s">
        <v>7</v>
      </c>
    </row>
    <row r="667" spans="1:17">
      <c r="A667" t="s">
        <v>998</v>
      </c>
      <c r="B667" s="669" t="s">
        <v>942</v>
      </c>
      <c r="C667">
        <v>3.2000000000000001E-2</v>
      </c>
      <c r="D667" t="s">
        <v>765</v>
      </c>
      <c r="E667" t="s">
        <v>1031</v>
      </c>
      <c r="F667" s="672" t="s">
        <v>956</v>
      </c>
      <c r="G667" s="669" t="s">
        <v>938</v>
      </c>
      <c r="H667">
        <v>1.6910000000000001</v>
      </c>
      <c r="J667" s="1" t="s">
        <v>770</v>
      </c>
      <c r="K667">
        <v>108226112</v>
      </c>
      <c r="L667" s="2">
        <v>45910</v>
      </c>
      <c r="M667">
        <v>28</v>
      </c>
      <c r="N667">
        <v>1</v>
      </c>
      <c r="O667">
        <v>0</v>
      </c>
      <c r="P667">
        <v>2</v>
      </c>
      <c r="Q667" t="s">
        <v>7</v>
      </c>
    </row>
    <row r="668" spans="1:17">
      <c r="A668" t="s">
        <v>998</v>
      </c>
      <c r="B668" s="669" t="s">
        <v>942</v>
      </c>
      <c r="C668">
        <v>8.9999999999999993E-3</v>
      </c>
      <c r="D668" t="s">
        <v>758</v>
      </c>
      <c r="E668" t="s">
        <v>1031</v>
      </c>
      <c r="F668" s="672" t="s">
        <v>956</v>
      </c>
      <c r="G668" s="669" t="s">
        <v>938</v>
      </c>
      <c r="H668">
        <v>1.714</v>
      </c>
      <c r="J668" s="1" t="s">
        <v>770</v>
      </c>
      <c r="K668">
        <v>105107758</v>
      </c>
      <c r="L668" s="2">
        <v>42863</v>
      </c>
      <c r="M668">
        <v>21</v>
      </c>
      <c r="N668">
        <v>10</v>
      </c>
      <c r="O668">
        <v>0</v>
      </c>
      <c r="P668">
        <v>1</v>
      </c>
      <c r="Q668" t="s">
        <v>7</v>
      </c>
    </row>
    <row r="669" spans="1:17">
      <c r="A669" t="s">
        <v>998</v>
      </c>
      <c r="B669" s="669" t="s">
        <v>942</v>
      </c>
      <c r="C669">
        <v>3.0000000000000001E-3</v>
      </c>
      <c r="D669" t="s">
        <v>758</v>
      </c>
      <c r="E669" t="s">
        <v>1031</v>
      </c>
      <c r="F669" t="s">
        <v>1029</v>
      </c>
      <c r="G669" s="669" t="s">
        <v>938</v>
      </c>
      <c r="H669">
        <v>1.72</v>
      </c>
      <c r="J669" s="1" t="s">
        <v>770</v>
      </c>
      <c r="K669">
        <v>107394861</v>
      </c>
      <c r="L669" s="2">
        <v>45120</v>
      </c>
      <c r="M669">
        <v>28</v>
      </c>
      <c r="N669">
        <v>1</v>
      </c>
      <c r="O669">
        <v>2</v>
      </c>
      <c r="P669">
        <v>1</v>
      </c>
      <c r="Q669" t="s">
        <v>7</v>
      </c>
    </row>
    <row r="670" spans="1:17">
      <c r="A670" t="s">
        <v>998</v>
      </c>
      <c r="B670" t="s">
        <v>1031</v>
      </c>
      <c r="C670">
        <v>0</v>
      </c>
      <c r="E670" s="669" t="s">
        <v>942</v>
      </c>
      <c r="F670" t="s">
        <v>1009</v>
      </c>
      <c r="G670" s="669" t="s">
        <v>938</v>
      </c>
      <c r="H670">
        <v>1.7230000000000001</v>
      </c>
      <c r="J670" s="1" t="s">
        <v>770</v>
      </c>
      <c r="K670">
        <v>105042553</v>
      </c>
      <c r="L670" s="2">
        <v>42796</v>
      </c>
      <c r="M670">
        <v>21</v>
      </c>
      <c r="N670">
        <v>1</v>
      </c>
      <c r="O670">
        <v>8</v>
      </c>
      <c r="P670">
        <v>1</v>
      </c>
      <c r="Q670" t="s">
        <v>7</v>
      </c>
    </row>
    <row r="671" spans="1:17">
      <c r="A671" t="s">
        <v>998</v>
      </c>
      <c r="B671" t="s">
        <v>1031</v>
      </c>
      <c r="C671">
        <v>0</v>
      </c>
      <c r="E671" s="669" t="s">
        <v>942</v>
      </c>
      <c r="F671" t="s">
        <v>1017</v>
      </c>
      <c r="G671" s="669" t="s">
        <v>938</v>
      </c>
      <c r="H671">
        <v>1.7230000000000001</v>
      </c>
      <c r="J671" s="1" t="s">
        <v>770</v>
      </c>
      <c r="K671">
        <v>108066279</v>
      </c>
      <c r="L671" s="2">
        <v>45749</v>
      </c>
      <c r="M671">
        <v>21</v>
      </c>
      <c r="N671">
        <v>1</v>
      </c>
      <c r="O671">
        <v>8</v>
      </c>
      <c r="P671">
        <v>1</v>
      </c>
      <c r="Q671" t="s">
        <v>7</v>
      </c>
    </row>
    <row r="672" spans="1:17">
      <c r="A672" t="s">
        <v>998</v>
      </c>
      <c r="B672" t="s">
        <v>1031</v>
      </c>
      <c r="C672">
        <v>0</v>
      </c>
      <c r="E672" s="669" t="s">
        <v>942</v>
      </c>
      <c r="F672" t="s">
        <v>1017</v>
      </c>
      <c r="G672" s="669" t="s">
        <v>938</v>
      </c>
      <c r="H672">
        <v>1.7230000000000001</v>
      </c>
      <c r="J672" s="1" t="s">
        <v>770</v>
      </c>
      <c r="K672">
        <v>108260126</v>
      </c>
      <c r="L672" s="2">
        <v>45940</v>
      </c>
      <c r="M672">
        <v>30</v>
      </c>
      <c r="N672">
        <v>1</v>
      </c>
      <c r="O672">
        <v>8</v>
      </c>
      <c r="P672">
        <v>1</v>
      </c>
      <c r="Q672" t="s">
        <v>7</v>
      </c>
    </row>
    <row r="673" spans="1:17">
      <c r="A673" t="s">
        <v>998</v>
      </c>
      <c r="B673" s="669" t="s">
        <v>942</v>
      </c>
      <c r="C673">
        <v>0</v>
      </c>
      <c r="D673" t="s">
        <v>6</v>
      </c>
      <c r="E673" t="s">
        <v>1031</v>
      </c>
      <c r="F673" t="s">
        <v>1009</v>
      </c>
      <c r="G673" s="669" t="s">
        <v>938</v>
      </c>
      <c r="H673">
        <v>1.7230000000000001</v>
      </c>
      <c r="J673" s="1" t="s">
        <v>770</v>
      </c>
      <c r="K673">
        <v>107474941</v>
      </c>
      <c r="L673" s="2">
        <v>45201</v>
      </c>
      <c r="M673">
        <v>21</v>
      </c>
      <c r="N673">
        <v>1</v>
      </c>
      <c r="O673">
        <v>0</v>
      </c>
      <c r="P673">
        <v>1</v>
      </c>
      <c r="Q673" t="s">
        <v>7</v>
      </c>
    </row>
    <row r="674" spans="1:17">
      <c r="A674" t="s">
        <v>998</v>
      </c>
      <c r="B674" s="669" t="s">
        <v>942</v>
      </c>
      <c r="C674">
        <v>0</v>
      </c>
      <c r="E674" t="s">
        <v>1031</v>
      </c>
      <c r="F674" t="s">
        <v>1009</v>
      </c>
      <c r="G674" s="669" t="s">
        <v>938</v>
      </c>
      <c r="H674">
        <v>1.7230000000000001</v>
      </c>
      <c r="J674" s="1" t="s">
        <v>770</v>
      </c>
      <c r="K674">
        <v>107094839</v>
      </c>
      <c r="L674" s="2">
        <v>44833</v>
      </c>
      <c r="M674">
        <v>28</v>
      </c>
      <c r="N674">
        <v>1</v>
      </c>
      <c r="O674">
        <v>0</v>
      </c>
      <c r="P674">
        <v>1</v>
      </c>
      <c r="Q674" t="s">
        <v>7</v>
      </c>
    </row>
    <row r="675" spans="1:17">
      <c r="A675" t="s">
        <v>998</v>
      </c>
      <c r="B675" s="669" t="s">
        <v>942</v>
      </c>
      <c r="C675">
        <v>0</v>
      </c>
      <c r="D675" t="s">
        <v>757</v>
      </c>
      <c r="E675" t="s">
        <v>1031</v>
      </c>
      <c r="F675" t="s">
        <v>1009</v>
      </c>
      <c r="G675" s="669" t="s">
        <v>938</v>
      </c>
      <c r="H675">
        <v>1.7230000000000001</v>
      </c>
      <c r="J675" s="1" t="s">
        <v>770</v>
      </c>
      <c r="K675">
        <v>107324068</v>
      </c>
      <c r="L675" s="2">
        <v>45050</v>
      </c>
      <c r="M675">
        <v>30</v>
      </c>
      <c r="N675">
        <v>1</v>
      </c>
      <c r="O675">
        <v>8</v>
      </c>
      <c r="P675">
        <v>1</v>
      </c>
      <c r="Q675" t="s">
        <v>7</v>
      </c>
    </row>
    <row r="676" spans="1:17">
      <c r="A676" t="s">
        <v>998</v>
      </c>
      <c r="B676" s="669" t="s">
        <v>942</v>
      </c>
      <c r="C676">
        <v>5.0000000000000001E-3</v>
      </c>
      <c r="D676" t="s">
        <v>756</v>
      </c>
      <c r="E676" t="s">
        <v>1031</v>
      </c>
      <c r="F676" t="s">
        <v>1009</v>
      </c>
      <c r="G676" s="669" t="s">
        <v>938</v>
      </c>
      <c r="H676">
        <v>1.728</v>
      </c>
      <c r="J676" s="1" t="s">
        <v>770</v>
      </c>
      <c r="K676">
        <v>106211351</v>
      </c>
      <c r="L676" s="2">
        <v>43883</v>
      </c>
      <c r="M676">
        <v>30</v>
      </c>
      <c r="N676">
        <v>1</v>
      </c>
      <c r="O676">
        <v>0</v>
      </c>
      <c r="P676">
        <v>1</v>
      </c>
      <c r="Q676" t="s">
        <v>7</v>
      </c>
    </row>
    <row r="677" spans="1:17">
      <c r="A677" t="s">
        <v>998</v>
      </c>
      <c r="B677" s="669" t="s">
        <v>942</v>
      </c>
      <c r="C677">
        <v>8.9999999999999993E-3</v>
      </c>
      <c r="D677" t="s">
        <v>756</v>
      </c>
      <c r="E677" t="s">
        <v>1031</v>
      </c>
      <c r="F677" t="s">
        <v>1009</v>
      </c>
      <c r="G677" s="669" t="s">
        <v>938</v>
      </c>
      <c r="H677">
        <v>1.732</v>
      </c>
      <c r="J677" s="1" t="s">
        <v>770</v>
      </c>
      <c r="K677">
        <v>106972617</v>
      </c>
      <c r="L677" s="2">
        <v>44712</v>
      </c>
      <c r="M677">
        <v>21</v>
      </c>
      <c r="N677">
        <v>1</v>
      </c>
      <c r="O677">
        <v>0</v>
      </c>
      <c r="P677">
        <v>1</v>
      </c>
      <c r="Q677" t="s">
        <v>3</v>
      </c>
    </row>
    <row r="678" spans="1:17">
      <c r="A678" t="s">
        <v>998</v>
      </c>
      <c r="B678" s="669" t="s">
        <v>942</v>
      </c>
      <c r="C678">
        <v>8.9999999999999993E-3</v>
      </c>
      <c r="D678" t="s">
        <v>762</v>
      </c>
      <c r="E678" t="s">
        <v>1031</v>
      </c>
      <c r="F678" t="s">
        <v>1009</v>
      </c>
      <c r="G678" s="669" t="s">
        <v>938</v>
      </c>
      <c r="H678">
        <v>1.732</v>
      </c>
      <c r="J678" s="1" t="s">
        <v>770</v>
      </c>
      <c r="K678">
        <v>107615077</v>
      </c>
      <c r="L678" s="2">
        <v>45327</v>
      </c>
      <c r="M678">
        <v>21</v>
      </c>
      <c r="N678">
        <v>1</v>
      </c>
      <c r="O678">
        <v>0</v>
      </c>
      <c r="P678">
        <v>1</v>
      </c>
      <c r="Q678" t="s">
        <v>7</v>
      </c>
    </row>
    <row r="679" spans="1:17">
      <c r="A679" t="s">
        <v>998</v>
      </c>
      <c r="B679" s="669" t="s">
        <v>942</v>
      </c>
      <c r="C679">
        <v>8.9999999999999993E-3</v>
      </c>
      <c r="D679" t="s">
        <v>762</v>
      </c>
      <c r="E679" t="s">
        <v>1031</v>
      </c>
      <c r="F679" t="s">
        <v>1009</v>
      </c>
      <c r="G679" s="669" t="s">
        <v>938</v>
      </c>
      <c r="H679">
        <v>1.732</v>
      </c>
      <c r="J679" s="1" t="s">
        <v>770</v>
      </c>
      <c r="K679">
        <v>108538290</v>
      </c>
      <c r="L679" s="2">
        <v>46196</v>
      </c>
      <c r="M679">
        <v>28</v>
      </c>
      <c r="N679">
        <v>1</v>
      </c>
      <c r="O679">
        <v>0</v>
      </c>
      <c r="P679">
        <v>1</v>
      </c>
      <c r="Q679" t="s">
        <v>7</v>
      </c>
    </row>
    <row r="680" spans="1:17">
      <c r="A680" t="s">
        <v>998</v>
      </c>
      <c r="B680" s="669" t="s">
        <v>942</v>
      </c>
      <c r="C680">
        <v>1.2E-2</v>
      </c>
      <c r="D680" t="s">
        <v>756</v>
      </c>
      <c r="E680" t="s">
        <v>1031</v>
      </c>
      <c r="F680" t="s">
        <v>1009</v>
      </c>
      <c r="G680" s="669" t="s">
        <v>938</v>
      </c>
      <c r="H680">
        <v>1.7350000000000001</v>
      </c>
      <c r="J680" s="1" t="s">
        <v>770</v>
      </c>
      <c r="K680">
        <v>107847003</v>
      </c>
      <c r="L680" s="2">
        <v>45547</v>
      </c>
      <c r="M680">
        <v>24</v>
      </c>
      <c r="N680">
        <v>1</v>
      </c>
      <c r="O680">
        <v>0</v>
      </c>
      <c r="P680">
        <v>1</v>
      </c>
      <c r="Q680" t="s">
        <v>7</v>
      </c>
    </row>
    <row r="681" spans="1:17">
      <c r="A681" t="s">
        <v>998</v>
      </c>
      <c r="B681" s="669" t="s">
        <v>942</v>
      </c>
      <c r="C681">
        <v>1.9E-2</v>
      </c>
      <c r="D681" t="s">
        <v>762</v>
      </c>
      <c r="E681" t="s">
        <v>1031</v>
      </c>
      <c r="F681" t="s">
        <v>1009</v>
      </c>
      <c r="G681" s="669" t="s">
        <v>938</v>
      </c>
      <c r="H681">
        <v>1.742</v>
      </c>
      <c r="J681" s="1" t="s">
        <v>770</v>
      </c>
      <c r="K681">
        <v>106802460</v>
      </c>
      <c r="L681" s="2">
        <v>44543</v>
      </c>
      <c r="M681">
        <v>30</v>
      </c>
      <c r="N681">
        <v>1</v>
      </c>
      <c r="O681">
        <v>0</v>
      </c>
      <c r="P681">
        <v>2</v>
      </c>
      <c r="Q681" t="s">
        <v>7</v>
      </c>
    </row>
    <row r="682" spans="1:17">
      <c r="A682" t="s">
        <v>998</v>
      </c>
      <c r="B682" s="669" t="s">
        <v>942</v>
      </c>
      <c r="C682">
        <v>2.4E-2</v>
      </c>
      <c r="D682" t="s">
        <v>756</v>
      </c>
      <c r="E682" t="s">
        <v>1031</v>
      </c>
      <c r="F682" t="s">
        <v>1009</v>
      </c>
      <c r="G682" s="669" t="s">
        <v>938</v>
      </c>
      <c r="H682">
        <v>1.7470000000000001</v>
      </c>
      <c r="J682" s="1" t="s">
        <v>770</v>
      </c>
      <c r="K682">
        <v>105671767</v>
      </c>
      <c r="L682" s="2">
        <v>43399</v>
      </c>
      <c r="M682">
        <v>30</v>
      </c>
      <c r="N682">
        <v>2</v>
      </c>
      <c r="O682">
        <v>0</v>
      </c>
      <c r="P682">
        <v>1</v>
      </c>
      <c r="Q682" t="s">
        <v>7</v>
      </c>
    </row>
    <row r="683" spans="1:17">
      <c r="A683" t="s">
        <v>998</v>
      </c>
      <c r="B683" s="669" t="s">
        <v>942</v>
      </c>
      <c r="C683">
        <v>3.7999999999999999E-2</v>
      </c>
      <c r="D683" t="s">
        <v>756</v>
      </c>
      <c r="E683" t="s">
        <v>1031</v>
      </c>
      <c r="F683" t="s">
        <v>1009</v>
      </c>
      <c r="G683" s="669" t="s">
        <v>938</v>
      </c>
      <c r="H683">
        <v>1.7609999999999999</v>
      </c>
      <c r="J683" s="1" t="s">
        <v>770</v>
      </c>
      <c r="K683">
        <v>108373250</v>
      </c>
      <c r="L683" s="2">
        <v>46038</v>
      </c>
      <c r="M683">
        <v>30</v>
      </c>
      <c r="N683">
        <v>1</v>
      </c>
      <c r="O683">
        <v>0</v>
      </c>
      <c r="P683">
        <v>1</v>
      </c>
      <c r="Q683" t="s">
        <v>3</v>
      </c>
    </row>
    <row r="684" spans="1:17">
      <c r="A684" t="s">
        <v>998</v>
      </c>
      <c r="B684" s="669" t="s">
        <v>942</v>
      </c>
      <c r="C684">
        <v>4.7E-2</v>
      </c>
      <c r="D684" t="s">
        <v>762</v>
      </c>
      <c r="E684" t="s">
        <v>1031</v>
      </c>
      <c r="F684" t="s">
        <v>1009</v>
      </c>
      <c r="G684" s="669" t="s">
        <v>938</v>
      </c>
      <c r="H684">
        <v>1.77</v>
      </c>
      <c r="J684" s="1" t="s">
        <v>770</v>
      </c>
      <c r="K684">
        <v>108092197</v>
      </c>
      <c r="L684" s="2">
        <v>45775</v>
      </c>
      <c r="M684">
        <v>24</v>
      </c>
      <c r="N684">
        <v>1</v>
      </c>
      <c r="O684">
        <v>0</v>
      </c>
      <c r="P684">
        <v>1</v>
      </c>
      <c r="Q684" t="s">
        <v>3</v>
      </c>
    </row>
    <row r="685" spans="1:17">
      <c r="A685" t="s">
        <v>998</v>
      </c>
      <c r="B685" s="669" t="s">
        <v>942</v>
      </c>
      <c r="C685">
        <v>5.1999999999999998E-2</v>
      </c>
      <c r="D685" t="s">
        <v>756</v>
      </c>
      <c r="E685" t="s">
        <v>1031</v>
      </c>
      <c r="F685" t="s">
        <v>1009</v>
      </c>
      <c r="G685" s="669" t="s">
        <v>938</v>
      </c>
      <c r="H685">
        <v>1.7749999999999999</v>
      </c>
      <c r="J685" s="1" t="s">
        <v>770</v>
      </c>
      <c r="K685">
        <v>108192410</v>
      </c>
      <c r="L685" s="2">
        <v>45873</v>
      </c>
      <c r="M685">
        <v>21</v>
      </c>
      <c r="N685">
        <v>1</v>
      </c>
      <c r="O685">
        <v>0</v>
      </c>
      <c r="P685">
        <v>1</v>
      </c>
      <c r="Q685" t="s">
        <v>7</v>
      </c>
    </row>
    <row r="686" spans="1:17">
      <c r="A686" t="s">
        <v>998</v>
      </c>
      <c r="B686" s="669" t="s">
        <v>942</v>
      </c>
      <c r="C686">
        <v>5.2999999999999999E-2</v>
      </c>
      <c r="D686" t="s">
        <v>756</v>
      </c>
      <c r="E686" t="s">
        <v>1031</v>
      </c>
      <c r="F686" t="s">
        <v>1009</v>
      </c>
      <c r="G686" s="669" t="s">
        <v>938</v>
      </c>
      <c r="H686">
        <v>1.776</v>
      </c>
      <c r="J686" s="1" t="s">
        <v>770</v>
      </c>
      <c r="K686">
        <v>105233224</v>
      </c>
      <c r="L686" s="2">
        <v>42984</v>
      </c>
      <c r="M686">
        <v>23</v>
      </c>
      <c r="N686">
        <v>1</v>
      </c>
      <c r="O686">
        <v>0</v>
      </c>
      <c r="P686">
        <v>1</v>
      </c>
      <c r="Q686" t="s">
        <v>3</v>
      </c>
    </row>
    <row r="687" spans="1:17">
      <c r="A687" t="s">
        <v>998</v>
      </c>
      <c r="B687" s="669" t="s">
        <v>942</v>
      </c>
      <c r="C687">
        <v>5.3999999999999999E-2</v>
      </c>
      <c r="D687" t="s">
        <v>758</v>
      </c>
      <c r="E687" t="s">
        <v>1009</v>
      </c>
      <c r="F687" t="s">
        <v>1082</v>
      </c>
      <c r="G687" s="669" t="s">
        <v>938</v>
      </c>
      <c r="H687">
        <v>1.7889999999999999</v>
      </c>
      <c r="J687" s="1" t="s">
        <v>770</v>
      </c>
      <c r="K687">
        <v>105941656</v>
      </c>
      <c r="L687" s="2">
        <v>43641</v>
      </c>
      <c r="M687">
        <v>21</v>
      </c>
      <c r="N687">
        <v>1</v>
      </c>
      <c r="O687">
        <v>0</v>
      </c>
      <c r="P687">
        <v>1</v>
      </c>
      <c r="Q687" t="s">
        <v>3</v>
      </c>
    </row>
    <row r="688" spans="1:17">
      <c r="A688" t="s">
        <v>998</v>
      </c>
      <c r="B688" s="669" t="s">
        <v>942</v>
      </c>
      <c r="C688">
        <v>7.0000000000000007E-2</v>
      </c>
      <c r="D688" t="s">
        <v>756</v>
      </c>
      <c r="E688" t="s">
        <v>1031</v>
      </c>
      <c r="F688" t="s">
        <v>1009</v>
      </c>
      <c r="G688" s="669" t="s">
        <v>938</v>
      </c>
      <c r="H688">
        <v>1.7929999999999999</v>
      </c>
      <c r="J688" s="1" t="s">
        <v>770</v>
      </c>
      <c r="K688">
        <v>106586027</v>
      </c>
      <c r="L688" s="2">
        <v>44287</v>
      </c>
      <c r="M688">
        <v>23</v>
      </c>
      <c r="N688">
        <v>1</v>
      </c>
      <c r="P688">
        <v>1</v>
      </c>
      <c r="Q688" t="s">
        <v>3</v>
      </c>
    </row>
    <row r="689" spans="1:22">
      <c r="A689" t="s">
        <v>998</v>
      </c>
      <c r="B689" s="669" t="s">
        <v>942</v>
      </c>
      <c r="C689">
        <v>7.0000000000000007E-2</v>
      </c>
      <c r="D689" t="s">
        <v>762</v>
      </c>
      <c r="E689" t="s">
        <v>1031</v>
      </c>
      <c r="F689" t="s">
        <v>1009</v>
      </c>
      <c r="G689" s="669" t="s">
        <v>938</v>
      </c>
      <c r="H689">
        <v>1.7929999999999999</v>
      </c>
      <c r="J689" s="1" t="s">
        <v>770</v>
      </c>
      <c r="K689">
        <v>107618965</v>
      </c>
      <c r="L689" s="2">
        <v>45331</v>
      </c>
      <c r="M689">
        <v>24</v>
      </c>
      <c r="N689">
        <v>1</v>
      </c>
      <c r="O689">
        <v>8</v>
      </c>
      <c r="P689">
        <v>4</v>
      </c>
      <c r="Q689" t="s">
        <v>7</v>
      </c>
    </row>
    <row r="690" spans="1:22">
      <c r="A690" t="s">
        <v>998</v>
      </c>
      <c r="B690" s="669" t="s">
        <v>942</v>
      </c>
      <c r="C690">
        <v>4.9000000000000002E-2</v>
      </c>
      <c r="D690" t="s">
        <v>758</v>
      </c>
      <c r="E690" t="s">
        <v>1009</v>
      </c>
      <c r="F690" t="s">
        <v>1012</v>
      </c>
      <c r="G690" s="669" t="s">
        <v>938</v>
      </c>
      <c r="H690">
        <v>1.794</v>
      </c>
      <c r="J690" s="1" t="s">
        <v>770</v>
      </c>
      <c r="K690">
        <v>106510050</v>
      </c>
      <c r="L690" s="2">
        <v>44220</v>
      </c>
      <c r="M690">
        <v>1</v>
      </c>
      <c r="N690">
        <v>1</v>
      </c>
      <c r="O690">
        <v>0</v>
      </c>
      <c r="P690">
        <v>4</v>
      </c>
      <c r="Q690" t="s">
        <v>7</v>
      </c>
    </row>
    <row r="691" spans="1:22">
      <c r="A691" t="s">
        <v>998</v>
      </c>
      <c r="B691" s="669" t="s">
        <v>942</v>
      </c>
      <c r="C691">
        <v>4.5999999999999999E-2</v>
      </c>
      <c r="D691" t="s">
        <v>758</v>
      </c>
      <c r="E691" t="s">
        <v>1009</v>
      </c>
      <c r="F691" t="s">
        <v>1031</v>
      </c>
      <c r="G691" s="669" t="s">
        <v>938</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998</v>
      </c>
      <c r="B692" s="669" t="s">
        <v>942</v>
      </c>
      <c r="C692">
        <v>7.3999999999999996E-2</v>
      </c>
      <c r="D692" t="s">
        <v>756</v>
      </c>
      <c r="E692" t="s">
        <v>1031</v>
      </c>
      <c r="F692" t="s">
        <v>1009</v>
      </c>
      <c r="G692" s="669" t="s">
        <v>938</v>
      </c>
      <c r="H692">
        <v>1.7969999999999999</v>
      </c>
      <c r="J692" s="1" t="s">
        <v>770</v>
      </c>
      <c r="K692">
        <v>108215071</v>
      </c>
      <c r="L692" s="2">
        <v>45897</v>
      </c>
      <c r="M692">
        <v>30</v>
      </c>
      <c r="N692">
        <v>1</v>
      </c>
      <c r="O692">
        <v>4</v>
      </c>
      <c r="P692">
        <v>1</v>
      </c>
      <c r="Q692" t="s">
        <v>7</v>
      </c>
    </row>
    <row r="693" spans="1:22">
      <c r="A693" t="s">
        <v>998</v>
      </c>
      <c r="B693" s="669" t="s">
        <v>942</v>
      </c>
      <c r="C693">
        <v>7.5999999999999998E-2</v>
      </c>
      <c r="D693" t="s">
        <v>756</v>
      </c>
      <c r="E693" t="s">
        <v>1031</v>
      </c>
      <c r="F693" t="s">
        <v>1009</v>
      </c>
      <c r="G693" s="669" t="s">
        <v>938</v>
      </c>
      <c r="H693">
        <v>1.7989999999999999</v>
      </c>
      <c r="J693" s="1" t="s">
        <v>770</v>
      </c>
      <c r="K693">
        <v>107756319</v>
      </c>
      <c r="L693" s="2">
        <v>45461</v>
      </c>
      <c r="M693">
        <v>23</v>
      </c>
      <c r="N693">
        <v>1</v>
      </c>
      <c r="O693">
        <v>0</v>
      </c>
      <c r="P693">
        <v>1</v>
      </c>
      <c r="Q693" t="s">
        <v>7</v>
      </c>
    </row>
    <row r="694" spans="1:22">
      <c r="A694" t="s">
        <v>998</v>
      </c>
      <c r="B694" s="669" t="s">
        <v>942</v>
      </c>
      <c r="C694">
        <v>4.1000000000000002E-2</v>
      </c>
      <c r="D694" t="s">
        <v>765</v>
      </c>
      <c r="E694" t="s">
        <v>1009</v>
      </c>
      <c r="F694" t="s">
        <v>1031</v>
      </c>
      <c r="G694" s="669" t="s">
        <v>938</v>
      </c>
      <c r="H694">
        <v>1.802</v>
      </c>
      <c r="J694" s="1" t="s">
        <v>770</v>
      </c>
      <c r="K694">
        <v>108466071</v>
      </c>
      <c r="L694" s="2">
        <v>46127</v>
      </c>
      <c r="M694">
        <v>30</v>
      </c>
      <c r="N694">
        <v>1</v>
      </c>
      <c r="O694">
        <v>0</v>
      </c>
      <c r="P694">
        <v>1</v>
      </c>
      <c r="Q694" t="s">
        <v>3</v>
      </c>
    </row>
    <row r="695" spans="1:22">
      <c r="A695" t="s">
        <v>998</v>
      </c>
      <c r="B695" s="669" t="s">
        <v>942</v>
      </c>
      <c r="C695">
        <v>3.7999999999999999E-2</v>
      </c>
      <c r="D695" t="s">
        <v>758</v>
      </c>
      <c r="E695" t="s">
        <v>1009</v>
      </c>
      <c r="F695" t="s">
        <v>1031</v>
      </c>
      <c r="G695" s="669" t="s">
        <v>938</v>
      </c>
      <c r="H695">
        <v>1.8049999999999999</v>
      </c>
      <c r="J695" s="1" t="s">
        <v>770</v>
      </c>
      <c r="K695">
        <v>106944683</v>
      </c>
      <c r="L695" s="2">
        <v>44686</v>
      </c>
      <c r="M695">
        <v>30</v>
      </c>
      <c r="N695">
        <v>1</v>
      </c>
      <c r="O695">
        <v>8</v>
      </c>
      <c r="P695">
        <v>1</v>
      </c>
      <c r="Q695" t="s">
        <v>7</v>
      </c>
    </row>
    <row r="696" spans="1:22">
      <c r="A696" t="s">
        <v>998</v>
      </c>
      <c r="B696" s="669" t="s">
        <v>942</v>
      </c>
      <c r="C696">
        <v>3.7999999999999999E-2</v>
      </c>
      <c r="D696" t="s">
        <v>758</v>
      </c>
      <c r="E696" t="s">
        <v>1009</v>
      </c>
      <c r="F696" t="s">
        <v>1031</v>
      </c>
      <c r="G696" s="669" t="s">
        <v>938</v>
      </c>
      <c r="H696">
        <v>1.8049999999999999</v>
      </c>
      <c r="J696" s="1" t="s">
        <v>770</v>
      </c>
      <c r="K696">
        <v>107496325</v>
      </c>
      <c r="L696" s="2">
        <v>45219</v>
      </c>
      <c r="M696">
        <v>30</v>
      </c>
      <c r="N696">
        <v>2</v>
      </c>
      <c r="O696">
        <v>0</v>
      </c>
      <c r="P696">
        <v>1</v>
      </c>
      <c r="Q696" t="s">
        <v>7</v>
      </c>
    </row>
    <row r="697" spans="1:22">
      <c r="A697" t="s">
        <v>998</v>
      </c>
      <c r="B697" s="669" t="s">
        <v>942</v>
      </c>
      <c r="C697">
        <v>3.7999999999999999E-2</v>
      </c>
      <c r="D697" t="s">
        <v>758</v>
      </c>
      <c r="E697" t="s">
        <v>1009</v>
      </c>
      <c r="F697" s="672" t="s">
        <v>956</v>
      </c>
      <c r="G697" s="669" t="s">
        <v>938</v>
      </c>
      <c r="H697">
        <v>1.8049999999999999</v>
      </c>
      <c r="J697" s="1" t="s">
        <v>770</v>
      </c>
      <c r="K697">
        <v>106802346</v>
      </c>
      <c r="L697" s="2">
        <v>44503</v>
      </c>
      <c r="M697">
        <v>21</v>
      </c>
      <c r="N697">
        <v>1</v>
      </c>
      <c r="O697">
        <v>0</v>
      </c>
      <c r="P697">
        <v>1</v>
      </c>
      <c r="Q697" t="s">
        <v>7</v>
      </c>
    </row>
    <row r="698" spans="1:22">
      <c r="A698" t="s">
        <v>998</v>
      </c>
      <c r="B698" s="669" t="s">
        <v>942</v>
      </c>
      <c r="C698">
        <v>3.1E-2</v>
      </c>
      <c r="D698" t="s">
        <v>758</v>
      </c>
      <c r="E698" t="s">
        <v>1009</v>
      </c>
      <c r="F698" t="s">
        <v>1031</v>
      </c>
      <c r="G698" s="669" t="s">
        <v>938</v>
      </c>
      <c r="H698">
        <v>1.8120000000000001</v>
      </c>
      <c r="J698" s="1" t="s">
        <v>770</v>
      </c>
      <c r="K698">
        <v>108064315</v>
      </c>
      <c r="L698" s="2">
        <v>45747</v>
      </c>
      <c r="M698">
        <v>30</v>
      </c>
      <c r="N698">
        <v>1</v>
      </c>
      <c r="O698">
        <v>8</v>
      </c>
      <c r="P698">
        <v>1</v>
      </c>
      <c r="Q698" t="s">
        <v>7</v>
      </c>
    </row>
    <row r="699" spans="1:22">
      <c r="A699" t="s">
        <v>998</v>
      </c>
      <c r="B699" s="669" t="s">
        <v>942</v>
      </c>
      <c r="C699">
        <v>2.4E-2</v>
      </c>
      <c r="D699" t="s">
        <v>758</v>
      </c>
      <c r="E699" t="s">
        <v>1009</v>
      </c>
      <c r="F699" t="s">
        <v>1031</v>
      </c>
      <c r="G699" s="669" t="s">
        <v>938</v>
      </c>
      <c r="H699">
        <v>1.819</v>
      </c>
      <c r="J699" s="1" t="s">
        <v>770</v>
      </c>
      <c r="K699">
        <v>106891012</v>
      </c>
      <c r="L699" s="2">
        <v>44636</v>
      </c>
      <c r="M699">
        <v>30</v>
      </c>
      <c r="N699">
        <v>1</v>
      </c>
      <c r="O699">
        <v>25</v>
      </c>
      <c r="P699">
        <v>1</v>
      </c>
      <c r="Q699" t="s">
        <v>3</v>
      </c>
    </row>
    <row r="700" spans="1:22">
      <c r="A700" t="s">
        <v>998</v>
      </c>
      <c r="B700" s="669" t="s">
        <v>942</v>
      </c>
      <c r="C700">
        <v>1.9E-2</v>
      </c>
      <c r="D700" t="s">
        <v>758</v>
      </c>
      <c r="E700" t="s">
        <v>1009</v>
      </c>
      <c r="F700" t="s">
        <v>1031</v>
      </c>
      <c r="G700" s="669" t="s">
        <v>938</v>
      </c>
      <c r="H700">
        <v>1.8240000000000001</v>
      </c>
      <c r="J700" s="1" t="s">
        <v>770</v>
      </c>
      <c r="K700">
        <v>108170643</v>
      </c>
      <c r="L700" s="2">
        <v>45852</v>
      </c>
      <c r="M700">
        <v>21</v>
      </c>
      <c r="N700">
        <v>1</v>
      </c>
      <c r="O700">
        <v>0</v>
      </c>
      <c r="P700">
        <v>1</v>
      </c>
      <c r="Q700" t="s">
        <v>7</v>
      </c>
    </row>
    <row r="701" spans="1:22">
      <c r="A701" t="s">
        <v>998</v>
      </c>
      <c r="B701" s="669" t="s">
        <v>942</v>
      </c>
      <c r="C701">
        <v>1.9E-2</v>
      </c>
      <c r="D701" t="s">
        <v>758</v>
      </c>
      <c r="E701" t="s">
        <v>1009</v>
      </c>
      <c r="F701" t="s">
        <v>1031</v>
      </c>
      <c r="G701" s="669" t="s">
        <v>938</v>
      </c>
      <c r="H701">
        <v>1.8240000000000001</v>
      </c>
      <c r="J701" s="1" t="s">
        <v>770</v>
      </c>
      <c r="K701">
        <v>106980804</v>
      </c>
      <c r="L701" s="2">
        <v>44719</v>
      </c>
      <c r="M701">
        <v>30</v>
      </c>
      <c r="N701">
        <v>1</v>
      </c>
      <c r="O701">
        <v>8</v>
      </c>
      <c r="P701">
        <v>1</v>
      </c>
      <c r="Q701" t="s">
        <v>7</v>
      </c>
    </row>
    <row r="702" spans="1:22">
      <c r="A702" t="s">
        <v>998</v>
      </c>
      <c r="B702" s="669" t="s">
        <v>942</v>
      </c>
      <c r="C702">
        <v>1.9E-2</v>
      </c>
      <c r="D702" t="s">
        <v>765</v>
      </c>
      <c r="E702" t="s">
        <v>1009</v>
      </c>
      <c r="F702" t="s">
        <v>1031</v>
      </c>
      <c r="G702" s="669" t="s">
        <v>938</v>
      </c>
      <c r="H702">
        <v>1.8240000000000001</v>
      </c>
      <c r="J702" s="1" t="s">
        <v>770</v>
      </c>
      <c r="K702">
        <v>108055389</v>
      </c>
      <c r="L702" s="2">
        <v>45737</v>
      </c>
      <c r="M702">
        <v>30</v>
      </c>
      <c r="N702">
        <v>1</v>
      </c>
      <c r="O702">
        <v>0</v>
      </c>
      <c r="P702">
        <v>1</v>
      </c>
      <c r="Q702" t="s">
        <v>7</v>
      </c>
    </row>
    <row r="703" spans="1:22">
      <c r="A703" t="s">
        <v>998</v>
      </c>
      <c r="B703" s="669" t="s">
        <v>942</v>
      </c>
      <c r="C703">
        <v>1.6E-2</v>
      </c>
      <c r="D703" t="s">
        <v>765</v>
      </c>
      <c r="E703" t="s">
        <v>1009</v>
      </c>
      <c r="F703" t="s">
        <v>1031</v>
      </c>
      <c r="G703" s="669" t="s">
        <v>938</v>
      </c>
      <c r="H703">
        <v>1.827</v>
      </c>
      <c r="J703" s="1" t="s">
        <v>770</v>
      </c>
      <c r="K703">
        <v>108245396</v>
      </c>
      <c r="L703" s="2">
        <v>45927</v>
      </c>
      <c r="M703">
        <v>30</v>
      </c>
      <c r="N703">
        <v>1</v>
      </c>
      <c r="O703">
        <v>7</v>
      </c>
      <c r="P703">
        <v>1</v>
      </c>
      <c r="Q703" t="s">
        <v>7</v>
      </c>
    </row>
    <row r="704" spans="1:22">
      <c r="A704" t="s">
        <v>998</v>
      </c>
      <c r="B704" s="669" t="s">
        <v>942</v>
      </c>
      <c r="C704">
        <v>1.4E-2</v>
      </c>
      <c r="D704" t="s">
        <v>758</v>
      </c>
      <c r="E704" t="s">
        <v>1009</v>
      </c>
      <c r="F704" s="672" t="s">
        <v>956</v>
      </c>
      <c r="G704" s="669" t="s">
        <v>938</v>
      </c>
      <c r="H704">
        <v>1.829</v>
      </c>
      <c r="J704" s="1" t="s">
        <v>770</v>
      </c>
      <c r="K704">
        <v>105007255</v>
      </c>
      <c r="L704" s="2">
        <v>42748</v>
      </c>
      <c r="M704">
        <v>30</v>
      </c>
      <c r="N704">
        <v>1</v>
      </c>
      <c r="O704">
        <v>0</v>
      </c>
      <c r="P704">
        <v>1</v>
      </c>
      <c r="Q704" t="s">
        <v>7</v>
      </c>
    </row>
    <row r="705" spans="1:17">
      <c r="A705" t="s">
        <v>998</v>
      </c>
      <c r="B705" s="669" t="s">
        <v>942</v>
      </c>
      <c r="C705">
        <v>8.9999999999999993E-3</v>
      </c>
      <c r="D705" t="s">
        <v>758</v>
      </c>
      <c r="E705" t="s">
        <v>1009</v>
      </c>
      <c r="F705" t="s">
        <v>1010</v>
      </c>
      <c r="G705" s="669" t="s">
        <v>938</v>
      </c>
      <c r="H705">
        <v>1.8340000000000001</v>
      </c>
      <c r="J705" s="1" t="s">
        <v>770</v>
      </c>
      <c r="K705">
        <v>105589781</v>
      </c>
      <c r="L705" s="2">
        <v>43336</v>
      </c>
      <c r="M705">
        <v>30</v>
      </c>
      <c r="N705">
        <v>1</v>
      </c>
      <c r="O705">
        <v>0</v>
      </c>
      <c r="P705">
        <v>1</v>
      </c>
      <c r="Q705" t="s">
        <v>7</v>
      </c>
    </row>
    <row r="706" spans="1:17">
      <c r="A706" t="s">
        <v>998</v>
      </c>
      <c r="B706" s="669" t="s">
        <v>942</v>
      </c>
      <c r="C706">
        <v>8.9999999999999993E-3</v>
      </c>
      <c r="D706" t="s">
        <v>757</v>
      </c>
      <c r="E706" t="s">
        <v>1009</v>
      </c>
      <c r="F706" t="s">
        <v>1048</v>
      </c>
      <c r="G706" s="669" t="s">
        <v>938</v>
      </c>
      <c r="H706">
        <v>1.8340000000000001</v>
      </c>
      <c r="J706" s="1" t="s">
        <v>770</v>
      </c>
      <c r="K706">
        <v>108170642</v>
      </c>
      <c r="L706" s="2">
        <v>45852</v>
      </c>
      <c r="M706">
        <v>30</v>
      </c>
      <c r="N706">
        <v>1</v>
      </c>
      <c r="O706">
        <v>0</v>
      </c>
      <c r="P706">
        <v>1</v>
      </c>
      <c r="Q706" t="s">
        <v>7</v>
      </c>
    </row>
    <row r="707" spans="1:17">
      <c r="A707" t="s">
        <v>998</v>
      </c>
      <c r="B707" s="669" t="s">
        <v>942</v>
      </c>
      <c r="C707">
        <v>5.7000000000000002E-2</v>
      </c>
      <c r="D707" t="s">
        <v>758</v>
      </c>
      <c r="E707" t="s">
        <v>1012</v>
      </c>
      <c r="F707" t="s">
        <v>1009</v>
      </c>
      <c r="G707" s="669" t="s">
        <v>938</v>
      </c>
      <c r="H707">
        <v>1.8360000000000001</v>
      </c>
      <c r="J707" s="1" t="s">
        <v>770</v>
      </c>
      <c r="K707">
        <v>106802066</v>
      </c>
      <c r="L707" s="2">
        <v>44362</v>
      </c>
      <c r="M707">
        <v>21</v>
      </c>
      <c r="N707">
        <v>1</v>
      </c>
      <c r="O707">
        <v>0</v>
      </c>
      <c r="P707">
        <v>1</v>
      </c>
      <c r="Q707" t="s">
        <v>3</v>
      </c>
    </row>
    <row r="708" spans="1:17">
      <c r="A708" t="s">
        <v>998</v>
      </c>
      <c r="B708" s="669" t="s">
        <v>942</v>
      </c>
      <c r="C708">
        <v>0</v>
      </c>
      <c r="E708" t="s">
        <v>1009</v>
      </c>
      <c r="F708" t="s">
        <v>1056</v>
      </c>
      <c r="G708" s="669" t="s">
        <v>938</v>
      </c>
      <c r="H708">
        <v>1.843</v>
      </c>
      <c r="J708" s="1" t="s">
        <v>770</v>
      </c>
      <c r="K708">
        <v>105277891</v>
      </c>
      <c r="L708" s="2">
        <v>43008</v>
      </c>
      <c r="M708">
        <v>30</v>
      </c>
      <c r="N708">
        <v>1</v>
      </c>
      <c r="O708">
        <v>7</v>
      </c>
      <c r="P708">
        <v>1</v>
      </c>
      <c r="Q708" t="s">
        <v>7</v>
      </c>
    </row>
    <row r="709" spans="1:17">
      <c r="A709" t="s">
        <v>998</v>
      </c>
      <c r="B709" s="669" t="s">
        <v>942</v>
      </c>
      <c r="C709">
        <v>0</v>
      </c>
      <c r="E709" t="s">
        <v>1009</v>
      </c>
      <c r="F709" t="s">
        <v>1010</v>
      </c>
      <c r="G709" s="669" t="s">
        <v>938</v>
      </c>
      <c r="H709">
        <v>1.843</v>
      </c>
      <c r="J709" s="1" t="s">
        <v>770</v>
      </c>
      <c r="K709">
        <v>106805830</v>
      </c>
      <c r="L709" s="2">
        <v>44547</v>
      </c>
      <c r="M709">
        <v>21</v>
      </c>
      <c r="N709">
        <v>1</v>
      </c>
      <c r="O709">
        <v>7</v>
      </c>
      <c r="P709">
        <v>2</v>
      </c>
      <c r="Q709" t="s">
        <v>7</v>
      </c>
    </row>
    <row r="710" spans="1:17">
      <c r="A710" t="s">
        <v>998</v>
      </c>
      <c r="B710" s="669" t="s">
        <v>942</v>
      </c>
      <c r="C710">
        <v>0</v>
      </c>
      <c r="E710" t="s">
        <v>1009</v>
      </c>
      <c r="F710" t="s">
        <v>1010</v>
      </c>
      <c r="G710" s="669" t="s">
        <v>938</v>
      </c>
      <c r="H710">
        <v>1.843</v>
      </c>
      <c r="J710" s="1" t="s">
        <v>770</v>
      </c>
      <c r="K710">
        <v>108273805</v>
      </c>
      <c r="L710" s="2">
        <v>45952</v>
      </c>
      <c r="M710">
        <v>23</v>
      </c>
      <c r="N710">
        <v>1</v>
      </c>
      <c r="O710">
        <v>7</v>
      </c>
      <c r="P710">
        <v>1</v>
      </c>
      <c r="Q710" t="s">
        <v>8</v>
      </c>
    </row>
    <row r="711" spans="1:17">
      <c r="A711" t="s">
        <v>998</v>
      </c>
      <c r="B711" s="669" t="s">
        <v>942</v>
      </c>
      <c r="C711">
        <v>0</v>
      </c>
      <c r="D711" t="s">
        <v>756</v>
      </c>
      <c r="E711" t="s">
        <v>1009</v>
      </c>
      <c r="F711" t="s">
        <v>1010</v>
      </c>
      <c r="G711" s="669" t="s">
        <v>938</v>
      </c>
      <c r="H711">
        <v>1.843</v>
      </c>
      <c r="J711" s="1" t="s">
        <v>770</v>
      </c>
      <c r="K711">
        <v>105107757</v>
      </c>
      <c r="L711" s="2">
        <v>42863</v>
      </c>
      <c r="M711">
        <v>30</v>
      </c>
      <c r="N711">
        <v>1</v>
      </c>
      <c r="O711">
        <v>7</v>
      </c>
      <c r="P711">
        <v>1</v>
      </c>
      <c r="Q711" t="s">
        <v>7</v>
      </c>
    </row>
    <row r="712" spans="1:17">
      <c r="A712" t="s">
        <v>998</v>
      </c>
      <c r="B712" s="669" t="s">
        <v>942</v>
      </c>
      <c r="C712">
        <v>0</v>
      </c>
      <c r="E712" t="s">
        <v>1009</v>
      </c>
      <c r="F712" t="s">
        <v>1010</v>
      </c>
      <c r="G712" s="669" t="s">
        <v>938</v>
      </c>
      <c r="H712">
        <v>1.843</v>
      </c>
      <c r="J712" s="1" t="s">
        <v>770</v>
      </c>
      <c r="K712">
        <v>105257896</v>
      </c>
      <c r="L712" s="2">
        <v>43011</v>
      </c>
      <c r="M712">
        <v>30</v>
      </c>
      <c r="N712">
        <v>1</v>
      </c>
      <c r="O712">
        <v>7</v>
      </c>
      <c r="P712">
        <v>1</v>
      </c>
      <c r="Q712" t="s">
        <v>3</v>
      </c>
    </row>
    <row r="713" spans="1:17">
      <c r="A713" t="s">
        <v>998</v>
      </c>
      <c r="B713" s="669" t="s">
        <v>942</v>
      </c>
      <c r="C713">
        <v>0</v>
      </c>
      <c r="E713" t="s">
        <v>1009</v>
      </c>
      <c r="F713" t="s">
        <v>1010</v>
      </c>
      <c r="G713" s="669" t="s">
        <v>938</v>
      </c>
      <c r="H713">
        <v>1.843</v>
      </c>
      <c r="J713" s="1" t="s">
        <v>770</v>
      </c>
      <c r="K713">
        <v>107150023</v>
      </c>
      <c r="L713" s="2">
        <v>44877</v>
      </c>
      <c r="M713">
        <v>30</v>
      </c>
      <c r="N713">
        <v>1</v>
      </c>
      <c r="O713">
        <v>7</v>
      </c>
      <c r="P713">
        <v>1</v>
      </c>
      <c r="Q713" t="s">
        <v>7</v>
      </c>
    </row>
    <row r="714" spans="1:17">
      <c r="A714" t="s">
        <v>998</v>
      </c>
      <c r="B714" s="669" t="s">
        <v>942</v>
      </c>
      <c r="C714">
        <v>0</v>
      </c>
      <c r="E714" t="s">
        <v>1009</v>
      </c>
      <c r="F714" t="s">
        <v>1010</v>
      </c>
      <c r="G714" s="669" t="s">
        <v>938</v>
      </c>
      <c r="H714">
        <v>1.843</v>
      </c>
      <c r="J714" s="1" t="s">
        <v>770</v>
      </c>
      <c r="K714">
        <v>107367831</v>
      </c>
      <c r="L714" s="2">
        <v>45093</v>
      </c>
      <c r="M714">
        <v>30</v>
      </c>
      <c r="N714">
        <v>1</v>
      </c>
      <c r="O714">
        <v>7</v>
      </c>
      <c r="P714">
        <v>1</v>
      </c>
      <c r="Q714" t="s">
        <v>3</v>
      </c>
    </row>
    <row r="715" spans="1:17">
      <c r="A715" t="s">
        <v>998</v>
      </c>
      <c r="B715" s="669" t="s">
        <v>942</v>
      </c>
      <c r="C715">
        <v>0.1</v>
      </c>
      <c r="E715" t="s">
        <v>1009</v>
      </c>
      <c r="F715" t="s">
        <v>1002</v>
      </c>
      <c r="G715" s="669" t="s">
        <v>938</v>
      </c>
      <c r="H715">
        <v>1.843</v>
      </c>
      <c r="I715" t="s">
        <v>61</v>
      </c>
      <c r="J715" s="1" t="s">
        <v>770</v>
      </c>
      <c r="K715">
        <v>106802210</v>
      </c>
      <c r="L715" s="2">
        <v>44435</v>
      </c>
      <c r="M715">
        <v>21</v>
      </c>
      <c r="N715">
        <v>1</v>
      </c>
      <c r="O715">
        <v>7</v>
      </c>
      <c r="P715">
        <v>1</v>
      </c>
      <c r="Q715" t="s">
        <v>7</v>
      </c>
    </row>
    <row r="716" spans="1:17">
      <c r="A716" t="s">
        <v>998</v>
      </c>
      <c r="B716" s="669" t="s">
        <v>942</v>
      </c>
      <c r="C716">
        <v>0</v>
      </c>
      <c r="E716" t="s">
        <v>1009</v>
      </c>
      <c r="F716" t="s">
        <v>1017</v>
      </c>
      <c r="G716" s="669" t="s">
        <v>938</v>
      </c>
      <c r="H716">
        <v>1.843</v>
      </c>
      <c r="J716" s="1" t="s">
        <v>770</v>
      </c>
      <c r="K716">
        <v>105823342</v>
      </c>
      <c r="L716" s="2">
        <v>43542</v>
      </c>
      <c r="M716">
        <v>23</v>
      </c>
      <c r="N716">
        <v>1</v>
      </c>
      <c r="O716">
        <v>7</v>
      </c>
      <c r="P716">
        <v>1</v>
      </c>
      <c r="Q716" t="s">
        <v>3</v>
      </c>
    </row>
    <row r="717" spans="1:17">
      <c r="A717" t="s">
        <v>998</v>
      </c>
      <c r="B717" s="669" t="s">
        <v>942</v>
      </c>
      <c r="C717">
        <v>0</v>
      </c>
      <c r="E717" t="s">
        <v>1009</v>
      </c>
      <c r="F717" t="s">
        <v>1031</v>
      </c>
      <c r="G717" s="669" t="s">
        <v>938</v>
      </c>
      <c r="H717">
        <v>1.843</v>
      </c>
      <c r="J717" s="1" t="s">
        <v>770</v>
      </c>
      <c r="K717">
        <v>105277883</v>
      </c>
      <c r="L717" s="2">
        <v>43022</v>
      </c>
      <c r="M717">
        <v>21</v>
      </c>
      <c r="N717">
        <v>1</v>
      </c>
      <c r="O717">
        <v>7</v>
      </c>
      <c r="P717">
        <v>1</v>
      </c>
      <c r="Q717" t="s">
        <v>7</v>
      </c>
    </row>
    <row r="718" spans="1:17">
      <c r="A718" t="s">
        <v>998</v>
      </c>
      <c r="B718" s="669" t="s">
        <v>942</v>
      </c>
      <c r="C718">
        <v>0</v>
      </c>
      <c r="E718" t="s">
        <v>1009</v>
      </c>
      <c r="F718" t="s">
        <v>1031</v>
      </c>
      <c r="G718" s="669" t="s">
        <v>938</v>
      </c>
      <c r="H718">
        <v>1.843</v>
      </c>
      <c r="J718" s="1" t="s">
        <v>770</v>
      </c>
      <c r="K718">
        <v>107121939</v>
      </c>
      <c r="L718" s="2">
        <v>44859</v>
      </c>
      <c r="M718">
        <v>23</v>
      </c>
      <c r="N718">
        <v>1</v>
      </c>
      <c r="O718">
        <v>7</v>
      </c>
      <c r="P718">
        <v>1</v>
      </c>
      <c r="Q718" t="s">
        <v>7</v>
      </c>
    </row>
    <row r="719" spans="1:17">
      <c r="A719" t="s">
        <v>998</v>
      </c>
      <c r="B719" s="669" t="s">
        <v>942</v>
      </c>
      <c r="C719">
        <v>0</v>
      </c>
      <c r="D719" t="s">
        <v>758</v>
      </c>
      <c r="E719" t="s">
        <v>1009</v>
      </c>
      <c r="F719" t="s">
        <v>1031</v>
      </c>
      <c r="G719" s="669" t="s">
        <v>938</v>
      </c>
      <c r="H719">
        <v>1.843</v>
      </c>
      <c r="J719" s="1" t="s">
        <v>770</v>
      </c>
      <c r="K719">
        <v>105042569</v>
      </c>
      <c r="L719" s="2">
        <v>42805</v>
      </c>
      <c r="M719">
        <v>30</v>
      </c>
      <c r="N719">
        <v>1</v>
      </c>
      <c r="O719">
        <v>7</v>
      </c>
      <c r="P719">
        <v>1</v>
      </c>
      <c r="Q719" t="s">
        <v>7</v>
      </c>
    </row>
    <row r="720" spans="1:17">
      <c r="A720" t="s">
        <v>998</v>
      </c>
      <c r="B720" s="669" t="s">
        <v>942</v>
      </c>
      <c r="C720">
        <v>0</v>
      </c>
      <c r="E720" t="s">
        <v>1009</v>
      </c>
      <c r="F720" t="s">
        <v>1031</v>
      </c>
      <c r="G720" s="669" t="s">
        <v>938</v>
      </c>
      <c r="H720">
        <v>1.843</v>
      </c>
      <c r="J720" s="1" t="s">
        <v>770</v>
      </c>
      <c r="K720">
        <v>106832361</v>
      </c>
      <c r="L720" s="2">
        <v>44576</v>
      </c>
      <c r="M720">
        <v>30</v>
      </c>
      <c r="N720">
        <v>1</v>
      </c>
      <c r="O720">
        <v>7</v>
      </c>
      <c r="P720">
        <v>1</v>
      </c>
      <c r="Q720" t="s">
        <v>7</v>
      </c>
    </row>
    <row r="721" spans="1:17">
      <c r="A721" t="s">
        <v>998</v>
      </c>
      <c r="B721" s="669" t="s">
        <v>942</v>
      </c>
      <c r="C721">
        <v>0</v>
      </c>
      <c r="E721" t="s">
        <v>1009</v>
      </c>
      <c r="F721" t="s">
        <v>1031</v>
      </c>
      <c r="G721" s="669" t="s">
        <v>938</v>
      </c>
      <c r="H721">
        <v>1.843</v>
      </c>
      <c r="J721" s="1" t="s">
        <v>770</v>
      </c>
      <c r="K721">
        <v>108249614</v>
      </c>
      <c r="L721" s="2">
        <v>45931</v>
      </c>
      <c r="M721">
        <v>30</v>
      </c>
      <c r="N721">
        <v>1</v>
      </c>
      <c r="O721">
        <v>7</v>
      </c>
      <c r="P721">
        <v>1</v>
      </c>
      <c r="Q721" t="s">
        <v>7</v>
      </c>
    </row>
    <row r="722" spans="1:17">
      <c r="A722" t="s">
        <v>998</v>
      </c>
      <c r="B722" s="669" t="s">
        <v>942</v>
      </c>
      <c r="C722">
        <v>0</v>
      </c>
      <c r="D722" t="s">
        <v>756</v>
      </c>
      <c r="E722" t="s">
        <v>1009</v>
      </c>
      <c r="F722" t="s">
        <v>1012</v>
      </c>
      <c r="G722" s="669" t="s">
        <v>938</v>
      </c>
      <c r="H722">
        <v>1.843</v>
      </c>
      <c r="J722" s="1" t="s">
        <v>770</v>
      </c>
      <c r="K722">
        <v>106186243</v>
      </c>
      <c r="L722" s="2">
        <v>43846</v>
      </c>
      <c r="M722">
        <v>30</v>
      </c>
      <c r="N722">
        <v>1</v>
      </c>
      <c r="O722">
        <v>7</v>
      </c>
      <c r="P722">
        <v>2</v>
      </c>
      <c r="Q722" t="s">
        <v>7</v>
      </c>
    </row>
    <row r="723" spans="1:17">
      <c r="A723" t="s">
        <v>998</v>
      </c>
      <c r="B723" s="669" t="s">
        <v>942</v>
      </c>
      <c r="C723">
        <v>0</v>
      </c>
      <c r="E723" t="s">
        <v>1009</v>
      </c>
      <c r="F723" t="s">
        <v>1012</v>
      </c>
      <c r="G723" s="669" t="s">
        <v>938</v>
      </c>
      <c r="H723">
        <v>1.843</v>
      </c>
      <c r="J723" s="1" t="s">
        <v>770</v>
      </c>
      <c r="K723">
        <v>107046295</v>
      </c>
      <c r="L723" s="2">
        <v>44788</v>
      </c>
      <c r="M723">
        <v>30</v>
      </c>
      <c r="N723">
        <v>2</v>
      </c>
      <c r="O723">
        <v>0</v>
      </c>
      <c r="P723">
        <v>1</v>
      </c>
      <c r="Q723" t="s">
        <v>7</v>
      </c>
    </row>
    <row r="724" spans="1:17">
      <c r="A724" t="s">
        <v>998</v>
      </c>
      <c r="B724" s="669" t="s">
        <v>942</v>
      </c>
      <c r="C724">
        <v>0</v>
      </c>
      <c r="E724" t="s">
        <v>1009</v>
      </c>
      <c r="F724" t="s">
        <v>1048</v>
      </c>
      <c r="G724" s="669" t="s">
        <v>938</v>
      </c>
      <c r="H724">
        <v>1.843</v>
      </c>
      <c r="J724" s="1" t="s">
        <v>770</v>
      </c>
      <c r="K724">
        <v>106064223</v>
      </c>
      <c r="L724" s="2">
        <v>43766</v>
      </c>
      <c r="M724">
        <v>23</v>
      </c>
      <c r="N724">
        <v>1</v>
      </c>
      <c r="O724">
        <v>7</v>
      </c>
      <c r="P724">
        <v>1</v>
      </c>
      <c r="Q724" t="s">
        <v>7</v>
      </c>
    </row>
    <row r="725" spans="1:17">
      <c r="A725" t="s">
        <v>998</v>
      </c>
      <c r="B725" s="669" t="s">
        <v>942</v>
      </c>
      <c r="C725">
        <v>0</v>
      </c>
      <c r="E725" t="s">
        <v>1009</v>
      </c>
      <c r="F725" t="s">
        <v>1048</v>
      </c>
      <c r="G725" s="669" t="s">
        <v>938</v>
      </c>
      <c r="H725">
        <v>1.843</v>
      </c>
      <c r="J725" s="1" t="s">
        <v>770</v>
      </c>
      <c r="K725">
        <v>105392275</v>
      </c>
      <c r="L725" s="2">
        <v>43133</v>
      </c>
      <c r="M725">
        <v>30</v>
      </c>
      <c r="N725">
        <v>1</v>
      </c>
      <c r="O725">
        <v>7</v>
      </c>
      <c r="P725">
        <v>1</v>
      </c>
      <c r="Q725" t="s">
        <v>3</v>
      </c>
    </row>
    <row r="726" spans="1:17">
      <c r="A726" t="s">
        <v>998</v>
      </c>
      <c r="B726" s="669" t="s">
        <v>942</v>
      </c>
      <c r="C726">
        <v>0</v>
      </c>
      <c r="E726" t="s">
        <v>1009</v>
      </c>
      <c r="G726" s="669" t="s">
        <v>938</v>
      </c>
      <c r="H726">
        <v>1.843</v>
      </c>
      <c r="J726" s="1" t="s">
        <v>770</v>
      </c>
      <c r="K726">
        <v>106330280</v>
      </c>
      <c r="L726" s="2">
        <v>44040</v>
      </c>
      <c r="M726">
        <v>30</v>
      </c>
      <c r="N726">
        <v>1</v>
      </c>
      <c r="O726">
        <v>7</v>
      </c>
      <c r="P726">
        <v>1</v>
      </c>
      <c r="Q726" t="s">
        <v>7</v>
      </c>
    </row>
    <row r="727" spans="1:17">
      <c r="A727" t="s">
        <v>998</v>
      </c>
      <c r="B727" s="669" t="s">
        <v>942</v>
      </c>
      <c r="C727">
        <v>0</v>
      </c>
      <c r="D727" t="s">
        <v>764</v>
      </c>
      <c r="E727" t="s">
        <v>1009</v>
      </c>
      <c r="G727" s="669" t="s">
        <v>938</v>
      </c>
      <c r="H727">
        <v>1.843</v>
      </c>
      <c r="J727" s="1" t="s">
        <v>770</v>
      </c>
      <c r="K727">
        <v>106945966</v>
      </c>
      <c r="L727" s="2">
        <v>44688</v>
      </c>
      <c r="M727">
        <v>30</v>
      </c>
      <c r="N727">
        <v>2</v>
      </c>
      <c r="O727">
        <v>7</v>
      </c>
      <c r="P727">
        <v>4</v>
      </c>
      <c r="Q727" t="s">
        <v>3</v>
      </c>
    </row>
    <row r="728" spans="1:17">
      <c r="A728" t="s">
        <v>998</v>
      </c>
      <c r="B728" s="669" t="s">
        <v>942</v>
      </c>
      <c r="C728">
        <v>0</v>
      </c>
      <c r="E728" t="s">
        <v>1009</v>
      </c>
      <c r="G728" s="669" t="s">
        <v>938</v>
      </c>
      <c r="H728">
        <v>1.843</v>
      </c>
      <c r="J728" s="1" t="s">
        <v>770</v>
      </c>
      <c r="K728">
        <v>107444738</v>
      </c>
      <c r="L728" s="2">
        <v>45169</v>
      </c>
      <c r="M728">
        <v>30</v>
      </c>
      <c r="N728">
        <v>1</v>
      </c>
      <c r="O728">
        <v>7</v>
      </c>
      <c r="P728">
        <v>1</v>
      </c>
      <c r="Q728" t="s">
        <v>8</v>
      </c>
    </row>
    <row r="729" spans="1:17">
      <c r="A729" t="s">
        <v>998</v>
      </c>
      <c r="B729" s="669" t="s">
        <v>942</v>
      </c>
      <c r="C729">
        <v>8.9999999999999993E-3</v>
      </c>
      <c r="D729" t="s">
        <v>756</v>
      </c>
      <c r="E729" t="s">
        <v>1009</v>
      </c>
      <c r="F729" t="s">
        <v>1010</v>
      </c>
      <c r="G729" s="669" t="s">
        <v>938</v>
      </c>
      <c r="H729">
        <v>1.8520000000000001</v>
      </c>
      <c r="J729" s="1" t="s">
        <v>770</v>
      </c>
      <c r="K729">
        <v>108518939</v>
      </c>
      <c r="L729" s="2">
        <v>46177</v>
      </c>
      <c r="M729">
        <v>21</v>
      </c>
      <c r="N729">
        <v>1</v>
      </c>
      <c r="O729">
        <v>7</v>
      </c>
      <c r="P729">
        <v>1</v>
      </c>
      <c r="Q729" t="s">
        <v>7</v>
      </c>
    </row>
    <row r="730" spans="1:17">
      <c r="A730" t="s">
        <v>998</v>
      </c>
      <c r="B730" s="669" t="s">
        <v>942</v>
      </c>
      <c r="C730">
        <v>1.7000000000000001E-2</v>
      </c>
      <c r="D730" t="s">
        <v>756</v>
      </c>
      <c r="E730" t="s">
        <v>1009</v>
      </c>
      <c r="F730" t="s">
        <v>1010</v>
      </c>
      <c r="G730" s="669" t="s">
        <v>938</v>
      </c>
      <c r="H730">
        <v>1.86</v>
      </c>
      <c r="J730" s="1" t="s">
        <v>770</v>
      </c>
      <c r="K730">
        <v>107047308</v>
      </c>
      <c r="L730" s="2">
        <v>44789</v>
      </c>
      <c r="M730">
        <v>21</v>
      </c>
      <c r="N730">
        <v>2</v>
      </c>
      <c r="O730">
        <v>0</v>
      </c>
      <c r="P730">
        <v>1</v>
      </c>
      <c r="Q730" t="s">
        <v>7</v>
      </c>
    </row>
    <row r="731" spans="1:17">
      <c r="A731" t="s">
        <v>998</v>
      </c>
      <c r="B731" s="669" t="s">
        <v>942</v>
      </c>
      <c r="C731">
        <v>1.9E-2</v>
      </c>
      <c r="D731" t="s">
        <v>756</v>
      </c>
      <c r="E731" t="s">
        <v>1009</v>
      </c>
      <c r="F731" t="s">
        <v>1010</v>
      </c>
      <c r="G731" s="669" t="s">
        <v>938</v>
      </c>
      <c r="H731">
        <v>1.8620000000000001</v>
      </c>
      <c r="J731" s="1" t="s">
        <v>770</v>
      </c>
      <c r="K731">
        <v>108287189</v>
      </c>
      <c r="L731" s="2">
        <v>45961</v>
      </c>
      <c r="M731">
        <v>28</v>
      </c>
      <c r="N731">
        <v>1</v>
      </c>
      <c r="O731">
        <v>7</v>
      </c>
      <c r="P731">
        <v>1</v>
      </c>
      <c r="Q731" t="s">
        <v>7</v>
      </c>
    </row>
    <row r="732" spans="1:17">
      <c r="A732" t="s">
        <v>998</v>
      </c>
      <c r="B732" s="669" t="s">
        <v>942</v>
      </c>
      <c r="C732">
        <v>1.9E-2</v>
      </c>
      <c r="D732" t="s">
        <v>756</v>
      </c>
      <c r="E732" t="s">
        <v>1009</v>
      </c>
      <c r="F732" t="s">
        <v>1010</v>
      </c>
      <c r="G732" s="669" t="s">
        <v>938</v>
      </c>
      <c r="H732">
        <v>1.8620000000000001</v>
      </c>
      <c r="J732" s="1" t="s">
        <v>770</v>
      </c>
      <c r="K732">
        <v>106211353</v>
      </c>
      <c r="L732" s="2">
        <v>43880</v>
      </c>
      <c r="M732">
        <v>30</v>
      </c>
      <c r="N732">
        <v>2</v>
      </c>
      <c r="O732">
        <v>4</v>
      </c>
      <c r="P732">
        <v>1</v>
      </c>
      <c r="Q732" t="s">
        <v>7</v>
      </c>
    </row>
    <row r="733" spans="1:17">
      <c r="A733" t="s">
        <v>998</v>
      </c>
      <c r="B733" s="669" t="s">
        <v>942</v>
      </c>
      <c r="C733">
        <v>0.02</v>
      </c>
      <c r="D733" t="s">
        <v>756</v>
      </c>
      <c r="E733" t="s">
        <v>1009</v>
      </c>
      <c r="G733" s="669" t="s">
        <v>938</v>
      </c>
      <c r="H733">
        <v>1.863</v>
      </c>
      <c r="J733" s="1" t="s">
        <v>770</v>
      </c>
      <c r="K733">
        <v>107802659</v>
      </c>
      <c r="L733" s="2">
        <v>45503</v>
      </c>
      <c r="M733">
        <v>28</v>
      </c>
      <c r="N733">
        <v>1</v>
      </c>
      <c r="O733">
        <v>0</v>
      </c>
      <c r="P733">
        <v>1</v>
      </c>
      <c r="Q733" t="s">
        <v>7</v>
      </c>
    </row>
    <row r="734" spans="1:17">
      <c r="A734" t="s">
        <v>998</v>
      </c>
      <c r="B734" s="669" t="s">
        <v>942</v>
      </c>
      <c r="C734">
        <v>2.8000000000000001E-2</v>
      </c>
      <c r="D734" t="s">
        <v>758</v>
      </c>
      <c r="E734" t="s">
        <v>1010</v>
      </c>
      <c r="F734" t="s">
        <v>1009</v>
      </c>
      <c r="G734" s="669" t="s">
        <v>938</v>
      </c>
      <c r="H734">
        <v>1.865</v>
      </c>
      <c r="J734" s="1" t="s">
        <v>770</v>
      </c>
      <c r="K734">
        <v>107500983</v>
      </c>
      <c r="L734" s="2">
        <v>45222</v>
      </c>
      <c r="M734">
        <v>21</v>
      </c>
      <c r="N734">
        <v>1</v>
      </c>
      <c r="O734">
        <v>0</v>
      </c>
      <c r="P734">
        <v>1</v>
      </c>
      <c r="Q734" t="s">
        <v>7</v>
      </c>
    </row>
    <row r="735" spans="1:17">
      <c r="A735" t="s">
        <v>998</v>
      </c>
      <c r="B735" s="669" t="s">
        <v>942</v>
      </c>
      <c r="C735">
        <v>2.8000000000000001E-2</v>
      </c>
      <c r="D735" t="s">
        <v>758</v>
      </c>
      <c r="E735" t="s">
        <v>1012</v>
      </c>
      <c r="F735" t="s">
        <v>1009</v>
      </c>
      <c r="G735" s="669" t="s">
        <v>938</v>
      </c>
      <c r="H735">
        <v>1.865</v>
      </c>
      <c r="J735" s="1" t="s">
        <v>770</v>
      </c>
      <c r="K735">
        <v>108339173</v>
      </c>
      <c r="L735" s="2">
        <v>46007</v>
      </c>
      <c r="M735">
        <v>21</v>
      </c>
      <c r="N735">
        <v>1</v>
      </c>
      <c r="O735">
        <v>0</v>
      </c>
      <c r="P735">
        <v>1</v>
      </c>
      <c r="Q735" t="s">
        <v>7</v>
      </c>
    </row>
    <row r="736" spans="1:17">
      <c r="A736" t="s">
        <v>998</v>
      </c>
      <c r="B736" s="669" t="s">
        <v>942</v>
      </c>
      <c r="C736">
        <v>2.3E-2</v>
      </c>
      <c r="D736" t="s">
        <v>758</v>
      </c>
      <c r="E736" t="s">
        <v>1010</v>
      </c>
      <c r="F736" t="s">
        <v>1009</v>
      </c>
      <c r="G736" s="669" t="s">
        <v>938</v>
      </c>
      <c r="H736">
        <v>1.87</v>
      </c>
      <c r="J736" s="1" t="s">
        <v>770</v>
      </c>
      <c r="K736">
        <v>106211404</v>
      </c>
      <c r="L736" s="2">
        <v>43883</v>
      </c>
      <c r="M736">
        <v>21</v>
      </c>
      <c r="N736">
        <v>1</v>
      </c>
      <c r="O736">
        <v>0</v>
      </c>
      <c r="P736">
        <v>1</v>
      </c>
      <c r="Q736" t="s">
        <v>3</v>
      </c>
    </row>
    <row r="737" spans="1:17">
      <c r="A737" t="s">
        <v>998</v>
      </c>
      <c r="B737" s="669" t="s">
        <v>942</v>
      </c>
      <c r="C737">
        <v>2.8000000000000001E-2</v>
      </c>
      <c r="D737" t="s">
        <v>762</v>
      </c>
      <c r="E737" t="s">
        <v>1009</v>
      </c>
      <c r="F737" t="s">
        <v>1012</v>
      </c>
      <c r="G737" s="669" t="s">
        <v>938</v>
      </c>
      <c r="H737">
        <v>1.871</v>
      </c>
      <c r="J737" s="1" t="s">
        <v>770</v>
      </c>
      <c r="K737">
        <v>107630359</v>
      </c>
      <c r="L737" s="2">
        <v>45343</v>
      </c>
      <c r="M737">
        <v>21</v>
      </c>
      <c r="N737">
        <v>1</v>
      </c>
      <c r="O737">
        <v>0</v>
      </c>
      <c r="P737">
        <v>1</v>
      </c>
      <c r="Q737" t="s">
        <v>7</v>
      </c>
    </row>
    <row r="738" spans="1:17">
      <c r="A738" t="s">
        <v>998</v>
      </c>
      <c r="B738" s="669" t="s">
        <v>942</v>
      </c>
      <c r="C738">
        <v>1.4999999999999999E-2</v>
      </c>
      <c r="D738" t="s">
        <v>765</v>
      </c>
      <c r="E738" t="s">
        <v>1012</v>
      </c>
      <c r="F738" t="s">
        <v>1009</v>
      </c>
      <c r="G738" s="669" t="s">
        <v>938</v>
      </c>
      <c r="H738">
        <v>1.8779999999999999</v>
      </c>
      <c r="J738" s="1" t="s">
        <v>770</v>
      </c>
      <c r="K738">
        <v>107223243</v>
      </c>
      <c r="L738" s="2">
        <v>44951</v>
      </c>
      <c r="M738">
        <v>21</v>
      </c>
      <c r="N738">
        <v>2</v>
      </c>
      <c r="O738">
        <v>0</v>
      </c>
      <c r="P738">
        <v>1</v>
      </c>
      <c r="Q738" t="s">
        <v>7</v>
      </c>
    </row>
    <row r="739" spans="1:17">
      <c r="A739" t="s">
        <v>998</v>
      </c>
      <c r="B739" s="669" t="s">
        <v>942</v>
      </c>
      <c r="C739">
        <v>3.7999999999999999E-2</v>
      </c>
      <c r="D739" t="s">
        <v>756</v>
      </c>
      <c r="E739" t="s">
        <v>1009</v>
      </c>
      <c r="F739" t="s">
        <v>1012</v>
      </c>
      <c r="G739" s="669" t="s">
        <v>938</v>
      </c>
      <c r="H739">
        <v>1.881</v>
      </c>
      <c r="J739" s="1" t="s">
        <v>770</v>
      </c>
      <c r="K739">
        <v>107508002</v>
      </c>
      <c r="L739" s="2">
        <v>45133</v>
      </c>
      <c r="M739">
        <v>21</v>
      </c>
      <c r="N739">
        <v>1</v>
      </c>
      <c r="O739">
        <v>0</v>
      </c>
      <c r="P739">
        <v>1</v>
      </c>
      <c r="Q739" t="s">
        <v>7</v>
      </c>
    </row>
    <row r="740" spans="1:17">
      <c r="A740" t="s">
        <v>998</v>
      </c>
      <c r="B740" s="669" t="s">
        <v>942</v>
      </c>
      <c r="C740">
        <v>0</v>
      </c>
      <c r="E740" t="s">
        <v>1010</v>
      </c>
      <c r="F740" t="s">
        <v>1060</v>
      </c>
      <c r="G740" s="669" t="s">
        <v>938</v>
      </c>
      <c r="H740">
        <v>1.893</v>
      </c>
      <c r="J740" s="1" t="s">
        <v>770</v>
      </c>
      <c r="K740">
        <v>105984049</v>
      </c>
      <c r="L740" s="2">
        <v>43695</v>
      </c>
      <c r="M740">
        <v>23</v>
      </c>
      <c r="N740">
        <v>1</v>
      </c>
      <c r="O740">
        <v>7</v>
      </c>
      <c r="P740">
        <v>1</v>
      </c>
      <c r="Q740" t="s">
        <v>7</v>
      </c>
    </row>
    <row r="741" spans="1:17">
      <c r="A741" t="s">
        <v>998</v>
      </c>
      <c r="B741" s="669" t="s">
        <v>942</v>
      </c>
      <c r="C741">
        <v>0</v>
      </c>
      <c r="E741" t="s">
        <v>1010</v>
      </c>
      <c r="F741" t="s">
        <v>1009</v>
      </c>
      <c r="G741" s="669" t="s">
        <v>938</v>
      </c>
      <c r="H741">
        <v>1.893</v>
      </c>
      <c r="J741" s="1" t="s">
        <v>770</v>
      </c>
      <c r="K741">
        <v>107445055</v>
      </c>
      <c r="L741" s="2">
        <v>45169</v>
      </c>
      <c r="M741">
        <v>21</v>
      </c>
      <c r="N741">
        <v>1</v>
      </c>
      <c r="O741">
        <v>7</v>
      </c>
      <c r="P741">
        <v>1</v>
      </c>
      <c r="Q741" t="s">
        <v>3</v>
      </c>
    </row>
    <row r="742" spans="1:17">
      <c r="A742" t="s">
        <v>998</v>
      </c>
      <c r="B742" s="669" t="s">
        <v>942</v>
      </c>
      <c r="C742">
        <v>0</v>
      </c>
      <c r="E742" t="s">
        <v>1010</v>
      </c>
      <c r="F742" t="s">
        <v>1009</v>
      </c>
      <c r="G742" s="669" t="s">
        <v>938</v>
      </c>
      <c r="H742">
        <v>1.893</v>
      </c>
      <c r="J742" s="1" t="s">
        <v>770</v>
      </c>
      <c r="K742">
        <v>105925807</v>
      </c>
      <c r="L742" s="2">
        <v>43637</v>
      </c>
      <c r="M742">
        <v>27</v>
      </c>
      <c r="N742">
        <v>1</v>
      </c>
      <c r="O742">
        <v>7</v>
      </c>
      <c r="P742">
        <v>1</v>
      </c>
      <c r="Q742" t="s">
        <v>8</v>
      </c>
    </row>
    <row r="743" spans="1:17">
      <c r="A743" t="s">
        <v>998</v>
      </c>
      <c r="B743" s="669" t="s">
        <v>942</v>
      </c>
      <c r="C743">
        <v>0</v>
      </c>
      <c r="E743" t="s">
        <v>1010</v>
      </c>
      <c r="F743" t="s">
        <v>1009</v>
      </c>
      <c r="G743" s="669" t="s">
        <v>938</v>
      </c>
      <c r="H743">
        <v>1.893</v>
      </c>
      <c r="J743" s="1" t="s">
        <v>770</v>
      </c>
      <c r="K743">
        <v>105056723</v>
      </c>
      <c r="L743" s="2">
        <v>42810</v>
      </c>
      <c r="M743">
        <v>30</v>
      </c>
      <c r="N743">
        <v>1</v>
      </c>
      <c r="O743">
        <v>7</v>
      </c>
      <c r="P743">
        <v>1</v>
      </c>
      <c r="Q743" t="s">
        <v>7</v>
      </c>
    </row>
    <row r="744" spans="1:17">
      <c r="A744" t="s">
        <v>998</v>
      </c>
      <c r="B744" s="669" t="s">
        <v>942</v>
      </c>
      <c r="C744">
        <v>0</v>
      </c>
      <c r="E744" t="s">
        <v>1010</v>
      </c>
      <c r="F744" t="s">
        <v>1002</v>
      </c>
      <c r="G744" s="669" t="s">
        <v>938</v>
      </c>
      <c r="H744">
        <v>1.893</v>
      </c>
      <c r="J744" s="1" t="s">
        <v>770</v>
      </c>
      <c r="K744">
        <v>106125025</v>
      </c>
      <c r="L744" s="2">
        <v>43801</v>
      </c>
      <c r="M744">
        <v>21</v>
      </c>
      <c r="N744">
        <v>1</v>
      </c>
      <c r="O744">
        <v>7</v>
      </c>
      <c r="P744">
        <v>2</v>
      </c>
      <c r="Q744" t="s">
        <v>7</v>
      </c>
    </row>
    <row r="745" spans="1:17">
      <c r="A745" t="s">
        <v>998</v>
      </c>
      <c r="B745" s="669" t="s">
        <v>942</v>
      </c>
      <c r="C745">
        <v>0</v>
      </c>
      <c r="E745" t="s">
        <v>1010</v>
      </c>
      <c r="F745" t="s">
        <v>1011</v>
      </c>
      <c r="G745" s="669" t="s">
        <v>938</v>
      </c>
      <c r="H745">
        <v>1.893</v>
      </c>
      <c r="J745" s="1" t="s">
        <v>770</v>
      </c>
      <c r="K745">
        <v>108340331</v>
      </c>
      <c r="L745" s="2">
        <v>46008</v>
      </c>
      <c r="M745">
        <v>21</v>
      </c>
      <c r="N745">
        <v>1</v>
      </c>
      <c r="O745">
        <v>7</v>
      </c>
      <c r="P745">
        <v>1</v>
      </c>
      <c r="Q745" t="s">
        <v>7</v>
      </c>
    </row>
    <row r="746" spans="1:17">
      <c r="A746" t="s">
        <v>998</v>
      </c>
      <c r="B746" s="669" t="s">
        <v>942</v>
      </c>
      <c r="C746">
        <v>0</v>
      </c>
      <c r="E746" t="s">
        <v>1010</v>
      </c>
      <c r="F746" t="s">
        <v>1012</v>
      </c>
      <c r="G746" s="669" t="s">
        <v>938</v>
      </c>
      <c r="H746">
        <v>1.893</v>
      </c>
      <c r="J746" s="1" t="s">
        <v>770</v>
      </c>
      <c r="K746">
        <v>108258176</v>
      </c>
      <c r="L746" s="2">
        <v>45937</v>
      </c>
      <c r="M746">
        <v>21</v>
      </c>
      <c r="N746">
        <v>1</v>
      </c>
      <c r="O746">
        <v>7</v>
      </c>
      <c r="P746">
        <v>1</v>
      </c>
      <c r="Q746" t="s">
        <v>3</v>
      </c>
    </row>
    <row r="747" spans="1:17">
      <c r="A747" t="s">
        <v>998</v>
      </c>
      <c r="B747" s="669" t="s">
        <v>942</v>
      </c>
      <c r="C747">
        <v>0</v>
      </c>
      <c r="E747" t="s">
        <v>1010</v>
      </c>
      <c r="F747" t="s">
        <v>1012</v>
      </c>
      <c r="G747" s="669" t="s">
        <v>938</v>
      </c>
      <c r="H747">
        <v>1.893</v>
      </c>
      <c r="J747" s="1" t="s">
        <v>770</v>
      </c>
      <c r="K747">
        <v>107576146</v>
      </c>
      <c r="L747" s="2">
        <v>45286</v>
      </c>
      <c r="M747">
        <v>23</v>
      </c>
      <c r="N747">
        <v>2</v>
      </c>
      <c r="O747">
        <v>7</v>
      </c>
      <c r="P747">
        <v>4</v>
      </c>
      <c r="Q747" t="s">
        <v>7</v>
      </c>
    </row>
    <row r="748" spans="1:17">
      <c r="A748" t="s">
        <v>998</v>
      </c>
      <c r="B748" s="669" t="s">
        <v>942</v>
      </c>
      <c r="C748">
        <v>0</v>
      </c>
      <c r="E748" t="s">
        <v>1010</v>
      </c>
      <c r="G748" s="669" t="s">
        <v>938</v>
      </c>
      <c r="H748">
        <v>1.893</v>
      </c>
      <c r="J748" s="1" t="s">
        <v>770</v>
      </c>
      <c r="K748">
        <v>107999203</v>
      </c>
      <c r="L748" s="2">
        <v>45679</v>
      </c>
      <c r="M748">
        <v>30</v>
      </c>
      <c r="N748">
        <v>4</v>
      </c>
      <c r="O748">
        <v>7</v>
      </c>
      <c r="P748">
        <v>1</v>
      </c>
      <c r="Q748" t="s">
        <v>7</v>
      </c>
    </row>
    <row r="749" spans="1:17">
      <c r="A749" t="s">
        <v>998</v>
      </c>
      <c r="B749" s="669" t="s">
        <v>942</v>
      </c>
      <c r="C749">
        <v>0</v>
      </c>
      <c r="D749" t="s">
        <v>756</v>
      </c>
      <c r="E749" t="s">
        <v>1012</v>
      </c>
      <c r="F749" t="s">
        <v>1110</v>
      </c>
      <c r="G749" s="669" t="s">
        <v>938</v>
      </c>
      <c r="H749">
        <v>1.893</v>
      </c>
      <c r="J749" s="1" t="s">
        <v>770</v>
      </c>
      <c r="K749">
        <v>108563514</v>
      </c>
      <c r="L749" s="2">
        <v>46212</v>
      </c>
      <c r="M749">
        <v>1</v>
      </c>
      <c r="N749">
        <v>2</v>
      </c>
      <c r="O749">
        <v>9</v>
      </c>
      <c r="P749">
        <v>2</v>
      </c>
      <c r="Q749" t="s">
        <v>7</v>
      </c>
    </row>
    <row r="750" spans="1:17">
      <c r="A750" t="s">
        <v>998</v>
      </c>
      <c r="B750" s="669" t="s">
        <v>942</v>
      </c>
      <c r="C750">
        <v>0</v>
      </c>
      <c r="E750" t="s">
        <v>1012</v>
      </c>
      <c r="F750" t="s">
        <v>1075</v>
      </c>
      <c r="G750" s="669" t="s">
        <v>938</v>
      </c>
      <c r="H750">
        <v>1.893</v>
      </c>
      <c r="J750" s="1" t="s">
        <v>770</v>
      </c>
      <c r="K750">
        <v>108329713</v>
      </c>
      <c r="L750" s="2">
        <v>45996</v>
      </c>
      <c r="M750">
        <v>21</v>
      </c>
      <c r="N750">
        <v>2</v>
      </c>
      <c r="O750">
        <v>7</v>
      </c>
      <c r="P750">
        <v>1</v>
      </c>
      <c r="Q750" t="s">
        <v>3</v>
      </c>
    </row>
    <row r="751" spans="1:17">
      <c r="A751" t="s">
        <v>998</v>
      </c>
      <c r="B751" s="669" t="s">
        <v>942</v>
      </c>
      <c r="C751">
        <v>0</v>
      </c>
      <c r="E751" t="s">
        <v>1012</v>
      </c>
      <c r="F751" t="s">
        <v>1009</v>
      </c>
      <c r="G751" s="669" t="s">
        <v>938</v>
      </c>
      <c r="H751">
        <v>1.893</v>
      </c>
      <c r="J751" s="1" t="s">
        <v>770</v>
      </c>
      <c r="K751">
        <v>106254564</v>
      </c>
      <c r="L751" s="2">
        <v>43941</v>
      </c>
      <c r="M751">
        <v>24</v>
      </c>
      <c r="N751">
        <v>1</v>
      </c>
      <c r="O751">
        <v>7</v>
      </c>
      <c r="P751">
        <v>1</v>
      </c>
      <c r="Q751" t="s">
        <v>7</v>
      </c>
    </row>
    <row r="752" spans="1:17">
      <c r="A752" t="s">
        <v>998</v>
      </c>
      <c r="B752" s="669" t="s">
        <v>942</v>
      </c>
      <c r="C752">
        <v>0</v>
      </c>
      <c r="E752" t="s">
        <v>1012</v>
      </c>
      <c r="F752" t="s">
        <v>1010</v>
      </c>
      <c r="G752" s="669" t="s">
        <v>938</v>
      </c>
      <c r="H752">
        <v>1.893</v>
      </c>
      <c r="J752" s="1" t="s">
        <v>770</v>
      </c>
      <c r="K752">
        <v>106331707</v>
      </c>
      <c r="L752" s="2">
        <v>44029</v>
      </c>
      <c r="M752">
        <v>1</v>
      </c>
      <c r="N752">
        <v>1</v>
      </c>
      <c r="O752">
        <v>7</v>
      </c>
      <c r="P752">
        <v>1</v>
      </c>
      <c r="Q752" t="s">
        <v>7</v>
      </c>
    </row>
    <row r="753" spans="1:17">
      <c r="A753" t="s">
        <v>998</v>
      </c>
      <c r="B753" s="669" t="s">
        <v>942</v>
      </c>
      <c r="C753">
        <v>0</v>
      </c>
      <c r="D753" t="s">
        <v>764</v>
      </c>
      <c r="E753" t="s">
        <v>1012</v>
      </c>
      <c r="F753" t="s">
        <v>1010</v>
      </c>
      <c r="G753" s="669" t="s">
        <v>938</v>
      </c>
      <c r="H753">
        <v>1.893</v>
      </c>
      <c r="J753" s="1" t="s">
        <v>770</v>
      </c>
      <c r="K753">
        <v>107017648</v>
      </c>
      <c r="L753" s="2">
        <v>44759</v>
      </c>
      <c r="M753">
        <v>2</v>
      </c>
      <c r="N753">
        <v>1</v>
      </c>
      <c r="O753">
        <v>7</v>
      </c>
      <c r="P753">
        <v>1</v>
      </c>
      <c r="Q753" t="s">
        <v>8</v>
      </c>
    </row>
    <row r="754" spans="1:17">
      <c r="A754" t="s">
        <v>998</v>
      </c>
      <c r="B754" s="669" t="s">
        <v>942</v>
      </c>
      <c r="C754">
        <v>0</v>
      </c>
      <c r="D754" t="s">
        <v>756</v>
      </c>
      <c r="E754" t="s">
        <v>1012</v>
      </c>
      <c r="F754" t="s">
        <v>1003</v>
      </c>
      <c r="G754" s="669" t="s">
        <v>938</v>
      </c>
      <c r="H754">
        <v>1.893</v>
      </c>
      <c r="J754" s="1" t="s">
        <v>770</v>
      </c>
      <c r="K754">
        <v>107610731</v>
      </c>
      <c r="L754" s="2">
        <v>45321</v>
      </c>
      <c r="M754">
        <v>30</v>
      </c>
      <c r="N754">
        <v>1</v>
      </c>
      <c r="O754">
        <v>0</v>
      </c>
      <c r="P754">
        <v>1</v>
      </c>
      <c r="Q754" t="s">
        <v>7</v>
      </c>
    </row>
    <row r="755" spans="1:17">
      <c r="A755" t="s">
        <v>754</v>
      </c>
      <c r="B755" s="669" t="s">
        <v>938</v>
      </c>
      <c r="C755">
        <v>0</v>
      </c>
      <c r="E755" s="671" t="s">
        <v>952</v>
      </c>
      <c r="F755" s="671" t="s">
        <v>954</v>
      </c>
      <c r="G755" s="669" t="s">
        <v>938</v>
      </c>
      <c r="H755">
        <v>999.99900000000002</v>
      </c>
      <c r="J755" s="1" t="s">
        <v>770</v>
      </c>
      <c r="K755">
        <v>106471136</v>
      </c>
      <c r="L755" s="2">
        <v>44215</v>
      </c>
      <c r="M755">
        <v>21</v>
      </c>
      <c r="N755">
        <v>1</v>
      </c>
      <c r="O755">
        <v>8</v>
      </c>
      <c r="P755">
        <v>1</v>
      </c>
      <c r="Q755" t="s">
        <v>7</v>
      </c>
    </row>
    <row r="756" spans="1:17">
      <c r="A756" t="s">
        <v>998</v>
      </c>
      <c r="B756" s="669" t="s">
        <v>938</v>
      </c>
      <c r="C756">
        <v>0</v>
      </c>
      <c r="E756" s="671" t="s">
        <v>952</v>
      </c>
      <c r="F756" s="671" t="s">
        <v>945</v>
      </c>
      <c r="G756" s="669" t="s">
        <v>938</v>
      </c>
      <c r="H756">
        <v>999.99900000000002</v>
      </c>
      <c r="J756" s="1" t="s">
        <v>770</v>
      </c>
      <c r="K756">
        <v>106889359</v>
      </c>
      <c r="L756" s="2">
        <v>44621</v>
      </c>
      <c r="M756">
        <v>21</v>
      </c>
      <c r="N756">
        <v>1</v>
      </c>
      <c r="O756">
        <v>8</v>
      </c>
      <c r="P756">
        <v>1</v>
      </c>
      <c r="Q756" t="s">
        <v>7</v>
      </c>
    </row>
    <row r="757" spans="1:17">
      <c r="A757" t="s">
        <v>998</v>
      </c>
      <c r="B757" t="s">
        <v>1109</v>
      </c>
      <c r="C757">
        <v>1.9E-2</v>
      </c>
      <c r="D757" t="s">
        <v>757</v>
      </c>
      <c r="E757" s="672" t="s">
        <v>943</v>
      </c>
      <c r="F757" t="s">
        <v>1129</v>
      </c>
      <c r="G757" t="s">
        <v>1130</v>
      </c>
      <c r="H757">
        <v>7.492</v>
      </c>
      <c r="J757" s="1" t="s">
        <v>770</v>
      </c>
      <c r="K757">
        <v>105107761</v>
      </c>
      <c r="L757" s="2">
        <v>42856</v>
      </c>
      <c r="M757">
        <v>21</v>
      </c>
      <c r="N757">
        <v>1</v>
      </c>
      <c r="P757">
        <v>1</v>
      </c>
      <c r="Q757" t="s">
        <v>3</v>
      </c>
    </row>
    <row r="758" spans="1:17">
      <c r="A758" t="s">
        <v>998</v>
      </c>
      <c r="B758" t="s">
        <v>1109</v>
      </c>
      <c r="C758">
        <v>0</v>
      </c>
      <c r="E758" s="672" t="s">
        <v>943</v>
      </c>
      <c r="F758" s="672" t="s">
        <v>1132</v>
      </c>
      <c r="G758" t="s">
        <v>1130</v>
      </c>
      <c r="H758">
        <v>7.5110000000000001</v>
      </c>
      <c r="J758" s="1" t="s">
        <v>770</v>
      </c>
      <c r="K758">
        <v>106802403</v>
      </c>
      <c r="L758" s="2">
        <v>44523</v>
      </c>
      <c r="M758">
        <v>24</v>
      </c>
      <c r="N758">
        <v>1</v>
      </c>
      <c r="O758">
        <v>0</v>
      </c>
      <c r="P758">
        <v>1</v>
      </c>
      <c r="Q758" t="s">
        <v>7</v>
      </c>
    </row>
    <row r="759" spans="1:17">
      <c r="A759" t="s">
        <v>998</v>
      </c>
      <c r="B759" t="s">
        <v>1109</v>
      </c>
      <c r="C759">
        <v>0</v>
      </c>
      <c r="E759" s="672" t="s">
        <v>943</v>
      </c>
      <c r="F759" t="s">
        <v>1100</v>
      </c>
      <c r="G759" t="s">
        <v>1130</v>
      </c>
      <c r="H759">
        <v>7.5110000000000001</v>
      </c>
      <c r="J759" s="1" t="s">
        <v>770</v>
      </c>
      <c r="K759">
        <v>105792453</v>
      </c>
      <c r="L759" s="2">
        <v>43507</v>
      </c>
      <c r="M759">
        <v>19</v>
      </c>
      <c r="N759">
        <v>2</v>
      </c>
      <c r="O759">
        <v>8</v>
      </c>
      <c r="P759">
        <v>1</v>
      </c>
      <c r="Q759" t="s">
        <v>7</v>
      </c>
    </row>
    <row r="760" spans="1:17">
      <c r="A760" t="s">
        <v>998</v>
      </c>
      <c r="B760" t="s">
        <v>1109</v>
      </c>
      <c r="C760">
        <v>0</v>
      </c>
      <c r="E760" s="672" t="s">
        <v>943</v>
      </c>
      <c r="F760" t="s">
        <v>1129</v>
      </c>
      <c r="G760" t="s">
        <v>1130</v>
      </c>
      <c r="H760">
        <v>7.5110000000000001</v>
      </c>
      <c r="J760" s="1" t="s">
        <v>770</v>
      </c>
      <c r="K760">
        <v>105445139</v>
      </c>
      <c r="L760" s="2">
        <v>43172</v>
      </c>
      <c r="M760">
        <v>21</v>
      </c>
      <c r="N760">
        <v>1</v>
      </c>
      <c r="O760">
        <v>0</v>
      </c>
      <c r="P760">
        <v>1</v>
      </c>
      <c r="Q760" t="s">
        <v>7</v>
      </c>
    </row>
    <row r="761" spans="1:17">
      <c r="A761" t="s">
        <v>998</v>
      </c>
      <c r="B761" t="s">
        <v>1109</v>
      </c>
      <c r="C761">
        <v>0</v>
      </c>
      <c r="E761" s="672" t="s">
        <v>943</v>
      </c>
      <c r="F761" t="s">
        <v>1129</v>
      </c>
      <c r="G761" t="s">
        <v>1130</v>
      </c>
      <c r="H761">
        <v>7.5110000000000001</v>
      </c>
      <c r="J761" s="1" t="s">
        <v>770</v>
      </c>
      <c r="K761">
        <v>108017099</v>
      </c>
      <c r="L761" s="2">
        <v>45699</v>
      </c>
      <c r="M761">
        <v>21</v>
      </c>
      <c r="N761">
        <v>2</v>
      </c>
      <c r="O761">
        <v>8</v>
      </c>
      <c r="P761">
        <v>1</v>
      </c>
      <c r="Q761" t="s">
        <v>7</v>
      </c>
    </row>
    <row r="762" spans="1:17">
      <c r="A762" t="s">
        <v>998</v>
      </c>
      <c r="B762" t="s">
        <v>1109</v>
      </c>
      <c r="C762">
        <v>0</v>
      </c>
      <c r="E762" s="672" t="s">
        <v>943</v>
      </c>
      <c r="F762" t="s">
        <v>1129</v>
      </c>
      <c r="G762" t="s">
        <v>1130</v>
      </c>
      <c r="H762">
        <v>7.5110000000000001</v>
      </c>
      <c r="J762" s="1" t="s">
        <v>770</v>
      </c>
      <c r="K762">
        <v>105984045</v>
      </c>
      <c r="L762" s="2">
        <v>43698</v>
      </c>
      <c r="M762">
        <v>30</v>
      </c>
      <c r="N762">
        <v>1</v>
      </c>
      <c r="O762">
        <v>8</v>
      </c>
      <c r="P762">
        <v>1</v>
      </c>
      <c r="Q762" t="s">
        <v>7</v>
      </c>
    </row>
    <row r="763" spans="1:17">
      <c r="A763" t="s">
        <v>998</v>
      </c>
      <c r="B763" s="672" t="s">
        <v>943</v>
      </c>
      <c r="C763">
        <v>0</v>
      </c>
      <c r="E763" t="s">
        <v>1109</v>
      </c>
      <c r="F763" t="s">
        <v>1142</v>
      </c>
      <c r="G763" t="s">
        <v>1130</v>
      </c>
      <c r="H763">
        <v>7.5110000000000001</v>
      </c>
      <c r="J763" s="1" t="s">
        <v>770</v>
      </c>
      <c r="K763">
        <v>107250315</v>
      </c>
      <c r="L763" s="2">
        <v>44978</v>
      </c>
      <c r="M763">
        <v>21</v>
      </c>
      <c r="N763">
        <v>1</v>
      </c>
      <c r="O763">
        <v>8</v>
      </c>
      <c r="P763">
        <v>1</v>
      </c>
      <c r="Q763" t="s">
        <v>7</v>
      </c>
    </row>
    <row r="764" spans="1:17">
      <c r="A764" t="s">
        <v>998</v>
      </c>
      <c r="B764" s="672" t="s">
        <v>943</v>
      </c>
      <c r="C764">
        <v>0</v>
      </c>
      <c r="E764" t="s">
        <v>1109</v>
      </c>
      <c r="F764" t="s">
        <v>1129</v>
      </c>
      <c r="G764" t="s">
        <v>1130</v>
      </c>
      <c r="H764">
        <v>7.5110000000000001</v>
      </c>
      <c r="J764" s="1" t="s">
        <v>770</v>
      </c>
      <c r="K764">
        <v>106422415</v>
      </c>
      <c r="L764" s="2">
        <v>44139</v>
      </c>
      <c r="M764">
        <v>21</v>
      </c>
      <c r="N764">
        <v>1</v>
      </c>
      <c r="P764">
        <v>1</v>
      </c>
      <c r="Q764" t="s">
        <v>7</v>
      </c>
    </row>
    <row r="765" spans="1:17">
      <c r="A765" t="s">
        <v>998</v>
      </c>
      <c r="B765" s="672" t="s">
        <v>943</v>
      </c>
      <c r="C765">
        <v>0</v>
      </c>
      <c r="E765" t="s">
        <v>1109</v>
      </c>
      <c r="F765" t="s">
        <v>1129</v>
      </c>
      <c r="G765" t="s">
        <v>1130</v>
      </c>
      <c r="H765">
        <v>7.5110000000000001</v>
      </c>
      <c r="J765" s="1" t="s">
        <v>770</v>
      </c>
      <c r="K765">
        <v>107477913</v>
      </c>
      <c r="L765" s="2">
        <v>45202</v>
      </c>
      <c r="M765">
        <v>21</v>
      </c>
      <c r="N765">
        <v>1</v>
      </c>
      <c r="O765">
        <v>0</v>
      </c>
      <c r="P765">
        <v>1</v>
      </c>
      <c r="Q765" t="s">
        <v>7</v>
      </c>
    </row>
    <row r="766" spans="1:17">
      <c r="A766" t="s">
        <v>998</v>
      </c>
      <c r="B766" s="672" t="s">
        <v>941</v>
      </c>
      <c r="C766">
        <v>5.7000000000000002E-2</v>
      </c>
      <c r="D766" t="s">
        <v>762</v>
      </c>
      <c r="E766" s="671" t="s">
        <v>945</v>
      </c>
      <c r="F766" s="670" t="s">
        <v>944</v>
      </c>
      <c r="G766" s="670" t="s">
        <v>937</v>
      </c>
      <c r="H766">
        <v>0</v>
      </c>
      <c r="J766" s="1" t="s">
        <v>770</v>
      </c>
      <c r="K766">
        <v>107720324</v>
      </c>
      <c r="L766" s="2">
        <v>45427</v>
      </c>
      <c r="M766">
        <v>21</v>
      </c>
      <c r="N766">
        <v>2</v>
      </c>
      <c r="O766">
        <v>0</v>
      </c>
      <c r="P766">
        <v>1</v>
      </c>
      <c r="Q766" t="s">
        <v>7</v>
      </c>
    </row>
    <row r="767" spans="1:17">
      <c r="A767" t="s">
        <v>998</v>
      </c>
      <c r="B767" s="672" t="s">
        <v>941</v>
      </c>
      <c r="C767">
        <v>0</v>
      </c>
      <c r="D767" t="s">
        <v>765</v>
      </c>
      <c r="E767" s="671" t="s">
        <v>945</v>
      </c>
      <c r="F767" s="672" t="s">
        <v>943</v>
      </c>
      <c r="G767" s="670" t="s">
        <v>937</v>
      </c>
      <c r="H767">
        <v>0</v>
      </c>
      <c r="J767" s="1" t="s">
        <v>770</v>
      </c>
      <c r="K767">
        <v>105093382</v>
      </c>
      <c r="L767" s="2">
        <v>42857</v>
      </c>
      <c r="M767">
        <v>30</v>
      </c>
      <c r="N767">
        <v>1</v>
      </c>
      <c r="O767">
        <v>0</v>
      </c>
      <c r="P767">
        <v>1</v>
      </c>
      <c r="Q767" t="s">
        <v>7</v>
      </c>
    </row>
    <row r="768" spans="1:17">
      <c r="A768" t="s">
        <v>998</v>
      </c>
      <c r="B768" s="672" t="s">
        <v>941</v>
      </c>
      <c r="C768">
        <v>2E-3</v>
      </c>
      <c r="D768" t="s">
        <v>764</v>
      </c>
      <c r="E768" s="671" t="s">
        <v>945</v>
      </c>
      <c r="F768" s="670" t="s">
        <v>944</v>
      </c>
      <c r="G768" s="670" t="s">
        <v>937</v>
      </c>
      <c r="H768">
        <v>2E-3</v>
      </c>
      <c r="J768" s="1" t="s">
        <v>770</v>
      </c>
      <c r="K768">
        <v>108029531</v>
      </c>
      <c r="L768" s="2">
        <v>45712</v>
      </c>
      <c r="M768">
        <v>21</v>
      </c>
      <c r="N768">
        <v>1</v>
      </c>
      <c r="O768">
        <v>7</v>
      </c>
      <c r="P768">
        <v>1</v>
      </c>
      <c r="Q768" t="s">
        <v>7</v>
      </c>
    </row>
    <row r="769" spans="1:17">
      <c r="A769" t="s">
        <v>998</v>
      </c>
      <c r="B769" s="672" t="s">
        <v>941</v>
      </c>
      <c r="C769">
        <v>4.0000000000000001E-3</v>
      </c>
      <c r="D769" t="s">
        <v>764</v>
      </c>
      <c r="E769" s="671" t="s">
        <v>945</v>
      </c>
      <c r="F769" s="670" t="s">
        <v>944</v>
      </c>
      <c r="G769" s="670" t="s">
        <v>937</v>
      </c>
      <c r="H769">
        <v>4.0000000000000001E-3</v>
      </c>
      <c r="J769" s="1" t="s">
        <v>770</v>
      </c>
      <c r="K769">
        <v>108003839</v>
      </c>
      <c r="L769" s="2">
        <v>45630</v>
      </c>
      <c r="M769">
        <v>21</v>
      </c>
      <c r="N769">
        <v>1</v>
      </c>
      <c r="O769">
        <v>7</v>
      </c>
      <c r="P769">
        <v>1</v>
      </c>
      <c r="Q769" t="s">
        <v>7</v>
      </c>
    </row>
    <row r="770" spans="1:17">
      <c r="A770" t="s">
        <v>998</v>
      </c>
      <c r="B770" s="672" t="s">
        <v>941</v>
      </c>
      <c r="C770">
        <v>1.9E-2</v>
      </c>
      <c r="D770" t="s">
        <v>757</v>
      </c>
      <c r="E770" s="671" t="s">
        <v>945</v>
      </c>
      <c r="F770" s="672" t="s">
        <v>943</v>
      </c>
      <c r="G770" s="670" t="s">
        <v>937</v>
      </c>
      <c r="H770">
        <v>1.9E-2</v>
      </c>
      <c r="J770" s="1" t="s">
        <v>770</v>
      </c>
      <c r="K770">
        <v>106802233</v>
      </c>
      <c r="L770" s="2">
        <v>44452</v>
      </c>
      <c r="M770">
        <v>21</v>
      </c>
      <c r="N770">
        <v>1</v>
      </c>
      <c r="O770">
        <v>0</v>
      </c>
      <c r="P770">
        <v>1</v>
      </c>
      <c r="Q770" t="s">
        <v>7</v>
      </c>
    </row>
    <row r="771" spans="1:17">
      <c r="A771" t="s">
        <v>998</v>
      </c>
      <c r="B771" s="672" t="s">
        <v>941</v>
      </c>
      <c r="C771">
        <v>3.7999999999999999E-2</v>
      </c>
      <c r="D771" t="s">
        <v>756</v>
      </c>
      <c r="E771" s="671" t="s">
        <v>945</v>
      </c>
      <c r="F771" t="s">
        <v>962</v>
      </c>
      <c r="G771" s="670" t="s">
        <v>937</v>
      </c>
      <c r="H771">
        <v>3.7999999999999999E-2</v>
      </c>
      <c r="J771" s="1" t="s">
        <v>770</v>
      </c>
      <c r="K771">
        <v>108385753</v>
      </c>
      <c r="L771" s="2">
        <v>46051</v>
      </c>
      <c r="M771">
        <v>21</v>
      </c>
      <c r="N771">
        <v>1</v>
      </c>
      <c r="O771">
        <v>0</v>
      </c>
      <c r="P771">
        <v>5</v>
      </c>
      <c r="Q771" t="s">
        <v>7</v>
      </c>
    </row>
    <row r="772" spans="1:17">
      <c r="A772" t="s">
        <v>998</v>
      </c>
      <c r="B772" s="672" t="s">
        <v>941</v>
      </c>
      <c r="C772">
        <v>0.114</v>
      </c>
      <c r="D772" t="s">
        <v>764</v>
      </c>
      <c r="E772" s="671" t="s">
        <v>945</v>
      </c>
      <c r="F772" s="670" t="s">
        <v>944</v>
      </c>
      <c r="G772" s="670" t="s">
        <v>937</v>
      </c>
      <c r="H772">
        <v>0.114</v>
      </c>
      <c r="J772" s="1" t="s">
        <v>770</v>
      </c>
      <c r="K772">
        <v>105472361</v>
      </c>
      <c r="L772" s="2">
        <v>43215</v>
      </c>
      <c r="M772">
        <v>21</v>
      </c>
      <c r="N772">
        <v>1</v>
      </c>
      <c r="O772">
        <v>4</v>
      </c>
      <c r="P772">
        <v>1</v>
      </c>
      <c r="Q772" t="s">
        <v>7</v>
      </c>
    </row>
    <row r="773" spans="1:17">
      <c r="A773" t="s">
        <v>998</v>
      </c>
      <c r="B773" s="672" t="s">
        <v>941</v>
      </c>
      <c r="C773">
        <v>0.54</v>
      </c>
      <c r="D773" t="s">
        <v>758</v>
      </c>
      <c r="E773" s="670" t="s">
        <v>944</v>
      </c>
      <c r="F773" s="671" t="s">
        <v>945</v>
      </c>
      <c r="G773" s="670" t="s">
        <v>937</v>
      </c>
      <c r="H773">
        <v>0.187</v>
      </c>
      <c r="J773" s="1" t="s">
        <v>770</v>
      </c>
      <c r="K773">
        <v>106975815</v>
      </c>
      <c r="L773" s="2">
        <v>44713</v>
      </c>
      <c r="M773">
        <v>21</v>
      </c>
      <c r="N773">
        <v>1</v>
      </c>
      <c r="O773">
        <v>0</v>
      </c>
      <c r="P773">
        <v>1</v>
      </c>
      <c r="Q773" t="s">
        <v>7</v>
      </c>
    </row>
    <row r="774" spans="1:17">
      <c r="A774" t="s">
        <v>998</v>
      </c>
      <c r="B774" s="672" t="s">
        <v>941</v>
      </c>
      <c r="C774">
        <v>0.2</v>
      </c>
      <c r="D774" t="s">
        <v>764</v>
      </c>
      <c r="E774" s="671" t="s">
        <v>945</v>
      </c>
      <c r="F774" t="s">
        <v>1049</v>
      </c>
      <c r="G774" s="670" t="s">
        <v>937</v>
      </c>
      <c r="H774">
        <v>0.2</v>
      </c>
      <c r="J774" s="1" t="s">
        <v>770</v>
      </c>
      <c r="K774">
        <v>105752254</v>
      </c>
      <c r="L774" s="2">
        <v>43469</v>
      </c>
      <c r="M774">
        <v>1</v>
      </c>
      <c r="N774">
        <v>2</v>
      </c>
      <c r="O774">
        <v>0</v>
      </c>
      <c r="P774">
        <v>1</v>
      </c>
      <c r="Q774" t="s">
        <v>7</v>
      </c>
    </row>
    <row r="775" spans="1:17">
      <c r="A775" t="s">
        <v>998</v>
      </c>
      <c r="B775" s="672" t="s">
        <v>941</v>
      </c>
      <c r="C775">
        <v>0.48499999999999999</v>
      </c>
      <c r="D775" t="s">
        <v>758</v>
      </c>
      <c r="E775" s="672" t="s">
        <v>943</v>
      </c>
      <c r="F775" s="671" t="s">
        <v>945</v>
      </c>
      <c r="G775" s="670" t="s">
        <v>937</v>
      </c>
      <c r="H775">
        <v>0.24199999999999999</v>
      </c>
      <c r="J775" s="1" t="s">
        <v>770</v>
      </c>
      <c r="K775">
        <v>106802248</v>
      </c>
      <c r="L775" s="2">
        <v>44461</v>
      </c>
      <c r="M775">
        <v>21</v>
      </c>
      <c r="N775">
        <v>2</v>
      </c>
      <c r="O775">
        <v>0</v>
      </c>
      <c r="P775">
        <v>1</v>
      </c>
      <c r="Q775" t="s">
        <v>7</v>
      </c>
    </row>
    <row r="776" spans="1:17">
      <c r="A776" t="s">
        <v>998</v>
      </c>
      <c r="B776" s="672" t="s">
        <v>941</v>
      </c>
      <c r="C776">
        <v>0.25</v>
      </c>
      <c r="D776" t="s">
        <v>756</v>
      </c>
      <c r="E776" s="671" t="s">
        <v>945</v>
      </c>
      <c r="F776" s="672" t="s">
        <v>943</v>
      </c>
      <c r="G776" s="670" t="s">
        <v>937</v>
      </c>
      <c r="H776">
        <v>0.25</v>
      </c>
      <c r="J776" s="1" t="s">
        <v>770</v>
      </c>
      <c r="K776">
        <v>107845682</v>
      </c>
      <c r="L776" s="2">
        <v>45546</v>
      </c>
      <c r="M776">
        <v>28</v>
      </c>
      <c r="N776">
        <v>1</v>
      </c>
      <c r="O776">
        <v>0</v>
      </c>
      <c r="P776">
        <v>1</v>
      </c>
      <c r="Q776" t="s">
        <v>7</v>
      </c>
    </row>
    <row r="777" spans="1:17">
      <c r="A777" t="s">
        <v>998</v>
      </c>
      <c r="B777" s="672" t="s">
        <v>941</v>
      </c>
      <c r="C777">
        <v>0.25</v>
      </c>
      <c r="D777" t="s">
        <v>756</v>
      </c>
      <c r="E777" s="671" t="s">
        <v>1057</v>
      </c>
      <c r="F777" s="670" t="s">
        <v>1117</v>
      </c>
      <c r="G777" s="670" t="s">
        <v>937</v>
      </c>
      <c r="H777">
        <v>0.25</v>
      </c>
      <c r="J777" s="1" t="s">
        <v>770</v>
      </c>
      <c r="K777">
        <v>106863687</v>
      </c>
      <c r="L777" s="2">
        <v>44606</v>
      </c>
      <c r="M777">
        <v>21</v>
      </c>
      <c r="N777">
        <v>1</v>
      </c>
      <c r="O777">
        <v>0</v>
      </c>
      <c r="P777">
        <v>1</v>
      </c>
      <c r="Q777" t="s">
        <v>3</v>
      </c>
    </row>
    <row r="778" spans="1:17">
      <c r="A778" t="s">
        <v>998</v>
      </c>
      <c r="B778" s="672" t="s">
        <v>941</v>
      </c>
      <c r="C778">
        <v>0.3</v>
      </c>
      <c r="D778" t="s">
        <v>764</v>
      </c>
      <c r="E778" s="671" t="s">
        <v>945</v>
      </c>
      <c r="F778" s="672" t="s">
        <v>943</v>
      </c>
      <c r="G778" s="670" t="s">
        <v>937</v>
      </c>
      <c r="H778">
        <v>0.3</v>
      </c>
      <c r="J778" s="1" t="s">
        <v>770</v>
      </c>
      <c r="K778">
        <v>106223030</v>
      </c>
      <c r="L778" s="2">
        <v>43895</v>
      </c>
      <c r="M778">
        <v>30</v>
      </c>
      <c r="N778">
        <v>1</v>
      </c>
      <c r="O778">
        <v>4</v>
      </c>
      <c r="P778">
        <v>1</v>
      </c>
      <c r="Q778" t="s">
        <v>7</v>
      </c>
    </row>
    <row r="779" spans="1:17">
      <c r="A779" t="s">
        <v>998</v>
      </c>
      <c r="B779" s="672" t="s">
        <v>941</v>
      </c>
      <c r="C779">
        <v>0.4</v>
      </c>
      <c r="D779" t="s">
        <v>764</v>
      </c>
      <c r="E779" s="670" t="s">
        <v>944</v>
      </c>
      <c r="F779" s="671" t="s">
        <v>945</v>
      </c>
      <c r="G779" s="670" t="s">
        <v>937</v>
      </c>
      <c r="H779">
        <v>0.32700000000000001</v>
      </c>
      <c r="J779" s="1" t="s">
        <v>770</v>
      </c>
      <c r="K779">
        <v>105007263</v>
      </c>
      <c r="L779" s="2">
        <v>42753</v>
      </c>
      <c r="M779">
        <v>30</v>
      </c>
      <c r="N779">
        <v>1</v>
      </c>
      <c r="O779">
        <v>9</v>
      </c>
      <c r="P779">
        <v>1</v>
      </c>
      <c r="Q779" t="s">
        <v>3</v>
      </c>
    </row>
    <row r="780" spans="1:17">
      <c r="A780" t="s">
        <v>998</v>
      </c>
      <c r="B780" s="672" t="s">
        <v>941</v>
      </c>
      <c r="C780">
        <v>0.3</v>
      </c>
      <c r="D780" t="s">
        <v>757</v>
      </c>
      <c r="E780" s="672" t="s">
        <v>943</v>
      </c>
      <c r="F780" s="671" t="s">
        <v>945</v>
      </c>
      <c r="G780" s="670" t="s">
        <v>937</v>
      </c>
      <c r="H780">
        <v>0.42699999999999999</v>
      </c>
      <c r="J780" s="1" t="s">
        <v>770</v>
      </c>
      <c r="K780">
        <v>105277887</v>
      </c>
      <c r="L780" s="2">
        <v>43026</v>
      </c>
      <c r="M780">
        <v>21</v>
      </c>
      <c r="N780">
        <v>1</v>
      </c>
      <c r="O780">
        <v>0</v>
      </c>
      <c r="P780">
        <v>1</v>
      </c>
      <c r="Q780" t="s">
        <v>7</v>
      </c>
    </row>
    <row r="781" spans="1:17">
      <c r="A781" t="s">
        <v>998</v>
      </c>
      <c r="B781" s="672" t="s">
        <v>941</v>
      </c>
      <c r="C781">
        <v>0.2</v>
      </c>
      <c r="D781" t="s">
        <v>758</v>
      </c>
      <c r="E781" s="672" t="s">
        <v>943</v>
      </c>
      <c r="F781" s="671" t="s">
        <v>1080</v>
      </c>
      <c r="G781" s="670" t="s">
        <v>937</v>
      </c>
      <c r="H781">
        <v>0.52700000000000002</v>
      </c>
      <c r="J781" s="1" t="s">
        <v>770</v>
      </c>
      <c r="K781">
        <v>105792462</v>
      </c>
      <c r="L781" s="2">
        <v>43516</v>
      </c>
      <c r="M781">
        <v>30</v>
      </c>
      <c r="N781">
        <v>2</v>
      </c>
      <c r="O781">
        <v>8</v>
      </c>
      <c r="P781">
        <v>1</v>
      </c>
      <c r="Q781" t="s">
        <v>7</v>
      </c>
    </row>
    <row r="782" spans="1:17">
      <c r="A782" t="s">
        <v>998</v>
      </c>
      <c r="B782" s="672" t="s">
        <v>941</v>
      </c>
      <c r="C782">
        <v>0.1</v>
      </c>
      <c r="D782" t="s">
        <v>758</v>
      </c>
      <c r="E782" s="670" t="s">
        <v>944</v>
      </c>
      <c r="F782" s="672" t="s">
        <v>943</v>
      </c>
      <c r="G782" s="670" t="s">
        <v>937</v>
      </c>
      <c r="H782">
        <v>0.627</v>
      </c>
      <c r="J782" s="1" t="s">
        <v>770</v>
      </c>
      <c r="K782">
        <v>106095425</v>
      </c>
      <c r="L782" s="2">
        <v>43784</v>
      </c>
      <c r="M782">
        <v>31</v>
      </c>
      <c r="N782">
        <v>2</v>
      </c>
      <c r="O782">
        <v>0</v>
      </c>
      <c r="P782">
        <v>4</v>
      </c>
    </row>
    <row r="783" spans="1:17">
      <c r="A783" t="s">
        <v>998</v>
      </c>
      <c r="B783" s="672" t="s">
        <v>941</v>
      </c>
      <c r="C783">
        <v>0.09</v>
      </c>
      <c r="D783" t="s">
        <v>763</v>
      </c>
      <c r="E783" s="670" t="s">
        <v>944</v>
      </c>
      <c r="F783" s="671" t="s">
        <v>945</v>
      </c>
      <c r="G783" s="670" t="s">
        <v>937</v>
      </c>
      <c r="H783">
        <v>0.63700000000000001</v>
      </c>
      <c r="J783" s="1" t="s">
        <v>770</v>
      </c>
      <c r="K783">
        <v>106022033</v>
      </c>
      <c r="L783" s="2">
        <v>43735</v>
      </c>
      <c r="M783">
        <v>21</v>
      </c>
      <c r="N783">
        <v>1</v>
      </c>
      <c r="O783">
        <v>0</v>
      </c>
      <c r="P783">
        <v>1</v>
      </c>
      <c r="Q783" t="s">
        <v>7</v>
      </c>
    </row>
    <row r="784" spans="1:17">
      <c r="A784" t="s">
        <v>998</v>
      </c>
      <c r="B784" s="672" t="s">
        <v>941</v>
      </c>
      <c r="C784">
        <v>2.5000000000000001E-2</v>
      </c>
      <c r="D784" t="s">
        <v>763</v>
      </c>
      <c r="E784" s="672" t="s">
        <v>943</v>
      </c>
      <c r="F784" s="670" t="s">
        <v>1099</v>
      </c>
      <c r="G784" s="670" t="s">
        <v>937</v>
      </c>
      <c r="H784">
        <v>0.70199999999999996</v>
      </c>
      <c r="J784" s="1" t="s">
        <v>770</v>
      </c>
      <c r="K784">
        <v>106167169</v>
      </c>
      <c r="L784" s="2">
        <v>43837</v>
      </c>
      <c r="M784">
        <v>21</v>
      </c>
      <c r="N784">
        <v>2</v>
      </c>
      <c r="O784">
        <v>10</v>
      </c>
      <c r="P784">
        <v>1</v>
      </c>
      <c r="Q784" t="s">
        <v>7</v>
      </c>
    </row>
    <row r="785" spans="1:17">
      <c r="A785" t="s">
        <v>998</v>
      </c>
      <c r="B785" s="672" t="s">
        <v>941</v>
      </c>
      <c r="C785">
        <v>2.1999999999999999E-2</v>
      </c>
      <c r="D785" t="s">
        <v>763</v>
      </c>
      <c r="E785" s="672" t="s">
        <v>943</v>
      </c>
      <c r="F785" s="671" t="s">
        <v>945</v>
      </c>
      <c r="G785" s="670" t="s">
        <v>937</v>
      </c>
      <c r="H785">
        <v>0.70499999999999996</v>
      </c>
      <c r="J785" s="1" t="s">
        <v>770</v>
      </c>
      <c r="K785">
        <v>108390439</v>
      </c>
      <c r="L785" s="2">
        <v>46056</v>
      </c>
      <c r="M785">
        <v>19</v>
      </c>
      <c r="N785">
        <v>5</v>
      </c>
      <c r="O785">
        <v>10</v>
      </c>
      <c r="P785">
        <v>1</v>
      </c>
    </row>
    <row r="786" spans="1:17">
      <c r="A786" t="s">
        <v>998</v>
      </c>
      <c r="B786" s="672" t="s">
        <v>941</v>
      </c>
      <c r="C786">
        <v>1.4E-2</v>
      </c>
      <c r="D786" t="s">
        <v>758</v>
      </c>
      <c r="E786" s="670" t="s">
        <v>944</v>
      </c>
      <c r="F786" s="671" t="s">
        <v>945</v>
      </c>
      <c r="G786" s="670" t="s">
        <v>937</v>
      </c>
      <c r="H786">
        <v>0.71299999999999997</v>
      </c>
      <c r="J786" s="1" t="s">
        <v>770</v>
      </c>
      <c r="K786">
        <v>106842220</v>
      </c>
      <c r="L786" s="2">
        <v>44586</v>
      </c>
      <c r="M786">
        <v>24</v>
      </c>
      <c r="N786">
        <v>1</v>
      </c>
      <c r="O786">
        <v>0</v>
      </c>
      <c r="P786">
        <v>1</v>
      </c>
      <c r="Q786" t="s">
        <v>7</v>
      </c>
    </row>
    <row r="787" spans="1:17">
      <c r="A787" t="s">
        <v>998</v>
      </c>
      <c r="B787" s="672" t="s">
        <v>941</v>
      </c>
      <c r="C787">
        <v>0.01</v>
      </c>
      <c r="D787" t="s">
        <v>763</v>
      </c>
      <c r="E787" s="672" t="s">
        <v>943</v>
      </c>
      <c r="F787" s="671" t="s">
        <v>945</v>
      </c>
      <c r="G787" s="670" t="s">
        <v>937</v>
      </c>
      <c r="H787">
        <v>0.71699999999999997</v>
      </c>
      <c r="J787" s="1" t="s">
        <v>770</v>
      </c>
      <c r="K787">
        <v>106825139</v>
      </c>
      <c r="L787" s="2">
        <v>44567</v>
      </c>
      <c r="M787">
        <v>30</v>
      </c>
      <c r="N787">
        <v>1</v>
      </c>
      <c r="O787">
        <v>8</v>
      </c>
      <c r="P787">
        <v>1</v>
      </c>
      <c r="Q787" t="s">
        <v>7</v>
      </c>
    </row>
    <row r="788" spans="1:17">
      <c r="A788" t="s">
        <v>998</v>
      </c>
      <c r="B788" s="672" t="s">
        <v>941</v>
      </c>
      <c r="C788">
        <v>8.9999999999999993E-3</v>
      </c>
      <c r="D788" t="s">
        <v>758</v>
      </c>
      <c r="E788" s="672" t="s">
        <v>943</v>
      </c>
      <c r="F788" s="670" t="s">
        <v>944</v>
      </c>
      <c r="G788" s="670" t="s">
        <v>937</v>
      </c>
      <c r="H788">
        <v>0.71799999999999997</v>
      </c>
      <c r="J788" s="1" t="s">
        <v>770</v>
      </c>
      <c r="K788">
        <v>105329577</v>
      </c>
      <c r="L788" s="2">
        <v>43071</v>
      </c>
      <c r="M788">
        <v>1</v>
      </c>
      <c r="N788">
        <v>2</v>
      </c>
      <c r="O788">
        <v>10</v>
      </c>
      <c r="P788">
        <v>1</v>
      </c>
      <c r="Q788" t="s">
        <v>7</v>
      </c>
    </row>
    <row r="789" spans="1:17">
      <c r="A789" t="s">
        <v>998</v>
      </c>
      <c r="B789" s="672" t="s">
        <v>943</v>
      </c>
      <c r="C789">
        <v>0</v>
      </c>
      <c r="E789" s="672" t="s">
        <v>941</v>
      </c>
      <c r="G789" s="670" t="s">
        <v>937</v>
      </c>
      <c r="H789">
        <v>0.72699999999999998</v>
      </c>
      <c r="J789" s="1" t="s">
        <v>770</v>
      </c>
      <c r="K789">
        <v>108450173</v>
      </c>
      <c r="L789" s="2">
        <v>46107</v>
      </c>
      <c r="M789">
        <v>26</v>
      </c>
      <c r="N789">
        <v>1</v>
      </c>
      <c r="O789">
        <v>10</v>
      </c>
      <c r="P789">
        <v>1</v>
      </c>
      <c r="Q789" t="s">
        <v>7</v>
      </c>
    </row>
    <row r="790" spans="1:17">
      <c r="A790" t="s">
        <v>998</v>
      </c>
      <c r="B790" s="672" t="s">
        <v>941</v>
      </c>
      <c r="C790">
        <v>0</v>
      </c>
      <c r="E790" s="670" t="s">
        <v>944</v>
      </c>
      <c r="F790" s="672" t="s">
        <v>943</v>
      </c>
      <c r="G790" s="670" t="s">
        <v>937</v>
      </c>
      <c r="H790">
        <v>0.72699999999999998</v>
      </c>
      <c r="J790" s="1" t="s">
        <v>770</v>
      </c>
      <c r="K790">
        <v>106845781</v>
      </c>
      <c r="L790" s="2">
        <v>44590</v>
      </c>
      <c r="M790">
        <v>19</v>
      </c>
      <c r="N790">
        <v>4</v>
      </c>
      <c r="O790">
        <v>10</v>
      </c>
      <c r="P790">
        <v>1</v>
      </c>
      <c r="Q790" t="s">
        <v>7</v>
      </c>
    </row>
    <row r="791" spans="1:17">
      <c r="A791" t="s">
        <v>998</v>
      </c>
      <c r="B791" s="670" t="s">
        <v>944</v>
      </c>
      <c r="C791">
        <v>1.9E-2</v>
      </c>
      <c r="D791" t="s">
        <v>757</v>
      </c>
      <c r="E791" t="s">
        <v>1006</v>
      </c>
      <c r="F791" s="672" t="s">
        <v>943</v>
      </c>
      <c r="G791" s="670" t="s">
        <v>937</v>
      </c>
      <c r="H791">
        <v>0.89200000000000002</v>
      </c>
      <c r="J791" s="1" t="s">
        <v>770</v>
      </c>
      <c r="K791">
        <v>107314311</v>
      </c>
      <c r="L791" s="2">
        <v>45042</v>
      </c>
      <c r="M791">
        <v>21</v>
      </c>
      <c r="N791">
        <v>2</v>
      </c>
      <c r="O791">
        <v>0</v>
      </c>
      <c r="P791">
        <v>1</v>
      </c>
      <c r="Q791" t="s">
        <v>3</v>
      </c>
    </row>
    <row r="792" spans="1:17">
      <c r="A792" t="s">
        <v>998</v>
      </c>
      <c r="B792" s="670" t="s">
        <v>944</v>
      </c>
      <c r="C792">
        <v>0</v>
      </c>
      <c r="E792" t="s">
        <v>1006</v>
      </c>
      <c r="F792" t="s">
        <v>1153</v>
      </c>
      <c r="G792" s="670" t="s">
        <v>937</v>
      </c>
      <c r="H792">
        <v>0.91100000000000003</v>
      </c>
      <c r="J792" s="1" t="s">
        <v>770</v>
      </c>
      <c r="K792">
        <v>107830904</v>
      </c>
      <c r="L792" s="2">
        <v>45531</v>
      </c>
      <c r="M792">
        <v>24</v>
      </c>
      <c r="N792">
        <v>1</v>
      </c>
      <c r="O792">
        <v>8</v>
      </c>
      <c r="P792">
        <v>1</v>
      </c>
      <c r="Q792" t="s">
        <v>7</v>
      </c>
    </row>
    <row r="793" spans="1:17">
      <c r="A793" t="s">
        <v>998</v>
      </c>
      <c r="B793" s="670" t="s">
        <v>944</v>
      </c>
      <c r="C793">
        <v>0</v>
      </c>
      <c r="E793" t="s">
        <v>1006</v>
      </c>
      <c r="F793" s="672" t="s">
        <v>943</v>
      </c>
      <c r="G793" s="670" t="s">
        <v>937</v>
      </c>
      <c r="H793">
        <v>0.91100000000000003</v>
      </c>
      <c r="J793" s="1" t="s">
        <v>770</v>
      </c>
      <c r="K793">
        <v>107685715</v>
      </c>
      <c r="L793" s="2">
        <v>45393</v>
      </c>
      <c r="M793">
        <v>1</v>
      </c>
      <c r="N793">
        <v>2</v>
      </c>
      <c r="O793">
        <v>0</v>
      </c>
      <c r="P793">
        <v>1</v>
      </c>
      <c r="Q793" t="s">
        <v>7</v>
      </c>
    </row>
    <row r="794" spans="1:17">
      <c r="A794" t="s">
        <v>998</v>
      </c>
      <c r="B794" s="670" t="s">
        <v>944</v>
      </c>
      <c r="C794">
        <v>0</v>
      </c>
      <c r="E794" t="s">
        <v>1006</v>
      </c>
      <c r="F794" s="672" t="s">
        <v>943</v>
      </c>
      <c r="G794" s="670" t="s">
        <v>937</v>
      </c>
      <c r="H794">
        <v>0.91100000000000003</v>
      </c>
      <c r="J794" s="1" t="s">
        <v>770</v>
      </c>
      <c r="K794">
        <v>108444655</v>
      </c>
      <c r="L794" s="2">
        <v>46106</v>
      </c>
      <c r="M794">
        <v>30</v>
      </c>
      <c r="N794">
        <v>1</v>
      </c>
      <c r="O794">
        <v>8</v>
      </c>
      <c r="P794">
        <v>1</v>
      </c>
      <c r="Q794" t="s">
        <v>7</v>
      </c>
    </row>
    <row r="795" spans="1:17">
      <c r="A795" t="s">
        <v>998</v>
      </c>
      <c r="B795" s="670" t="s">
        <v>944</v>
      </c>
      <c r="C795">
        <v>0</v>
      </c>
      <c r="E795" t="s">
        <v>1006</v>
      </c>
      <c r="F795" s="672" t="s">
        <v>943</v>
      </c>
      <c r="G795" s="670" t="s">
        <v>937</v>
      </c>
      <c r="H795">
        <v>0.91100000000000003</v>
      </c>
      <c r="J795" s="1" t="s">
        <v>770</v>
      </c>
      <c r="K795">
        <v>108462353</v>
      </c>
      <c r="L795" s="2">
        <v>46124</v>
      </c>
      <c r="M795">
        <v>30</v>
      </c>
      <c r="N795">
        <v>1</v>
      </c>
      <c r="O795">
        <v>8</v>
      </c>
      <c r="P795">
        <v>1</v>
      </c>
      <c r="Q795" t="s">
        <v>7</v>
      </c>
    </row>
    <row r="796" spans="1:17">
      <c r="A796" t="s">
        <v>998</v>
      </c>
      <c r="B796" s="670" t="s">
        <v>944</v>
      </c>
      <c r="C796">
        <v>0</v>
      </c>
      <c r="E796" t="s">
        <v>1006</v>
      </c>
      <c r="F796" t="s">
        <v>996</v>
      </c>
      <c r="G796" s="670" t="s">
        <v>937</v>
      </c>
      <c r="H796">
        <v>0.91100000000000003</v>
      </c>
      <c r="J796" s="1" t="s">
        <v>770</v>
      </c>
      <c r="K796">
        <v>105257907</v>
      </c>
      <c r="L796" s="2">
        <v>43018</v>
      </c>
      <c r="M796">
        <v>21</v>
      </c>
      <c r="N796">
        <v>2</v>
      </c>
      <c r="O796">
        <v>8</v>
      </c>
      <c r="P796">
        <v>1</v>
      </c>
      <c r="Q796" t="s">
        <v>7</v>
      </c>
    </row>
    <row r="797" spans="1:17">
      <c r="A797" t="s">
        <v>998</v>
      </c>
      <c r="B797" s="670" t="s">
        <v>944</v>
      </c>
      <c r="C797">
        <v>0</v>
      </c>
      <c r="E797" t="s">
        <v>1006</v>
      </c>
      <c r="F797" t="s">
        <v>996</v>
      </c>
      <c r="G797" s="670" t="s">
        <v>937</v>
      </c>
      <c r="H797">
        <v>0.91100000000000003</v>
      </c>
      <c r="J797" s="1" t="s">
        <v>770</v>
      </c>
      <c r="K797">
        <v>106211354</v>
      </c>
      <c r="L797" s="2">
        <v>43880</v>
      </c>
      <c r="M797">
        <v>21</v>
      </c>
      <c r="N797">
        <v>2</v>
      </c>
      <c r="O797">
        <v>0</v>
      </c>
      <c r="P797">
        <v>1</v>
      </c>
      <c r="Q797" t="s">
        <v>7</v>
      </c>
    </row>
    <row r="798" spans="1:17">
      <c r="A798" t="s">
        <v>998</v>
      </c>
      <c r="B798" t="s">
        <v>1006</v>
      </c>
      <c r="C798">
        <v>0</v>
      </c>
      <c r="E798" s="670" t="s">
        <v>944</v>
      </c>
      <c r="F798" s="672" t="s">
        <v>943</v>
      </c>
      <c r="G798" s="670" t="s">
        <v>937</v>
      </c>
      <c r="H798">
        <v>0.91100000000000003</v>
      </c>
      <c r="J798" s="1" t="s">
        <v>770</v>
      </c>
      <c r="K798">
        <v>108463514</v>
      </c>
      <c r="L798" s="2">
        <v>46125</v>
      </c>
      <c r="M798">
        <v>19</v>
      </c>
      <c r="N798">
        <v>1</v>
      </c>
      <c r="O798">
        <v>0</v>
      </c>
      <c r="P798">
        <v>1</v>
      </c>
      <c r="Q798" t="s">
        <v>7</v>
      </c>
    </row>
    <row r="799" spans="1:17">
      <c r="A799" t="s">
        <v>998</v>
      </c>
      <c r="B799" s="670" t="s">
        <v>944</v>
      </c>
      <c r="C799">
        <v>5.7000000000000002E-2</v>
      </c>
      <c r="D799" t="s">
        <v>6</v>
      </c>
      <c r="E799" t="s">
        <v>1006</v>
      </c>
      <c r="F799" t="s">
        <v>996</v>
      </c>
      <c r="G799" s="670" t="s">
        <v>937</v>
      </c>
      <c r="H799">
        <v>0.96799999999999997</v>
      </c>
      <c r="J799" s="1" t="s">
        <v>770</v>
      </c>
      <c r="K799">
        <v>106802305</v>
      </c>
      <c r="L799" s="2">
        <v>44490</v>
      </c>
      <c r="M799">
        <v>21</v>
      </c>
      <c r="N799">
        <v>1</v>
      </c>
      <c r="O799">
        <v>0</v>
      </c>
      <c r="P799">
        <v>1</v>
      </c>
      <c r="Q799" t="s">
        <v>3</v>
      </c>
    </row>
    <row r="800" spans="1:17">
      <c r="A800" t="s">
        <v>998</v>
      </c>
      <c r="B800" s="670" t="s">
        <v>944</v>
      </c>
      <c r="C800">
        <v>0.1</v>
      </c>
      <c r="D800" t="s">
        <v>757</v>
      </c>
      <c r="E800" t="s">
        <v>996</v>
      </c>
      <c r="F800" t="s">
        <v>1006</v>
      </c>
      <c r="G800" s="670" t="s">
        <v>937</v>
      </c>
      <c r="H800">
        <v>1.1439999999999999</v>
      </c>
      <c r="J800" s="1" t="s">
        <v>770</v>
      </c>
      <c r="K800">
        <v>107149996</v>
      </c>
      <c r="L800" s="2">
        <v>44866</v>
      </c>
      <c r="M800">
        <v>22</v>
      </c>
      <c r="N800">
        <v>1</v>
      </c>
      <c r="O800">
        <v>0</v>
      </c>
      <c r="P800">
        <v>1</v>
      </c>
      <c r="Q800" t="s">
        <v>7</v>
      </c>
    </row>
    <row r="801" spans="1:17">
      <c r="A801" t="s">
        <v>994</v>
      </c>
      <c r="B801" s="670" t="s">
        <v>944</v>
      </c>
      <c r="C801">
        <v>7.0000000000000007E-2</v>
      </c>
      <c r="D801" t="s">
        <v>758</v>
      </c>
      <c r="E801" s="672" t="s">
        <v>995</v>
      </c>
      <c r="F801" t="s">
        <v>996</v>
      </c>
      <c r="G801" s="670" t="s">
        <v>937</v>
      </c>
      <c r="H801">
        <v>1.292</v>
      </c>
      <c r="J801" s="1" t="s">
        <v>770</v>
      </c>
      <c r="K801">
        <v>105138045</v>
      </c>
      <c r="L801" s="2">
        <v>42888</v>
      </c>
      <c r="M801">
        <v>30</v>
      </c>
      <c r="N801">
        <v>1</v>
      </c>
      <c r="O801">
        <v>0</v>
      </c>
      <c r="P801">
        <v>1</v>
      </c>
      <c r="Q801" t="s">
        <v>8</v>
      </c>
    </row>
    <row r="802" spans="1:17">
      <c r="A802" t="s">
        <v>998</v>
      </c>
      <c r="B802" s="670" t="s">
        <v>944</v>
      </c>
      <c r="C802">
        <v>0</v>
      </c>
      <c r="E802" s="672" t="s">
        <v>995</v>
      </c>
      <c r="F802" t="s">
        <v>996</v>
      </c>
      <c r="G802" s="670" t="s">
        <v>937</v>
      </c>
      <c r="H802">
        <v>1.3620000000000001</v>
      </c>
      <c r="J802" s="1" t="s">
        <v>770</v>
      </c>
      <c r="K802">
        <v>106529572</v>
      </c>
      <c r="L802" s="2">
        <v>44202</v>
      </c>
      <c r="M802">
        <v>26</v>
      </c>
      <c r="N802">
        <v>1</v>
      </c>
      <c r="O802">
        <v>8</v>
      </c>
      <c r="P802">
        <v>5</v>
      </c>
    </row>
    <row r="803" spans="1:17">
      <c r="A803" t="s">
        <v>998</v>
      </c>
      <c r="B803" s="672" t="s">
        <v>995</v>
      </c>
      <c r="C803">
        <v>0</v>
      </c>
      <c r="E803" s="670" t="s">
        <v>944</v>
      </c>
      <c r="F803" t="s">
        <v>996</v>
      </c>
      <c r="G803" s="670" t="s">
        <v>937</v>
      </c>
      <c r="H803">
        <v>1.3620000000000001</v>
      </c>
      <c r="J803" s="1" t="s">
        <v>770</v>
      </c>
      <c r="K803">
        <v>108476825</v>
      </c>
      <c r="L803" s="2">
        <v>46137</v>
      </c>
      <c r="M803">
        <v>26</v>
      </c>
      <c r="N803">
        <v>1</v>
      </c>
      <c r="O803">
        <v>8</v>
      </c>
      <c r="P803">
        <v>1</v>
      </c>
      <c r="Q803" t="s">
        <v>7</v>
      </c>
    </row>
    <row r="804" spans="1:17">
      <c r="A804" t="s">
        <v>998</v>
      </c>
      <c r="B804" t="s">
        <v>1128</v>
      </c>
      <c r="C804">
        <v>0</v>
      </c>
      <c r="E804" s="669" t="s">
        <v>939</v>
      </c>
      <c r="F804" s="671" t="s">
        <v>945</v>
      </c>
      <c r="G804" t="s">
        <v>1128</v>
      </c>
      <c r="H804">
        <v>999.99900000000002</v>
      </c>
      <c r="J804" s="1" t="s">
        <v>770</v>
      </c>
      <c r="K804">
        <v>106976431</v>
      </c>
      <c r="L804" s="2">
        <v>44714</v>
      </c>
      <c r="M804">
        <v>21</v>
      </c>
      <c r="N804">
        <v>1</v>
      </c>
      <c r="O804">
        <v>0</v>
      </c>
      <c r="P804">
        <v>1</v>
      </c>
      <c r="Q804" t="s">
        <v>3</v>
      </c>
    </row>
    <row r="805" spans="1:17">
      <c r="A805" t="s">
        <v>998</v>
      </c>
      <c r="B805" t="s">
        <v>1039</v>
      </c>
      <c r="C805">
        <v>0</v>
      </c>
      <c r="E805" s="669" t="s">
        <v>942</v>
      </c>
      <c r="F805" t="s">
        <v>1067</v>
      </c>
      <c r="G805" t="s">
        <v>1068</v>
      </c>
      <c r="H805">
        <v>0.38800000000000001</v>
      </c>
      <c r="J805" s="1" t="s">
        <v>770</v>
      </c>
      <c r="K805">
        <v>105186093</v>
      </c>
      <c r="L805" s="2">
        <v>42940</v>
      </c>
      <c r="M805">
        <v>30</v>
      </c>
      <c r="N805">
        <v>1</v>
      </c>
      <c r="O805">
        <v>8</v>
      </c>
      <c r="P805">
        <v>1</v>
      </c>
      <c r="Q805" t="s">
        <v>8</v>
      </c>
    </row>
    <row r="806" spans="1:17">
      <c r="A806" t="s">
        <v>998</v>
      </c>
      <c r="B806" t="s">
        <v>1039</v>
      </c>
      <c r="C806">
        <v>0</v>
      </c>
      <c r="E806" s="669" t="s">
        <v>942</v>
      </c>
      <c r="F806" t="s">
        <v>1038</v>
      </c>
      <c r="G806" t="s">
        <v>1068</v>
      </c>
      <c r="H806">
        <v>0.38800000000000001</v>
      </c>
      <c r="J806" s="1" t="s">
        <v>770</v>
      </c>
      <c r="K806">
        <v>108328839</v>
      </c>
      <c r="L806" s="2">
        <v>45995</v>
      </c>
      <c r="M806">
        <v>28</v>
      </c>
      <c r="N806">
        <v>1</v>
      </c>
      <c r="O806">
        <v>7</v>
      </c>
      <c r="P806">
        <v>1</v>
      </c>
      <c r="Q806" t="s">
        <v>3</v>
      </c>
    </row>
    <row r="807" spans="1:17">
      <c r="A807" t="s">
        <v>998</v>
      </c>
      <c r="B807" t="s">
        <v>1039</v>
      </c>
      <c r="C807">
        <v>0</v>
      </c>
      <c r="E807" s="669" t="s">
        <v>942</v>
      </c>
      <c r="F807" t="s">
        <v>1104</v>
      </c>
      <c r="G807" t="s">
        <v>1068</v>
      </c>
      <c r="H807">
        <v>0.38800000000000001</v>
      </c>
      <c r="J807" s="1" t="s">
        <v>770</v>
      </c>
      <c r="K807">
        <v>106502173</v>
      </c>
      <c r="L807" s="2">
        <v>44200</v>
      </c>
      <c r="M807">
        <v>30</v>
      </c>
      <c r="N807">
        <v>1</v>
      </c>
      <c r="O807">
        <v>9</v>
      </c>
      <c r="P807">
        <v>1</v>
      </c>
      <c r="Q807" t="s">
        <v>3</v>
      </c>
    </row>
    <row r="808" spans="1:17">
      <c r="A808" t="s">
        <v>998</v>
      </c>
      <c r="B808" t="s">
        <v>1010</v>
      </c>
      <c r="C808">
        <v>2.8000000000000001E-2</v>
      </c>
      <c r="D808" t="s">
        <v>757</v>
      </c>
      <c r="E808" s="669" t="s">
        <v>942</v>
      </c>
      <c r="F808" t="s">
        <v>1009</v>
      </c>
      <c r="G808" s="669" t="s">
        <v>1013</v>
      </c>
      <c r="H808">
        <v>0.45200000000000001</v>
      </c>
      <c r="I808" t="s">
        <v>61</v>
      </c>
      <c r="J808" s="1" t="s">
        <v>770</v>
      </c>
      <c r="K808">
        <v>107758802</v>
      </c>
      <c r="L808" s="2">
        <v>45464</v>
      </c>
      <c r="M808">
        <v>21</v>
      </c>
      <c r="N808">
        <v>1</v>
      </c>
      <c r="O808">
        <v>0</v>
      </c>
      <c r="P808">
        <v>1</v>
      </c>
      <c r="Q808" t="s">
        <v>7</v>
      </c>
    </row>
    <row r="809" spans="1:17">
      <c r="A809" t="s">
        <v>998</v>
      </c>
      <c r="B809" t="s">
        <v>1012</v>
      </c>
      <c r="C809">
        <v>1.4999999999999999E-2</v>
      </c>
      <c r="D809" t="s">
        <v>763</v>
      </c>
      <c r="E809" s="669" t="s">
        <v>942</v>
      </c>
      <c r="F809" t="s">
        <v>1010</v>
      </c>
      <c r="G809" s="669" t="s">
        <v>1013</v>
      </c>
      <c r="H809">
        <v>0.46500000000000002</v>
      </c>
      <c r="J809" s="1" t="s">
        <v>770</v>
      </c>
      <c r="K809">
        <v>108357136</v>
      </c>
      <c r="L809" s="2">
        <v>46021</v>
      </c>
      <c r="M809">
        <v>30</v>
      </c>
      <c r="N809">
        <v>1</v>
      </c>
      <c r="O809">
        <v>0</v>
      </c>
      <c r="P809">
        <v>1</v>
      </c>
      <c r="Q809" t="s">
        <v>7</v>
      </c>
    </row>
    <row r="810" spans="1:17">
      <c r="A810" t="s">
        <v>998</v>
      </c>
      <c r="B810" t="s">
        <v>1012</v>
      </c>
      <c r="C810">
        <v>2E-3</v>
      </c>
      <c r="D810" t="s">
        <v>763</v>
      </c>
      <c r="E810" s="669" t="s">
        <v>942</v>
      </c>
      <c r="F810" t="s">
        <v>1010</v>
      </c>
      <c r="G810" s="669" t="s">
        <v>1013</v>
      </c>
      <c r="H810">
        <v>0.47799999999999998</v>
      </c>
      <c r="J810" s="1" t="s">
        <v>770</v>
      </c>
      <c r="K810">
        <v>107722068</v>
      </c>
      <c r="L810" s="2">
        <v>45429</v>
      </c>
      <c r="M810">
        <v>21</v>
      </c>
      <c r="N810">
        <v>1</v>
      </c>
      <c r="O810">
        <v>12</v>
      </c>
      <c r="P810">
        <v>4</v>
      </c>
      <c r="Q810" t="s">
        <v>7</v>
      </c>
    </row>
    <row r="811" spans="1:17">
      <c r="A811" t="s">
        <v>998</v>
      </c>
      <c r="B811" t="s">
        <v>1010</v>
      </c>
      <c r="C811">
        <v>0</v>
      </c>
      <c r="E811" s="669" t="s">
        <v>942</v>
      </c>
      <c r="F811" t="s">
        <v>1009</v>
      </c>
      <c r="G811" s="669" t="s">
        <v>1013</v>
      </c>
      <c r="H811">
        <v>0.48</v>
      </c>
      <c r="I811" t="s">
        <v>61</v>
      </c>
      <c r="J811" s="1" t="s">
        <v>770</v>
      </c>
      <c r="K811">
        <v>106997557</v>
      </c>
      <c r="L811" s="2">
        <v>44737</v>
      </c>
      <c r="M811">
        <v>23</v>
      </c>
      <c r="N811">
        <v>1</v>
      </c>
      <c r="O811">
        <v>7</v>
      </c>
      <c r="P811">
        <v>2</v>
      </c>
      <c r="Q811" t="s">
        <v>7</v>
      </c>
    </row>
    <row r="812" spans="1:17">
      <c r="A812" t="s">
        <v>998</v>
      </c>
      <c r="B812" t="s">
        <v>1012</v>
      </c>
      <c r="C812">
        <v>0</v>
      </c>
      <c r="D812" t="s">
        <v>758</v>
      </c>
      <c r="E812" s="669" t="s">
        <v>942</v>
      </c>
      <c r="F812" t="s">
        <v>1010</v>
      </c>
      <c r="G812" s="669" t="s">
        <v>1013</v>
      </c>
      <c r="H812">
        <v>0.48</v>
      </c>
      <c r="J812" s="1" t="s">
        <v>770</v>
      </c>
      <c r="K812">
        <v>108489046</v>
      </c>
      <c r="L812" s="2">
        <v>46148</v>
      </c>
      <c r="M812">
        <v>21</v>
      </c>
      <c r="N812">
        <v>1</v>
      </c>
      <c r="O812">
        <v>7</v>
      </c>
      <c r="P812">
        <v>1</v>
      </c>
      <c r="Q812" t="s">
        <v>7</v>
      </c>
    </row>
    <row r="813" spans="1:17">
      <c r="A813" t="s">
        <v>998</v>
      </c>
      <c r="B813" t="s">
        <v>1012</v>
      </c>
      <c r="C813">
        <v>0</v>
      </c>
      <c r="E813" s="669" t="s">
        <v>942</v>
      </c>
      <c r="F813" t="s">
        <v>1010</v>
      </c>
      <c r="G813" s="669" t="s">
        <v>1013</v>
      </c>
      <c r="H813">
        <v>0.48</v>
      </c>
      <c r="J813" s="1" t="s">
        <v>770</v>
      </c>
      <c r="K813">
        <v>108089427</v>
      </c>
      <c r="L813" s="2">
        <v>45771</v>
      </c>
      <c r="M813">
        <v>23</v>
      </c>
      <c r="N813">
        <v>1</v>
      </c>
      <c r="O813">
        <v>7</v>
      </c>
      <c r="P813">
        <v>1</v>
      </c>
      <c r="Q813" t="s">
        <v>3</v>
      </c>
    </row>
    <row r="814" spans="1:17">
      <c r="A814" t="s">
        <v>998</v>
      </c>
      <c r="B814" t="s">
        <v>1012</v>
      </c>
      <c r="C814">
        <v>1.4E-2</v>
      </c>
      <c r="D814" t="s">
        <v>6</v>
      </c>
      <c r="E814" s="669" t="s">
        <v>942</v>
      </c>
      <c r="F814" t="s">
        <v>1010</v>
      </c>
      <c r="G814" s="669" t="s">
        <v>1013</v>
      </c>
      <c r="H814">
        <v>0.48</v>
      </c>
      <c r="J814" s="1" t="s">
        <v>770</v>
      </c>
      <c r="K814">
        <v>107808872</v>
      </c>
      <c r="L814" s="2">
        <v>45509</v>
      </c>
      <c r="M814">
        <v>24</v>
      </c>
      <c r="N814">
        <v>1</v>
      </c>
      <c r="O814">
        <v>0</v>
      </c>
      <c r="P814">
        <v>1</v>
      </c>
      <c r="Q814" t="s">
        <v>7</v>
      </c>
    </row>
    <row r="815" spans="1:17">
      <c r="A815" t="s">
        <v>998</v>
      </c>
      <c r="B815" t="s">
        <v>1012</v>
      </c>
      <c r="C815">
        <v>0</v>
      </c>
      <c r="E815" s="669" t="s">
        <v>942</v>
      </c>
      <c r="F815" t="s">
        <v>1010</v>
      </c>
      <c r="G815" s="669" t="s">
        <v>1013</v>
      </c>
      <c r="H815">
        <v>0.48</v>
      </c>
      <c r="J815" s="1" t="s">
        <v>770</v>
      </c>
      <c r="K815">
        <v>106350385</v>
      </c>
      <c r="L815" s="2">
        <v>44060</v>
      </c>
      <c r="M815">
        <v>28</v>
      </c>
      <c r="N815">
        <v>1</v>
      </c>
      <c r="P815">
        <v>1</v>
      </c>
      <c r="Q815" t="s">
        <v>7</v>
      </c>
    </row>
    <row r="816" spans="1:17">
      <c r="A816" t="s">
        <v>998</v>
      </c>
      <c r="B816" s="669" t="s">
        <v>942</v>
      </c>
      <c r="C816">
        <v>5.0999999999999997E-2</v>
      </c>
      <c r="D816" t="s">
        <v>762</v>
      </c>
      <c r="E816" t="s">
        <v>1009</v>
      </c>
      <c r="F816" t="s">
        <v>1010</v>
      </c>
      <c r="G816" s="669" t="s">
        <v>1013</v>
      </c>
      <c r="H816">
        <v>0.48099999999999998</v>
      </c>
      <c r="J816" s="1" t="s">
        <v>770</v>
      </c>
      <c r="K816">
        <v>107045221</v>
      </c>
      <c r="L816" s="2">
        <v>44785</v>
      </c>
      <c r="M816">
        <v>21</v>
      </c>
      <c r="N816">
        <v>1</v>
      </c>
      <c r="O816">
        <v>0</v>
      </c>
      <c r="P816">
        <v>1</v>
      </c>
      <c r="Q816" t="s">
        <v>7</v>
      </c>
    </row>
    <row r="817" spans="1:17">
      <c r="A817" t="s">
        <v>998</v>
      </c>
      <c r="B817" t="s">
        <v>1010</v>
      </c>
      <c r="C817">
        <v>3.0000000000000001E-3</v>
      </c>
      <c r="D817" t="s">
        <v>756</v>
      </c>
      <c r="E817" s="669" t="s">
        <v>942</v>
      </c>
      <c r="F817" t="s">
        <v>1009</v>
      </c>
      <c r="G817" s="669" t="s">
        <v>1013</v>
      </c>
      <c r="H817">
        <v>0.48299999999999998</v>
      </c>
      <c r="I817" t="s">
        <v>61</v>
      </c>
      <c r="J817" s="1" t="s">
        <v>770</v>
      </c>
      <c r="K817">
        <v>107879445</v>
      </c>
      <c r="L817" s="2">
        <v>45574</v>
      </c>
      <c r="M817">
        <v>21</v>
      </c>
      <c r="N817">
        <v>1</v>
      </c>
      <c r="O817">
        <v>0</v>
      </c>
      <c r="P817">
        <v>1</v>
      </c>
      <c r="Q817" t="s">
        <v>7</v>
      </c>
    </row>
    <row r="818" spans="1:17">
      <c r="A818" t="s">
        <v>998</v>
      </c>
      <c r="B818" s="669" t="s">
        <v>942</v>
      </c>
      <c r="C818">
        <v>1.9E-2</v>
      </c>
      <c r="D818" t="s">
        <v>762</v>
      </c>
      <c r="E818" t="s">
        <v>1010</v>
      </c>
      <c r="F818" t="s">
        <v>1002</v>
      </c>
      <c r="G818" s="669" t="s">
        <v>1013</v>
      </c>
      <c r="H818">
        <v>0.499</v>
      </c>
      <c r="J818" s="1" t="s">
        <v>770</v>
      </c>
      <c r="K818">
        <v>107852787</v>
      </c>
      <c r="L818" s="2">
        <v>45551</v>
      </c>
      <c r="M818">
        <v>21</v>
      </c>
      <c r="N818">
        <v>2</v>
      </c>
      <c r="O818">
        <v>12</v>
      </c>
      <c r="P818">
        <v>1</v>
      </c>
      <c r="Q818" t="s">
        <v>7</v>
      </c>
    </row>
    <row r="819" spans="1:17">
      <c r="A819" t="s">
        <v>998</v>
      </c>
      <c r="B819" s="669" t="s">
        <v>942</v>
      </c>
      <c r="C819">
        <v>7.4999999999999997E-2</v>
      </c>
      <c r="D819" t="s">
        <v>756</v>
      </c>
      <c r="E819" t="s">
        <v>1009</v>
      </c>
      <c r="F819" t="s">
        <v>1012</v>
      </c>
      <c r="G819" s="669" t="s">
        <v>1013</v>
      </c>
      <c r="H819">
        <v>0.505</v>
      </c>
      <c r="J819" s="1" t="s">
        <v>770</v>
      </c>
      <c r="K819">
        <v>107233455</v>
      </c>
      <c r="L819" s="2">
        <v>44961</v>
      </c>
      <c r="M819">
        <v>21</v>
      </c>
      <c r="N819">
        <v>1</v>
      </c>
      <c r="O819">
        <v>7</v>
      </c>
      <c r="P819">
        <v>1</v>
      </c>
      <c r="Q819" t="s">
        <v>7</v>
      </c>
    </row>
    <row r="820" spans="1:17">
      <c r="A820" t="s">
        <v>998</v>
      </c>
      <c r="B820" s="669" t="s">
        <v>942</v>
      </c>
      <c r="C820">
        <v>3.7999999999999999E-2</v>
      </c>
      <c r="D820" t="s">
        <v>756</v>
      </c>
      <c r="E820" t="s">
        <v>1010</v>
      </c>
      <c r="F820" t="s">
        <v>1003</v>
      </c>
      <c r="G820" s="669" t="s">
        <v>1013</v>
      </c>
      <c r="H820">
        <v>0.51800000000000002</v>
      </c>
      <c r="J820" s="1" t="s">
        <v>770</v>
      </c>
      <c r="K820">
        <v>107590484</v>
      </c>
      <c r="L820" s="2">
        <v>45301</v>
      </c>
      <c r="M820">
        <v>21</v>
      </c>
      <c r="N820">
        <v>1</v>
      </c>
      <c r="O820">
        <v>0</v>
      </c>
      <c r="P820">
        <v>1</v>
      </c>
      <c r="Q820" t="s">
        <v>7</v>
      </c>
    </row>
    <row r="821" spans="1:17">
      <c r="A821" t="s">
        <v>998</v>
      </c>
      <c r="B821" s="669" t="s">
        <v>942</v>
      </c>
      <c r="C821">
        <v>4.7E-2</v>
      </c>
      <c r="D821" t="s">
        <v>758</v>
      </c>
      <c r="E821" t="s">
        <v>1003</v>
      </c>
      <c r="F821" t="s">
        <v>1074</v>
      </c>
      <c r="G821" s="669" t="s">
        <v>1013</v>
      </c>
      <c r="H821">
        <v>0.59599999999999997</v>
      </c>
      <c r="J821" s="1" t="s">
        <v>770</v>
      </c>
      <c r="K821">
        <v>107548958</v>
      </c>
      <c r="L821" s="2">
        <v>45261</v>
      </c>
      <c r="M821">
        <v>1</v>
      </c>
      <c r="N821">
        <v>1</v>
      </c>
      <c r="O821">
        <v>0</v>
      </c>
      <c r="P821">
        <v>4</v>
      </c>
      <c r="Q821" t="s">
        <v>3</v>
      </c>
    </row>
    <row r="822" spans="1:17">
      <c r="A822" t="s">
        <v>998</v>
      </c>
      <c r="B822" t="s">
        <v>1003</v>
      </c>
      <c r="C822">
        <v>0</v>
      </c>
      <c r="E822" s="669" t="s">
        <v>942</v>
      </c>
      <c r="F822" t="s">
        <v>1097</v>
      </c>
      <c r="G822" s="669" t="s">
        <v>1013</v>
      </c>
      <c r="H822">
        <v>0.64300000000000002</v>
      </c>
      <c r="J822" s="1" t="s">
        <v>770</v>
      </c>
      <c r="K822">
        <v>106223035</v>
      </c>
      <c r="L822" s="2">
        <v>43897</v>
      </c>
      <c r="M822">
        <v>30</v>
      </c>
      <c r="N822">
        <v>1</v>
      </c>
      <c r="O822">
        <v>7</v>
      </c>
      <c r="P822">
        <v>1</v>
      </c>
      <c r="Q822" t="s">
        <v>7</v>
      </c>
    </row>
    <row r="823" spans="1:17">
      <c r="A823" t="s">
        <v>998</v>
      </c>
      <c r="B823" t="s">
        <v>1003</v>
      </c>
      <c r="C823">
        <v>0</v>
      </c>
      <c r="D823" t="s">
        <v>756</v>
      </c>
      <c r="E823" s="669" t="s">
        <v>942</v>
      </c>
      <c r="F823" t="s">
        <v>1110</v>
      </c>
      <c r="G823" s="669" t="s">
        <v>1013</v>
      </c>
      <c r="H823">
        <v>0.64300000000000002</v>
      </c>
      <c r="J823" s="1" t="s">
        <v>770</v>
      </c>
      <c r="K823">
        <v>108025715</v>
      </c>
      <c r="L823" s="2">
        <v>45707</v>
      </c>
      <c r="M823">
        <v>19</v>
      </c>
      <c r="N823">
        <v>4</v>
      </c>
      <c r="O823">
        <v>0</v>
      </c>
      <c r="P823">
        <v>1</v>
      </c>
      <c r="Q823" t="s">
        <v>7</v>
      </c>
    </row>
    <row r="824" spans="1:17">
      <c r="A824" t="s">
        <v>998</v>
      </c>
      <c r="B824" t="s">
        <v>1003</v>
      </c>
      <c r="C824">
        <v>0</v>
      </c>
      <c r="E824" s="669" t="s">
        <v>942</v>
      </c>
      <c r="F824" t="s">
        <v>1075</v>
      </c>
      <c r="G824" s="669" t="s">
        <v>1013</v>
      </c>
      <c r="H824">
        <v>0.64300000000000002</v>
      </c>
      <c r="J824" s="1" t="s">
        <v>770</v>
      </c>
      <c r="K824">
        <v>105645889</v>
      </c>
      <c r="L824" s="2">
        <v>43378</v>
      </c>
      <c r="M824">
        <v>21</v>
      </c>
      <c r="N824">
        <v>1</v>
      </c>
      <c r="O824">
        <v>0</v>
      </c>
      <c r="P824">
        <v>1</v>
      </c>
      <c r="Q824" t="s">
        <v>7</v>
      </c>
    </row>
    <row r="825" spans="1:17">
      <c r="A825" t="s">
        <v>998</v>
      </c>
      <c r="B825" t="s">
        <v>1003</v>
      </c>
      <c r="C825">
        <v>0</v>
      </c>
      <c r="E825" s="669" t="s">
        <v>942</v>
      </c>
      <c r="F825" t="s">
        <v>1032</v>
      </c>
      <c r="G825" s="669" t="s">
        <v>1013</v>
      </c>
      <c r="H825">
        <v>0.64300000000000002</v>
      </c>
      <c r="J825" s="1" t="s">
        <v>770</v>
      </c>
      <c r="K825">
        <v>108424121</v>
      </c>
      <c r="L825" s="2">
        <v>46089</v>
      </c>
      <c r="M825">
        <v>1</v>
      </c>
      <c r="N825">
        <v>1</v>
      </c>
      <c r="O825">
        <v>0</v>
      </c>
      <c r="P825">
        <v>4</v>
      </c>
      <c r="Q825" t="s">
        <v>7</v>
      </c>
    </row>
    <row r="826" spans="1:17">
      <c r="A826" t="s">
        <v>998</v>
      </c>
      <c r="B826" t="s">
        <v>1003</v>
      </c>
      <c r="C826">
        <v>0</v>
      </c>
      <c r="E826" s="669" t="s">
        <v>942</v>
      </c>
      <c r="F826" t="s">
        <v>1032</v>
      </c>
      <c r="G826" s="669" t="s">
        <v>1013</v>
      </c>
      <c r="H826">
        <v>0.64300000000000002</v>
      </c>
      <c r="J826" s="1" t="s">
        <v>770</v>
      </c>
      <c r="K826">
        <v>108226397</v>
      </c>
      <c r="L826" s="2">
        <v>45911</v>
      </c>
      <c r="M826">
        <v>30</v>
      </c>
      <c r="N826">
        <v>1</v>
      </c>
      <c r="O826">
        <v>9</v>
      </c>
      <c r="P826">
        <v>4</v>
      </c>
      <c r="Q826" t="s">
        <v>7</v>
      </c>
    </row>
    <row r="827" spans="1:17">
      <c r="A827" t="s">
        <v>998</v>
      </c>
      <c r="B827" t="s">
        <v>1003</v>
      </c>
      <c r="C827">
        <v>0</v>
      </c>
      <c r="E827" s="669" t="s">
        <v>942</v>
      </c>
      <c r="F827" t="s">
        <v>1074</v>
      </c>
      <c r="G827" s="669" t="s">
        <v>1013</v>
      </c>
      <c r="H827">
        <v>0.64300000000000002</v>
      </c>
      <c r="J827" s="1" t="s">
        <v>770</v>
      </c>
      <c r="K827">
        <v>106471975</v>
      </c>
      <c r="L827" s="2">
        <v>44183</v>
      </c>
      <c r="M827">
        <v>2</v>
      </c>
      <c r="N827">
        <v>1</v>
      </c>
      <c r="O827">
        <v>9</v>
      </c>
      <c r="P827">
        <v>5</v>
      </c>
      <c r="Q827" t="s">
        <v>7</v>
      </c>
    </row>
    <row r="828" spans="1:17">
      <c r="A828" t="s">
        <v>998</v>
      </c>
      <c r="B828" t="s">
        <v>1003</v>
      </c>
      <c r="C828">
        <v>0</v>
      </c>
      <c r="E828" s="669" t="s">
        <v>942</v>
      </c>
      <c r="F828" t="s">
        <v>1074</v>
      </c>
      <c r="G828" s="669" t="s">
        <v>1013</v>
      </c>
      <c r="H828">
        <v>0.64300000000000002</v>
      </c>
      <c r="J828" s="1" t="s">
        <v>770</v>
      </c>
      <c r="K828">
        <v>106922214</v>
      </c>
      <c r="L828" s="2">
        <v>44665</v>
      </c>
      <c r="M828">
        <v>2</v>
      </c>
      <c r="N828">
        <v>1</v>
      </c>
      <c r="O828">
        <v>9</v>
      </c>
      <c r="P828">
        <v>4</v>
      </c>
    </row>
    <row r="829" spans="1:17">
      <c r="A829" t="s">
        <v>998</v>
      </c>
      <c r="B829" t="s">
        <v>1003</v>
      </c>
      <c r="C829">
        <v>0</v>
      </c>
      <c r="E829" s="669" t="s">
        <v>942</v>
      </c>
      <c r="G829" s="669" t="s">
        <v>1013</v>
      </c>
      <c r="H829">
        <v>0.64300000000000002</v>
      </c>
      <c r="J829" s="1" t="s">
        <v>770</v>
      </c>
      <c r="K829">
        <v>107173187</v>
      </c>
      <c r="L829" s="2">
        <v>44390</v>
      </c>
      <c r="M829">
        <v>2</v>
      </c>
      <c r="N829">
        <v>1</v>
      </c>
      <c r="O829">
        <v>0</v>
      </c>
      <c r="P829">
        <v>5</v>
      </c>
      <c r="Q829" t="s">
        <v>7</v>
      </c>
    </row>
    <row r="830" spans="1:17">
      <c r="A830" t="s">
        <v>998</v>
      </c>
      <c r="B830" t="s">
        <v>1003</v>
      </c>
      <c r="C830">
        <v>0</v>
      </c>
      <c r="E830" s="669" t="s">
        <v>942</v>
      </c>
      <c r="G830" s="669" t="s">
        <v>1013</v>
      </c>
      <c r="H830">
        <v>0.64300000000000002</v>
      </c>
      <c r="J830" s="1" t="s">
        <v>770</v>
      </c>
      <c r="K830">
        <v>107343046</v>
      </c>
      <c r="L830" s="2">
        <v>45069</v>
      </c>
      <c r="M830">
        <v>24</v>
      </c>
      <c r="N830">
        <v>1</v>
      </c>
      <c r="O830">
        <v>9</v>
      </c>
      <c r="P830">
        <v>1</v>
      </c>
      <c r="Q830" t="s">
        <v>7</v>
      </c>
    </row>
    <row r="831" spans="1:17">
      <c r="A831" t="s">
        <v>998</v>
      </c>
      <c r="B831" t="s">
        <v>1003</v>
      </c>
      <c r="C831">
        <v>0</v>
      </c>
      <c r="E831" s="669" t="s">
        <v>942</v>
      </c>
      <c r="G831" s="669" t="s">
        <v>1013</v>
      </c>
      <c r="H831">
        <v>0.64300000000000002</v>
      </c>
      <c r="J831" s="1" t="s">
        <v>770</v>
      </c>
      <c r="K831">
        <v>108476135</v>
      </c>
      <c r="L831" s="2">
        <v>46136</v>
      </c>
      <c r="M831">
        <v>26</v>
      </c>
      <c r="N831">
        <v>1</v>
      </c>
      <c r="O831">
        <v>0</v>
      </c>
      <c r="P831">
        <v>1</v>
      </c>
      <c r="Q831" t="s">
        <v>7</v>
      </c>
    </row>
    <row r="832" spans="1:17">
      <c r="A832" t="s">
        <v>998</v>
      </c>
      <c r="B832" s="669" t="s">
        <v>942</v>
      </c>
      <c r="C832">
        <v>0</v>
      </c>
      <c r="E832" t="s">
        <v>1003</v>
      </c>
      <c r="F832" t="s">
        <v>1010</v>
      </c>
      <c r="G832" s="669" t="s">
        <v>1013</v>
      </c>
      <c r="H832">
        <v>0.64300000000000002</v>
      </c>
      <c r="J832" s="1" t="s">
        <v>770</v>
      </c>
      <c r="K832">
        <v>106296413</v>
      </c>
      <c r="L832" s="2">
        <v>43998</v>
      </c>
      <c r="M832">
        <v>2</v>
      </c>
      <c r="N832">
        <v>2</v>
      </c>
      <c r="O832">
        <v>8</v>
      </c>
      <c r="P832">
        <v>1</v>
      </c>
    </row>
    <row r="833" spans="1:17">
      <c r="A833" t="s">
        <v>998</v>
      </c>
      <c r="B833" s="669" t="s">
        <v>942</v>
      </c>
      <c r="C833">
        <v>0</v>
      </c>
      <c r="E833" t="s">
        <v>1003</v>
      </c>
      <c r="F833" t="s">
        <v>1010</v>
      </c>
      <c r="G833" s="669" t="s">
        <v>1013</v>
      </c>
      <c r="H833">
        <v>0.64300000000000002</v>
      </c>
      <c r="J833" s="1" t="s">
        <v>770</v>
      </c>
      <c r="K833">
        <v>106802276</v>
      </c>
      <c r="L833" s="2">
        <v>44477</v>
      </c>
      <c r="M833">
        <v>18</v>
      </c>
      <c r="N833">
        <v>2</v>
      </c>
      <c r="O833">
        <v>9</v>
      </c>
      <c r="P833">
        <v>1</v>
      </c>
      <c r="Q833" t="s">
        <v>7</v>
      </c>
    </row>
    <row r="834" spans="1:17">
      <c r="A834" t="s">
        <v>998</v>
      </c>
      <c r="B834" s="669" t="s">
        <v>942</v>
      </c>
      <c r="C834">
        <v>0</v>
      </c>
      <c r="E834" t="s">
        <v>1003</v>
      </c>
      <c r="F834" t="s">
        <v>1010</v>
      </c>
      <c r="G834" s="669" t="s">
        <v>1013</v>
      </c>
      <c r="H834">
        <v>0.64300000000000002</v>
      </c>
      <c r="J834" s="1" t="s">
        <v>770</v>
      </c>
      <c r="K834">
        <v>106802289</v>
      </c>
      <c r="L834" s="2">
        <v>44481</v>
      </c>
      <c r="M834">
        <v>19</v>
      </c>
      <c r="N834">
        <v>1</v>
      </c>
      <c r="O834">
        <v>9</v>
      </c>
      <c r="P834">
        <v>4</v>
      </c>
    </row>
    <row r="835" spans="1:17">
      <c r="A835" t="s">
        <v>998</v>
      </c>
      <c r="B835" s="669" t="s">
        <v>942</v>
      </c>
      <c r="C835">
        <v>0</v>
      </c>
      <c r="E835" t="s">
        <v>1003</v>
      </c>
      <c r="F835" t="s">
        <v>1002</v>
      </c>
      <c r="G835" s="669" t="s">
        <v>1013</v>
      </c>
      <c r="H835">
        <v>0.64300000000000002</v>
      </c>
      <c r="J835" s="1" t="s">
        <v>770</v>
      </c>
      <c r="K835">
        <v>106802171</v>
      </c>
      <c r="L835" s="2">
        <v>44409</v>
      </c>
      <c r="M835">
        <v>2</v>
      </c>
      <c r="N835">
        <v>1</v>
      </c>
      <c r="O835">
        <v>9</v>
      </c>
      <c r="P835">
        <v>4</v>
      </c>
    </row>
    <row r="836" spans="1:17">
      <c r="A836" t="s">
        <v>998</v>
      </c>
      <c r="B836" s="669" t="s">
        <v>942</v>
      </c>
      <c r="C836">
        <v>0</v>
      </c>
      <c r="E836" t="s">
        <v>1003</v>
      </c>
      <c r="F836" t="s">
        <v>1032</v>
      </c>
      <c r="G836" s="669" t="s">
        <v>1013</v>
      </c>
      <c r="H836">
        <v>0.64300000000000002</v>
      </c>
      <c r="J836" s="1" t="s">
        <v>770</v>
      </c>
      <c r="K836">
        <v>105806273</v>
      </c>
      <c r="L836" s="2">
        <v>43535</v>
      </c>
      <c r="M836">
        <v>24</v>
      </c>
      <c r="N836">
        <v>1</v>
      </c>
      <c r="O836">
        <v>8</v>
      </c>
      <c r="P836">
        <v>1</v>
      </c>
      <c r="Q836" t="s">
        <v>7</v>
      </c>
    </row>
    <row r="837" spans="1:17">
      <c r="A837" t="s">
        <v>998</v>
      </c>
      <c r="B837" s="669" t="s">
        <v>942</v>
      </c>
      <c r="C837">
        <v>0</v>
      </c>
      <c r="E837" t="s">
        <v>1003</v>
      </c>
      <c r="G837" s="669" t="s">
        <v>1013</v>
      </c>
      <c r="H837">
        <v>0.64300000000000002</v>
      </c>
      <c r="J837" s="1" t="s">
        <v>770</v>
      </c>
      <c r="K837">
        <v>106586028</v>
      </c>
      <c r="L837" s="2">
        <v>44288</v>
      </c>
      <c r="M837">
        <v>1</v>
      </c>
      <c r="N837">
        <v>1</v>
      </c>
      <c r="P837">
        <v>4</v>
      </c>
    </row>
    <row r="838" spans="1:17">
      <c r="A838" t="s">
        <v>998</v>
      </c>
      <c r="B838" t="s">
        <v>1003</v>
      </c>
      <c r="C838">
        <v>1.9E-2</v>
      </c>
      <c r="D838" t="s">
        <v>757</v>
      </c>
      <c r="E838" s="669" t="s">
        <v>942</v>
      </c>
      <c r="F838" t="s">
        <v>1032</v>
      </c>
      <c r="G838" s="669" t="s">
        <v>1013</v>
      </c>
      <c r="H838">
        <v>0.66200000000000003</v>
      </c>
      <c r="J838" s="1" t="s">
        <v>770</v>
      </c>
      <c r="K838">
        <v>108159763</v>
      </c>
      <c r="L838" s="2">
        <v>45838</v>
      </c>
      <c r="M838">
        <v>1</v>
      </c>
      <c r="N838">
        <v>1</v>
      </c>
      <c r="O838">
        <v>0</v>
      </c>
      <c r="P838">
        <v>4</v>
      </c>
      <c r="Q838" t="s">
        <v>10</v>
      </c>
    </row>
    <row r="839" spans="1:17">
      <c r="A839" t="s">
        <v>998</v>
      </c>
      <c r="B839" t="s">
        <v>1003</v>
      </c>
      <c r="C839">
        <v>2.5000000000000001E-2</v>
      </c>
      <c r="D839" t="s">
        <v>764</v>
      </c>
      <c r="E839" s="669" t="s">
        <v>942</v>
      </c>
      <c r="F839" t="s">
        <v>1032</v>
      </c>
      <c r="G839" s="669" t="s">
        <v>1013</v>
      </c>
      <c r="H839">
        <v>0.66800000000000004</v>
      </c>
      <c r="J839" s="1" t="s">
        <v>770</v>
      </c>
      <c r="K839">
        <v>107644548</v>
      </c>
      <c r="L839" s="2">
        <v>45352</v>
      </c>
      <c r="M839">
        <v>1</v>
      </c>
      <c r="N839">
        <v>1</v>
      </c>
      <c r="O839">
        <v>0</v>
      </c>
      <c r="P839">
        <v>4</v>
      </c>
      <c r="Q839" t="s">
        <v>8</v>
      </c>
    </row>
    <row r="840" spans="1:17">
      <c r="A840" t="s">
        <v>998</v>
      </c>
      <c r="B840" t="s">
        <v>1003</v>
      </c>
      <c r="C840">
        <v>2.8000000000000001E-2</v>
      </c>
      <c r="D840" t="s">
        <v>764</v>
      </c>
      <c r="E840" s="669" t="s">
        <v>942</v>
      </c>
      <c r="F840" t="s">
        <v>1073</v>
      </c>
      <c r="G840" s="669" t="s">
        <v>1013</v>
      </c>
      <c r="H840">
        <v>0.67100000000000004</v>
      </c>
      <c r="J840" s="1" t="s">
        <v>770</v>
      </c>
      <c r="K840">
        <v>105445148</v>
      </c>
      <c r="L840" s="2">
        <v>43179</v>
      </c>
      <c r="M840">
        <v>19</v>
      </c>
      <c r="N840">
        <v>2</v>
      </c>
      <c r="O840">
        <v>0</v>
      </c>
      <c r="P840">
        <v>5</v>
      </c>
      <c r="Q840" t="s">
        <v>7</v>
      </c>
    </row>
    <row r="841" spans="1:17">
      <c r="A841" t="s">
        <v>998</v>
      </c>
      <c r="B841" s="669" t="s">
        <v>942</v>
      </c>
      <c r="C841">
        <v>0.01</v>
      </c>
      <c r="D841" t="s">
        <v>6</v>
      </c>
      <c r="E841" t="s">
        <v>1003</v>
      </c>
      <c r="F841" t="s">
        <v>1074</v>
      </c>
      <c r="G841" s="669" t="s">
        <v>1040</v>
      </c>
      <c r="H841">
        <v>0.01</v>
      </c>
      <c r="J841" s="1" t="s">
        <v>770</v>
      </c>
      <c r="K841">
        <v>107423319</v>
      </c>
      <c r="L841" s="2">
        <v>45149</v>
      </c>
      <c r="M841">
        <v>1</v>
      </c>
      <c r="N841">
        <v>1</v>
      </c>
      <c r="O841">
        <v>0</v>
      </c>
      <c r="P841">
        <v>5</v>
      </c>
      <c r="Q841" t="s">
        <v>7</v>
      </c>
    </row>
    <row r="842" spans="1:17">
      <c r="A842" t="s">
        <v>998</v>
      </c>
      <c r="B842" s="669" t="s">
        <v>942</v>
      </c>
      <c r="C842">
        <v>8.2000000000000003E-2</v>
      </c>
      <c r="D842" t="s">
        <v>758</v>
      </c>
      <c r="E842" t="s">
        <v>1074</v>
      </c>
      <c r="G842" s="669" t="s">
        <v>1040</v>
      </c>
      <c r="H842">
        <v>8.2000000000000003E-2</v>
      </c>
      <c r="J842" s="1" t="s">
        <v>770</v>
      </c>
      <c r="K842">
        <v>107436572</v>
      </c>
      <c r="L842" s="2">
        <v>45166</v>
      </c>
      <c r="M842">
        <v>29</v>
      </c>
      <c r="N842">
        <v>1</v>
      </c>
      <c r="O842">
        <v>0</v>
      </c>
      <c r="P842">
        <v>1</v>
      </c>
      <c r="Q842" t="s">
        <v>7</v>
      </c>
    </row>
    <row r="843" spans="1:17">
      <c r="A843" t="s">
        <v>998</v>
      </c>
      <c r="B843" s="669" t="s">
        <v>942</v>
      </c>
      <c r="C843">
        <v>7.5999999999999998E-2</v>
      </c>
      <c r="D843" t="s">
        <v>758</v>
      </c>
      <c r="E843" t="s">
        <v>1074</v>
      </c>
      <c r="F843" t="s">
        <v>1003</v>
      </c>
      <c r="G843" s="669" t="s">
        <v>1040</v>
      </c>
      <c r="H843">
        <v>8.7999999999999995E-2</v>
      </c>
      <c r="J843" s="1" t="s">
        <v>770</v>
      </c>
      <c r="K843">
        <v>105823341</v>
      </c>
      <c r="L843" s="2">
        <v>43542</v>
      </c>
      <c r="M843">
        <v>21</v>
      </c>
      <c r="N843">
        <v>1</v>
      </c>
      <c r="O843">
        <v>0</v>
      </c>
      <c r="P843">
        <v>1</v>
      </c>
      <c r="Q843" t="s">
        <v>7</v>
      </c>
    </row>
    <row r="844" spans="1:17">
      <c r="A844" t="s">
        <v>998</v>
      </c>
      <c r="B844" s="669" t="s">
        <v>942</v>
      </c>
      <c r="C844">
        <v>0.28399999999999997</v>
      </c>
      <c r="D844" t="s">
        <v>756</v>
      </c>
      <c r="E844" t="s">
        <v>1012</v>
      </c>
      <c r="F844" t="s">
        <v>1074</v>
      </c>
      <c r="G844" s="669" t="s">
        <v>1040</v>
      </c>
      <c r="H844">
        <v>0.121</v>
      </c>
      <c r="J844" s="1" t="s">
        <v>770</v>
      </c>
      <c r="K844">
        <v>108395749</v>
      </c>
      <c r="L844" s="2">
        <v>46062</v>
      </c>
      <c r="M844">
        <v>17</v>
      </c>
      <c r="N844">
        <v>1</v>
      </c>
      <c r="O844">
        <v>0</v>
      </c>
      <c r="P844">
        <v>4</v>
      </c>
      <c r="Q844" t="s">
        <v>7</v>
      </c>
    </row>
    <row r="845" spans="1:17">
      <c r="A845" t="s">
        <v>998</v>
      </c>
      <c r="B845" s="669" t="s">
        <v>942</v>
      </c>
      <c r="C845">
        <v>1E-3</v>
      </c>
      <c r="D845" t="s">
        <v>758</v>
      </c>
      <c r="E845" t="s">
        <v>1074</v>
      </c>
      <c r="F845" t="s">
        <v>1003</v>
      </c>
      <c r="G845" s="669" t="s">
        <v>1040</v>
      </c>
      <c r="H845">
        <v>0.16300000000000001</v>
      </c>
      <c r="J845" s="1" t="s">
        <v>770</v>
      </c>
      <c r="K845">
        <v>108285263</v>
      </c>
      <c r="L845" s="2">
        <v>45959</v>
      </c>
      <c r="M845">
        <v>24</v>
      </c>
      <c r="N845">
        <v>2</v>
      </c>
      <c r="O845">
        <v>12</v>
      </c>
      <c r="P845">
        <v>5</v>
      </c>
      <c r="Q845" t="s">
        <v>7</v>
      </c>
    </row>
    <row r="846" spans="1:17">
      <c r="A846" t="s">
        <v>998</v>
      </c>
      <c r="B846" s="669" t="s">
        <v>942</v>
      </c>
      <c r="C846">
        <v>0</v>
      </c>
      <c r="E846" t="s">
        <v>1074</v>
      </c>
      <c r="F846" t="s">
        <v>1076</v>
      </c>
      <c r="G846" s="669" t="s">
        <v>1040</v>
      </c>
      <c r="H846">
        <v>0.16400000000000001</v>
      </c>
      <c r="J846" s="1" t="s">
        <v>770</v>
      </c>
      <c r="K846">
        <v>106223036</v>
      </c>
      <c r="L846" s="2">
        <v>43902</v>
      </c>
      <c r="M846">
        <v>30</v>
      </c>
      <c r="N846">
        <v>1</v>
      </c>
      <c r="O846">
        <v>7</v>
      </c>
      <c r="P846">
        <v>1</v>
      </c>
      <c r="Q846" t="s">
        <v>7</v>
      </c>
    </row>
    <row r="847" spans="1:17">
      <c r="A847" t="s">
        <v>998</v>
      </c>
      <c r="B847" t="s">
        <v>1074</v>
      </c>
      <c r="C847">
        <v>0</v>
      </c>
      <c r="E847" s="669" t="s">
        <v>942</v>
      </c>
      <c r="F847" t="s">
        <v>1074</v>
      </c>
      <c r="G847" s="669" t="s">
        <v>1040</v>
      </c>
      <c r="H847">
        <v>0.16400000000000001</v>
      </c>
      <c r="J847" s="1" t="s">
        <v>770</v>
      </c>
      <c r="K847">
        <v>105777172</v>
      </c>
      <c r="L847" s="2">
        <v>43505</v>
      </c>
      <c r="M847">
        <v>2</v>
      </c>
      <c r="N847">
        <v>1</v>
      </c>
      <c r="O847">
        <v>0</v>
      </c>
      <c r="P847">
        <v>5</v>
      </c>
      <c r="Q847" t="s">
        <v>7</v>
      </c>
    </row>
    <row r="848" spans="1:17">
      <c r="A848" t="s">
        <v>998</v>
      </c>
      <c r="B848" s="669" t="s">
        <v>942</v>
      </c>
      <c r="C848">
        <v>4.0000000000000001E-3</v>
      </c>
      <c r="D848" t="s">
        <v>762</v>
      </c>
      <c r="E848" t="s">
        <v>1074</v>
      </c>
      <c r="F848" t="s">
        <v>972</v>
      </c>
      <c r="G848" s="669" t="s">
        <v>1040</v>
      </c>
      <c r="H848">
        <v>0.16800000000000001</v>
      </c>
      <c r="J848" s="1" t="s">
        <v>770</v>
      </c>
      <c r="K848">
        <v>108315871</v>
      </c>
      <c r="L848" s="2">
        <v>45983</v>
      </c>
      <c r="M848">
        <v>1</v>
      </c>
      <c r="N848">
        <v>1</v>
      </c>
      <c r="O848">
        <v>0</v>
      </c>
      <c r="P848">
        <v>2</v>
      </c>
      <c r="Q848" t="s">
        <v>3</v>
      </c>
    </row>
    <row r="849" spans="1:17">
      <c r="A849" t="s">
        <v>998</v>
      </c>
      <c r="B849" s="669" t="s">
        <v>942</v>
      </c>
      <c r="C849">
        <v>1.9E-2</v>
      </c>
      <c r="D849" t="s">
        <v>756</v>
      </c>
      <c r="E849" t="s">
        <v>1074</v>
      </c>
      <c r="F849" t="s">
        <v>1076</v>
      </c>
      <c r="G849" s="669" t="s">
        <v>1040</v>
      </c>
      <c r="H849">
        <v>0.183</v>
      </c>
      <c r="J849" s="1" t="s">
        <v>770</v>
      </c>
      <c r="K849">
        <v>106456267</v>
      </c>
      <c r="L849" s="2">
        <v>44172</v>
      </c>
      <c r="M849">
        <v>1</v>
      </c>
      <c r="N849">
        <v>2</v>
      </c>
      <c r="O849">
        <v>0</v>
      </c>
      <c r="P849">
        <v>1</v>
      </c>
      <c r="Q849" t="s">
        <v>7</v>
      </c>
    </row>
    <row r="850" spans="1:17">
      <c r="A850" t="s">
        <v>998</v>
      </c>
      <c r="B850" t="s">
        <v>1076</v>
      </c>
      <c r="C850">
        <v>0</v>
      </c>
      <c r="E850" s="669" t="s">
        <v>942</v>
      </c>
      <c r="F850" t="s">
        <v>1076</v>
      </c>
      <c r="G850" s="669" t="s">
        <v>1040</v>
      </c>
      <c r="H850">
        <v>0.311</v>
      </c>
      <c r="J850" s="1" t="s">
        <v>770</v>
      </c>
      <c r="K850">
        <v>108387249</v>
      </c>
      <c r="L850" s="2">
        <v>46052</v>
      </c>
      <c r="M850">
        <v>31</v>
      </c>
      <c r="N850">
        <v>1</v>
      </c>
      <c r="O850">
        <v>11</v>
      </c>
      <c r="P850">
        <v>5</v>
      </c>
      <c r="Q850" t="s">
        <v>7</v>
      </c>
    </row>
    <row r="851" spans="1:17">
      <c r="A851" t="s">
        <v>998</v>
      </c>
      <c r="B851" s="669" t="s">
        <v>942</v>
      </c>
      <c r="C851">
        <v>0</v>
      </c>
      <c r="E851" t="s">
        <v>1076</v>
      </c>
      <c r="F851" t="s">
        <v>1039</v>
      </c>
      <c r="G851" s="669" t="s">
        <v>1040</v>
      </c>
      <c r="H851">
        <v>0.311</v>
      </c>
      <c r="J851" s="1" t="s">
        <v>770</v>
      </c>
      <c r="K851">
        <v>106976592</v>
      </c>
      <c r="L851" s="2">
        <v>44714</v>
      </c>
      <c r="M851">
        <v>24</v>
      </c>
      <c r="N851">
        <v>1</v>
      </c>
      <c r="O851">
        <v>0</v>
      </c>
      <c r="P851">
        <v>1</v>
      </c>
      <c r="Q851" t="s">
        <v>7</v>
      </c>
    </row>
    <row r="852" spans="1:17">
      <c r="A852" t="s">
        <v>998</v>
      </c>
      <c r="B852" s="669" t="s">
        <v>942</v>
      </c>
      <c r="C852">
        <v>0</v>
      </c>
      <c r="E852" t="s">
        <v>1076</v>
      </c>
      <c r="F852" t="s">
        <v>1039</v>
      </c>
      <c r="G852" s="669" t="s">
        <v>1040</v>
      </c>
      <c r="H852">
        <v>0.311</v>
      </c>
      <c r="J852" s="1" t="s">
        <v>770</v>
      </c>
      <c r="K852">
        <v>105671753</v>
      </c>
      <c r="L852" s="2">
        <v>43392</v>
      </c>
      <c r="M852">
        <v>30</v>
      </c>
      <c r="N852">
        <v>1</v>
      </c>
      <c r="O852">
        <v>0</v>
      </c>
      <c r="P852">
        <v>1</v>
      </c>
      <c r="Q852" t="s">
        <v>3</v>
      </c>
    </row>
    <row r="853" spans="1:17">
      <c r="A853" t="s">
        <v>998</v>
      </c>
      <c r="B853" s="669" t="s">
        <v>942</v>
      </c>
      <c r="C853">
        <v>0.13</v>
      </c>
      <c r="D853" t="s">
        <v>762</v>
      </c>
      <c r="E853" t="s">
        <v>1076</v>
      </c>
      <c r="F853" t="s">
        <v>1038</v>
      </c>
      <c r="G853" s="669" t="s">
        <v>1040</v>
      </c>
      <c r="H853">
        <v>0.441</v>
      </c>
      <c r="J853" s="1" t="s">
        <v>770</v>
      </c>
      <c r="K853">
        <v>108390489</v>
      </c>
      <c r="L853" s="2">
        <v>46056</v>
      </c>
      <c r="M853">
        <v>1</v>
      </c>
      <c r="N853">
        <v>4</v>
      </c>
      <c r="O853">
        <v>0</v>
      </c>
      <c r="P853">
        <v>5</v>
      </c>
      <c r="Q853" t="s">
        <v>7</v>
      </c>
    </row>
    <row r="854" spans="1:17">
      <c r="A854" t="s">
        <v>998</v>
      </c>
      <c r="B854" s="669" t="s">
        <v>942</v>
      </c>
      <c r="C854">
        <v>0</v>
      </c>
      <c r="E854" t="s">
        <v>1038</v>
      </c>
      <c r="F854" t="s">
        <v>1039</v>
      </c>
      <c r="G854" s="669" t="s">
        <v>1040</v>
      </c>
      <c r="H854">
        <v>0.48399999999999999</v>
      </c>
      <c r="J854" s="1" t="s">
        <v>770</v>
      </c>
      <c r="K854">
        <v>107936452</v>
      </c>
      <c r="L854" s="2">
        <v>45622</v>
      </c>
      <c r="M854">
        <v>23</v>
      </c>
      <c r="N854">
        <v>1</v>
      </c>
      <c r="O854">
        <v>8</v>
      </c>
      <c r="P854">
        <v>1</v>
      </c>
      <c r="Q854" t="s">
        <v>7</v>
      </c>
    </row>
    <row r="855" spans="1:17">
      <c r="A855" t="s">
        <v>998</v>
      </c>
      <c r="B855" s="669" t="s">
        <v>942</v>
      </c>
      <c r="C855">
        <v>4.0000000000000001E-3</v>
      </c>
      <c r="D855" t="s">
        <v>756</v>
      </c>
      <c r="E855" t="s">
        <v>1038</v>
      </c>
      <c r="F855" t="s">
        <v>1039</v>
      </c>
      <c r="G855" s="669" t="s">
        <v>1040</v>
      </c>
      <c r="H855">
        <v>0.48799999999999999</v>
      </c>
      <c r="J855" s="1" t="s">
        <v>770</v>
      </c>
      <c r="K855">
        <v>104963629</v>
      </c>
      <c r="L855" s="2">
        <v>42706</v>
      </c>
      <c r="M855">
        <v>17</v>
      </c>
      <c r="N855">
        <v>1</v>
      </c>
      <c r="O855">
        <v>0</v>
      </c>
      <c r="P855">
        <v>1</v>
      </c>
      <c r="Q855" t="s">
        <v>7</v>
      </c>
    </row>
    <row r="856" spans="1:17">
      <c r="A856" t="s">
        <v>998</v>
      </c>
      <c r="B856" s="669" t="s">
        <v>942</v>
      </c>
      <c r="C856">
        <v>4.5999999999999999E-2</v>
      </c>
      <c r="D856" t="s">
        <v>762</v>
      </c>
      <c r="E856" t="s">
        <v>1038</v>
      </c>
      <c r="F856" t="s">
        <v>1039</v>
      </c>
      <c r="G856" s="669" t="s">
        <v>1040</v>
      </c>
      <c r="H856">
        <v>0.53</v>
      </c>
      <c r="J856" s="1" t="s">
        <v>770</v>
      </c>
      <c r="K856">
        <v>108042998</v>
      </c>
      <c r="L856" s="2">
        <v>45726</v>
      </c>
      <c r="M856">
        <v>21</v>
      </c>
      <c r="N856">
        <v>1</v>
      </c>
      <c r="O856">
        <v>7</v>
      </c>
      <c r="P856">
        <v>1</v>
      </c>
      <c r="Q856" t="s">
        <v>7</v>
      </c>
    </row>
    <row r="857" spans="1:17">
      <c r="A857" t="s">
        <v>998</v>
      </c>
      <c r="B857" s="669" t="s">
        <v>942</v>
      </c>
      <c r="C857">
        <v>4.0000000000000001E-3</v>
      </c>
      <c r="D857" t="s">
        <v>758</v>
      </c>
      <c r="E857" t="s">
        <v>1039</v>
      </c>
      <c r="G857" s="669" t="s">
        <v>1040</v>
      </c>
      <c r="H857">
        <v>0.53500000000000003</v>
      </c>
      <c r="J857" s="1" t="s">
        <v>770</v>
      </c>
      <c r="K857">
        <v>107360935</v>
      </c>
      <c r="L857" s="2">
        <v>45064</v>
      </c>
      <c r="M857">
        <v>21</v>
      </c>
      <c r="N857">
        <v>1</v>
      </c>
      <c r="O857">
        <v>8</v>
      </c>
      <c r="P857">
        <v>1</v>
      </c>
      <c r="Q857" t="s">
        <v>7</v>
      </c>
    </row>
    <row r="858" spans="1:17">
      <c r="A858" t="s">
        <v>998</v>
      </c>
      <c r="B858" s="669" t="s">
        <v>942</v>
      </c>
      <c r="C858">
        <v>0</v>
      </c>
      <c r="E858" t="s">
        <v>1039</v>
      </c>
      <c r="F858" t="s">
        <v>1139</v>
      </c>
      <c r="G858" s="669" t="s">
        <v>1040</v>
      </c>
      <c r="H858">
        <v>0.53900000000000003</v>
      </c>
      <c r="J858" s="1" t="s">
        <v>770</v>
      </c>
      <c r="K858">
        <v>107290280</v>
      </c>
      <c r="L858" s="2">
        <v>45019</v>
      </c>
      <c r="M858">
        <v>21</v>
      </c>
      <c r="N858">
        <v>1</v>
      </c>
      <c r="O858">
        <v>0</v>
      </c>
      <c r="P858">
        <v>1</v>
      </c>
      <c r="Q858" t="s">
        <v>7</v>
      </c>
    </row>
    <row r="859" spans="1:17">
      <c r="A859" t="s">
        <v>998</v>
      </c>
      <c r="B859" s="669" t="s">
        <v>942</v>
      </c>
      <c r="C859">
        <v>0</v>
      </c>
      <c r="E859" t="s">
        <v>1039</v>
      </c>
      <c r="F859" t="s">
        <v>1038</v>
      </c>
      <c r="G859" s="669" t="s">
        <v>1040</v>
      </c>
      <c r="H859">
        <v>0.53900000000000003</v>
      </c>
      <c r="J859" s="1" t="s">
        <v>770</v>
      </c>
      <c r="K859">
        <v>105156545</v>
      </c>
      <c r="L859" s="2">
        <v>42909</v>
      </c>
      <c r="M859">
        <v>21</v>
      </c>
      <c r="N859">
        <v>1</v>
      </c>
      <c r="O859">
        <v>9</v>
      </c>
      <c r="P859">
        <v>1</v>
      </c>
      <c r="Q859" t="s">
        <v>3</v>
      </c>
    </row>
    <row r="860" spans="1:17">
      <c r="A860" t="s">
        <v>998</v>
      </c>
      <c r="B860" s="669" t="s">
        <v>942</v>
      </c>
      <c r="C860">
        <v>0</v>
      </c>
      <c r="E860" t="s">
        <v>1039</v>
      </c>
      <c r="F860" t="s">
        <v>1038</v>
      </c>
      <c r="G860" s="669" t="s">
        <v>1040</v>
      </c>
      <c r="H860">
        <v>0.53900000000000003</v>
      </c>
      <c r="J860" s="1" t="s">
        <v>770</v>
      </c>
      <c r="K860">
        <v>105849289</v>
      </c>
      <c r="L860" s="2">
        <v>43556</v>
      </c>
      <c r="M860">
        <v>21</v>
      </c>
      <c r="N860">
        <v>1</v>
      </c>
      <c r="O860">
        <v>8</v>
      </c>
      <c r="P860">
        <v>5</v>
      </c>
      <c r="Q860" t="s">
        <v>7</v>
      </c>
    </row>
    <row r="861" spans="1:17">
      <c r="A861" t="s">
        <v>998</v>
      </c>
      <c r="B861" s="669" t="s">
        <v>942</v>
      </c>
      <c r="C861">
        <v>0</v>
      </c>
      <c r="E861" t="s">
        <v>1039</v>
      </c>
      <c r="F861" t="s">
        <v>1038</v>
      </c>
      <c r="G861" s="669" t="s">
        <v>1040</v>
      </c>
      <c r="H861">
        <v>0.53900000000000003</v>
      </c>
      <c r="J861" s="1" t="s">
        <v>770</v>
      </c>
      <c r="K861">
        <v>106186234</v>
      </c>
      <c r="L861" s="2">
        <v>43851</v>
      </c>
      <c r="M861">
        <v>21</v>
      </c>
      <c r="N861">
        <v>1</v>
      </c>
      <c r="O861">
        <v>7</v>
      </c>
      <c r="P861">
        <v>1</v>
      </c>
      <c r="Q861" t="s">
        <v>7</v>
      </c>
    </row>
    <row r="862" spans="1:17">
      <c r="A862" t="s">
        <v>998</v>
      </c>
      <c r="B862" s="669" t="s">
        <v>942</v>
      </c>
      <c r="C862">
        <v>0</v>
      </c>
      <c r="E862" t="s">
        <v>1039</v>
      </c>
      <c r="F862" t="s">
        <v>1038</v>
      </c>
      <c r="G862" s="669" t="s">
        <v>1040</v>
      </c>
      <c r="H862">
        <v>0.53900000000000003</v>
      </c>
      <c r="J862" s="1" t="s">
        <v>770</v>
      </c>
      <c r="K862">
        <v>106847025</v>
      </c>
      <c r="L862" s="2">
        <v>44592</v>
      </c>
      <c r="M862">
        <v>21</v>
      </c>
      <c r="N862">
        <v>1</v>
      </c>
      <c r="O862">
        <v>8</v>
      </c>
      <c r="P862">
        <v>1</v>
      </c>
      <c r="Q862" t="s">
        <v>7</v>
      </c>
    </row>
    <row r="863" spans="1:17">
      <c r="A863" t="s">
        <v>998</v>
      </c>
      <c r="B863" s="669" t="s">
        <v>942</v>
      </c>
      <c r="C863">
        <v>0</v>
      </c>
      <c r="E863" t="s">
        <v>1039</v>
      </c>
      <c r="F863" t="s">
        <v>1038</v>
      </c>
      <c r="G863" s="669" t="s">
        <v>1040</v>
      </c>
      <c r="H863">
        <v>0.53900000000000003</v>
      </c>
      <c r="J863" s="1" t="s">
        <v>770</v>
      </c>
      <c r="K863">
        <v>107072038</v>
      </c>
      <c r="L863" s="2">
        <v>44811</v>
      </c>
      <c r="M863">
        <v>21</v>
      </c>
      <c r="N863">
        <v>1</v>
      </c>
      <c r="O863">
        <v>0</v>
      </c>
      <c r="P863">
        <v>1</v>
      </c>
      <c r="Q863" t="s">
        <v>7</v>
      </c>
    </row>
    <row r="864" spans="1:17">
      <c r="A864" t="s">
        <v>998</v>
      </c>
      <c r="B864" s="669" t="s">
        <v>942</v>
      </c>
      <c r="C864">
        <v>0</v>
      </c>
      <c r="E864" t="s">
        <v>1039</v>
      </c>
      <c r="F864" t="s">
        <v>1038</v>
      </c>
      <c r="G864" s="669" t="s">
        <v>1040</v>
      </c>
      <c r="H864">
        <v>0.53900000000000003</v>
      </c>
      <c r="J864" s="1" t="s">
        <v>770</v>
      </c>
      <c r="K864">
        <v>107581829</v>
      </c>
      <c r="L864" s="2">
        <v>45293</v>
      </c>
      <c r="M864">
        <v>21</v>
      </c>
      <c r="N864">
        <v>1</v>
      </c>
      <c r="O864">
        <v>9</v>
      </c>
      <c r="P864">
        <v>1</v>
      </c>
      <c r="Q864" t="s">
        <v>7</v>
      </c>
    </row>
    <row r="865" spans="1:17">
      <c r="A865" t="s">
        <v>998</v>
      </c>
      <c r="B865" s="669" t="s">
        <v>942</v>
      </c>
      <c r="C865">
        <v>0</v>
      </c>
      <c r="E865" t="s">
        <v>1039</v>
      </c>
      <c r="F865" t="s">
        <v>1038</v>
      </c>
      <c r="G865" s="669" t="s">
        <v>1040</v>
      </c>
      <c r="H865">
        <v>0.53900000000000003</v>
      </c>
      <c r="J865" s="1" t="s">
        <v>770</v>
      </c>
      <c r="K865">
        <v>108086785</v>
      </c>
      <c r="L865" s="2">
        <v>45769</v>
      </c>
      <c r="M865">
        <v>21</v>
      </c>
      <c r="N865">
        <v>1</v>
      </c>
      <c r="O865">
        <v>7</v>
      </c>
      <c r="P865">
        <v>1</v>
      </c>
      <c r="Q865" t="s">
        <v>7</v>
      </c>
    </row>
    <row r="866" spans="1:17">
      <c r="A866" t="s">
        <v>998</v>
      </c>
      <c r="B866" s="669" t="s">
        <v>942</v>
      </c>
      <c r="C866">
        <v>0</v>
      </c>
      <c r="E866" t="s">
        <v>1039</v>
      </c>
      <c r="F866" t="s">
        <v>1038</v>
      </c>
      <c r="G866" s="669" t="s">
        <v>1040</v>
      </c>
      <c r="H866">
        <v>0.53900000000000003</v>
      </c>
      <c r="J866" s="1" t="s">
        <v>770</v>
      </c>
      <c r="K866">
        <v>108249653</v>
      </c>
      <c r="L866" s="2">
        <v>45932</v>
      </c>
      <c r="M866">
        <v>21</v>
      </c>
      <c r="N866">
        <v>1</v>
      </c>
      <c r="O866">
        <v>8</v>
      </c>
      <c r="P866">
        <v>1</v>
      </c>
      <c r="Q866" t="s">
        <v>7</v>
      </c>
    </row>
    <row r="867" spans="1:17">
      <c r="A867" t="s">
        <v>998</v>
      </c>
      <c r="B867" s="669" t="s">
        <v>942</v>
      </c>
      <c r="C867">
        <v>0</v>
      </c>
      <c r="E867" t="s">
        <v>1039</v>
      </c>
      <c r="G867" s="669" t="s">
        <v>1040</v>
      </c>
      <c r="H867">
        <v>0.53900000000000003</v>
      </c>
      <c r="J867" s="1" t="s">
        <v>770</v>
      </c>
      <c r="K867">
        <v>107230485</v>
      </c>
      <c r="L867" s="2">
        <v>44957</v>
      </c>
      <c r="M867">
        <v>21</v>
      </c>
      <c r="N867">
        <v>1</v>
      </c>
      <c r="O867">
        <v>9</v>
      </c>
      <c r="P867">
        <v>1</v>
      </c>
      <c r="Q867" t="s">
        <v>7</v>
      </c>
    </row>
    <row r="868" spans="1:17">
      <c r="A868" t="s">
        <v>998</v>
      </c>
      <c r="B868" s="669" t="s">
        <v>942</v>
      </c>
      <c r="C868">
        <v>0</v>
      </c>
      <c r="E868" t="s">
        <v>1039</v>
      </c>
      <c r="G868" s="669" t="s">
        <v>1040</v>
      </c>
      <c r="H868">
        <v>0.53900000000000003</v>
      </c>
      <c r="J868" s="1" t="s">
        <v>770</v>
      </c>
      <c r="K868">
        <v>107496348</v>
      </c>
      <c r="L868" s="2">
        <v>45220</v>
      </c>
      <c r="M868">
        <v>21</v>
      </c>
      <c r="N868">
        <v>1</v>
      </c>
      <c r="O868">
        <v>9</v>
      </c>
      <c r="P868">
        <v>1</v>
      </c>
      <c r="Q868" t="s">
        <v>3</v>
      </c>
    </row>
    <row r="869" spans="1:17">
      <c r="A869" t="s">
        <v>998</v>
      </c>
      <c r="B869" s="672" t="s">
        <v>956</v>
      </c>
      <c r="C869">
        <v>2.5999999999999999E-2</v>
      </c>
      <c r="D869" t="s">
        <v>763</v>
      </c>
      <c r="E869" s="669" t="s">
        <v>942</v>
      </c>
      <c r="F869" t="s">
        <v>1069</v>
      </c>
      <c r="G869" s="672" t="s">
        <v>956</v>
      </c>
      <c r="H869">
        <v>9.6370000000000005</v>
      </c>
      <c r="J869" s="1" t="s">
        <v>770</v>
      </c>
      <c r="K869">
        <v>107906101</v>
      </c>
      <c r="L869" s="2">
        <v>45598</v>
      </c>
      <c r="M869">
        <v>17</v>
      </c>
      <c r="N869">
        <v>1</v>
      </c>
      <c r="O869">
        <v>0</v>
      </c>
      <c r="P869">
        <v>1</v>
      </c>
      <c r="Q869" t="s">
        <v>7</v>
      </c>
    </row>
    <row r="870" spans="1:17">
      <c r="A870" t="s">
        <v>998</v>
      </c>
      <c r="B870" s="672" t="s">
        <v>956</v>
      </c>
      <c r="C870">
        <v>1.9E-2</v>
      </c>
      <c r="D870" t="s">
        <v>6</v>
      </c>
      <c r="E870" s="669" t="s">
        <v>942</v>
      </c>
      <c r="F870" t="s">
        <v>1069</v>
      </c>
      <c r="G870" s="672" t="s">
        <v>956</v>
      </c>
      <c r="H870">
        <v>9.6440000000000001</v>
      </c>
      <c r="J870" s="1" t="s">
        <v>770</v>
      </c>
      <c r="K870">
        <v>108147858</v>
      </c>
      <c r="L870" s="2">
        <v>45828</v>
      </c>
      <c r="M870">
        <v>28</v>
      </c>
      <c r="N870">
        <v>1</v>
      </c>
      <c r="O870">
        <v>0</v>
      </c>
      <c r="P870">
        <v>4</v>
      </c>
      <c r="Q870" t="s">
        <v>3</v>
      </c>
    </row>
    <row r="871" spans="1:17">
      <c r="A871" t="s">
        <v>998</v>
      </c>
      <c r="B871" s="672" t="s">
        <v>956</v>
      </c>
      <c r="C871">
        <v>2E-3</v>
      </c>
      <c r="D871" t="s">
        <v>6</v>
      </c>
      <c r="E871" s="669" t="s">
        <v>942</v>
      </c>
      <c r="F871" t="s">
        <v>1069</v>
      </c>
      <c r="G871" s="672" t="s">
        <v>956</v>
      </c>
      <c r="H871">
        <v>9.6609999999999996</v>
      </c>
      <c r="J871" s="1" t="s">
        <v>770</v>
      </c>
      <c r="K871">
        <v>108028219</v>
      </c>
      <c r="L871" s="2">
        <v>45707</v>
      </c>
      <c r="M871">
        <v>1</v>
      </c>
      <c r="N871">
        <v>4</v>
      </c>
      <c r="O871">
        <v>0</v>
      </c>
      <c r="P871">
        <v>1</v>
      </c>
      <c r="Q871" t="s">
        <v>7</v>
      </c>
    </row>
    <row r="872" spans="1:17">
      <c r="A872" t="s">
        <v>998</v>
      </c>
      <c r="B872" s="672" t="s">
        <v>956</v>
      </c>
      <c r="C872">
        <v>0</v>
      </c>
      <c r="E872" s="669" t="s">
        <v>942</v>
      </c>
      <c r="F872" t="s">
        <v>1029</v>
      </c>
      <c r="G872" s="672" t="s">
        <v>956</v>
      </c>
      <c r="H872">
        <v>9.6630000000000003</v>
      </c>
      <c r="J872" s="1" t="s">
        <v>770</v>
      </c>
      <c r="K872">
        <v>106802229</v>
      </c>
      <c r="L872" s="2">
        <v>44447</v>
      </c>
      <c r="M872">
        <v>21</v>
      </c>
      <c r="N872">
        <v>1</v>
      </c>
      <c r="O872">
        <v>15</v>
      </c>
      <c r="P872">
        <v>1</v>
      </c>
      <c r="Q872" t="s">
        <v>7</v>
      </c>
    </row>
    <row r="873" spans="1:17">
      <c r="A873" t="s">
        <v>998</v>
      </c>
      <c r="B873" s="672" t="s">
        <v>956</v>
      </c>
      <c r="C873">
        <v>0</v>
      </c>
      <c r="D873" t="s">
        <v>6</v>
      </c>
      <c r="E873" s="669" t="s">
        <v>942</v>
      </c>
      <c r="F873" s="669" t="s">
        <v>942</v>
      </c>
      <c r="G873" s="672" t="s">
        <v>956</v>
      </c>
      <c r="H873">
        <v>9.6630000000000003</v>
      </c>
      <c r="J873" s="1" t="s">
        <v>770</v>
      </c>
      <c r="K873">
        <v>105720648</v>
      </c>
      <c r="L873" s="2">
        <v>43431</v>
      </c>
      <c r="M873">
        <v>1</v>
      </c>
      <c r="N873">
        <v>1</v>
      </c>
      <c r="O873">
        <v>0</v>
      </c>
      <c r="P873">
        <v>1</v>
      </c>
      <c r="Q873" t="s">
        <v>7</v>
      </c>
    </row>
    <row r="874" spans="1:17">
      <c r="A874" t="s">
        <v>998</v>
      </c>
      <c r="B874" s="672" t="s">
        <v>956</v>
      </c>
      <c r="C874">
        <v>0</v>
      </c>
      <c r="D874" t="s">
        <v>757</v>
      </c>
      <c r="E874" s="669" t="s">
        <v>942</v>
      </c>
      <c r="F874" t="s">
        <v>1018</v>
      </c>
      <c r="G874" s="672" t="s">
        <v>956</v>
      </c>
      <c r="H874">
        <v>9.6630000000000003</v>
      </c>
      <c r="J874" s="1" t="s">
        <v>770</v>
      </c>
      <c r="K874">
        <v>107255973</v>
      </c>
      <c r="L874" s="2">
        <v>44984</v>
      </c>
      <c r="M874">
        <v>28</v>
      </c>
      <c r="N874">
        <v>1</v>
      </c>
      <c r="O874">
        <v>20</v>
      </c>
      <c r="P874">
        <v>1</v>
      </c>
      <c r="Q874" t="s">
        <v>7</v>
      </c>
    </row>
    <row r="875" spans="1:17">
      <c r="A875" t="s">
        <v>998</v>
      </c>
      <c r="B875" s="672" t="s">
        <v>956</v>
      </c>
      <c r="C875">
        <v>0</v>
      </c>
      <c r="D875" t="s">
        <v>6</v>
      </c>
      <c r="E875" s="669" t="s">
        <v>942</v>
      </c>
      <c r="F875" t="s">
        <v>1018</v>
      </c>
      <c r="G875" s="672" t="s">
        <v>956</v>
      </c>
      <c r="H875">
        <v>9.6630000000000003</v>
      </c>
      <c r="J875" s="1" t="s">
        <v>770</v>
      </c>
      <c r="K875">
        <v>107397084</v>
      </c>
      <c r="L875" s="2">
        <v>45121</v>
      </c>
      <c r="M875">
        <v>28</v>
      </c>
      <c r="N875">
        <v>1</v>
      </c>
      <c r="O875">
        <v>0</v>
      </c>
      <c r="P875">
        <v>1</v>
      </c>
      <c r="Q875" t="s">
        <v>7</v>
      </c>
    </row>
    <row r="876" spans="1:17">
      <c r="A876" t="s">
        <v>998</v>
      </c>
      <c r="B876" s="672" t="s">
        <v>956</v>
      </c>
      <c r="C876">
        <v>0</v>
      </c>
      <c r="E876" s="669" t="s">
        <v>942</v>
      </c>
      <c r="F876" t="s">
        <v>1028</v>
      </c>
      <c r="G876" s="672" t="s">
        <v>956</v>
      </c>
      <c r="H876">
        <v>9.6630000000000003</v>
      </c>
      <c r="J876" s="1" t="s">
        <v>770</v>
      </c>
      <c r="K876">
        <v>106296411</v>
      </c>
      <c r="L876" s="2">
        <v>43991</v>
      </c>
      <c r="M876">
        <v>21</v>
      </c>
      <c r="N876">
        <v>1</v>
      </c>
      <c r="O876">
        <v>7</v>
      </c>
      <c r="P876">
        <v>1</v>
      </c>
      <c r="Q876" t="s">
        <v>7</v>
      </c>
    </row>
    <row r="877" spans="1:17">
      <c r="A877" t="s">
        <v>998</v>
      </c>
      <c r="B877" s="672" t="s">
        <v>956</v>
      </c>
      <c r="C877">
        <v>0</v>
      </c>
      <c r="E877" s="669" t="s">
        <v>942</v>
      </c>
      <c r="F877" t="s">
        <v>1028</v>
      </c>
      <c r="G877" s="672" t="s">
        <v>956</v>
      </c>
      <c r="H877">
        <v>9.6630000000000003</v>
      </c>
      <c r="J877" s="1" t="s">
        <v>770</v>
      </c>
      <c r="K877">
        <v>105432179</v>
      </c>
      <c r="L877" s="2">
        <v>43164</v>
      </c>
      <c r="M877">
        <v>28</v>
      </c>
      <c r="N877">
        <v>1</v>
      </c>
      <c r="O877">
        <v>0</v>
      </c>
      <c r="P877">
        <v>1</v>
      </c>
      <c r="Q877" t="s">
        <v>7</v>
      </c>
    </row>
    <row r="878" spans="1:17">
      <c r="A878" t="s">
        <v>998</v>
      </c>
      <c r="B878" s="672" t="s">
        <v>956</v>
      </c>
      <c r="C878">
        <v>0</v>
      </c>
      <c r="E878" s="669" t="s">
        <v>942</v>
      </c>
      <c r="F878" t="s">
        <v>1069</v>
      </c>
      <c r="G878" s="672" t="s">
        <v>956</v>
      </c>
      <c r="H878">
        <v>9.6630000000000003</v>
      </c>
      <c r="J878" s="1" t="s">
        <v>770</v>
      </c>
      <c r="K878">
        <v>105091228</v>
      </c>
      <c r="L878" s="2">
        <v>42846</v>
      </c>
      <c r="M878">
        <v>28</v>
      </c>
      <c r="N878">
        <v>1</v>
      </c>
      <c r="O878">
        <v>0</v>
      </c>
      <c r="P878">
        <v>1</v>
      </c>
      <c r="Q878" t="s">
        <v>7</v>
      </c>
    </row>
    <row r="879" spans="1:17">
      <c r="A879" t="s">
        <v>998</v>
      </c>
      <c r="B879" s="672" t="s">
        <v>956</v>
      </c>
      <c r="C879">
        <v>0</v>
      </c>
      <c r="E879" s="669" t="s">
        <v>942</v>
      </c>
      <c r="F879" t="s">
        <v>1172</v>
      </c>
      <c r="G879" s="672" t="s">
        <v>956</v>
      </c>
      <c r="H879">
        <v>9.6630000000000003</v>
      </c>
      <c r="J879" s="1" t="s">
        <v>770</v>
      </c>
      <c r="K879">
        <v>108535695</v>
      </c>
      <c r="L879" s="2">
        <v>46193</v>
      </c>
      <c r="M879">
        <v>21</v>
      </c>
      <c r="N879">
        <v>1</v>
      </c>
      <c r="O879">
        <v>0</v>
      </c>
      <c r="P879">
        <v>4</v>
      </c>
      <c r="Q879" t="s">
        <v>3</v>
      </c>
    </row>
    <row r="880" spans="1:17">
      <c r="A880" t="s">
        <v>998</v>
      </c>
      <c r="B880" s="672" t="s">
        <v>956</v>
      </c>
      <c r="C880">
        <v>0</v>
      </c>
      <c r="E880" s="669" t="s">
        <v>942</v>
      </c>
      <c r="F880" t="s">
        <v>1048</v>
      </c>
      <c r="G880" s="672" t="s">
        <v>956</v>
      </c>
      <c r="H880">
        <v>9.6630000000000003</v>
      </c>
      <c r="J880" s="1" t="s">
        <v>770</v>
      </c>
      <c r="K880">
        <v>105372647</v>
      </c>
      <c r="L880" s="2">
        <v>43106</v>
      </c>
      <c r="M880">
        <v>1</v>
      </c>
      <c r="N880">
        <v>4</v>
      </c>
      <c r="O880">
        <v>16</v>
      </c>
      <c r="P880">
        <v>1</v>
      </c>
      <c r="Q880" t="s">
        <v>7</v>
      </c>
    </row>
    <row r="881" spans="1:22">
      <c r="A881" t="s">
        <v>998</v>
      </c>
      <c r="B881" s="672" t="s">
        <v>956</v>
      </c>
      <c r="C881">
        <v>0</v>
      </c>
      <c r="E881" s="669" t="s">
        <v>942</v>
      </c>
      <c r="F881" t="s">
        <v>1048</v>
      </c>
      <c r="G881" s="672" t="s">
        <v>956</v>
      </c>
      <c r="H881">
        <v>9.6630000000000003</v>
      </c>
      <c r="J881" s="1" t="s">
        <v>770</v>
      </c>
      <c r="K881">
        <v>106802384</v>
      </c>
      <c r="L881" s="2">
        <v>44515</v>
      </c>
      <c r="M881">
        <v>17</v>
      </c>
      <c r="N881">
        <v>1</v>
      </c>
      <c r="O881">
        <v>0</v>
      </c>
      <c r="P881">
        <v>2</v>
      </c>
      <c r="Q881" t="s">
        <v>7</v>
      </c>
    </row>
    <row r="882" spans="1:22">
      <c r="A882" t="s">
        <v>998</v>
      </c>
      <c r="B882" s="672" t="s">
        <v>956</v>
      </c>
      <c r="C882">
        <v>0</v>
      </c>
      <c r="E882" s="669" t="s">
        <v>942</v>
      </c>
      <c r="F882" t="s">
        <v>1048</v>
      </c>
      <c r="G882" s="672" t="s">
        <v>956</v>
      </c>
      <c r="H882">
        <v>9.6630000000000003</v>
      </c>
      <c r="J882" s="1" t="s">
        <v>770</v>
      </c>
      <c r="K882">
        <v>107622107</v>
      </c>
      <c r="L882" s="2">
        <v>45333</v>
      </c>
      <c r="M882">
        <v>28</v>
      </c>
      <c r="N882">
        <v>2</v>
      </c>
      <c r="O882">
        <v>18</v>
      </c>
      <c r="P882">
        <v>1</v>
      </c>
      <c r="Q882" t="s">
        <v>7</v>
      </c>
    </row>
    <row r="883" spans="1:22">
      <c r="A883" t="s">
        <v>998</v>
      </c>
      <c r="B883" s="672" t="s">
        <v>956</v>
      </c>
      <c r="C883">
        <v>0</v>
      </c>
      <c r="E883" s="669" t="s">
        <v>942</v>
      </c>
      <c r="F883" t="s">
        <v>1048</v>
      </c>
      <c r="G883" s="672" t="s">
        <v>956</v>
      </c>
      <c r="H883">
        <v>9.6630000000000003</v>
      </c>
      <c r="J883" s="1" t="s">
        <v>770</v>
      </c>
      <c r="K883">
        <v>105382917</v>
      </c>
      <c r="L883" s="2">
        <v>43106</v>
      </c>
      <c r="M883">
        <v>30</v>
      </c>
      <c r="N883">
        <v>4</v>
      </c>
      <c r="O883">
        <v>16</v>
      </c>
      <c r="P883">
        <v>1</v>
      </c>
      <c r="Q883" t="s">
        <v>7</v>
      </c>
    </row>
    <row r="884" spans="1:22">
      <c r="A884" t="s">
        <v>998</v>
      </c>
      <c r="B884" s="672" t="s">
        <v>956</v>
      </c>
      <c r="C884">
        <v>0</v>
      </c>
      <c r="E884" s="669" t="s">
        <v>942</v>
      </c>
      <c r="G884" s="672" t="s">
        <v>956</v>
      </c>
      <c r="H884">
        <v>9.6630000000000003</v>
      </c>
      <c r="J884" s="1" t="s">
        <v>770</v>
      </c>
      <c r="K884">
        <v>106296404</v>
      </c>
      <c r="L884" s="2">
        <v>43985</v>
      </c>
      <c r="M884">
        <v>21</v>
      </c>
      <c r="N884">
        <v>1</v>
      </c>
      <c r="O884">
        <v>8</v>
      </c>
      <c r="P884">
        <v>1</v>
      </c>
      <c r="Q884" t="s">
        <v>7</v>
      </c>
    </row>
    <row r="885" spans="1:22">
      <c r="A885" t="s">
        <v>998</v>
      </c>
      <c r="B885" s="672" t="s">
        <v>956</v>
      </c>
      <c r="C885">
        <v>6.0000000000000001E-3</v>
      </c>
      <c r="D885" t="s">
        <v>764</v>
      </c>
      <c r="E885" s="669" t="s">
        <v>942</v>
      </c>
      <c r="F885" t="s">
        <v>1048</v>
      </c>
      <c r="G885" s="672" t="s">
        <v>956</v>
      </c>
      <c r="H885">
        <v>9.6690000000000005</v>
      </c>
      <c r="J885" s="1" t="s">
        <v>770</v>
      </c>
      <c r="K885">
        <v>107997154</v>
      </c>
      <c r="L885" s="2">
        <v>45679</v>
      </c>
      <c r="M885">
        <v>19</v>
      </c>
      <c r="N885">
        <v>4</v>
      </c>
      <c r="O885">
        <v>19</v>
      </c>
      <c r="P885">
        <v>1</v>
      </c>
      <c r="Q885" t="s">
        <v>7</v>
      </c>
    </row>
    <row r="886" spans="1:22">
      <c r="A886" t="s">
        <v>998</v>
      </c>
      <c r="B886" s="672" t="s">
        <v>956</v>
      </c>
      <c r="C886">
        <v>8.9999999999999993E-3</v>
      </c>
      <c r="D886" t="s">
        <v>757</v>
      </c>
      <c r="E886" s="669" t="s">
        <v>942</v>
      </c>
      <c r="F886" t="s">
        <v>1048</v>
      </c>
      <c r="G886" s="672" t="s">
        <v>956</v>
      </c>
      <c r="H886">
        <v>9.6720000000000006</v>
      </c>
      <c r="J886" s="1" t="s">
        <v>770</v>
      </c>
      <c r="K886">
        <v>106586147</v>
      </c>
      <c r="L886" s="2">
        <v>44295</v>
      </c>
      <c r="M886">
        <v>21</v>
      </c>
      <c r="N886">
        <v>2</v>
      </c>
      <c r="O886">
        <v>20</v>
      </c>
      <c r="P886">
        <v>1</v>
      </c>
      <c r="Q886" t="s">
        <v>7</v>
      </c>
    </row>
    <row r="887" spans="1:22">
      <c r="A887" t="s">
        <v>998</v>
      </c>
      <c r="B887" s="672" t="s">
        <v>956</v>
      </c>
      <c r="C887">
        <v>1.9E-2</v>
      </c>
      <c r="D887" t="s">
        <v>757</v>
      </c>
      <c r="E887" s="669" t="s">
        <v>942</v>
      </c>
      <c r="F887" t="s">
        <v>1028</v>
      </c>
      <c r="G887" s="672" t="s">
        <v>956</v>
      </c>
      <c r="H887">
        <v>9.6820000000000004</v>
      </c>
      <c r="J887" s="1" t="s">
        <v>770</v>
      </c>
      <c r="K887">
        <v>105962992</v>
      </c>
      <c r="L887" s="2">
        <v>43681</v>
      </c>
      <c r="M887">
        <v>1</v>
      </c>
      <c r="N887">
        <v>2</v>
      </c>
      <c r="O887">
        <v>20</v>
      </c>
      <c r="P887">
        <v>1</v>
      </c>
      <c r="Q887" t="s">
        <v>7</v>
      </c>
    </row>
    <row r="888" spans="1:22">
      <c r="A888" t="s">
        <v>998</v>
      </c>
      <c r="B888" s="672" t="s">
        <v>956</v>
      </c>
      <c r="C888">
        <v>1.9E-2</v>
      </c>
      <c r="D888" t="s">
        <v>764</v>
      </c>
      <c r="E888" s="669" t="s">
        <v>942</v>
      </c>
      <c r="F888" t="s">
        <v>1028</v>
      </c>
      <c r="G888" s="672" t="s">
        <v>956</v>
      </c>
      <c r="H888">
        <v>9.6820000000000004</v>
      </c>
      <c r="J888" s="1" t="s">
        <v>770</v>
      </c>
      <c r="K888">
        <v>107681327</v>
      </c>
      <c r="L888" s="2">
        <v>45391</v>
      </c>
      <c r="M888">
        <v>28</v>
      </c>
      <c r="N888">
        <v>2</v>
      </c>
      <c r="O888">
        <v>0</v>
      </c>
      <c r="P888">
        <v>1</v>
      </c>
      <c r="Q888" t="s">
        <v>7</v>
      </c>
    </row>
    <row r="889" spans="1:22">
      <c r="A889" t="s">
        <v>998</v>
      </c>
      <c r="B889" s="672" t="s">
        <v>956</v>
      </c>
      <c r="C889">
        <v>1.9E-2</v>
      </c>
      <c r="D889" t="s">
        <v>757</v>
      </c>
      <c r="E889" s="669" t="s">
        <v>942</v>
      </c>
      <c r="F889" t="s">
        <v>1048</v>
      </c>
      <c r="G889" s="672" t="s">
        <v>956</v>
      </c>
      <c r="H889">
        <v>9.6820000000000004</v>
      </c>
      <c r="J889" s="1" t="s">
        <v>770</v>
      </c>
      <c r="K889">
        <v>107053944</v>
      </c>
      <c r="L889" s="2">
        <v>44793</v>
      </c>
      <c r="M889">
        <v>1</v>
      </c>
      <c r="N889">
        <v>1</v>
      </c>
      <c r="O889">
        <v>19</v>
      </c>
      <c r="P889">
        <v>4</v>
      </c>
      <c r="Q889" t="s">
        <v>7</v>
      </c>
    </row>
    <row r="890" spans="1:22">
      <c r="A890" t="s">
        <v>998</v>
      </c>
      <c r="B890" s="672" t="s">
        <v>956</v>
      </c>
      <c r="C890">
        <v>1.9E-2</v>
      </c>
      <c r="D890" t="s">
        <v>757</v>
      </c>
      <c r="E890" s="669" t="s">
        <v>942</v>
      </c>
      <c r="F890" t="s">
        <v>1048</v>
      </c>
      <c r="G890" s="672" t="s">
        <v>956</v>
      </c>
      <c r="H890">
        <v>9.6820000000000004</v>
      </c>
      <c r="J890" s="1" t="s">
        <v>770</v>
      </c>
      <c r="K890">
        <v>107150001</v>
      </c>
      <c r="L890" s="2">
        <v>44868</v>
      </c>
      <c r="M890">
        <v>17</v>
      </c>
      <c r="N890">
        <v>1</v>
      </c>
      <c r="O890">
        <v>0</v>
      </c>
      <c r="P890">
        <v>5</v>
      </c>
      <c r="Q890" t="s">
        <v>7</v>
      </c>
    </row>
    <row r="891" spans="1:22">
      <c r="A891" t="s">
        <v>998</v>
      </c>
      <c r="B891" s="672" t="s">
        <v>956</v>
      </c>
      <c r="C891">
        <v>0.02</v>
      </c>
      <c r="D891" t="s">
        <v>757</v>
      </c>
      <c r="E891" s="669" t="s">
        <v>942</v>
      </c>
      <c r="F891" s="672" t="s">
        <v>956</v>
      </c>
      <c r="G891" s="672" t="s">
        <v>956</v>
      </c>
      <c r="H891">
        <v>9.6829999999999998</v>
      </c>
      <c r="J891" s="1" t="s">
        <v>770</v>
      </c>
      <c r="K891">
        <v>108020245</v>
      </c>
      <c r="L891" s="2">
        <v>45703</v>
      </c>
      <c r="M891">
        <v>1</v>
      </c>
      <c r="N891">
        <v>1</v>
      </c>
      <c r="O891">
        <v>19</v>
      </c>
      <c r="P891">
        <v>4</v>
      </c>
      <c r="Q891" t="s">
        <v>7</v>
      </c>
    </row>
    <row r="892" spans="1:22">
      <c r="A892" t="s">
        <v>998</v>
      </c>
      <c r="B892" s="672" t="s">
        <v>956</v>
      </c>
      <c r="C892">
        <v>2.8000000000000001E-2</v>
      </c>
      <c r="D892" t="s">
        <v>757</v>
      </c>
      <c r="E892" s="669" t="s">
        <v>942</v>
      </c>
      <c r="F892" t="s">
        <v>1028</v>
      </c>
      <c r="G892" s="672" t="s">
        <v>956</v>
      </c>
      <c r="H892">
        <v>9.6910000000000007</v>
      </c>
      <c r="J892" s="1" t="s">
        <v>770</v>
      </c>
      <c r="K892">
        <v>106480598</v>
      </c>
      <c r="L892" s="2">
        <v>44180</v>
      </c>
      <c r="M892">
        <v>28</v>
      </c>
      <c r="N892">
        <v>1</v>
      </c>
      <c r="P892">
        <v>1</v>
      </c>
      <c r="Q892" t="s">
        <v>7</v>
      </c>
    </row>
    <row r="893" spans="1:22">
      <c r="A893" t="s">
        <v>754</v>
      </c>
      <c r="B893" s="671" t="s">
        <v>945</v>
      </c>
      <c r="C893">
        <v>4.0000000000000001E-3</v>
      </c>
      <c r="D893" t="s">
        <v>6</v>
      </c>
      <c r="E893" s="670" t="s">
        <v>940</v>
      </c>
      <c r="F893" s="672" t="s">
        <v>956</v>
      </c>
      <c r="G893" s="671" t="s">
        <v>945</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998</v>
      </c>
      <c r="B894" s="671" t="s">
        <v>945</v>
      </c>
      <c r="C894">
        <v>0</v>
      </c>
      <c r="E894" s="670" t="s">
        <v>940</v>
      </c>
      <c r="F894" s="669" t="s">
        <v>942</v>
      </c>
      <c r="G894" s="671" t="s">
        <v>945</v>
      </c>
      <c r="H894">
        <v>7.5890000000000004</v>
      </c>
      <c r="J894" s="1" t="s">
        <v>770</v>
      </c>
      <c r="K894">
        <v>106805656</v>
      </c>
      <c r="L894" s="2">
        <v>44546</v>
      </c>
      <c r="M894">
        <v>21</v>
      </c>
      <c r="N894">
        <v>1</v>
      </c>
      <c r="O894">
        <v>8</v>
      </c>
      <c r="P894">
        <v>1</v>
      </c>
      <c r="Q894" t="s">
        <v>7</v>
      </c>
    </row>
    <row r="895" spans="1:22">
      <c r="A895" t="s">
        <v>998</v>
      </c>
      <c r="B895" s="671" t="s">
        <v>945</v>
      </c>
      <c r="C895">
        <v>0</v>
      </c>
      <c r="E895" s="670" t="s">
        <v>940</v>
      </c>
      <c r="F895" s="669" t="s">
        <v>942</v>
      </c>
      <c r="G895" s="671" t="s">
        <v>945</v>
      </c>
      <c r="H895">
        <v>7.5890000000000004</v>
      </c>
      <c r="J895" s="1" t="s">
        <v>770</v>
      </c>
      <c r="K895">
        <v>105389685</v>
      </c>
      <c r="L895" s="2">
        <v>43145</v>
      </c>
      <c r="M895">
        <v>24</v>
      </c>
      <c r="N895">
        <v>1</v>
      </c>
      <c r="O895">
        <v>8</v>
      </c>
      <c r="P895">
        <v>1</v>
      </c>
      <c r="Q895" t="s">
        <v>8</v>
      </c>
    </row>
    <row r="896" spans="1:22">
      <c r="A896" t="s">
        <v>998</v>
      </c>
      <c r="B896" s="671" t="s">
        <v>945</v>
      </c>
      <c r="C896">
        <v>0</v>
      </c>
      <c r="E896" s="670" t="s">
        <v>940</v>
      </c>
      <c r="F896" s="669" t="s">
        <v>1014</v>
      </c>
      <c r="G896" s="671" t="s">
        <v>945</v>
      </c>
      <c r="H896">
        <v>7.5890000000000004</v>
      </c>
      <c r="J896" s="1" t="s">
        <v>770</v>
      </c>
      <c r="K896">
        <v>105532236</v>
      </c>
      <c r="L896" s="2">
        <v>43265</v>
      </c>
      <c r="M896">
        <v>21</v>
      </c>
      <c r="N896">
        <v>1</v>
      </c>
      <c r="O896">
        <v>0</v>
      </c>
      <c r="P896">
        <v>1</v>
      </c>
      <c r="Q896" t="s">
        <v>7</v>
      </c>
    </row>
    <row r="897" spans="1:17">
      <c r="A897" t="s">
        <v>998</v>
      </c>
      <c r="B897" s="671" t="s">
        <v>945</v>
      </c>
      <c r="C897">
        <v>0</v>
      </c>
      <c r="E897" s="670" t="s">
        <v>940</v>
      </c>
      <c r="F897" s="669" t="s">
        <v>938</v>
      </c>
      <c r="G897" s="671" t="s">
        <v>945</v>
      </c>
      <c r="H897">
        <v>7.5890000000000004</v>
      </c>
      <c r="J897" s="1" t="s">
        <v>770</v>
      </c>
      <c r="K897">
        <v>106744898</v>
      </c>
      <c r="L897" s="2">
        <v>44493</v>
      </c>
      <c r="M897">
        <v>24</v>
      </c>
      <c r="N897">
        <v>1</v>
      </c>
      <c r="O897">
        <v>8</v>
      </c>
      <c r="P897">
        <v>2</v>
      </c>
      <c r="Q897" t="s">
        <v>7</v>
      </c>
    </row>
    <row r="898" spans="1:17">
      <c r="A898" t="s">
        <v>998</v>
      </c>
      <c r="B898" s="671" t="s">
        <v>945</v>
      </c>
      <c r="C898">
        <v>0</v>
      </c>
      <c r="E898" s="670" t="s">
        <v>940</v>
      </c>
      <c r="G898" s="671" t="s">
        <v>945</v>
      </c>
      <c r="H898">
        <v>7.5890000000000004</v>
      </c>
      <c r="J898" s="1" t="s">
        <v>770</v>
      </c>
      <c r="K898">
        <v>105377035</v>
      </c>
      <c r="L898" s="2">
        <v>43126</v>
      </c>
      <c r="M898">
        <v>21</v>
      </c>
      <c r="N898">
        <v>1</v>
      </c>
      <c r="P898">
        <v>1</v>
      </c>
      <c r="Q898" t="s">
        <v>3</v>
      </c>
    </row>
    <row r="899" spans="1:17">
      <c r="A899" t="s">
        <v>998</v>
      </c>
      <c r="B899" s="671" t="s">
        <v>945</v>
      </c>
      <c r="C899">
        <v>8.9999999999999993E-3</v>
      </c>
      <c r="D899" t="s">
        <v>757</v>
      </c>
      <c r="E899" s="670" t="s">
        <v>940</v>
      </c>
      <c r="F899" s="669" t="s">
        <v>942</v>
      </c>
      <c r="G899" s="671" t="s">
        <v>945</v>
      </c>
      <c r="H899">
        <v>7.5979999999999999</v>
      </c>
      <c r="J899" s="1" t="s">
        <v>770</v>
      </c>
      <c r="K899">
        <v>106969127</v>
      </c>
      <c r="L899" s="2">
        <v>44708</v>
      </c>
      <c r="M899">
        <v>21</v>
      </c>
      <c r="N899">
        <v>2</v>
      </c>
      <c r="O899">
        <v>0</v>
      </c>
      <c r="P899">
        <v>1</v>
      </c>
      <c r="Q899" t="s">
        <v>7</v>
      </c>
    </row>
    <row r="900" spans="1:17">
      <c r="A900" t="s">
        <v>998</v>
      </c>
      <c r="B900" s="671" t="s">
        <v>945</v>
      </c>
      <c r="C900">
        <v>8.9999999999999993E-3</v>
      </c>
      <c r="D900" t="s">
        <v>757</v>
      </c>
      <c r="E900" s="670" t="s">
        <v>940</v>
      </c>
      <c r="F900" s="669" t="s">
        <v>942</v>
      </c>
      <c r="G900" s="671" t="s">
        <v>945</v>
      </c>
      <c r="H900">
        <v>7.5979999999999999</v>
      </c>
      <c r="J900" s="1" t="s">
        <v>770</v>
      </c>
      <c r="K900">
        <v>106285452</v>
      </c>
      <c r="L900" s="2">
        <v>43978</v>
      </c>
      <c r="M900">
        <v>29</v>
      </c>
      <c r="N900">
        <v>3</v>
      </c>
      <c r="O900">
        <v>7</v>
      </c>
      <c r="P900">
        <v>1</v>
      </c>
      <c r="Q900" t="s">
        <v>3</v>
      </c>
    </row>
    <row r="901" spans="1:17">
      <c r="A901" t="s">
        <v>998</v>
      </c>
      <c r="B901" s="671" t="s">
        <v>945</v>
      </c>
      <c r="C901">
        <v>2.7E-2</v>
      </c>
      <c r="D901" t="s">
        <v>757</v>
      </c>
      <c r="E901" s="670" t="s">
        <v>940</v>
      </c>
      <c r="F901" s="669" t="s">
        <v>942</v>
      </c>
      <c r="G901" s="671" t="s">
        <v>945</v>
      </c>
      <c r="H901">
        <v>7.6159999999999997</v>
      </c>
      <c r="J901" s="1" t="s">
        <v>770</v>
      </c>
      <c r="K901">
        <v>105777175</v>
      </c>
      <c r="L901" s="2">
        <v>43497</v>
      </c>
      <c r="M901">
        <v>21</v>
      </c>
      <c r="N901">
        <v>1</v>
      </c>
      <c r="O901">
        <v>0</v>
      </c>
      <c r="P901">
        <v>2</v>
      </c>
      <c r="Q901" t="s">
        <v>7</v>
      </c>
    </row>
    <row r="902" spans="1:17">
      <c r="A902" t="s">
        <v>998</v>
      </c>
      <c r="B902" s="671" t="s">
        <v>945</v>
      </c>
      <c r="C902">
        <v>2.8000000000000001E-2</v>
      </c>
      <c r="D902" t="s">
        <v>762</v>
      </c>
      <c r="E902" s="669" t="s">
        <v>942</v>
      </c>
      <c r="F902" s="670" t="s">
        <v>940</v>
      </c>
      <c r="G902" s="671" t="s">
        <v>945</v>
      </c>
      <c r="H902">
        <v>7.7220000000000004</v>
      </c>
      <c r="J902" s="1" t="s">
        <v>770</v>
      </c>
      <c r="K902">
        <v>108340932</v>
      </c>
      <c r="L902" s="2">
        <v>46008</v>
      </c>
      <c r="M902">
        <v>22</v>
      </c>
      <c r="N902">
        <v>1</v>
      </c>
      <c r="O902">
        <v>7</v>
      </c>
      <c r="P902">
        <v>4</v>
      </c>
      <c r="Q902" t="s">
        <v>7</v>
      </c>
    </row>
    <row r="903" spans="1:17">
      <c r="A903" t="s">
        <v>998</v>
      </c>
      <c r="B903" s="671" t="s">
        <v>945</v>
      </c>
      <c r="C903">
        <v>0.02</v>
      </c>
      <c r="D903" t="s">
        <v>6</v>
      </c>
      <c r="E903" s="669" t="s">
        <v>942</v>
      </c>
      <c r="F903" s="670" t="s">
        <v>940</v>
      </c>
      <c r="G903" s="671" t="s">
        <v>945</v>
      </c>
      <c r="H903">
        <v>7.73</v>
      </c>
      <c r="J903" s="1" t="s">
        <v>770</v>
      </c>
      <c r="K903">
        <v>107956108</v>
      </c>
      <c r="L903" s="2">
        <v>45637</v>
      </c>
      <c r="M903">
        <v>21</v>
      </c>
      <c r="N903">
        <v>1</v>
      </c>
      <c r="O903">
        <v>0</v>
      </c>
      <c r="P903">
        <v>6</v>
      </c>
      <c r="Q903" t="s">
        <v>7</v>
      </c>
    </row>
    <row r="904" spans="1:17">
      <c r="A904" t="s">
        <v>998</v>
      </c>
      <c r="B904" s="671" t="s">
        <v>945</v>
      </c>
      <c r="C904">
        <v>1.9E-2</v>
      </c>
      <c r="D904" t="s">
        <v>762</v>
      </c>
      <c r="E904" s="669" t="s">
        <v>942</v>
      </c>
      <c r="F904" s="670" t="s">
        <v>940</v>
      </c>
      <c r="G904" s="671" t="s">
        <v>945</v>
      </c>
      <c r="H904">
        <v>7.7309999999999999</v>
      </c>
      <c r="J904" s="1" t="s">
        <v>770</v>
      </c>
      <c r="K904">
        <v>107441145</v>
      </c>
      <c r="L904" s="2">
        <v>45168</v>
      </c>
      <c r="M904">
        <v>21</v>
      </c>
      <c r="N904">
        <v>2</v>
      </c>
      <c r="O904">
        <v>7</v>
      </c>
      <c r="P904">
        <v>1</v>
      </c>
      <c r="Q904" t="s">
        <v>7</v>
      </c>
    </row>
    <row r="905" spans="1:17">
      <c r="A905" t="s">
        <v>998</v>
      </c>
      <c r="B905" s="671" t="s">
        <v>945</v>
      </c>
      <c r="C905">
        <v>1.9E-2</v>
      </c>
      <c r="D905" t="s">
        <v>6</v>
      </c>
      <c r="E905" s="669" t="s">
        <v>939</v>
      </c>
      <c r="F905" t="s">
        <v>1140</v>
      </c>
      <c r="G905" s="671" t="s">
        <v>945</v>
      </c>
      <c r="H905">
        <v>7.7309999999999999</v>
      </c>
      <c r="J905" s="1" t="s">
        <v>770</v>
      </c>
      <c r="K905">
        <v>107238351</v>
      </c>
      <c r="L905" s="2">
        <v>44961</v>
      </c>
      <c r="M905">
        <v>28</v>
      </c>
      <c r="N905">
        <v>1</v>
      </c>
      <c r="O905">
        <v>7</v>
      </c>
      <c r="P905">
        <v>1</v>
      </c>
      <c r="Q905" t="s">
        <v>7</v>
      </c>
    </row>
    <row r="906" spans="1:17">
      <c r="A906" t="s">
        <v>998</v>
      </c>
      <c r="B906" s="671" t="s">
        <v>945</v>
      </c>
      <c r="C906">
        <v>1.4999999999999999E-2</v>
      </c>
      <c r="D906" t="s">
        <v>6</v>
      </c>
      <c r="E906" s="669" t="s">
        <v>942</v>
      </c>
      <c r="F906" s="670" t="s">
        <v>940</v>
      </c>
      <c r="G906" s="671" t="s">
        <v>945</v>
      </c>
      <c r="H906">
        <v>7.7350000000000003</v>
      </c>
      <c r="J906" s="1" t="s">
        <v>770</v>
      </c>
      <c r="K906">
        <v>105196704</v>
      </c>
      <c r="L906" s="2">
        <v>42951</v>
      </c>
      <c r="M906">
        <v>21</v>
      </c>
      <c r="N906">
        <v>1</v>
      </c>
      <c r="O906">
        <v>7</v>
      </c>
      <c r="P906">
        <v>1</v>
      </c>
      <c r="Q906" t="s">
        <v>3</v>
      </c>
    </row>
    <row r="907" spans="1:17">
      <c r="A907" t="s">
        <v>998</v>
      </c>
      <c r="B907" s="671" t="s">
        <v>945</v>
      </c>
      <c r="C907">
        <v>0.01</v>
      </c>
      <c r="D907" t="s">
        <v>6</v>
      </c>
      <c r="E907" s="669" t="s">
        <v>942</v>
      </c>
      <c r="F907" s="672" t="s">
        <v>1000</v>
      </c>
      <c r="G907" s="671" t="s">
        <v>945</v>
      </c>
      <c r="H907">
        <v>7.74</v>
      </c>
      <c r="J907" s="1" t="s">
        <v>770</v>
      </c>
      <c r="K907">
        <v>107559810</v>
      </c>
      <c r="L907" s="2">
        <v>45271</v>
      </c>
      <c r="M907">
        <v>28</v>
      </c>
      <c r="N907">
        <v>1</v>
      </c>
      <c r="O907">
        <v>0</v>
      </c>
      <c r="P907">
        <v>1</v>
      </c>
      <c r="Q907" t="s">
        <v>7</v>
      </c>
    </row>
    <row r="908" spans="1:17">
      <c r="A908" t="s">
        <v>998</v>
      </c>
      <c r="B908" s="671" t="s">
        <v>945</v>
      </c>
      <c r="C908">
        <v>8.9999999999999993E-3</v>
      </c>
      <c r="D908" t="s">
        <v>6</v>
      </c>
      <c r="E908" s="669" t="s">
        <v>942</v>
      </c>
      <c r="F908" s="670" t="s">
        <v>940</v>
      </c>
      <c r="G908" s="671" t="s">
        <v>945</v>
      </c>
      <c r="H908">
        <v>7.7409999999999997</v>
      </c>
      <c r="J908" s="1" t="s">
        <v>770</v>
      </c>
      <c r="K908">
        <v>106064224</v>
      </c>
      <c r="L908" s="2">
        <v>43767</v>
      </c>
      <c r="M908">
        <v>21</v>
      </c>
      <c r="N908">
        <v>1</v>
      </c>
      <c r="O908">
        <v>7</v>
      </c>
      <c r="P908">
        <v>1</v>
      </c>
      <c r="Q908" t="s">
        <v>3</v>
      </c>
    </row>
    <row r="909" spans="1:17">
      <c r="A909" t="s">
        <v>998</v>
      </c>
      <c r="B909" s="671" t="s">
        <v>945</v>
      </c>
      <c r="C909">
        <v>8.9999999999999993E-3</v>
      </c>
      <c r="D909" t="s">
        <v>6</v>
      </c>
      <c r="E909" s="669" t="s">
        <v>942</v>
      </c>
      <c r="F909" s="670" t="s">
        <v>940</v>
      </c>
      <c r="G909" s="671" t="s">
        <v>945</v>
      </c>
      <c r="H909">
        <v>7.7409999999999997</v>
      </c>
      <c r="J909" s="1" t="s">
        <v>770</v>
      </c>
      <c r="K909">
        <v>108073220</v>
      </c>
      <c r="L909" s="2">
        <v>45756</v>
      </c>
      <c r="M909">
        <v>30</v>
      </c>
      <c r="N909">
        <v>1</v>
      </c>
      <c r="O909">
        <v>0</v>
      </c>
      <c r="P909">
        <v>1</v>
      </c>
      <c r="Q909" t="s">
        <v>7</v>
      </c>
    </row>
    <row r="910" spans="1:17">
      <c r="A910" t="s">
        <v>998</v>
      </c>
      <c r="B910" s="671" t="s">
        <v>945</v>
      </c>
      <c r="C910">
        <v>8.9999999999999993E-3</v>
      </c>
      <c r="D910" t="s">
        <v>6</v>
      </c>
      <c r="E910" s="669" t="s">
        <v>942</v>
      </c>
      <c r="F910" s="669" t="s">
        <v>1014</v>
      </c>
      <c r="G910" s="671" t="s">
        <v>945</v>
      </c>
      <c r="H910">
        <v>7.7409999999999997</v>
      </c>
      <c r="J910" s="1" t="s">
        <v>770</v>
      </c>
      <c r="K910">
        <v>106909386</v>
      </c>
      <c r="L910" s="2">
        <v>44652</v>
      </c>
      <c r="M910">
        <v>28</v>
      </c>
      <c r="N910">
        <v>1</v>
      </c>
      <c r="O910">
        <v>0</v>
      </c>
      <c r="P910">
        <v>1</v>
      </c>
      <c r="Q910" t="s">
        <v>3</v>
      </c>
    </row>
    <row r="911" spans="1:17">
      <c r="A911" t="s">
        <v>998</v>
      </c>
      <c r="B911" s="671" t="s">
        <v>945</v>
      </c>
      <c r="C911">
        <v>8.0000000000000002E-3</v>
      </c>
      <c r="D911" t="s">
        <v>6</v>
      </c>
      <c r="E911" s="669" t="s">
        <v>942</v>
      </c>
      <c r="F911" s="670" t="s">
        <v>940</v>
      </c>
      <c r="G911" s="671" t="s">
        <v>945</v>
      </c>
      <c r="H911">
        <v>7.742</v>
      </c>
      <c r="J911" s="1" t="s">
        <v>770</v>
      </c>
      <c r="K911">
        <v>105558076</v>
      </c>
      <c r="L911" s="2">
        <v>43309</v>
      </c>
      <c r="M911">
        <v>30</v>
      </c>
      <c r="N911">
        <v>1</v>
      </c>
      <c r="O911">
        <v>7</v>
      </c>
      <c r="P911">
        <v>1</v>
      </c>
      <c r="Q911" t="s">
        <v>7</v>
      </c>
    </row>
    <row r="912" spans="1:17">
      <c r="A912" t="s">
        <v>998</v>
      </c>
      <c r="B912" s="671" t="s">
        <v>945</v>
      </c>
      <c r="C912">
        <v>7.0000000000000001E-3</v>
      </c>
      <c r="D912" t="s">
        <v>6</v>
      </c>
      <c r="E912" s="669" t="s">
        <v>942</v>
      </c>
      <c r="F912" s="670" t="s">
        <v>940</v>
      </c>
      <c r="G912" s="671" t="s">
        <v>945</v>
      </c>
      <c r="H912">
        <v>7.7430000000000003</v>
      </c>
      <c r="J912" s="1" t="s">
        <v>770</v>
      </c>
      <c r="K912">
        <v>106036367</v>
      </c>
      <c r="L912" s="2">
        <v>43747</v>
      </c>
      <c r="M912">
        <v>30</v>
      </c>
      <c r="N912">
        <v>1</v>
      </c>
      <c r="O912">
        <v>7</v>
      </c>
      <c r="P912">
        <v>1</v>
      </c>
      <c r="Q912" t="s">
        <v>7</v>
      </c>
    </row>
    <row r="913" spans="1:17">
      <c r="A913" t="s">
        <v>998</v>
      </c>
      <c r="B913" s="671" t="s">
        <v>945</v>
      </c>
      <c r="C913">
        <v>6.0000000000000001E-3</v>
      </c>
      <c r="D913" t="s">
        <v>6</v>
      </c>
      <c r="E913" s="669" t="s">
        <v>939</v>
      </c>
      <c r="F913" t="s">
        <v>1001</v>
      </c>
      <c r="G913" s="671" t="s">
        <v>945</v>
      </c>
      <c r="H913">
        <v>7.7439999999999998</v>
      </c>
      <c r="J913" s="1" t="s">
        <v>770</v>
      </c>
      <c r="K913">
        <v>106883933</v>
      </c>
      <c r="L913" s="2">
        <v>44621</v>
      </c>
      <c r="M913">
        <v>21</v>
      </c>
      <c r="N913">
        <v>1</v>
      </c>
      <c r="O913">
        <v>0</v>
      </c>
      <c r="P913">
        <v>1</v>
      </c>
      <c r="Q913" t="s">
        <v>7</v>
      </c>
    </row>
    <row r="914" spans="1:17">
      <c r="A914" t="s">
        <v>998</v>
      </c>
      <c r="B914" s="671" t="s">
        <v>945</v>
      </c>
      <c r="C914">
        <v>5.0000000000000001E-3</v>
      </c>
      <c r="D914" t="s">
        <v>763</v>
      </c>
      <c r="E914" s="669" t="s">
        <v>942</v>
      </c>
      <c r="F914" s="670" t="s">
        <v>940</v>
      </c>
      <c r="G914" s="671" t="s">
        <v>945</v>
      </c>
      <c r="H914">
        <v>7.7450000000000001</v>
      </c>
      <c r="J914" s="1" t="s">
        <v>770</v>
      </c>
      <c r="K914">
        <v>107464912</v>
      </c>
      <c r="L914" s="2">
        <v>45190</v>
      </c>
      <c r="M914">
        <v>21</v>
      </c>
      <c r="N914">
        <v>1</v>
      </c>
      <c r="O914">
        <v>7</v>
      </c>
      <c r="P914">
        <v>5</v>
      </c>
      <c r="Q914" t="s">
        <v>7</v>
      </c>
    </row>
    <row r="915" spans="1:17">
      <c r="A915" t="s">
        <v>998</v>
      </c>
      <c r="B915" s="671" t="s">
        <v>945</v>
      </c>
      <c r="C915">
        <v>4.0000000000000001E-3</v>
      </c>
      <c r="D915" t="s">
        <v>762</v>
      </c>
      <c r="E915" s="669" t="s">
        <v>942</v>
      </c>
      <c r="F915" s="670" t="s">
        <v>940</v>
      </c>
      <c r="G915" s="671" t="s">
        <v>945</v>
      </c>
      <c r="H915">
        <v>7.7460000000000004</v>
      </c>
      <c r="J915" s="1" t="s">
        <v>770</v>
      </c>
      <c r="K915">
        <v>107816885</v>
      </c>
      <c r="L915" s="2">
        <v>45518</v>
      </c>
      <c r="M915">
        <v>21</v>
      </c>
      <c r="N915">
        <v>1</v>
      </c>
      <c r="O915">
        <v>7</v>
      </c>
      <c r="P915">
        <v>1</v>
      </c>
      <c r="Q915" t="s">
        <v>7</v>
      </c>
    </row>
    <row r="916" spans="1:17">
      <c r="A916" t="s">
        <v>998</v>
      </c>
      <c r="B916" s="671" t="s">
        <v>945</v>
      </c>
      <c r="C916">
        <v>4.0000000000000001E-3</v>
      </c>
      <c r="D916" t="s">
        <v>6</v>
      </c>
      <c r="E916" s="669" t="s">
        <v>942</v>
      </c>
      <c r="F916" s="669" t="s">
        <v>1014</v>
      </c>
      <c r="G916" s="671" t="s">
        <v>945</v>
      </c>
      <c r="H916">
        <v>7.7460000000000004</v>
      </c>
      <c r="J916" s="1" t="s">
        <v>770</v>
      </c>
      <c r="K916">
        <v>108061436</v>
      </c>
      <c r="L916" s="2">
        <v>45744</v>
      </c>
      <c r="M916">
        <v>28</v>
      </c>
      <c r="N916">
        <v>1</v>
      </c>
      <c r="O916">
        <v>7</v>
      </c>
      <c r="P916">
        <v>1</v>
      </c>
      <c r="Q916" t="s">
        <v>7</v>
      </c>
    </row>
    <row r="917" spans="1:17">
      <c r="A917" t="s">
        <v>754</v>
      </c>
      <c r="B917" s="671" t="s">
        <v>945</v>
      </c>
      <c r="C917">
        <v>3.0000000000000001E-3</v>
      </c>
      <c r="D917" t="s">
        <v>6</v>
      </c>
      <c r="E917" s="669" t="s">
        <v>939</v>
      </c>
      <c r="F917" t="s">
        <v>1001</v>
      </c>
      <c r="G917" s="671" t="s">
        <v>945</v>
      </c>
      <c r="H917">
        <v>7.7469999999999999</v>
      </c>
      <c r="J917" s="1" t="s">
        <v>770</v>
      </c>
      <c r="K917">
        <v>106235643</v>
      </c>
      <c r="L917" s="2">
        <v>43971</v>
      </c>
      <c r="M917">
        <v>21</v>
      </c>
      <c r="N917">
        <v>2</v>
      </c>
      <c r="O917">
        <v>12</v>
      </c>
      <c r="P917">
        <v>1</v>
      </c>
      <c r="Q917" t="s">
        <v>7</v>
      </c>
    </row>
    <row r="918" spans="1:17">
      <c r="A918" t="s">
        <v>754</v>
      </c>
      <c r="B918" s="671" t="s">
        <v>945</v>
      </c>
      <c r="C918">
        <v>2E-3</v>
      </c>
      <c r="D918" t="s">
        <v>6</v>
      </c>
      <c r="E918" s="669" t="s">
        <v>939</v>
      </c>
      <c r="F918" t="s">
        <v>1001</v>
      </c>
      <c r="G918" s="671" t="s">
        <v>945</v>
      </c>
      <c r="H918">
        <v>7.7480000000000002</v>
      </c>
      <c r="J918" s="1" t="s">
        <v>770</v>
      </c>
      <c r="K918">
        <v>106490019</v>
      </c>
      <c r="L918" s="2">
        <v>44236</v>
      </c>
      <c r="M918">
        <v>21</v>
      </c>
      <c r="N918">
        <v>1</v>
      </c>
      <c r="O918">
        <v>12</v>
      </c>
      <c r="P918">
        <v>1</v>
      </c>
      <c r="Q918" t="s">
        <v>3</v>
      </c>
    </row>
    <row r="919" spans="1:17">
      <c r="A919" t="s">
        <v>754</v>
      </c>
      <c r="B919" s="671" t="s">
        <v>945</v>
      </c>
      <c r="C919">
        <v>2E-3</v>
      </c>
      <c r="D919" t="s">
        <v>6</v>
      </c>
      <c r="E919" s="669" t="s">
        <v>939</v>
      </c>
      <c r="F919" t="s">
        <v>1001</v>
      </c>
      <c r="G919" s="671" t="s">
        <v>945</v>
      </c>
      <c r="H919">
        <v>7.7480000000000002</v>
      </c>
      <c r="J919" s="1" t="s">
        <v>770</v>
      </c>
      <c r="K919">
        <v>106874645</v>
      </c>
      <c r="L919" s="2">
        <v>44619</v>
      </c>
      <c r="M919">
        <v>21</v>
      </c>
      <c r="N919">
        <v>2</v>
      </c>
      <c r="O919">
        <v>12</v>
      </c>
      <c r="P919">
        <v>1</v>
      </c>
      <c r="Q919" t="s">
        <v>7</v>
      </c>
    </row>
    <row r="920" spans="1:17">
      <c r="A920" t="s">
        <v>998</v>
      </c>
      <c r="B920" s="671" t="s">
        <v>1058</v>
      </c>
      <c r="C920">
        <v>0</v>
      </c>
      <c r="D920" t="s">
        <v>758</v>
      </c>
      <c r="E920" s="669" t="s">
        <v>942</v>
      </c>
      <c r="F920" s="672" t="s">
        <v>943</v>
      </c>
      <c r="G920" s="671" t="s">
        <v>945</v>
      </c>
      <c r="H920">
        <v>7.75</v>
      </c>
      <c r="J920" s="1" t="s">
        <v>770</v>
      </c>
      <c r="K920">
        <v>105353829</v>
      </c>
      <c r="L920" s="2">
        <v>43099</v>
      </c>
      <c r="M920">
        <v>31</v>
      </c>
      <c r="N920">
        <v>1</v>
      </c>
      <c r="O920">
        <v>0</v>
      </c>
      <c r="P920">
        <v>1</v>
      </c>
      <c r="Q920" t="s">
        <v>7</v>
      </c>
    </row>
    <row r="921" spans="1:17">
      <c r="A921" t="s">
        <v>998</v>
      </c>
      <c r="B921" s="671" t="s">
        <v>945</v>
      </c>
      <c r="C921">
        <v>0</v>
      </c>
      <c r="E921" s="669" t="s">
        <v>942</v>
      </c>
      <c r="F921" s="670" t="s">
        <v>1053</v>
      </c>
      <c r="G921" s="671" t="s">
        <v>945</v>
      </c>
      <c r="H921">
        <v>7.75</v>
      </c>
      <c r="J921" s="1" t="s">
        <v>770</v>
      </c>
      <c r="K921">
        <v>105186092</v>
      </c>
      <c r="L921" s="2">
        <v>42936</v>
      </c>
      <c r="M921">
        <v>21</v>
      </c>
      <c r="N921">
        <v>2</v>
      </c>
      <c r="O921">
        <v>7</v>
      </c>
      <c r="P921">
        <v>5</v>
      </c>
      <c r="Q921" t="s">
        <v>7</v>
      </c>
    </row>
    <row r="922" spans="1:17">
      <c r="A922" t="s">
        <v>998</v>
      </c>
      <c r="B922" s="671" t="s">
        <v>945</v>
      </c>
      <c r="C922">
        <v>0</v>
      </c>
      <c r="E922" s="669" t="s">
        <v>942</v>
      </c>
      <c r="F922" s="670" t="s">
        <v>1169</v>
      </c>
      <c r="G922" s="671" t="s">
        <v>945</v>
      </c>
      <c r="H922">
        <v>7.75</v>
      </c>
      <c r="J922" s="1" t="s">
        <v>770</v>
      </c>
      <c r="K922">
        <v>108268613</v>
      </c>
      <c r="L922" s="2">
        <v>45947</v>
      </c>
      <c r="M922">
        <v>21</v>
      </c>
      <c r="N922">
        <v>1</v>
      </c>
      <c r="O922">
        <v>11</v>
      </c>
      <c r="P922">
        <v>1</v>
      </c>
      <c r="Q922" t="s">
        <v>7</v>
      </c>
    </row>
    <row r="923" spans="1:17">
      <c r="A923" t="s">
        <v>998</v>
      </c>
      <c r="B923" s="671" t="s">
        <v>945</v>
      </c>
      <c r="C923">
        <v>0</v>
      </c>
      <c r="E923" s="669" t="s">
        <v>942</v>
      </c>
      <c r="F923" s="671" t="s">
        <v>963</v>
      </c>
      <c r="G923" s="671" t="s">
        <v>945</v>
      </c>
      <c r="H923">
        <v>7.75</v>
      </c>
      <c r="J923" s="1" t="s">
        <v>770</v>
      </c>
      <c r="K923">
        <v>108209250</v>
      </c>
      <c r="L923" s="2">
        <v>45890</v>
      </c>
      <c r="M923">
        <v>21</v>
      </c>
      <c r="N923">
        <v>1</v>
      </c>
      <c r="O923">
        <v>7</v>
      </c>
      <c r="P923">
        <v>1</v>
      </c>
      <c r="Q923" t="s">
        <v>7</v>
      </c>
    </row>
    <row r="924" spans="1:17">
      <c r="A924" t="s">
        <v>998</v>
      </c>
      <c r="B924" s="671" t="s">
        <v>945</v>
      </c>
      <c r="C924">
        <v>0</v>
      </c>
      <c r="E924" s="669" t="s">
        <v>942</v>
      </c>
      <c r="F924" s="671" t="s">
        <v>963</v>
      </c>
      <c r="G924" s="671" t="s">
        <v>945</v>
      </c>
      <c r="H924">
        <v>7.75</v>
      </c>
      <c r="J924" s="1" t="s">
        <v>770</v>
      </c>
      <c r="K924">
        <v>108288216</v>
      </c>
      <c r="L924" s="2">
        <v>45963</v>
      </c>
      <c r="M924">
        <v>28</v>
      </c>
      <c r="N924">
        <v>1</v>
      </c>
      <c r="O924">
        <v>7</v>
      </c>
      <c r="P924">
        <v>1</v>
      </c>
      <c r="Q924" t="s">
        <v>7</v>
      </c>
    </row>
    <row r="925" spans="1:17">
      <c r="A925" t="s">
        <v>998</v>
      </c>
      <c r="B925" s="671" t="s">
        <v>945</v>
      </c>
      <c r="C925">
        <v>0</v>
      </c>
      <c r="E925" s="669" t="s">
        <v>942</v>
      </c>
      <c r="F925" t="s">
        <v>1155</v>
      </c>
      <c r="G925" s="671" t="s">
        <v>945</v>
      </c>
      <c r="H925">
        <v>7.75</v>
      </c>
      <c r="J925" s="1" t="s">
        <v>770</v>
      </c>
      <c r="K925">
        <v>107922335</v>
      </c>
      <c r="L925" s="2">
        <v>45610</v>
      </c>
      <c r="M925">
        <v>17</v>
      </c>
      <c r="N925">
        <v>1</v>
      </c>
      <c r="O925">
        <v>0</v>
      </c>
      <c r="P925">
        <v>6</v>
      </c>
      <c r="Q925" t="s">
        <v>7</v>
      </c>
    </row>
    <row r="926" spans="1:17">
      <c r="A926" t="s">
        <v>998</v>
      </c>
      <c r="B926" s="671" t="s">
        <v>945</v>
      </c>
      <c r="C926">
        <v>0</v>
      </c>
      <c r="E926" s="669" t="s">
        <v>942</v>
      </c>
      <c r="F926" s="672" t="s">
        <v>1106</v>
      </c>
      <c r="G926" s="671" t="s">
        <v>945</v>
      </c>
      <c r="H926">
        <v>7.75</v>
      </c>
      <c r="J926" s="1" t="s">
        <v>770</v>
      </c>
      <c r="K926">
        <v>106556302</v>
      </c>
      <c r="L926" s="2">
        <v>44258</v>
      </c>
      <c r="M926">
        <v>30</v>
      </c>
      <c r="N926">
        <v>1</v>
      </c>
      <c r="P926">
        <v>1</v>
      </c>
      <c r="Q926" t="s">
        <v>7</v>
      </c>
    </row>
    <row r="927" spans="1:17">
      <c r="A927" t="s">
        <v>998</v>
      </c>
      <c r="B927" s="671" t="s">
        <v>945</v>
      </c>
      <c r="C927">
        <v>0</v>
      </c>
      <c r="E927" s="669" t="s">
        <v>942</v>
      </c>
      <c r="F927" t="s">
        <v>1049</v>
      </c>
      <c r="G927" s="671" t="s">
        <v>945</v>
      </c>
      <c r="H927">
        <v>7.75</v>
      </c>
      <c r="J927" s="1" t="s">
        <v>770</v>
      </c>
      <c r="K927">
        <v>104982045</v>
      </c>
      <c r="L927" s="2">
        <v>42723</v>
      </c>
      <c r="M927">
        <v>21</v>
      </c>
      <c r="N927">
        <v>1</v>
      </c>
      <c r="O927">
        <v>7</v>
      </c>
      <c r="P927">
        <v>4</v>
      </c>
      <c r="Q927" t="s">
        <v>7</v>
      </c>
    </row>
    <row r="928" spans="1:17">
      <c r="A928" t="s">
        <v>998</v>
      </c>
      <c r="B928" s="671" t="s">
        <v>945</v>
      </c>
      <c r="C928">
        <v>0</v>
      </c>
      <c r="E928" s="669" t="s">
        <v>942</v>
      </c>
      <c r="F928" t="s">
        <v>1049</v>
      </c>
      <c r="G928" s="671" t="s">
        <v>945</v>
      </c>
      <c r="H928">
        <v>7.75</v>
      </c>
      <c r="J928" s="1" t="s">
        <v>770</v>
      </c>
      <c r="K928">
        <v>105026731</v>
      </c>
      <c r="L928" s="2">
        <v>42790</v>
      </c>
      <c r="M928">
        <v>21</v>
      </c>
      <c r="N928">
        <v>1</v>
      </c>
      <c r="O928">
        <v>7</v>
      </c>
      <c r="P928">
        <v>1</v>
      </c>
      <c r="Q928" t="s">
        <v>3</v>
      </c>
    </row>
    <row r="929" spans="1:17">
      <c r="A929" t="s">
        <v>998</v>
      </c>
      <c r="B929" s="671" t="s">
        <v>945</v>
      </c>
      <c r="C929">
        <v>0</v>
      </c>
      <c r="E929" s="669" t="s">
        <v>942</v>
      </c>
      <c r="F929" t="s">
        <v>1049</v>
      </c>
      <c r="G929" s="671" t="s">
        <v>945</v>
      </c>
      <c r="H929">
        <v>7.75</v>
      </c>
      <c r="J929" s="1" t="s">
        <v>770</v>
      </c>
      <c r="K929">
        <v>105257889</v>
      </c>
      <c r="L929" s="2">
        <v>43010</v>
      </c>
      <c r="M929">
        <v>21</v>
      </c>
      <c r="N929">
        <v>1</v>
      </c>
      <c r="O929">
        <v>7</v>
      </c>
      <c r="P929">
        <v>1</v>
      </c>
      <c r="Q929" t="s">
        <v>7</v>
      </c>
    </row>
    <row r="930" spans="1:17">
      <c r="A930" t="s">
        <v>998</v>
      </c>
      <c r="B930" s="671" t="s">
        <v>945</v>
      </c>
      <c r="C930">
        <v>0</v>
      </c>
      <c r="E930" s="669" t="s">
        <v>942</v>
      </c>
      <c r="F930" t="s">
        <v>1049</v>
      </c>
      <c r="G930" s="671" t="s">
        <v>945</v>
      </c>
      <c r="H930">
        <v>7.75</v>
      </c>
      <c r="J930" s="1" t="s">
        <v>770</v>
      </c>
      <c r="K930">
        <v>105941856</v>
      </c>
      <c r="L930" s="2">
        <v>43658</v>
      </c>
      <c r="M930">
        <v>21</v>
      </c>
      <c r="N930">
        <v>1</v>
      </c>
      <c r="O930">
        <v>7</v>
      </c>
      <c r="P930">
        <v>3</v>
      </c>
      <c r="Q930" t="s">
        <v>7</v>
      </c>
    </row>
    <row r="931" spans="1:17">
      <c r="A931" t="s">
        <v>998</v>
      </c>
      <c r="B931" s="671" t="s">
        <v>945</v>
      </c>
      <c r="C931">
        <v>0</v>
      </c>
      <c r="E931" s="669" t="s">
        <v>942</v>
      </c>
      <c r="F931" t="s">
        <v>1049</v>
      </c>
      <c r="G931" s="671" t="s">
        <v>945</v>
      </c>
      <c r="H931">
        <v>7.75</v>
      </c>
      <c r="J931" s="1" t="s">
        <v>770</v>
      </c>
      <c r="K931">
        <v>106906416</v>
      </c>
      <c r="L931" s="2">
        <v>44650</v>
      </c>
      <c r="M931">
        <v>21</v>
      </c>
      <c r="N931">
        <v>1</v>
      </c>
      <c r="O931">
        <v>7</v>
      </c>
      <c r="P931">
        <v>1</v>
      </c>
      <c r="Q931" t="s">
        <v>7</v>
      </c>
    </row>
    <row r="932" spans="1:17">
      <c r="A932" t="s">
        <v>998</v>
      </c>
      <c r="B932" s="671" t="s">
        <v>945</v>
      </c>
      <c r="C932">
        <v>0</v>
      </c>
      <c r="E932" s="669" t="s">
        <v>942</v>
      </c>
      <c r="F932" t="s">
        <v>1049</v>
      </c>
      <c r="G932" s="671" t="s">
        <v>945</v>
      </c>
      <c r="H932">
        <v>7.75</v>
      </c>
      <c r="J932" s="1" t="s">
        <v>770</v>
      </c>
      <c r="K932">
        <v>107479287</v>
      </c>
      <c r="L932" s="2">
        <v>45206</v>
      </c>
      <c r="M932">
        <v>21</v>
      </c>
      <c r="N932">
        <v>2</v>
      </c>
      <c r="O932">
        <v>7</v>
      </c>
      <c r="P932">
        <v>1</v>
      </c>
      <c r="Q932" t="s">
        <v>7</v>
      </c>
    </row>
    <row r="933" spans="1:17">
      <c r="A933" t="s">
        <v>998</v>
      </c>
      <c r="B933" s="671" t="s">
        <v>945</v>
      </c>
      <c r="C933">
        <v>0</v>
      </c>
      <c r="D933" t="s">
        <v>765</v>
      </c>
      <c r="E933" s="669" t="s">
        <v>942</v>
      </c>
      <c r="F933" t="s">
        <v>1049</v>
      </c>
      <c r="G933" s="671" t="s">
        <v>945</v>
      </c>
      <c r="H933">
        <v>7.75</v>
      </c>
      <c r="J933" s="1" t="s">
        <v>770</v>
      </c>
      <c r="K933">
        <v>107724706</v>
      </c>
      <c r="L933" s="2">
        <v>45428</v>
      </c>
      <c r="M933">
        <v>21</v>
      </c>
      <c r="N933">
        <v>1</v>
      </c>
      <c r="O933">
        <v>0</v>
      </c>
      <c r="P933">
        <v>2</v>
      </c>
      <c r="Q933" t="s">
        <v>7</v>
      </c>
    </row>
    <row r="934" spans="1:17">
      <c r="A934" t="s">
        <v>998</v>
      </c>
      <c r="B934" s="671" t="s">
        <v>945</v>
      </c>
      <c r="C934">
        <v>0</v>
      </c>
      <c r="E934" s="669" t="s">
        <v>942</v>
      </c>
      <c r="F934" t="s">
        <v>1049</v>
      </c>
      <c r="G934" s="671" t="s">
        <v>945</v>
      </c>
      <c r="H934">
        <v>7.75</v>
      </c>
      <c r="J934" s="1" t="s">
        <v>770</v>
      </c>
      <c r="K934">
        <v>107965406</v>
      </c>
      <c r="L934" s="2">
        <v>45646</v>
      </c>
      <c r="M934">
        <v>23</v>
      </c>
      <c r="N934">
        <v>2</v>
      </c>
      <c r="O934">
        <v>7</v>
      </c>
      <c r="P934">
        <v>5</v>
      </c>
      <c r="Q934" t="s">
        <v>7</v>
      </c>
    </row>
    <row r="935" spans="1:17">
      <c r="A935" t="s">
        <v>998</v>
      </c>
      <c r="B935" s="671" t="s">
        <v>945</v>
      </c>
      <c r="C935">
        <v>0</v>
      </c>
      <c r="E935" s="669" t="s">
        <v>942</v>
      </c>
      <c r="F935" t="s">
        <v>1049</v>
      </c>
      <c r="G935" s="671" t="s">
        <v>945</v>
      </c>
      <c r="H935">
        <v>7.75</v>
      </c>
      <c r="J935" s="1" t="s">
        <v>770</v>
      </c>
      <c r="K935">
        <v>106363253</v>
      </c>
      <c r="L935" s="2">
        <v>44075</v>
      </c>
      <c r="M935">
        <v>30</v>
      </c>
      <c r="N935">
        <v>1</v>
      </c>
      <c r="O935">
        <v>7</v>
      </c>
      <c r="P935">
        <v>4</v>
      </c>
      <c r="Q935" t="s">
        <v>3</v>
      </c>
    </row>
    <row r="936" spans="1:17">
      <c r="A936" t="s">
        <v>998</v>
      </c>
      <c r="B936" s="671" t="s">
        <v>945</v>
      </c>
      <c r="C936">
        <v>0</v>
      </c>
      <c r="E936" s="669" t="s">
        <v>942</v>
      </c>
      <c r="F936" s="670" t="s">
        <v>940</v>
      </c>
      <c r="G936" s="671" t="s">
        <v>945</v>
      </c>
      <c r="H936">
        <v>7.75</v>
      </c>
      <c r="J936" s="1" t="s">
        <v>770</v>
      </c>
      <c r="K936">
        <v>106968039</v>
      </c>
      <c r="L936" s="2">
        <v>44705</v>
      </c>
      <c r="M936">
        <v>21</v>
      </c>
      <c r="N936">
        <v>1</v>
      </c>
      <c r="O936">
        <v>7</v>
      </c>
      <c r="P936">
        <v>1</v>
      </c>
      <c r="Q936" t="s">
        <v>7</v>
      </c>
    </row>
    <row r="937" spans="1:17">
      <c r="A937" t="s">
        <v>998</v>
      </c>
      <c r="B937" s="671" t="s">
        <v>945</v>
      </c>
      <c r="C937">
        <v>0</v>
      </c>
      <c r="E937" s="669" t="s">
        <v>942</v>
      </c>
      <c r="F937" s="670" t="s">
        <v>940</v>
      </c>
      <c r="G937" s="671" t="s">
        <v>945</v>
      </c>
      <c r="H937">
        <v>7.75</v>
      </c>
      <c r="J937" s="1" t="s">
        <v>770</v>
      </c>
      <c r="K937">
        <v>106993946</v>
      </c>
      <c r="L937" s="2">
        <v>44733</v>
      </c>
      <c r="M937">
        <v>21</v>
      </c>
      <c r="N937">
        <v>1</v>
      </c>
      <c r="O937">
        <v>7</v>
      </c>
      <c r="P937">
        <v>2</v>
      </c>
      <c r="Q937" t="s">
        <v>8</v>
      </c>
    </row>
    <row r="938" spans="1:17">
      <c r="A938" t="s">
        <v>998</v>
      </c>
      <c r="B938" s="671" t="s">
        <v>945</v>
      </c>
      <c r="C938">
        <v>0</v>
      </c>
      <c r="E938" s="669" t="s">
        <v>942</v>
      </c>
      <c r="F938" s="670" t="s">
        <v>940</v>
      </c>
      <c r="G938" s="671" t="s">
        <v>945</v>
      </c>
      <c r="H938">
        <v>7.75</v>
      </c>
      <c r="J938" s="1" t="s">
        <v>770</v>
      </c>
      <c r="K938">
        <v>107173202</v>
      </c>
      <c r="L938" s="2">
        <v>44749</v>
      </c>
      <c r="M938">
        <v>21</v>
      </c>
      <c r="N938">
        <v>1</v>
      </c>
      <c r="O938">
        <v>7</v>
      </c>
      <c r="P938">
        <v>1</v>
      </c>
      <c r="Q938" t="s">
        <v>7</v>
      </c>
    </row>
    <row r="939" spans="1:17">
      <c r="A939" t="s">
        <v>998</v>
      </c>
      <c r="B939" s="671" t="s">
        <v>945</v>
      </c>
      <c r="C939">
        <v>0</v>
      </c>
      <c r="D939" t="s">
        <v>756</v>
      </c>
      <c r="E939" s="669" t="s">
        <v>942</v>
      </c>
      <c r="F939" s="670" t="s">
        <v>940</v>
      </c>
      <c r="G939" s="671" t="s">
        <v>945</v>
      </c>
      <c r="H939">
        <v>7.75</v>
      </c>
      <c r="J939" s="1" t="s">
        <v>770</v>
      </c>
      <c r="K939">
        <v>108436291</v>
      </c>
      <c r="L939" s="2">
        <v>46100</v>
      </c>
      <c r="M939">
        <v>21</v>
      </c>
      <c r="N939">
        <v>1</v>
      </c>
      <c r="O939">
        <v>7</v>
      </c>
      <c r="P939">
        <v>1</v>
      </c>
      <c r="Q939" t="s">
        <v>7</v>
      </c>
    </row>
    <row r="940" spans="1:17">
      <c r="A940" t="s">
        <v>998</v>
      </c>
      <c r="B940" s="671" t="s">
        <v>945</v>
      </c>
      <c r="C940">
        <v>0</v>
      </c>
      <c r="D940" t="s">
        <v>765</v>
      </c>
      <c r="E940" s="669" t="s">
        <v>942</v>
      </c>
      <c r="F940" s="670" t="s">
        <v>940</v>
      </c>
      <c r="G940" s="671" t="s">
        <v>945</v>
      </c>
      <c r="H940">
        <v>7.75</v>
      </c>
      <c r="J940" s="1" t="s">
        <v>770</v>
      </c>
      <c r="K940">
        <v>108498878</v>
      </c>
      <c r="L940" s="2">
        <v>46158</v>
      </c>
      <c r="M940">
        <v>21</v>
      </c>
      <c r="N940">
        <v>1</v>
      </c>
      <c r="O940">
        <v>7</v>
      </c>
      <c r="P940">
        <v>4</v>
      </c>
      <c r="Q940" t="s">
        <v>7</v>
      </c>
    </row>
    <row r="941" spans="1:17">
      <c r="A941" t="s">
        <v>998</v>
      </c>
      <c r="B941" s="671" t="s">
        <v>945</v>
      </c>
      <c r="C941">
        <v>0</v>
      </c>
      <c r="E941" s="669" t="s">
        <v>942</v>
      </c>
      <c r="F941" s="670" t="s">
        <v>940</v>
      </c>
      <c r="G941" s="671" t="s">
        <v>945</v>
      </c>
      <c r="H941">
        <v>7.75</v>
      </c>
      <c r="J941" s="1" t="s">
        <v>770</v>
      </c>
      <c r="K941">
        <v>108422786</v>
      </c>
      <c r="L941" s="2">
        <v>46087</v>
      </c>
      <c r="M941">
        <v>24</v>
      </c>
      <c r="N941">
        <v>1</v>
      </c>
      <c r="O941">
        <v>7</v>
      </c>
      <c r="P941">
        <v>1</v>
      </c>
      <c r="Q941" t="s">
        <v>3</v>
      </c>
    </row>
    <row r="942" spans="1:17">
      <c r="A942" t="s">
        <v>998</v>
      </c>
      <c r="B942" s="671" t="s">
        <v>945</v>
      </c>
      <c r="C942">
        <v>0</v>
      </c>
      <c r="D942" t="s">
        <v>6</v>
      </c>
      <c r="E942" s="669" t="s">
        <v>942</v>
      </c>
      <c r="F942" s="670" t="s">
        <v>940</v>
      </c>
      <c r="G942" s="671" t="s">
        <v>945</v>
      </c>
      <c r="H942">
        <v>7.75</v>
      </c>
      <c r="J942" s="1" t="s">
        <v>770</v>
      </c>
      <c r="K942">
        <v>106802303</v>
      </c>
      <c r="L942" s="2">
        <v>44489</v>
      </c>
      <c r="M942">
        <v>28</v>
      </c>
      <c r="N942">
        <v>1</v>
      </c>
      <c r="O942">
        <v>7</v>
      </c>
      <c r="P942">
        <v>5</v>
      </c>
      <c r="Q942" t="s">
        <v>8</v>
      </c>
    </row>
    <row r="943" spans="1:17">
      <c r="A943" t="s">
        <v>998</v>
      </c>
      <c r="B943" s="671" t="s">
        <v>945</v>
      </c>
      <c r="C943">
        <v>0</v>
      </c>
      <c r="E943" s="669" t="s">
        <v>942</v>
      </c>
      <c r="F943" s="670" t="s">
        <v>940</v>
      </c>
      <c r="G943" s="671" t="s">
        <v>945</v>
      </c>
      <c r="H943">
        <v>7.75</v>
      </c>
      <c r="J943" s="1" t="s">
        <v>770</v>
      </c>
      <c r="K943">
        <v>107993614</v>
      </c>
      <c r="L943" s="2">
        <v>45674</v>
      </c>
      <c r="M943">
        <v>28</v>
      </c>
      <c r="N943">
        <v>1</v>
      </c>
      <c r="O943">
        <v>7</v>
      </c>
      <c r="P943">
        <v>1</v>
      </c>
      <c r="Q943" t="s">
        <v>7</v>
      </c>
    </row>
    <row r="944" spans="1:17">
      <c r="A944" t="s">
        <v>998</v>
      </c>
      <c r="B944" s="671" t="s">
        <v>945</v>
      </c>
      <c r="C944">
        <v>0</v>
      </c>
      <c r="E944" s="669" t="s">
        <v>942</v>
      </c>
      <c r="F944" s="670" t="s">
        <v>940</v>
      </c>
      <c r="G944" s="671" t="s">
        <v>945</v>
      </c>
      <c r="H944">
        <v>7.75</v>
      </c>
      <c r="J944" s="1" t="s">
        <v>770</v>
      </c>
      <c r="K944">
        <v>108346595</v>
      </c>
      <c r="L944" s="2">
        <v>46011</v>
      </c>
      <c r="M944">
        <v>28</v>
      </c>
      <c r="N944">
        <v>1</v>
      </c>
      <c r="O944">
        <v>0</v>
      </c>
      <c r="P944">
        <v>1</v>
      </c>
      <c r="Q944" t="s">
        <v>7</v>
      </c>
    </row>
    <row r="945" spans="1:17">
      <c r="A945" t="s">
        <v>998</v>
      </c>
      <c r="B945" s="671" t="s">
        <v>945</v>
      </c>
      <c r="C945">
        <v>0</v>
      </c>
      <c r="E945" s="669" t="s">
        <v>942</v>
      </c>
      <c r="F945" s="670" t="s">
        <v>940</v>
      </c>
      <c r="G945" s="671" t="s">
        <v>945</v>
      </c>
      <c r="H945">
        <v>7.75</v>
      </c>
      <c r="J945" s="1" t="s">
        <v>770</v>
      </c>
      <c r="K945">
        <v>105741360</v>
      </c>
      <c r="L945" s="2">
        <v>43456</v>
      </c>
      <c r="M945">
        <v>30</v>
      </c>
      <c r="N945">
        <v>1</v>
      </c>
      <c r="O945">
        <v>7</v>
      </c>
      <c r="P945">
        <v>1</v>
      </c>
      <c r="Q945" t="s">
        <v>3</v>
      </c>
    </row>
    <row r="946" spans="1:17">
      <c r="A946" t="s">
        <v>998</v>
      </c>
      <c r="B946" s="671" t="s">
        <v>945</v>
      </c>
      <c r="C946">
        <v>0</v>
      </c>
      <c r="E946" s="669" t="s">
        <v>942</v>
      </c>
      <c r="F946" s="670" t="s">
        <v>940</v>
      </c>
      <c r="G946" s="671" t="s">
        <v>945</v>
      </c>
      <c r="H946">
        <v>7.75</v>
      </c>
      <c r="J946" s="1" t="s">
        <v>770</v>
      </c>
      <c r="K946">
        <v>106931954</v>
      </c>
      <c r="L946" s="2">
        <v>44676</v>
      </c>
      <c r="M946">
        <v>30</v>
      </c>
      <c r="N946">
        <v>1</v>
      </c>
      <c r="O946">
        <v>7</v>
      </c>
      <c r="P946">
        <v>1</v>
      </c>
      <c r="Q946" t="s">
        <v>7</v>
      </c>
    </row>
    <row r="947" spans="1:17">
      <c r="A947" t="s">
        <v>998</v>
      </c>
      <c r="B947" s="671" t="s">
        <v>945</v>
      </c>
      <c r="C947">
        <v>0</v>
      </c>
      <c r="E947" s="669" t="s">
        <v>942</v>
      </c>
      <c r="F947" s="670" t="s">
        <v>940</v>
      </c>
      <c r="G947" s="671" t="s">
        <v>945</v>
      </c>
      <c r="H947">
        <v>7.75</v>
      </c>
      <c r="J947" s="1" t="s">
        <v>770</v>
      </c>
      <c r="K947">
        <v>108001600</v>
      </c>
      <c r="L947" s="2">
        <v>45681</v>
      </c>
      <c r="M947">
        <v>31</v>
      </c>
      <c r="N947">
        <v>1</v>
      </c>
      <c r="O947">
        <v>7</v>
      </c>
      <c r="P947">
        <v>4</v>
      </c>
      <c r="Q947" t="s">
        <v>7</v>
      </c>
    </row>
    <row r="948" spans="1:17">
      <c r="A948" t="s">
        <v>998</v>
      </c>
      <c r="B948" s="671" t="s">
        <v>945</v>
      </c>
      <c r="C948">
        <v>0</v>
      </c>
      <c r="E948" s="669" t="s">
        <v>942</v>
      </c>
      <c r="F948" s="672" t="s">
        <v>1000</v>
      </c>
      <c r="G948" s="671" t="s">
        <v>945</v>
      </c>
      <c r="H948">
        <v>7.75</v>
      </c>
      <c r="J948" s="1" t="s">
        <v>770</v>
      </c>
      <c r="K948">
        <v>107260324</v>
      </c>
      <c r="L948" s="2">
        <v>44988</v>
      </c>
      <c r="M948">
        <v>28</v>
      </c>
      <c r="N948">
        <v>1</v>
      </c>
      <c r="O948">
        <v>7</v>
      </c>
      <c r="P948">
        <v>1</v>
      </c>
      <c r="Q948" t="s">
        <v>7</v>
      </c>
    </row>
    <row r="949" spans="1:17">
      <c r="A949" t="s">
        <v>998</v>
      </c>
      <c r="B949" s="671" t="s">
        <v>945</v>
      </c>
      <c r="C949">
        <v>0</v>
      </c>
      <c r="E949" s="669" t="s">
        <v>942</v>
      </c>
      <c r="F949" s="670" t="s">
        <v>944</v>
      </c>
      <c r="G949" s="671" t="s">
        <v>945</v>
      </c>
      <c r="H949">
        <v>7.75</v>
      </c>
      <c r="J949" s="1" t="s">
        <v>770</v>
      </c>
      <c r="K949">
        <v>105075625</v>
      </c>
      <c r="L949" s="2">
        <v>42825</v>
      </c>
      <c r="M949">
        <v>30</v>
      </c>
      <c r="N949">
        <v>1</v>
      </c>
      <c r="O949">
        <v>7</v>
      </c>
      <c r="P949">
        <v>4</v>
      </c>
      <c r="Q949" t="s">
        <v>3</v>
      </c>
    </row>
    <row r="950" spans="1:17">
      <c r="A950" t="s">
        <v>998</v>
      </c>
      <c r="B950" s="671" t="s">
        <v>945</v>
      </c>
      <c r="C950">
        <v>0</v>
      </c>
      <c r="E950" s="669" t="s">
        <v>942</v>
      </c>
      <c r="F950" t="s">
        <v>1027</v>
      </c>
      <c r="G950" s="671" t="s">
        <v>945</v>
      </c>
      <c r="H950">
        <v>7.75</v>
      </c>
      <c r="J950" s="1" t="s">
        <v>770</v>
      </c>
      <c r="K950">
        <v>106802152</v>
      </c>
      <c r="L950" s="2">
        <v>44399</v>
      </c>
      <c r="M950">
        <v>21</v>
      </c>
      <c r="N950">
        <v>1</v>
      </c>
      <c r="O950">
        <v>7</v>
      </c>
      <c r="P950">
        <v>1</v>
      </c>
      <c r="Q950" t="s">
        <v>7</v>
      </c>
    </row>
    <row r="951" spans="1:17">
      <c r="A951" t="s">
        <v>998</v>
      </c>
      <c r="B951" s="671" t="s">
        <v>945</v>
      </c>
      <c r="C951">
        <v>0</v>
      </c>
      <c r="E951" s="669" t="s">
        <v>942</v>
      </c>
      <c r="F951" s="669" t="s">
        <v>942</v>
      </c>
      <c r="G951" s="671" t="s">
        <v>945</v>
      </c>
      <c r="H951">
        <v>7.75</v>
      </c>
      <c r="J951" s="1" t="s">
        <v>770</v>
      </c>
      <c r="K951">
        <v>108586883</v>
      </c>
      <c r="L951" s="2">
        <v>46244</v>
      </c>
      <c r="M951">
        <v>21</v>
      </c>
      <c r="N951">
        <v>1</v>
      </c>
      <c r="O951">
        <v>7</v>
      </c>
      <c r="P951">
        <v>1</v>
      </c>
      <c r="Q951" t="s">
        <v>7</v>
      </c>
    </row>
    <row r="952" spans="1:17">
      <c r="A952" t="s">
        <v>998</v>
      </c>
      <c r="B952" s="671" t="s">
        <v>945</v>
      </c>
      <c r="C952">
        <v>0</v>
      </c>
      <c r="E952" s="669" t="s">
        <v>942</v>
      </c>
      <c r="F952" t="s">
        <v>946</v>
      </c>
      <c r="G952" s="671" t="s">
        <v>945</v>
      </c>
      <c r="H952">
        <v>7.75</v>
      </c>
      <c r="J952" s="1" t="s">
        <v>770</v>
      </c>
      <c r="K952">
        <v>106080404</v>
      </c>
      <c r="L952" s="2">
        <v>43799</v>
      </c>
      <c r="M952">
        <v>28</v>
      </c>
      <c r="N952">
        <v>1</v>
      </c>
      <c r="O952">
        <v>0</v>
      </c>
      <c r="P952">
        <v>1</v>
      </c>
      <c r="Q952" t="s">
        <v>7</v>
      </c>
    </row>
    <row r="953" spans="1:17">
      <c r="A953" t="s">
        <v>998</v>
      </c>
      <c r="B953" s="671" t="s">
        <v>945</v>
      </c>
      <c r="C953">
        <v>0</v>
      </c>
      <c r="E953" s="669" t="s">
        <v>942</v>
      </c>
      <c r="F953" s="669" t="s">
        <v>1014</v>
      </c>
      <c r="G953" s="671" t="s">
        <v>945</v>
      </c>
      <c r="H953">
        <v>7.75</v>
      </c>
      <c r="J953" s="1" t="s">
        <v>770</v>
      </c>
      <c r="K953">
        <v>105864326</v>
      </c>
      <c r="L953" s="2">
        <v>43580</v>
      </c>
      <c r="M953">
        <v>21</v>
      </c>
      <c r="N953">
        <v>1</v>
      </c>
      <c r="O953">
        <v>7</v>
      </c>
      <c r="P953">
        <v>1</v>
      </c>
      <c r="Q953" t="s">
        <v>3</v>
      </c>
    </row>
    <row r="954" spans="1:17">
      <c r="A954" t="s">
        <v>998</v>
      </c>
      <c r="B954" s="671" t="s">
        <v>945</v>
      </c>
      <c r="C954">
        <v>0</v>
      </c>
      <c r="E954" s="669" t="s">
        <v>942</v>
      </c>
      <c r="F954" s="669" t="s">
        <v>1014</v>
      </c>
      <c r="G954" s="671" t="s">
        <v>945</v>
      </c>
      <c r="H954">
        <v>7.75</v>
      </c>
      <c r="J954" s="1" t="s">
        <v>770</v>
      </c>
      <c r="K954">
        <v>106502178</v>
      </c>
      <c r="L954" s="2">
        <v>44209</v>
      </c>
      <c r="M954">
        <v>21</v>
      </c>
      <c r="N954">
        <v>1</v>
      </c>
      <c r="O954">
        <v>7</v>
      </c>
      <c r="P954">
        <v>1</v>
      </c>
      <c r="Q954" t="s">
        <v>7</v>
      </c>
    </row>
    <row r="955" spans="1:17">
      <c r="A955" t="s">
        <v>998</v>
      </c>
      <c r="B955" s="671" t="s">
        <v>945</v>
      </c>
      <c r="C955">
        <v>0</v>
      </c>
      <c r="E955" s="669" t="s">
        <v>942</v>
      </c>
      <c r="F955" s="669" t="s">
        <v>1014</v>
      </c>
      <c r="G955" s="671" t="s">
        <v>945</v>
      </c>
      <c r="H955">
        <v>7.75</v>
      </c>
      <c r="J955" s="1" t="s">
        <v>770</v>
      </c>
      <c r="K955">
        <v>107011467</v>
      </c>
      <c r="L955" s="2">
        <v>44752</v>
      </c>
      <c r="M955">
        <v>21</v>
      </c>
      <c r="N955">
        <v>2</v>
      </c>
      <c r="O955">
        <v>7</v>
      </c>
      <c r="P955">
        <v>1</v>
      </c>
      <c r="Q955" t="s">
        <v>7</v>
      </c>
    </row>
    <row r="956" spans="1:17">
      <c r="A956" t="s">
        <v>998</v>
      </c>
      <c r="B956" s="671" t="s">
        <v>945</v>
      </c>
      <c r="C956">
        <v>0</v>
      </c>
      <c r="D956" t="s">
        <v>762</v>
      </c>
      <c r="E956" s="669" t="s">
        <v>942</v>
      </c>
      <c r="F956" s="669" t="s">
        <v>1014</v>
      </c>
      <c r="G956" s="671" t="s">
        <v>945</v>
      </c>
      <c r="H956">
        <v>7.75</v>
      </c>
      <c r="J956" s="1" t="s">
        <v>770</v>
      </c>
      <c r="K956">
        <v>107745020</v>
      </c>
      <c r="L956" s="2">
        <v>45450</v>
      </c>
      <c r="M956">
        <v>28</v>
      </c>
      <c r="N956">
        <v>1</v>
      </c>
      <c r="O956">
        <v>0</v>
      </c>
      <c r="P956">
        <v>1</v>
      </c>
      <c r="Q956" t="s">
        <v>7</v>
      </c>
    </row>
    <row r="957" spans="1:17">
      <c r="A957" t="s">
        <v>998</v>
      </c>
      <c r="B957" s="671" t="s">
        <v>945</v>
      </c>
      <c r="C957">
        <v>0</v>
      </c>
      <c r="E957" s="669" t="s">
        <v>942</v>
      </c>
      <c r="F957" s="669" t="s">
        <v>1014</v>
      </c>
      <c r="G957" s="671" t="s">
        <v>945</v>
      </c>
      <c r="H957">
        <v>7.75</v>
      </c>
      <c r="J957" s="1" t="s">
        <v>770</v>
      </c>
      <c r="K957">
        <v>105630128</v>
      </c>
      <c r="L957" s="2">
        <v>43361</v>
      </c>
      <c r="M957">
        <v>30</v>
      </c>
      <c r="N957">
        <v>1</v>
      </c>
      <c r="O957">
        <v>7</v>
      </c>
      <c r="P957">
        <v>2</v>
      </c>
      <c r="Q957" t="s">
        <v>7</v>
      </c>
    </row>
    <row r="958" spans="1:17">
      <c r="A958" t="s">
        <v>998</v>
      </c>
      <c r="B958" s="671" t="s">
        <v>945</v>
      </c>
      <c r="C958">
        <v>0</v>
      </c>
      <c r="D958" t="s">
        <v>756</v>
      </c>
      <c r="E958" s="669" t="s">
        <v>942</v>
      </c>
      <c r="F958" s="669" t="s">
        <v>1014</v>
      </c>
      <c r="G958" s="671" t="s">
        <v>945</v>
      </c>
      <c r="H958">
        <v>7.75</v>
      </c>
      <c r="J958" s="1" t="s">
        <v>770</v>
      </c>
      <c r="K958">
        <v>108435154</v>
      </c>
      <c r="L958" s="2">
        <v>46096</v>
      </c>
      <c r="M958">
        <v>30</v>
      </c>
      <c r="N958">
        <v>1</v>
      </c>
      <c r="O958">
        <v>7</v>
      </c>
      <c r="P958">
        <v>1</v>
      </c>
      <c r="Q958" t="s">
        <v>3</v>
      </c>
    </row>
    <row r="959" spans="1:17">
      <c r="A959" t="s">
        <v>998</v>
      </c>
      <c r="B959" s="671" t="s">
        <v>945</v>
      </c>
      <c r="C959">
        <v>0</v>
      </c>
      <c r="E959" s="669" t="s">
        <v>942</v>
      </c>
      <c r="F959" s="671" t="s">
        <v>954</v>
      </c>
      <c r="G959" s="671" t="s">
        <v>945</v>
      </c>
      <c r="H959">
        <v>7.75</v>
      </c>
      <c r="J959" s="1" t="s">
        <v>770</v>
      </c>
      <c r="K959">
        <v>107686114</v>
      </c>
      <c r="L959" s="2">
        <v>45396</v>
      </c>
      <c r="M959">
        <v>30</v>
      </c>
      <c r="N959">
        <v>1</v>
      </c>
      <c r="O959">
        <v>7</v>
      </c>
      <c r="P959">
        <v>1</v>
      </c>
      <c r="Q959" t="s">
        <v>7</v>
      </c>
    </row>
    <row r="960" spans="1:17">
      <c r="A960" t="s">
        <v>998</v>
      </c>
      <c r="B960" s="671" t="s">
        <v>945</v>
      </c>
      <c r="C960">
        <v>0</v>
      </c>
      <c r="E960" s="669" t="s">
        <v>942</v>
      </c>
      <c r="F960" s="672" t="s">
        <v>941</v>
      </c>
      <c r="G960" s="671" t="s">
        <v>945</v>
      </c>
      <c r="H960">
        <v>7.75</v>
      </c>
      <c r="J960" s="1" t="s">
        <v>770</v>
      </c>
      <c r="K960">
        <v>105823332</v>
      </c>
      <c r="L960" s="2">
        <v>43545</v>
      </c>
      <c r="M960">
        <v>21</v>
      </c>
      <c r="N960">
        <v>1</v>
      </c>
      <c r="O960">
        <v>7</v>
      </c>
      <c r="P960">
        <v>1</v>
      </c>
      <c r="Q960" t="s">
        <v>3</v>
      </c>
    </row>
    <row r="961" spans="1:17">
      <c r="A961" t="s">
        <v>998</v>
      </c>
      <c r="B961" s="671" t="s">
        <v>945</v>
      </c>
      <c r="C961">
        <v>0</v>
      </c>
      <c r="E961" s="669" t="s">
        <v>942</v>
      </c>
      <c r="F961" s="672" t="s">
        <v>941</v>
      </c>
      <c r="G961" s="671" t="s">
        <v>945</v>
      </c>
      <c r="H961">
        <v>7.75</v>
      </c>
      <c r="J961" s="1" t="s">
        <v>770</v>
      </c>
      <c r="K961">
        <v>106802204</v>
      </c>
      <c r="L961" s="2">
        <v>44430</v>
      </c>
      <c r="M961">
        <v>21</v>
      </c>
      <c r="N961">
        <v>1</v>
      </c>
      <c r="O961">
        <v>7</v>
      </c>
      <c r="P961">
        <v>1</v>
      </c>
      <c r="Q961" t="s">
        <v>7</v>
      </c>
    </row>
    <row r="962" spans="1:17">
      <c r="A962" t="s">
        <v>998</v>
      </c>
      <c r="B962" s="671" t="s">
        <v>945</v>
      </c>
      <c r="C962">
        <v>0</v>
      </c>
      <c r="E962" s="669" t="s">
        <v>942</v>
      </c>
      <c r="F962" s="672" t="s">
        <v>941</v>
      </c>
      <c r="G962" s="671" t="s">
        <v>945</v>
      </c>
      <c r="H962">
        <v>7.75</v>
      </c>
      <c r="J962" s="1" t="s">
        <v>770</v>
      </c>
      <c r="K962">
        <v>107173243</v>
      </c>
      <c r="L962" s="2">
        <v>44899</v>
      </c>
      <c r="M962">
        <v>24</v>
      </c>
      <c r="N962">
        <v>1</v>
      </c>
      <c r="O962">
        <v>7</v>
      </c>
      <c r="P962">
        <v>1</v>
      </c>
      <c r="Q962" t="s">
        <v>7</v>
      </c>
    </row>
    <row r="963" spans="1:17">
      <c r="A963" t="s">
        <v>998</v>
      </c>
      <c r="B963" s="671" t="s">
        <v>945</v>
      </c>
      <c r="C963">
        <v>0</v>
      </c>
      <c r="E963" s="669" t="s">
        <v>942</v>
      </c>
      <c r="F963" s="672" t="s">
        <v>941</v>
      </c>
      <c r="G963" s="671" t="s">
        <v>945</v>
      </c>
      <c r="H963">
        <v>7.75</v>
      </c>
      <c r="J963" s="1" t="s">
        <v>770</v>
      </c>
      <c r="K963">
        <v>107719789</v>
      </c>
      <c r="L963" s="2">
        <v>45427</v>
      </c>
      <c r="M963">
        <v>26</v>
      </c>
      <c r="N963">
        <v>2</v>
      </c>
      <c r="O963">
        <v>7</v>
      </c>
      <c r="P963">
        <v>1</v>
      </c>
      <c r="Q963" t="s">
        <v>7</v>
      </c>
    </row>
    <row r="964" spans="1:17">
      <c r="A964" t="s">
        <v>998</v>
      </c>
      <c r="B964" s="671" t="s">
        <v>945</v>
      </c>
      <c r="C964">
        <v>0</v>
      </c>
      <c r="D964" t="s">
        <v>757</v>
      </c>
      <c r="E964" s="669" t="s">
        <v>942</v>
      </c>
      <c r="F964" s="672" t="s">
        <v>941</v>
      </c>
      <c r="G964" s="671" t="s">
        <v>945</v>
      </c>
      <c r="H964">
        <v>7.75</v>
      </c>
      <c r="J964" s="1" t="s">
        <v>770</v>
      </c>
      <c r="K964">
        <v>107577516</v>
      </c>
      <c r="L964" s="2">
        <v>45287</v>
      </c>
      <c r="M964">
        <v>28</v>
      </c>
      <c r="N964">
        <v>2</v>
      </c>
      <c r="O964">
        <v>4</v>
      </c>
      <c r="P964">
        <v>1</v>
      </c>
      <c r="Q964" t="s">
        <v>7</v>
      </c>
    </row>
    <row r="965" spans="1:17">
      <c r="A965" t="s">
        <v>998</v>
      </c>
      <c r="B965" s="671" t="s">
        <v>945</v>
      </c>
      <c r="C965">
        <v>0</v>
      </c>
      <c r="D965" t="s">
        <v>757</v>
      </c>
      <c r="E965" s="669" t="s">
        <v>942</v>
      </c>
      <c r="F965" s="672" t="s">
        <v>941</v>
      </c>
      <c r="G965" s="671" t="s">
        <v>945</v>
      </c>
      <c r="H965">
        <v>7.75</v>
      </c>
      <c r="J965" s="1" t="s">
        <v>770</v>
      </c>
      <c r="K965">
        <v>108194616</v>
      </c>
      <c r="L965" s="2">
        <v>45874</v>
      </c>
      <c r="M965">
        <v>28</v>
      </c>
      <c r="N965">
        <v>2</v>
      </c>
      <c r="O965">
        <v>0</v>
      </c>
      <c r="P965">
        <v>4</v>
      </c>
      <c r="Q965" t="s">
        <v>7</v>
      </c>
    </row>
    <row r="966" spans="1:17">
      <c r="A966" t="s">
        <v>998</v>
      </c>
      <c r="B966" s="671" t="s">
        <v>945</v>
      </c>
      <c r="C966">
        <v>0</v>
      </c>
      <c r="E966" s="669" t="s">
        <v>942</v>
      </c>
      <c r="F966" s="672" t="s">
        <v>941</v>
      </c>
      <c r="G966" s="671" t="s">
        <v>945</v>
      </c>
      <c r="H966">
        <v>7.75</v>
      </c>
      <c r="J966" s="1" t="s">
        <v>770</v>
      </c>
      <c r="K966">
        <v>107365183</v>
      </c>
      <c r="L966" s="2">
        <v>45074</v>
      </c>
      <c r="M966">
        <v>30</v>
      </c>
      <c r="N966">
        <v>2</v>
      </c>
      <c r="O966">
        <v>7</v>
      </c>
      <c r="P966">
        <v>1</v>
      </c>
      <c r="Q966" t="s">
        <v>8</v>
      </c>
    </row>
    <row r="967" spans="1:17">
      <c r="A967" t="s">
        <v>998</v>
      </c>
      <c r="B967" s="671" t="s">
        <v>945</v>
      </c>
      <c r="C967">
        <v>0</v>
      </c>
      <c r="E967" s="669" t="s">
        <v>942</v>
      </c>
      <c r="G967" s="671" t="s">
        <v>945</v>
      </c>
      <c r="H967">
        <v>7.75</v>
      </c>
      <c r="J967" s="1" t="s">
        <v>770</v>
      </c>
      <c r="K967">
        <v>106802411</v>
      </c>
      <c r="L967" s="2">
        <v>44525</v>
      </c>
      <c r="M967">
        <v>21</v>
      </c>
      <c r="N967">
        <v>1</v>
      </c>
      <c r="O967">
        <v>0</v>
      </c>
      <c r="P967">
        <v>4</v>
      </c>
      <c r="Q967" t="s">
        <v>7</v>
      </c>
    </row>
    <row r="968" spans="1:17">
      <c r="A968" t="s">
        <v>998</v>
      </c>
      <c r="B968" s="671" t="s">
        <v>945</v>
      </c>
      <c r="C968">
        <v>0</v>
      </c>
      <c r="E968" s="669" t="s">
        <v>942</v>
      </c>
      <c r="G968" s="671" t="s">
        <v>945</v>
      </c>
      <c r="H968">
        <v>7.75</v>
      </c>
      <c r="J968" s="1" t="s">
        <v>770</v>
      </c>
      <c r="K968">
        <v>107364211</v>
      </c>
      <c r="L968" s="2">
        <v>44971</v>
      </c>
      <c r="M968">
        <v>21</v>
      </c>
      <c r="N968">
        <v>1</v>
      </c>
      <c r="O968">
        <v>0</v>
      </c>
      <c r="P968">
        <v>1</v>
      </c>
      <c r="Q968" t="s">
        <v>7</v>
      </c>
    </row>
    <row r="969" spans="1:17">
      <c r="A969" t="s">
        <v>998</v>
      </c>
      <c r="B969" s="671" t="s">
        <v>945</v>
      </c>
      <c r="C969">
        <v>0</v>
      </c>
      <c r="E969" s="669" t="s">
        <v>942</v>
      </c>
      <c r="G969" s="671" t="s">
        <v>945</v>
      </c>
      <c r="H969">
        <v>7.75</v>
      </c>
      <c r="J969" s="1" t="s">
        <v>770</v>
      </c>
      <c r="K969">
        <v>107438779</v>
      </c>
      <c r="L969" s="2">
        <v>45166</v>
      </c>
      <c r="M969">
        <v>21</v>
      </c>
      <c r="N969">
        <v>2</v>
      </c>
      <c r="O969">
        <v>0</v>
      </c>
      <c r="P969">
        <v>4</v>
      </c>
      <c r="Q969" t="s">
        <v>7</v>
      </c>
    </row>
    <row r="970" spans="1:17">
      <c r="A970" t="s">
        <v>998</v>
      </c>
      <c r="B970" s="671" t="s">
        <v>945</v>
      </c>
      <c r="C970">
        <v>0</v>
      </c>
      <c r="E970" s="669" t="s">
        <v>942</v>
      </c>
      <c r="G970" s="671" t="s">
        <v>945</v>
      </c>
      <c r="H970">
        <v>7.75</v>
      </c>
      <c r="J970" s="1" t="s">
        <v>770</v>
      </c>
      <c r="K970">
        <v>108185742</v>
      </c>
      <c r="L970" s="2">
        <v>45867</v>
      </c>
      <c r="M970">
        <v>21</v>
      </c>
      <c r="N970">
        <v>1</v>
      </c>
      <c r="O970">
        <v>7</v>
      </c>
      <c r="P970">
        <v>1</v>
      </c>
      <c r="Q970" t="s">
        <v>3</v>
      </c>
    </row>
    <row r="971" spans="1:17">
      <c r="A971" t="s">
        <v>998</v>
      </c>
      <c r="B971" s="671" t="s">
        <v>945</v>
      </c>
      <c r="C971">
        <v>0</v>
      </c>
      <c r="E971" s="669" t="s">
        <v>942</v>
      </c>
      <c r="G971" s="671" t="s">
        <v>945</v>
      </c>
      <c r="H971">
        <v>7.75</v>
      </c>
      <c r="J971" s="1" t="s">
        <v>770</v>
      </c>
      <c r="K971">
        <v>108589989</v>
      </c>
      <c r="L971" s="2">
        <v>46248</v>
      </c>
      <c r="M971">
        <v>21</v>
      </c>
      <c r="N971">
        <v>1</v>
      </c>
      <c r="O971">
        <v>7</v>
      </c>
      <c r="P971">
        <v>1</v>
      </c>
      <c r="Q971" t="s">
        <v>7</v>
      </c>
    </row>
    <row r="972" spans="1:17">
      <c r="A972" t="s">
        <v>998</v>
      </c>
      <c r="B972" s="671" t="s">
        <v>945</v>
      </c>
      <c r="C972">
        <v>0</v>
      </c>
      <c r="E972" s="669" t="s">
        <v>942</v>
      </c>
      <c r="G972" s="671" t="s">
        <v>945</v>
      </c>
      <c r="H972">
        <v>7.75</v>
      </c>
      <c r="J972" s="1" t="s">
        <v>770</v>
      </c>
      <c r="K972">
        <v>107678020</v>
      </c>
      <c r="L972" s="2">
        <v>45387</v>
      </c>
      <c r="M972">
        <v>28</v>
      </c>
      <c r="N972">
        <v>1</v>
      </c>
      <c r="O972">
        <v>7</v>
      </c>
      <c r="P972">
        <v>5</v>
      </c>
      <c r="Q972" t="s">
        <v>7</v>
      </c>
    </row>
    <row r="973" spans="1:17">
      <c r="A973" t="s">
        <v>998</v>
      </c>
      <c r="B973" s="671" t="s">
        <v>945</v>
      </c>
      <c r="C973">
        <v>0</v>
      </c>
      <c r="E973" s="669" t="s">
        <v>942</v>
      </c>
      <c r="G973" s="671" t="s">
        <v>945</v>
      </c>
      <c r="H973">
        <v>7.75</v>
      </c>
      <c r="J973" s="1" t="s">
        <v>770</v>
      </c>
      <c r="K973">
        <v>107173244</v>
      </c>
      <c r="L973" s="2">
        <v>44898</v>
      </c>
      <c r="M973">
        <v>30</v>
      </c>
      <c r="N973">
        <v>1</v>
      </c>
      <c r="O973">
        <v>7</v>
      </c>
      <c r="P973">
        <v>5</v>
      </c>
      <c r="Q973" t="s">
        <v>3</v>
      </c>
    </row>
    <row r="974" spans="1:17">
      <c r="A974" t="s">
        <v>998</v>
      </c>
      <c r="B974" s="671" t="s">
        <v>945</v>
      </c>
      <c r="C974">
        <v>0</v>
      </c>
      <c r="E974" s="669" t="s">
        <v>942</v>
      </c>
      <c r="G974" s="671" t="s">
        <v>945</v>
      </c>
      <c r="H974">
        <v>7.75</v>
      </c>
      <c r="J974" s="1" t="s">
        <v>770</v>
      </c>
      <c r="K974">
        <v>107764253</v>
      </c>
      <c r="L974" s="2">
        <v>45469</v>
      </c>
      <c r="M974">
        <v>30</v>
      </c>
      <c r="N974">
        <v>1</v>
      </c>
      <c r="O974">
        <v>7</v>
      </c>
      <c r="P974">
        <v>1</v>
      </c>
      <c r="Q974" t="s">
        <v>7</v>
      </c>
    </row>
    <row r="975" spans="1:17">
      <c r="A975" t="s">
        <v>998</v>
      </c>
      <c r="B975" s="671" t="s">
        <v>945</v>
      </c>
      <c r="C975">
        <v>0</v>
      </c>
      <c r="E975" s="669" t="s">
        <v>939</v>
      </c>
      <c r="F975" s="670" t="s">
        <v>940</v>
      </c>
      <c r="G975" s="671" t="s">
        <v>945</v>
      </c>
      <c r="H975">
        <v>7.75</v>
      </c>
      <c r="J975" s="1" t="s">
        <v>770</v>
      </c>
      <c r="K975">
        <v>106851959</v>
      </c>
      <c r="L975" s="2">
        <v>44595</v>
      </c>
      <c r="M975">
        <v>25</v>
      </c>
      <c r="N975">
        <v>1</v>
      </c>
      <c r="O975">
        <v>7</v>
      </c>
      <c r="P975">
        <v>1</v>
      </c>
      <c r="Q975" t="s">
        <v>7</v>
      </c>
    </row>
    <row r="976" spans="1:17">
      <c r="A976" t="s">
        <v>998</v>
      </c>
      <c r="B976" s="671" t="s">
        <v>945</v>
      </c>
      <c r="C976">
        <v>0</v>
      </c>
      <c r="E976" s="669" t="s">
        <v>939</v>
      </c>
      <c r="F976" t="s">
        <v>946</v>
      </c>
      <c r="G976" s="671" t="s">
        <v>945</v>
      </c>
      <c r="H976">
        <v>7.75</v>
      </c>
      <c r="J976" s="1" t="s">
        <v>770</v>
      </c>
      <c r="K976">
        <v>105536837</v>
      </c>
      <c r="L976" s="2">
        <v>43288</v>
      </c>
      <c r="M976">
        <v>21</v>
      </c>
      <c r="N976">
        <v>2</v>
      </c>
      <c r="O976">
        <v>0</v>
      </c>
      <c r="P976">
        <v>1</v>
      </c>
      <c r="Q976" t="s">
        <v>3</v>
      </c>
    </row>
    <row r="977" spans="1:22">
      <c r="A977" t="s">
        <v>998</v>
      </c>
      <c r="B977" s="671" t="s">
        <v>945</v>
      </c>
      <c r="C977">
        <v>0</v>
      </c>
      <c r="E977" s="669" t="s">
        <v>939</v>
      </c>
      <c r="F977" t="s">
        <v>946</v>
      </c>
      <c r="G977" s="671" t="s">
        <v>945</v>
      </c>
      <c r="H977">
        <v>7.75</v>
      </c>
      <c r="J977" s="1" t="s">
        <v>770</v>
      </c>
      <c r="K977">
        <v>105553961</v>
      </c>
      <c r="L977" s="2">
        <v>43305</v>
      </c>
      <c r="M977">
        <v>21</v>
      </c>
      <c r="N977">
        <v>2</v>
      </c>
      <c r="O977">
        <v>0</v>
      </c>
      <c r="P977">
        <v>1</v>
      </c>
      <c r="Q977" t="s">
        <v>7</v>
      </c>
    </row>
    <row r="978" spans="1:22">
      <c r="A978" t="s">
        <v>754</v>
      </c>
      <c r="B978" s="671" t="s">
        <v>945</v>
      </c>
      <c r="C978">
        <v>0</v>
      </c>
      <c r="E978" s="669" t="s">
        <v>939</v>
      </c>
      <c r="F978" t="s">
        <v>946</v>
      </c>
      <c r="G978" s="671" t="s">
        <v>945</v>
      </c>
      <c r="H978">
        <v>7.75</v>
      </c>
      <c r="J978" s="1" t="s">
        <v>770</v>
      </c>
      <c r="K978">
        <v>107453105</v>
      </c>
      <c r="L978" s="2">
        <v>45176</v>
      </c>
      <c r="M978">
        <v>21</v>
      </c>
      <c r="N978">
        <v>1</v>
      </c>
      <c r="O978">
        <v>7</v>
      </c>
      <c r="P978">
        <v>1</v>
      </c>
      <c r="Q978" t="s">
        <v>3</v>
      </c>
    </row>
    <row r="979" spans="1:22">
      <c r="A979" t="s">
        <v>998</v>
      </c>
      <c r="B979" s="671" t="s">
        <v>945</v>
      </c>
      <c r="C979">
        <v>0</v>
      </c>
      <c r="E979" s="669" t="s">
        <v>939</v>
      </c>
      <c r="F979" t="s">
        <v>946</v>
      </c>
      <c r="G979" s="671" t="s">
        <v>945</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1" t="s">
        <v>945</v>
      </c>
      <c r="C980">
        <v>0</v>
      </c>
      <c r="E980" s="669" t="s">
        <v>939</v>
      </c>
      <c r="F980" t="s">
        <v>946</v>
      </c>
      <c r="G980" s="671" t="s">
        <v>945</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998</v>
      </c>
      <c r="B981" s="671" t="s">
        <v>945</v>
      </c>
      <c r="C981">
        <v>0</v>
      </c>
      <c r="E981" s="669" t="s">
        <v>939</v>
      </c>
      <c r="F981" t="s">
        <v>979</v>
      </c>
      <c r="G981" s="671" t="s">
        <v>945</v>
      </c>
      <c r="H981">
        <v>7.75</v>
      </c>
      <c r="J981" s="1" t="s">
        <v>770</v>
      </c>
      <c r="K981">
        <v>106004818</v>
      </c>
      <c r="L981" s="2">
        <v>43727</v>
      </c>
      <c r="M981">
        <v>21</v>
      </c>
      <c r="N981">
        <v>1</v>
      </c>
      <c r="O981">
        <v>0</v>
      </c>
      <c r="P981">
        <v>1</v>
      </c>
      <c r="Q981" t="s">
        <v>7</v>
      </c>
    </row>
    <row r="982" spans="1:22">
      <c r="A982" t="s">
        <v>754</v>
      </c>
      <c r="B982" s="671" t="s">
        <v>945</v>
      </c>
      <c r="C982">
        <v>0</v>
      </c>
      <c r="E982" s="669" t="s">
        <v>939</v>
      </c>
      <c r="F982" t="s">
        <v>979</v>
      </c>
      <c r="G982" s="671" t="s">
        <v>945</v>
      </c>
      <c r="H982">
        <v>7.75</v>
      </c>
      <c r="J982" s="1" t="s">
        <v>770</v>
      </c>
      <c r="K982">
        <v>106783591</v>
      </c>
      <c r="L982" s="2">
        <v>44526</v>
      </c>
      <c r="M982">
        <v>21</v>
      </c>
      <c r="N982">
        <v>2</v>
      </c>
      <c r="O982">
        <v>7</v>
      </c>
      <c r="P982">
        <v>1</v>
      </c>
      <c r="Q982" t="s">
        <v>3</v>
      </c>
    </row>
    <row r="983" spans="1:22">
      <c r="A983" t="s">
        <v>754</v>
      </c>
      <c r="B983" s="671" t="s">
        <v>945</v>
      </c>
      <c r="C983">
        <v>0</v>
      </c>
      <c r="E983" s="669" t="s">
        <v>939</v>
      </c>
      <c r="F983" s="670" t="s">
        <v>937</v>
      </c>
      <c r="G983" s="671" t="s">
        <v>945</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998</v>
      </c>
      <c r="B984" s="671" t="s">
        <v>945</v>
      </c>
      <c r="C984">
        <v>0</v>
      </c>
      <c r="E984" s="669" t="s">
        <v>939</v>
      </c>
      <c r="F984" t="s">
        <v>1001</v>
      </c>
      <c r="G984" s="671" t="s">
        <v>945</v>
      </c>
      <c r="H984">
        <v>7.75</v>
      </c>
      <c r="J984" s="1" t="s">
        <v>770</v>
      </c>
      <c r="K984">
        <v>107257245</v>
      </c>
      <c r="L984" s="2">
        <v>44985</v>
      </c>
      <c r="M984">
        <v>24</v>
      </c>
      <c r="N984">
        <v>1</v>
      </c>
      <c r="O984">
        <v>7</v>
      </c>
      <c r="P984">
        <v>1</v>
      </c>
      <c r="Q984" t="s">
        <v>7</v>
      </c>
    </row>
    <row r="985" spans="1:22">
      <c r="A985" t="s">
        <v>754</v>
      </c>
      <c r="B985" s="671" t="s">
        <v>945</v>
      </c>
      <c r="C985">
        <v>0</v>
      </c>
      <c r="E985" s="669" t="s">
        <v>939</v>
      </c>
      <c r="F985" s="672" t="s">
        <v>956</v>
      </c>
      <c r="G985" s="671" t="s">
        <v>945</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998</v>
      </c>
      <c r="B986" s="671" t="s">
        <v>945</v>
      </c>
      <c r="C986">
        <v>0</v>
      </c>
      <c r="E986" s="669" t="s">
        <v>939</v>
      </c>
      <c r="F986" s="672" t="s">
        <v>941</v>
      </c>
      <c r="G986" s="671" t="s">
        <v>945</v>
      </c>
      <c r="H986">
        <v>7.75</v>
      </c>
      <c r="J986" s="1" t="s">
        <v>770</v>
      </c>
      <c r="K986">
        <v>106144631</v>
      </c>
      <c r="L986" s="2">
        <v>43863</v>
      </c>
      <c r="M986">
        <v>30</v>
      </c>
      <c r="N986">
        <v>1</v>
      </c>
      <c r="O986">
        <v>7</v>
      </c>
      <c r="P986">
        <v>1</v>
      </c>
      <c r="Q986" t="s">
        <v>3</v>
      </c>
    </row>
    <row r="987" spans="1:22">
      <c r="A987" t="s">
        <v>998</v>
      </c>
      <c r="B987" s="671" t="s">
        <v>1057</v>
      </c>
      <c r="C987">
        <v>0</v>
      </c>
      <c r="E987" s="669" t="s">
        <v>942</v>
      </c>
      <c r="F987" t="s">
        <v>1049</v>
      </c>
      <c r="G987" s="671" t="s">
        <v>945</v>
      </c>
      <c r="H987">
        <v>7.75</v>
      </c>
      <c r="J987" s="1" t="s">
        <v>770</v>
      </c>
      <c r="K987">
        <v>105720653</v>
      </c>
      <c r="L987" s="2">
        <v>43428</v>
      </c>
      <c r="M987">
        <v>21</v>
      </c>
      <c r="N987">
        <v>2</v>
      </c>
      <c r="O987">
        <v>0</v>
      </c>
      <c r="P987">
        <v>1</v>
      </c>
      <c r="Q987" t="s">
        <v>7</v>
      </c>
    </row>
    <row r="988" spans="1:22">
      <c r="A988" t="s">
        <v>998</v>
      </c>
      <c r="B988" s="671" t="s">
        <v>1057</v>
      </c>
      <c r="C988">
        <v>0</v>
      </c>
      <c r="E988" s="669" t="s">
        <v>942</v>
      </c>
      <c r="F988" t="s">
        <v>1049</v>
      </c>
      <c r="G988" s="671" t="s">
        <v>945</v>
      </c>
      <c r="H988">
        <v>7.75</v>
      </c>
      <c r="J988" s="1" t="s">
        <v>770</v>
      </c>
      <c r="K988">
        <v>106811655</v>
      </c>
      <c r="L988" s="2">
        <v>44552</v>
      </c>
      <c r="M988">
        <v>21</v>
      </c>
      <c r="N988">
        <v>1</v>
      </c>
      <c r="O988">
        <v>7</v>
      </c>
      <c r="P988">
        <v>4</v>
      </c>
      <c r="Q988" t="s">
        <v>7</v>
      </c>
    </row>
    <row r="989" spans="1:22">
      <c r="A989" t="s">
        <v>998</v>
      </c>
      <c r="B989" s="671" t="s">
        <v>1057</v>
      </c>
      <c r="C989">
        <v>0</v>
      </c>
      <c r="D989" t="s">
        <v>762</v>
      </c>
      <c r="E989" s="669" t="s">
        <v>942</v>
      </c>
      <c r="F989" s="670" t="s">
        <v>940</v>
      </c>
      <c r="G989" s="671" t="s">
        <v>945</v>
      </c>
      <c r="H989">
        <v>7.75</v>
      </c>
      <c r="J989" s="1" t="s">
        <v>770</v>
      </c>
      <c r="K989">
        <v>107922311</v>
      </c>
      <c r="L989" s="2">
        <v>45612</v>
      </c>
      <c r="M989">
        <v>28</v>
      </c>
      <c r="N989">
        <v>1</v>
      </c>
      <c r="O989">
        <v>0</v>
      </c>
      <c r="P989">
        <v>1</v>
      </c>
      <c r="Q989" t="s">
        <v>7</v>
      </c>
    </row>
    <row r="990" spans="1:22">
      <c r="A990" t="s">
        <v>998</v>
      </c>
      <c r="B990" s="671" t="s">
        <v>1057</v>
      </c>
      <c r="C990">
        <v>0</v>
      </c>
      <c r="D990" t="s">
        <v>765</v>
      </c>
      <c r="E990" s="669" t="s">
        <v>942</v>
      </c>
      <c r="F990" s="672" t="s">
        <v>941</v>
      </c>
      <c r="G990" s="671" t="s">
        <v>945</v>
      </c>
      <c r="H990">
        <v>7.75</v>
      </c>
      <c r="J990" s="1" t="s">
        <v>770</v>
      </c>
      <c r="K990">
        <v>106801970</v>
      </c>
      <c r="L990" s="2">
        <v>44316</v>
      </c>
      <c r="M990">
        <v>21</v>
      </c>
      <c r="N990">
        <v>1</v>
      </c>
      <c r="O990">
        <v>7</v>
      </c>
      <c r="P990">
        <v>1</v>
      </c>
      <c r="Q990" t="s">
        <v>7</v>
      </c>
    </row>
    <row r="991" spans="1:22">
      <c r="A991" t="s">
        <v>998</v>
      </c>
      <c r="B991" s="671" t="s">
        <v>1057</v>
      </c>
      <c r="C991">
        <v>0</v>
      </c>
      <c r="E991" s="669" t="s">
        <v>942</v>
      </c>
      <c r="F991" s="672" t="s">
        <v>941</v>
      </c>
      <c r="G991" s="671" t="s">
        <v>945</v>
      </c>
      <c r="H991">
        <v>7.75</v>
      </c>
      <c r="J991" s="1" t="s">
        <v>770</v>
      </c>
      <c r="K991">
        <v>107224539</v>
      </c>
      <c r="L991" s="2">
        <v>44952</v>
      </c>
      <c r="M991">
        <v>21</v>
      </c>
      <c r="N991">
        <v>1</v>
      </c>
      <c r="O991">
        <v>7</v>
      </c>
      <c r="P991">
        <v>1</v>
      </c>
      <c r="Q991" t="s">
        <v>3</v>
      </c>
    </row>
    <row r="992" spans="1:22">
      <c r="A992" t="s">
        <v>998</v>
      </c>
      <c r="B992" s="671" t="s">
        <v>1057</v>
      </c>
      <c r="C992">
        <v>0</v>
      </c>
      <c r="D992" t="s">
        <v>757</v>
      </c>
      <c r="E992" s="669" t="s">
        <v>942</v>
      </c>
      <c r="F992" s="672" t="s">
        <v>941</v>
      </c>
      <c r="G992" s="671" t="s">
        <v>945</v>
      </c>
      <c r="H992">
        <v>7.75</v>
      </c>
      <c r="J992" s="1" t="s">
        <v>770</v>
      </c>
      <c r="K992">
        <v>106802459</v>
      </c>
      <c r="L992" s="2">
        <v>44540</v>
      </c>
      <c r="M992">
        <v>28</v>
      </c>
      <c r="N992">
        <v>1</v>
      </c>
      <c r="O992">
        <v>7</v>
      </c>
      <c r="P992">
        <v>5</v>
      </c>
      <c r="Q992" t="s">
        <v>7</v>
      </c>
    </row>
    <row r="993" spans="1:22">
      <c r="A993" t="s">
        <v>754</v>
      </c>
      <c r="B993" s="671" t="s">
        <v>945</v>
      </c>
      <c r="C993">
        <v>2E-3</v>
      </c>
      <c r="D993" t="s">
        <v>757</v>
      </c>
      <c r="E993" s="669" t="s">
        <v>939</v>
      </c>
      <c r="F993" s="670" t="s">
        <v>937</v>
      </c>
      <c r="G993" s="671" t="s">
        <v>945</v>
      </c>
      <c r="H993">
        <v>7.7519999999999998</v>
      </c>
      <c r="J993" s="1" t="s">
        <v>770</v>
      </c>
      <c r="K993">
        <v>106907942</v>
      </c>
      <c r="L993" s="2">
        <v>44651</v>
      </c>
      <c r="M993">
        <v>21</v>
      </c>
      <c r="N993">
        <v>2</v>
      </c>
      <c r="O993">
        <v>12</v>
      </c>
      <c r="P993">
        <v>1</v>
      </c>
      <c r="Q993" t="s">
        <v>7</v>
      </c>
    </row>
    <row r="994" spans="1:22">
      <c r="A994" t="s">
        <v>998</v>
      </c>
      <c r="B994" s="671" t="s">
        <v>945</v>
      </c>
      <c r="C994">
        <v>3.0000000000000001E-3</v>
      </c>
      <c r="D994" t="s">
        <v>757</v>
      </c>
      <c r="E994" s="669" t="s">
        <v>942</v>
      </c>
      <c r="F994" t="s">
        <v>1062</v>
      </c>
      <c r="G994" s="671" t="s">
        <v>945</v>
      </c>
      <c r="H994">
        <v>7.7530000000000001</v>
      </c>
      <c r="J994" s="1" t="s">
        <v>770</v>
      </c>
      <c r="K994">
        <v>104998988</v>
      </c>
      <c r="L994" s="2">
        <v>42734</v>
      </c>
      <c r="M994">
        <v>30</v>
      </c>
      <c r="N994">
        <v>1</v>
      </c>
      <c r="O994">
        <v>7</v>
      </c>
      <c r="P994">
        <v>4</v>
      </c>
      <c r="Q994" t="s">
        <v>7</v>
      </c>
    </row>
    <row r="995" spans="1:22">
      <c r="A995" t="s">
        <v>998</v>
      </c>
      <c r="B995" s="671" t="s">
        <v>945</v>
      </c>
      <c r="C995">
        <v>4.0000000000000001E-3</v>
      </c>
      <c r="D995" t="s">
        <v>765</v>
      </c>
      <c r="E995" s="669" t="s">
        <v>942</v>
      </c>
      <c r="F995" s="671" t="s">
        <v>954</v>
      </c>
      <c r="G995" s="671" t="s">
        <v>945</v>
      </c>
      <c r="H995">
        <v>7.7539999999999996</v>
      </c>
      <c r="J995" s="1" t="s">
        <v>770</v>
      </c>
      <c r="K995">
        <v>108029463</v>
      </c>
      <c r="L995" s="2">
        <v>45712</v>
      </c>
      <c r="M995">
        <v>1</v>
      </c>
      <c r="N995">
        <v>1</v>
      </c>
      <c r="O995">
        <v>7</v>
      </c>
      <c r="P995">
        <v>1</v>
      </c>
      <c r="Q995" t="s">
        <v>8</v>
      </c>
      <c r="R995">
        <v>35.177644999999998</v>
      </c>
      <c r="S995">
        <v>-79.431486000000007</v>
      </c>
      <c r="T995" t="s">
        <v>1037</v>
      </c>
      <c r="U995" t="s">
        <v>367</v>
      </c>
      <c r="V995">
        <v>0.20280000000000001</v>
      </c>
    </row>
    <row r="996" spans="1:22">
      <c r="A996" t="s">
        <v>754</v>
      </c>
      <c r="B996" s="671" t="s">
        <v>945</v>
      </c>
      <c r="C996">
        <v>4.0000000000000001E-3</v>
      </c>
      <c r="D996" t="s">
        <v>758</v>
      </c>
      <c r="E996" s="669" t="s">
        <v>938</v>
      </c>
      <c r="F996" t="s">
        <v>950</v>
      </c>
      <c r="G996" s="671" t="s">
        <v>945</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998</v>
      </c>
      <c r="B997" s="671" t="s">
        <v>945</v>
      </c>
      <c r="C997">
        <v>6.0000000000000001E-3</v>
      </c>
      <c r="D997" t="s">
        <v>758</v>
      </c>
      <c r="E997" s="669" t="s">
        <v>942</v>
      </c>
      <c r="F997" s="671" t="s">
        <v>954</v>
      </c>
      <c r="G997" s="671" t="s">
        <v>945</v>
      </c>
      <c r="H997">
        <v>7.7560000000000002</v>
      </c>
      <c r="J997" s="1" t="s">
        <v>770</v>
      </c>
      <c r="K997">
        <v>108377443</v>
      </c>
      <c r="L997" s="2">
        <v>46041</v>
      </c>
      <c r="M997">
        <v>30</v>
      </c>
      <c r="N997">
        <v>1</v>
      </c>
      <c r="O997">
        <v>0</v>
      </c>
      <c r="P997">
        <v>4</v>
      </c>
      <c r="Q997" t="s">
        <v>7</v>
      </c>
    </row>
    <row r="998" spans="1:22">
      <c r="A998" t="s">
        <v>998</v>
      </c>
      <c r="B998" s="671" t="s">
        <v>945</v>
      </c>
      <c r="C998">
        <v>6.0000000000000001E-3</v>
      </c>
      <c r="D998" t="s">
        <v>757</v>
      </c>
      <c r="E998" s="669" t="s">
        <v>942</v>
      </c>
      <c r="F998" s="672" t="s">
        <v>941</v>
      </c>
      <c r="G998" s="671" t="s">
        <v>945</v>
      </c>
      <c r="H998">
        <v>7.7560000000000002</v>
      </c>
      <c r="J998" s="1" t="s">
        <v>770</v>
      </c>
      <c r="K998">
        <v>106891013</v>
      </c>
      <c r="L998" s="2">
        <v>44636</v>
      </c>
      <c r="M998">
        <v>24</v>
      </c>
      <c r="N998">
        <v>1</v>
      </c>
      <c r="O998">
        <v>0</v>
      </c>
      <c r="P998">
        <v>1</v>
      </c>
      <c r="Q998" t="s">
        <v>8</v>
      </c>
    </row>
    <row r="999" spans="1:22">
      <c r="A999" t="s">
        <v>998</v>
      </c>
      <c r="B999" s="671" t="s">
        <v>1057</v>
      </c>
      <c r="C999">
        <v>6.0000000000000001E-3</v>
      </c>
      <c r="D999" t="s">
        <v>757</v>
      </c>
      <c r="E999" s="669" t="s">
        <v>942</v>
      </c>
      <c r="F999" s="670" t="s">
        <v>940</v>
      </c>
      <c r="G999" s="671" t="s">
        <v>945</v>
      </c>
      <c r="H999">
        <v>7.7560000000000002</v>
      </c>
      <c r="J999" s="1" t="s">
        <v>770</v>
      </c>
      <c r="K999">
        <v>106802032</v>
      </c>
      <c r="L999" s="2">
        <v>44348</v>
      </c>
      <c r="M999">
        <v>21</v>
      </c>
      <c r="N999">
        <v>1</v>
      </c>
      <c r="O999">
        <v>7</v>
      </c>
      <c r="P999">
        <v>1</v>
      </c>
      <c r="Q999" t="s">
        <v>7</v>
      </c>
    </row>
    <row r="1000" spans="1:22">
      <c r="A1000" t="s">
        <v>998</v>
      </c>
      <c r="B1000" s="671" t="s">
        <v>945</v>
      </c>
      <c r="C1000">
        <v>8.9999999999999993E-3</v>
      </c>
      <c r="D1000" t="s">
        <v>765</v>
      </c>
      <c r="E1000" s="669" t="s">
        <v>942</v>
      </c>
      <c r="F1000" s="672" t="s">
        <v>941</v>
      </c>
      <c r="G1000" s="671" t="s">
        <v>945</v>
      </c>
      <c r="H1000">
        <v>7.7590000000000003</v>
      </c>
      <c r="J1000" s="1" t="s">
        <v>770</v>
      </c>
      <c r="K1000">
        <v>107479859</v>
      </c>
      <c r="L1000" s="2">
        <v>45206</v>
      </c>
      <c r="M1000">
        <v>26</v>
      </c>
      <c r="N1000">
        <v>1</v>
      </c>
      <c r="O1000">
        <v>7</v>
      </c>
      <c r="P1000">
        <v>5</v>
      </c>
      <c r="Q1000" t="s">
        <v>7</v>
      </c>
    </row>
    <row r="1001" spans="1:22">
      <c r="A1001" t="s">
        <v>998</v>
      </c>
      <c r="B1001" s="671" t="s">
        <v>945</v>
      </c>
      <c r="C1001">
        <v>8.9999999999999993E-3</v>
      </c>
      <c r="D1001" t="s">
        <v>765</v>
      </c>
      <c r="E1001" s="669" t="s">
        <v>942</v>
      </c>
      <c r="G1001" s="671" t="s">
        <v>945</v>
      </c>
      <c r="H1001">
        <v>7.7590000000000003</v>
      </c>
      <c r="J1001" s="1" t="s">
        <v>770</v>
      </c>
      <c r="K1001">
        <v>107928263</v>
      </c>
      <c r="L1001" s="2">
        <v>45616</v>
      </c>
      <c r="M1001">
        <v>21</v>
      </c>
      <c r="N1001">
        <v>2</v>
      </c>
      <c r="O1001">
        <v>7</v>
      </c>
      <c r="P1001">
        <v>1</v>
      </c>
      <c r="Q1001" t="s">
        <v>7</v>
      </c>
    </row>
    <row r="1002" spans="1:22">
      <c r="A1002" t="s">
        <v>998</v>
      </c>
      <c r="B1002" s="671" t="s">
        <v>945</v>
      </c>
      <c r="C1002">
        <v>1.2999999999999999E-2</v>
      </c>
      <c r="D1002" t="s">
        <v>765</v>
      </c>
      <c r="E1002" s="669" t="s">
        <v>942</v>
      </c>
      <c r="F1002" t="s">
        <v>1049</v>
      </c>
      <c r="G1002" s="671" t="s">
        <v>945</v>
      </c>
      <c r="H1002">
        <v>7.7629999999999999</v>
      </c>
      <c r="J1002" s="1" t="s">
        <v>770</v>
      </c>
      <c r="K1002">
        <v>107925112</v>
      </c>
      <c r="L1002" s="2">
        <v>45614</v>
      </c>
      <c r="M1002">
        <v>28</v>
      </c>
      <c r="N1002">
        <v>1</v>
      </c>
      <c r="O1002">
        <v>7</v>
      </c>
      <c r="P1002">
        <v>1</v>
      </c>
      <c r="Q1002" t="s">
        <v>7</v>
      </c>
    </row>
    <row r="1003" spans="1:22">
      <c r="A1003" t="s">
        <v>998</v>
      </c>
      <c r="B1003" s="671" t="s">
        <v>945</v>
      </c>
      <c r="C1003">
        <v>1.4E-2</v>
      </c>
      <c r="D1003" t="s">
        <v>757</v>
      </c>
      <c r="E1003" s="669" t="s">
        <v>942</v>
      </c>
      <c r="F1003" t="s">
        <v>1049</v>
      </c>
      <c r="G1003" s="671" t="s">
        <v>945</v>
      </c>
      <c r="H1003">
        <v>7.7640000000000002</v>
      </c>
      <c r="J1003" s="1" t="s">
        <v>770</v>
      </c>
      <c r="K1003">
        <v>106802436</v>
      </c>
      <c r="L1003" s="2">
        <v>44538</v>
      </c>
      <c r="M1003">
        <v>21</v>
      </c>
      <c r="N1003">
        <v>1</v>
      </c>
      <c r="O1003">
        <v>0</v>
      </c>
      <c r="P1003">
        <v>1</v>
      </c>
      <c r="Q1003" t="s">
        <v>7</v>
      </c>
    </row>
    <row r="1004" spans="1:22">
      <c r="A1004" t="s">
        <v>998</v>
      </c>
      <c r="B1004" s="671" t="s">
        <v>945</v>
      </c>
      <c r="C1004">
        <v>1.7000000000000001E-2</v>
      </c>
      <c r="D1004" t="s">
        <v>765</v>
      </c>
      <c r="E1004" s="669" t="s">
        <v>942</v>
      </c>
      <c r="F1004" t="s">
        <v>1049</v>
      </c>
      <c r="G1004" s="671" t="s">
        <v>945</v>
      </c>
      <c r="H1004">
        <v>7.7670000000000003</v>
      </c>
      <c r="J1004" s="1" t="s">
        <v>770</v>
      </c>
      <c r="K1004">
        <v>108541324</v>
      </c>
      <c r="L1004" s="2">
        <v>46199</v>
      </c>
      <c r="M1004">
        <v>22</v>
      </c>
      <c r="N1004">
        <v>1</v>
      </c>
      <c r="O1004">
        <v>0</v>
      </c>
      <c r="P1004">
        <v>1</v>
      </c>
      <c r="Q1004" t="s">
        <v>7</v>
      </c>
    </row>
    <row r="1005" spans="1:22">
      <c r="A1005" t="s">
        <v>998</v>
      </c>
      <c r="B1005" s="671" t="s">
        <v>945</v>
      </c>
      <c r="C1005">
        <v>1.9E-2</v>
      </c>
      <c r="D1005" t="s">
        <v>765</v>
      </c>
      <c r="E1005" s="669" t="s">
        <v>942</v>
      </c>
      <c r="F1005" t="s">
        <v>1049</v>
      </c>
      <c r="G1005" s="671" t="s">
        <v>945</v>
      </c>
      <c r="H1005">
        <v>7.7690000000000001</v>
      </c>
      <c r="J1005" s="1" t="s">
        <v>770</v>
      </c>
      <c r="K1005">
        <v>107870047</v>
      </c>
      <c r="L1005" s="2">
        <v>45568</v>
      </c>
      <c r="M1005">
        <v>28</v>
      </c>
      <c r="N1005">
        <v>1</v>
      </c>
      <c r="O1005">
        <v>0</v>
      </c>
      <c r="P1005">
        <v>1</v>
      </c>
      <c r="Q1005" t="s">
        <v>7</v>
      </c>
    </row>
    <row r="1006" spans="1:22">
      <c r="A1006" t="s">
        <v>998</v>
      </c>
      <c r="B1006" s="671" t="s">
        <v>945</v>
      </c>
      <c r="C1006">
        <v>1.9E-2</v>
      </c>
      <c r="D1006" t="s">
        <v>765</v>
      </c>
      <c r="E1006" s="669" t="s">
        <v>942</v>
      </c>
      <c r="F1006" t="s">
        <v>1049</v>
      </c>
      <c r="G1006" s="671" t="s">
        <v>945</v>
      </c>
      <c r="H1006">
        <v>7.7690000000000001</v>
      </c>
      <c r="J1006" s="1" t="s">
        <v>770</v>
      </c>
      <c r="K1006">
        <v>108436439</v>
      </c>
      <c r="L1006" s="2">
        <v>46054</v>
      </c>
      <c r="M1006">
        <v>28</v>
      </c>
      <c r="N1006">
        <v>4</v>
      </c>
      <c r="O1006">
        <v>7</v>
      </c>
      <c r="P1006">
        <v>1</v>
      </c>
      <c r="Q1006" t="s">
        <v>7</v>
      </c>
    </row>
    <row r="1007" spans="1:22">
      <c r="A1007" t="s">
        <v>998</v>
      </c>
      <c r="B1007" s="671" t="s">
        <v>945</v>
      </c>
      <c r="C1007">
        <v>1.9E-2</v>
      </c>
      <c r="D1007" t="s">
        <v>765</v>
      </c>
      <c r="E1007" s="669" t="s">
        <v>942</v>
      </c>
      <c r="G1007" s="671" t="s">
        <v>945</v>
      </c>
      <c r="H1007">
        <v>7.7690000000000001</v>
      </c>
      <c r="J1007" s="1" t="s">
        <v>770</v>
      </c>
      <c r="K1007">
        <v>107260671</v>
      </c>
      <c r="L1007" s="2">
        <v>44989</v>
      </c>
      <c r="M1007">
        <v>21</v>
      </c>
      <c r="N1007">
        <v>1</v>
      </c>
      <c r="O1007">
        <v>7</v>
      </c>
      <c r="P1007">
        <v>2</v>
      </c>
      <c r="Q1007" t="s">
        <v>7</v>
      </c>
    </row>
    <row r="1008" spans="1:22">
      <c r="A1008" t="s">
        <v>998</v>
      </c>
      <c r="B1008" s="671" t="s">
        <v>945</v>
      </c>
      <c r="C1008">
        <v>2.3E-2</v>
      </c>
      <c r="D1008" t="s">
        <v>765</v>
      </c>
      <c r="E1008" s="669" t="s">
        <v>942</v>
      </c>
      <c r="F1008" t="s">
        <v>1049</v>
      </c>
      <c r="G1008" s="671" t="s">
        <v>945</v>
      </c>
      <c r="H1008">
        <v>7.7729999999999997</v>
      </c>
      <c r="J1008" s="1" t="s">
        <v>770</v>
      </c>
      <c r="K1008">
        <v>107424312</v>
      </c>
      <c r="L1008" s="2">
        <v>45152</v>
      </c>
      <c r="M1008">
        <v>21</v>
      </c>
      <c r="N1008">
        <v>1</v>
      </c>
      <c r="O1008">
        <v>0</v>
      </c>
      <c r="P1008">
        <v>1</v>
      </c>
      <c r="Q1008" t="s">
        <v>7</v>
      </c>
    </row>
    <row r="1009" spans="1:17">
      <c r="A1009" t="s">
        <v>998</v>
      </c>
      <c r="B1009" s="671" t="s">
        <v>945</v>
      </c>
      <c r="C1009">
        <v>2.5000000000000001E-2</v>
      </c>
      <c r="D1009" t="s">
        <v>765</v>
      </c>
      <c r="E1009" s="669" t="s">
        <v>942</v>
      </c>
      <c r="F1009" t="s">
        <v>1049</v>
      </c>
      <c r="G1009" s="671" t="s">
        <v>945</v>
      </c>
      <c r="H1009">
        <v>7.7750000000000004</v>
      </c>
      <c r="J1009" s="1" t="s">
        <v>770</v>
      </c>
      <c r="K1009">
        <v>107276706</v>
      </c>
      <c r="L1009" s="2">
        <v>45005</v>
      </c>
      <c r="M1009">
        <v>21</v>
      </c>
      <c r="N1009">
        <v>1</v>
      </c>
      <c r="O1009">
        <v>7</v>
      </c>
      <c r="P1009">
        <v>1</v>
      </c>
      <c r="Q1009" t="s">
        <v>7</v>
      </c>
    </row>
    <row r="1010" spans="1:17">
      <c r="A1010" t="s">
        <v>998</v>
      </c>
      <c r="B1010" s="671" t="s">
        <v>945</v>
      </c>
      <c r="C1010">
        <v>2.5999999999999999E-2</v>
      </c>
      <c r="D1010" t="s">
        <v>6</v>
      </c>
      <c r="E1010" s="672" t="s">
        <v>941</v>
      </c>
      <c r="F1010" t="s">
        <v>1049</v>
      </c>
      <c r="G1010" s="671" t="s">
        <v>945</v>
      </c>
      <c r="H1010">
        <v>8.0950000000000006</v>
      </c>
      <c r="J1010" s="1" t="s">
        <v>770</v>
      </c>
      <c r="K1010">
        <v>107521749</v>
      </c>
      <c r="L1010" s="2">
        <v>45239</v>
      </c>
      <c r="M1010">
        <v>28</v>
      </c>
      <c r="N1010">
        <v>1</v>
      </c>
      <c r="O1010">
        <v>0</v>
      </c>
      <c r="P1010">
        <v>1</v>
      </c>
      <c r="Q1010" t="s">
        <v>7</v>
      </c>
    </row>
    <row r="1011" spans="1:17">
      <c r="A1011" t="s">
        <v>998</v>
      </c>
      <c r="B1011" s="671" t="s">
        <v>945</v>
      </c>
      <c r="C1011">
        <v>1.2E-2</v>
      </c>
      <c r="D1011" t="s">
        <v>6</v>
      </c>
      <c r="E1011" s="672" t="s">
        <v>941</v>
      </c>
      <c r="F1011" t="s">
        <v>1049</v>
      </c>
      <c r="G1011" s="671" t="s">
        <v>945</v>
      </c>
      <c r="H1011">
        <v>8.109</v>
      </c>
      <c r="J1011" s="1" t="s">
        <v>770</v>
      </c>
      <c r="K1011">
        <v>108043216</v>
      </c>
      <c r="L1011" s="2">
        <v>45725</v>
      </c>
      <c r="M1011">
        <v>28</v>
      </c>
      <c r="N1011">
        <v>1</v>
      </c>
      <c r="O1011">
        <v>0</v>
      </c>
      <c r="P1011">
        <v>4</v>
      </c>
      <c r="Q1011" t="s">
        <v>7</v>
      </c>
    </row>
    <row r="1012" spans="1:17">
      <c r="A1012" t="s">
        <v>998</v>
      </c>
      <c r="B1012" s="671" t="s">
        <v>945</v>
      </c>
      <c r="C1012">
        <v>0.01</v>
      </c>
      <c r="D1012" t="s">
        <v>6</v>
      </c>
      <c r="E1012" s="672" t="s">
        <v>941</v>
      </c>
      <c r="F1012" t="s">
        <v>1049</v>
      </c>
      <c r="G1012" s="671" t="s">
        <v>945</v>
      </c>
      <c r="H1012">
        <v>8.1110000000000007</v>
      </c>
      <c r="J1012" s="1" t="s">
        <v>770</v>
      </c>
      <c r="K1012">
        <v>105806661</v>
      </c>
      <c r="L1012" s="2">
        <v>43529</v>
      </c>
      <c r="M1012">
        <v>30</v>
      </c>
      <c r="N1012">
        <v>1</v>
      </c>
      <c r="O1012">
        <v>0</v>
      </c>
      <c r="P1012">
        <v>3</v>
      </c>
      <c r="Q1012" t="s">
        <v>3</v>
      </c>
    </row>
    <row r="1013" spans="1:17">
      <c r="A1013" t="s">
        <v>998</v>
      </c>
      <c r="B1013" s="671" t="s">
        <v>945</v>
      </c>
      <c r="C1013">
        <v>0.01</v>
      </c>
      <c r="D1013" t="s">
        <v>6</v>
      </c>
      <c r="E1013" s="672" t="s">
        <v>941</v>
      </c>
      <c r="F1013" s="669" t="s">
        <v>942</v>
      </c>
      <c r="G1013" s="671" t="s">
        <v>945</v>
      </c>
      <c r="H1013">
        <v>8.1110000000000007</v>
      </c>
      <c r="J1013" s="1" t="s">
        <v>770</v>
      </c>
      <c r="K1013">
        <v>107353813</v>
      </c>
      <c r="L1013" s="2">
        <v>45080</v>
      </c>
      <c r="M1013">
        <v>21</v>
      </c>
      <c r="N1013">
        <v>1</v>
      </c>
      <c r="O1013">
        <v>0</v>
      </c>
      <c r="P1013">
        <v>1</v>
      </c>
      <c r="Q1013" t="s">
        <v>7</v>
      </c>
    </row>
    <row r="1014" spans="1:17">
      <c r="A1014" t="s">
        <v>998</v>
      </c>
      <c r="B1014" s="671" t="s">
        <v>945</v>
      </c>
      <c r="C1014">
        <v>8.9999999999999993E-3</v>
      </c>
      <c r="D1014" t="s">
        <v>6</v>
      </c>
      <c r="E1014" s="672" t="s">
        <v>941</v>
      </c>
      <c r="F1014" s="669" t="s">
        <v>942</v>
      </c>
      <c r="G1014" s="671" t="s">
        <v>945</v>
      </c>
      <c r="H1014">
        <v>8.1120000000000001</v>
      </c>
      <c r="J1014" s="1" t="s">
        <v>770</v>
      </c>
      <c r="K1014">
        <v>107502134</v>
      </c>
      <c r="L1014" s="2">
        <v>45224</v>
      </c>
      <c r="M1014">
        <v>21</v>
      </c>
      <c r="N1014">
        <v>1</v>
      </c>
      <c r="O1014">
        <v>0</v>
      </c>
      <c r="P1014">
        <v>1</v>
      </c>
      <c r="Q1014" t="s">
        <v>7</v>
      </c>
    </row>
    <row r="1015" spans="1:17">
      <c r="A1015" t="s">
        <v>998</v>
      </c>
      <c r="B1015" s="671" t="s">
        <v>945</v>
      </c>
      <c r="C1015">
        <v>8.9999999999999993E-3</v>
      </c>
      <c r="D1015" t="s">
        <v>6</v>
      </c>
      <c r="E1015" s="672" t="s">
        <v>941</v>
      </c>
      <c r="F1015" s="669" t="s">
        <v>942</v>
      </c>
      <c r="G1015" s="671" t="s">
        <v>945</v>
      </c>
      <c r="H1015">
        <v>8.1120000000000001</v>
      </c>
      <c r="J1015" s="1" t="s">
        <v>770</v>
      </c>
      <c r="K1015">
        <v>107845491</v>
      </c>
      <c r="L1015" s="2">
        <v>45546</v>
      </c>
      <c r="M1015">
        <v>28</v>
      </c>
      <c r="N1015">
        <v>1</v>
      </c>
      <c r="O1015">
        <v>0</v>
      </c>
      <c r="P1015">
        <v>1</v>
      </c>
      <c r="Q1015" t="s">
        <v>7</v>
      </c>
    </row>
    <row r="1016" spans="1:17">
      <c r="A1016" t="s">
        <v>998</v>
      </c>
      <c r="B1016" s="671" t="s">
        <v>945</v>
      </c>
      <c r="C1016">
        <v>8.0000000000000002E-3</v>
      </c>
      <c r="D1016" t="s">
        <v>6</v>
      </c>
      <c r="E1016" s="672" t="s">
        <v>941</v>
      </c>
      <c r="F1016" t="s">
        <v>1049</v>
      </c>
      <c r="G1016" s="671" t="s">
        <v>945</v>
      </c>
      <c r="H1016">
        <v>8.1129999999999995</v>
      </c>
      <c r="J1016" s="1" t="s">
        <v>770</v>
      </c>
      <c r="K1016">
        <v>107637697</v>
      </c>
      <c r="L1016" s="2">
        <v>45349</v>
      </c>
      <c r="M1016">
        <v>21</v>
      </c>
      <c r="N1016">
        <v>2</v>
      </c>
      <c r="O1016">
        <v>7</v>
      </c>
      <c r="P1016">
        <v>1</v>
      </c>
      <c r="Q1016" t="s">
        <v>7</v>
      </c>
    </row>
    <row r="1017" spans="1:17">
      <c r="A1017" t="s">
        <v>998</v>
      </c>
      <c r="B1017" s="671" t="s">
        <v>945</v>
      </c>
      <c r="C1017">
        <v>6.0000000000000001E-3</v>
      </c>
      <c r="D1017" t="s">
        <v>762</v>
      </c>
      <c r="E1017" s="672" t="s">
        <v>941</v>
      </c>
      <c r="F1017" t="s">
        <v>1049</v>
      </c>
      <c r="G1017" s="671" t="s">
        <v>945</v>
      </c>
      <c r="H1017">
        <v>8.1150000000000002</v>
      </c>
      <c r="J1017" s="1" t="s">
        <v>770</v>
      </c>
      <c r="K1017">
        <v>108295295</v>
      </c>
      <c r="L1017" s="2">
        <v>45966</v>
      </c>
      <c r="M1017">
        <v>28</v>
      </c>
      <c r="N1017">
        <v>1</v>
      </c>
      <c r="O1017">
        <v>12</v>
      </c>
      <c r="P1017">
        <v>1</v>
      </c>
      <c r="Q1017" t="s">
        <v>7</v>
      </c>
    </row>
    <row r="1018" spans="1:17">
      <c r="A1018" t="s">
        <v>998</v>
      </c>
      <c r="B1018" s="671" t="s">
        <v>1057</v>
      </c>
      <c r="C1018">
        <v>4.0000000000000001E-3</v>
      </c>
      <c r="D1018" t="s">
        <v>762</v>
      </c>
      <c r="E1018" s="672" t="s">
        <v>941</v>
      </c>
      <c r="F1018" t="s">
        <v>1049</v>
      </c>
      <c r="G1018" s="671" t="s">
        <v>945</v>
      </c>
      <c r="H1018">
        <v>8.1170000000000009</v>
      </c>
      <c r="J1018" s="1" t="s">
        <v>770</v>
      </c>
      <c r="K1018">
        <v>106984104</v>
      </c>
      <c r="L1018" s="2">
        <v>44724</v>
      </c>
      <c r="M1018">
        <v>17</v>
      </c>
      <c r="N1018">
        <v>1</v>
      </c>
      <c r="O1018">
        <v>0</v>
      </c>
      <c r="P1018">
        <v>5</v>
      </c>
      <c r="Q1018" t="s">
        <v>7</v>
      </c>
    </row>
    <row r="1019" spans="1:17">
      <c r="A1019" t="s">
        <v>998</v>
      </c>
      <c r="B1019" s="671" t="s">
        <v>945</v>
      </c>
      <c r="C1019">
        <v>0</v>
      </c>
      <c r="D1019" t="s">
        <v>758</v>
      </c>
      <c r="E1019" s="672" t="s">
        <v>941</v>
      </c>
      <c r="F1019" t="s">
        <v>962</v>
      </c>
      <c r="G1019" s="671" t="s">
        <v>945</v>
      </c>
      <c r="H1019">
        <v>8.1210000000000004</v>
      </c>
      <c r="J1019" s="1" t="s">
        <v>770</v>
      </c>
      <c r="K1019">
        <v>108392352</v>
      </c>
      <c r="L1019" s="2">
        <v>46058</v>
      </c>
      <c r="M1019">
        <v>17</v>
      </c>
      <c r="N1019">
        <v>1</v>
      </c>
      <c r="O1019">
        <v>8</v>
      </c>
      <c r="P1019">
        <v>4</v>
      </c>
      <c r="Q1019" t="s">
        <v>7</v>
      </c>
    </row>
    <row r="1020" spans="1:17">
      <c r="A1020" t="s">
        <v>998</v>
      </c>
      <c r="B1020" s="671" t="s">
        <v>945</v>
      </c>
      <c r="C1020">
        <v>0</v>
      </c>
      <c r="E1020" s="672" t="s">
        <v>941</v>
      </c>
      <c r="F1020" t="s">
        <v>962</v>
      </c>
      <c r="G1020" s="671" t="s">
        <v>945</v>
      </c>
      <c r="H1020">
        <v>8.1210000000000004</v>
      </c>
      <c r="J1020" s="1" t="s">
        <v>770</v>
      </c>
      <c r="K1020">
        <v>108155197</v>
      </c>
      <c r="L1020" s="2">
        <v>45835</v>
      </c>
      <c r="M1020">
        <v>21</v>
      </c>
      <c r="N1020">
        <v>2</v>
      </c>
      <c r="O1020">
        <v>7</v>
      </c>
      <c r="P1020">
        <v>1</v>
      </c>
      <c r="Q1020" t="s">
        <v>7</v>
      </c>
    </row>
    <row r="1021" spans="1:17">
      <c r="A1021" t="s">
        <v>998</v>
      </c>
      <c r="B1021" s="671" t="s">
        <v>945</v>
      </c>
      <c r="C1021">
        <v>0</v>
      </c>
      <c r="E1021" s="672" t="s">
        <v>941</v>
      </c>
      <c r="F1021" t="s">
        <v>962</v>
      </c>
      <c r="G1021" s="671" t="s">
        <v>945</v>
      </c>
      <c r="H1021">
        <v>8.1210000000000004</v>
      </c>
      <c r="J1021" s="1" t="s">
        <v>770</v>
      </c>
      <c r="K1021">
        <v>108033754</v>
      </c>
      <c r="L1021" s="2">
        <v>45716</v>
      </c>
      <c r="M1021">
        <v>30</v>
      </c>
      <c r="N1021">
        <v>1</v>
      </c>
      <c r="O1021">
        <v>7</v>
      </c>
      <c r="P1021">
        <v>1</v>
      </c>
      <c r="Q1021" t="s">
        <v>3</v>
      </c>
    </row>
    <row r="1022" spans="1:17">
      <c r="A1022" t="s">
        <v>998</v>
      </c>
      <c r="B1022" s="671" t="s">
        <v>945</v>
      </c>
      <c r="C1022">
        <v>0</v>
      </c>
      <c r="E1022" s="672" t="s">
        <v>941</v>
      </c>
      <c r="F1022" t="s">
        <v>1111</v>
      </c>
      <c r="G1022" s="671" t="s">
        <v>945</v>
      </c>
      <c r="H1022">
        <v>8.1210000000000004</v>
      </c>
      <c r="J1022" s="1" t="s">
        <v>770</v>
      </c>
      <c r="K1022">
        <v>106801984</v>
      </c>
      <c r="L1022" s="2">
        <v>44323</v>
      </c>
      <c r="M1022">
        <v>21</v>
      </c>
      <c r="N1022">
        <v>2</v>
      </c>
      <c r="O1022">
        <v>7</v>
      </c>
      <c r="P1022">
        <v>1</v>
      </c>
      <c r="Q1022" t="s">
        <v>3</v>
      </c>
    </row>
    <row r="1023" spans="1:17">
      <c r="A1023" t="s">
        <v>998</v>
      </c>
      <c r="B1023" s="671" t="s">
        <v>945</v>
      </c>
      <c r="C1023">
        <v>0</v>
      </c>
      <c r="E1023" s="672" t="s">
        <v>941</v>
      </c>
      <c r="F1023" t="s">
        <v>1062</v>
      </c>
      <c r="G1023" s="671" t="s">
        <v>945</v>
      </c>
      <c r="H1023">
        <v>8.1210000000000004</v>
      </c>
      <c r="J1023" s="1" t="s">
        <v>770</v>
      </c>
      <c r="K1023">
        <v>108203575</v>
      </c>
      <c r="L1023" s="2">
        <v>45886</v>
      </c>
      <c r="M1023">
        <v>21</v>
      </c>
      <c r="N1023">
        <v>1</v>
      </c>
      <c r="O1023">
        <v>7</v>
      </c>
      <c r="P1023">
        <v>1</v>
      </c>
      <c r="Q1023" t="s">
        <v>7</v>
      </c>
    </row>
    <row r="1024" spans="1:17">
      <c r="A1024" t="s">
        <v>998</v>
      </c>
      <c r="B1024" s="671" t="s">
        <v>945</v>
      </c>
      <c r="C1024">
        <v>0</v>
      </c>
      <c r="E1024" s="672" t="s">
        <v>941</v>
      </c>
      <c r="F1024" t="s">
        <v>1049</v>
      </c>
      <c r="G1024" s="671" t="s">
        <v>945</v>
      </c>
      <c r="H1024">
        <v>8.1210000000000004</v>
      </c>
      <c r="J1024" s="1" t="s">
        <v>770</v>
      </c>
      <c r="K1024">
        <v>105028152</v>
      </c>
      <c r="L1024" s="2">
        <v>42769</v>
      </c>
      <c r="M1024">
        <v>21</v>
      </c>
      <c r="N1024">
        <v>1</v>
      </c>
      <c r="O1024">
        <v>7</v>
      </c>
      <c r="P1024">
        <v>1</v>
      </c>
      <c r="Q1024" t="s">
        <v>7</v>
      </c>
    </row>
    <row r="1025" spans="1:17">
      <c r="A1025" t="s">
        <v>998</v>
      </c>
      <c r="B1025" s="671" t="s">
        <v>945</v>
      </c>
      <c r="C1025">
        <v>0</v>
      </c>
      <c r="D1025" t="s">
        <v>757</v>
      </c>
      <c r="E1025" s="672" t="s">
        <v>941</v>
      </c>
      <c r="F1025" t="s">
        <v>1049</v>
      </c>
      <c r="G1025" s="671" t="s">
        <v>945</v>
      </c>
      <c r="H1025">
        <v>8.1210000000000004</v>
      </c>
      <c r="J1025" s="1" t="s">
        <v>770</v>
      </c>
      <c r="K1025">
        <v>105186074</v>
      </c>
      <c r="L1025" s="2">
        <v>42944</v>
      </c>
      <c r="M1025">
        <v>21</v>
      </c>
      <c r="N1025">
        <v>1</v>
      </c>
      <c r="O1025">
        <v>0</v>
      </c>
      <c r="P1025">
        <v>1</v>
      </c>
      <c r="Q1025" t="s">
        <v>7</v>
      </c>
    </row>
    <row r="1026" spans="1:17">
      <c r="A1026" t="s">
        <v>998</v>
      </c>
      <c r="B1026" s="671" t="s">
        <v>945</v>
      </c>
      <c r="C1026">
        <v>0</v>
      </c>
      <c r="E1026" s="672" t="s">
        <v>941</v>
      </c>
      <c r="F1026" t="s">
        <v>1049</v>
      </c>
      <c r="G1026" s="671" t="s">
        <v>945</v>
      </c>
      <c r="H1026">
        <v>8.1210000000000004</v>
      </c>
      <c r="J1026" s="1" t="s">
        <v>770</v>
      </c>
      <c r="K1026">
        <v>107149990</v>
      </c>
      <c r="L1026" s="2">
        <v>44864</v>
      </c>
      <c r="M1026">
        <v>21</v>
      </c>
      <c r="N1026">
        <v>1</v>
      </c>
      <c r="O1026">
        <v>7</v>
      </c>
      <c r="P1026">
        <v>5</v>
      </c>
      <c r="Q1026" t="s">
        <v>3</v>
      </c>
    </row>
    <row r="1027" spans="1:17">
      <c r="A1027" t="s">
        <v>998</v>
      </c>
      <c r="B1027" s="671" t="s">
        <v>945</v>
      </c>
      <c r="C1027">
        <v>0</v>
      </c>
      <c r="E1027" s="672" t="s">
        <v>941</v>
      </c>
      <c r="F1027" t="s">
        <v>1049</v>
      </c>
      <c r="G1027" s="671" t="s">
        <v>945</v>
      </c>
      <c r="H1027">
        <v>8.1210000000000004</v>
      </c>
      <c r="J1027" s="1" t="s">
        <v>770</v>
      </c>
      <c r="K1027">
        <v>105445138</v>
      </c>
      <c r="L1027" s="2">
        <v>43172</v>
      </c>
      <c r="M1027">
        <v>30</v>
      </c>
      <c r="N1027">
        <v>1</v>
      </c>
      <c r="O1027">
        <v>7</v>
      </c>
      <c r="P1027">
        <v>1</v>
      </c>
      <c r="Q1027" t="s">
        <v>7</v>
      </c>
    </row>
    <row r="1028" spans="1:17">
      <c r="A1028" t="s">
        <v>998</v>
      </c>
      <c r="B1028" s="671" t="s">
        <v>945</v>
      </c>
      <c r="C1028">
        <v>0</v>
      </c>
      <c r="D1028" t="s">
        <v>762</v>
      </c>
      <c r="E1028" s="672" t="s">
        <v>941</v>
      </c>
      <c r="F1028" t="s">
        <v>1049</v>
      </c>
      <c r="G1028" s="671" t="s">
        <v>945</v>
      </c>
      <c r="H1028">
        <v>8.1210000000000004</v>
      </c>
      <c r="J1028" s="1" t="s">
        <v>770</v>
      </c>
      <c r="K1028">
        <v>108568665</v>
      </c>
      <c r="L1028" s="2">
        <v>46226</v>
      </c>
      <c r="M1028">
        <v>30</v>
      </c>
      <c r="N1028">
        <v>2</v>
      </c>
      <c r="O1028">
        <v>12</v>
      </c>
      <c r="P1028">
        <v>1</v>
      </c>
      <c r="Q1028" t="s">
        <v>7</v>
      </c>
    </row>
    <row r="1029" spans="1:17">
      <c r="A1029" t="s">
        <v>998</v>
      </c>
      <c r="B1029" s="671" t="s">
        <v>945</v>
      </c>
      <c r="C1029">
        <v>0</v>
      </c>
      <c r="E1029" s="672" t="s">
        <v>941</v>
      </c>
      <c r="F1029" s="672" t="s">
        <v>1000</v>
      </c>
      <c r="G1029" s="671" t="s">
        <v>945</v>
      </c>
      <c r="H1029">
        <v>8.1210000000000004</v>
      </c>
      <c r="J1029" s="1" t="s">
        <v>770</v>
      </c>
      <c r="K1029">
        <v>105445136</v>
      </c>
      <c r="L1029" s="2">
        <v>43172</v>
      </c>
      <c r="M1029">
        <v>21</v>
      </c>
      <c r="N1029">
        <v>1</v>
      </c>
      <c r="O1029">
        <v>7</v>
      </c>
      <c r="P1029">
        <v>4</v>
      </c>
      <c r="Q1029" t="s">
        <v>7</v>
      </c>
    </row>
    <row r="1030" spans="1:17">
      <c r="A1030" t="s">
        <v>998</v>
      </c>
      <c r="B1030" s="671" t="s">
        <v>945</v>
      </c>
      <c r="C1030">
        <v>0</v>
      </c>
      <c r="E1030" s="672" t="s">
        <v>941</v>
      </c>
      <c r="F1030" t="s">
        <v>1022</v>
      </c>
      <c r="G1030" s="671" t="s">
        <v>945</v>
      </c>
      <c r="H1030">
        <v>8.1210000000000004</v>
      </c>
      <c r="J1030" s="1" t="s">
        <v>770</v>
      </c>
      <c r="K1030">
        <v>106001236</v>
      </c>
      <c r="L1030" s="2">
        <v>43714</v>
      </c>
      <c r="M1030">
        <v>21</v>
      </c>
      <c r="N1030">
        <v>1</v>
      </c>
      <c r="O1030">
        <v>7</v>
      </c>
      <c r="P1030">
        <v>5</v>
      </c>
      <c r="Q1030" t="s">
        <v>7</v>
      </c>
    </row>
    <row r="1031" spans="1:17">
      <c r="A1031" t="s">
        <v>998</v>
      </c>
      <c r="B1031" s="671" t="s">
        <v>945</v>
      </c>
      <c r="C1031">
        <v>0</v>
      </c>
      <c r="D1031" t="s">
        <v>758</v>
      </c>
      <c r="E1031" s="672" t="s">
        <v>941</v>
      </c>
      <c r="F1031" t="s">
        <v>1022</v>
      </c>
      <c r="G1031" s="671" t="s">
        <v>945</v>
      </c>
      <c r="H1031">
        <v>8.1210000000000004</v>
      </c>
      <c r="J1031" s="1" t="s">
        <v>770</v>
      </c>
      <c r="K1031">
        <v>107270739</v>
      </c>
      <c r="L1031" s="2">
        <v>44998</v>
      </c>
      <c r="M1031">
        <v>21</v>
      </c>
      <c r="N1031">
        <v>2</v>
      </c>
      <c r="O1031">
        <v>0</v>
      </c>
      <c r="P1031">
        <v>1</v>
      </c>
      <c r="Q1031" t="s">
        <v>7</v>
      </c>
    </row>
    <row r="1032" spans="1:17">
      <c r="A1032" t="s">
        <v>998</v>
      </c>
      <c r="B1032" s="671" t="s">
        <v>945</v>
      </c>
      <c r="C1032">
        <v>0</v>
      </c>
      <c r="E1032" s="672" t="s">
        <v>941</v>
      </c>
      <c r="F1032" t="s">
        <v>1022</v>
      </c>
      <c r="G1032" s="671" t="s">
        <v>945</v>
      </c>
      <c r="H1032">
        <v>8.1210000000000004</v>
      </c>
      <c r="J1032" s="1" t="s">
        <v>770</v>
      </c>
      <c r="K1032">
        <v>107149987</v>
      </c>
      <c r="L1032" s="2">
        <v>44863</v>
      </c>
      <c r="M1032">
        <v>24</v>
      </c>
      <c r="N1032">
        <v>1</v>
      </c>
      <c r="O1032">
        <v>7</v>
      </c>
      <c r="P1032">
        <v>2</v>
      </c>
      <c r="Q1032" t="s">
        <v>3</v>
      </c>
    </row>
    <row r="1033" spans="1:17">
      <c r="A1033" t="s">
        <v>998</v>
      </c>
      <c r="B1033" s="671" t="s">
        <v>945</v>
      </c>
      <c r="C1033">
        <v>0</v>
      </c>
      <c r="E1033" s="672" t="s">
        <v>941</v>
      </c>
      <c r="F1033" t="s">
        <v>1022</v>
      </c>
      <c r="G1033" s="671" t="s">
        <v>945</v>
      </c>
      <c r="H1033">
        <v>8.1210000000000004</v>
      </c>
      <c r="J1033" s="1" t="s">
        <v>770</v>
      </c>
      <c r="K1033">
        <v>106159982</v>
      </c>
      <c r="L1033" s="2">
        <v>43811</v>
      </c>
      <c r="M1033">
        <v>30</v>
      </c>
      <c r="N1033">
        <v>1</v>
      </c>
      <c r="O1033">
        <v>7</v>
      </c>
      <c r="P1033">
        <v>1</v>
      </c>
      <c r="Q1033" t="s">
        <v>3</v>
      </c>
    </row>
    <row r="1034" spans="1:17">
      <c r="A1034" t="s">
        <v>998</v>
      </c>
      <c r="B1034" s="671" t="s">
        <v>945</v>
      </c>
      <c r="C1034">
        <v>0</v>
      </c>
      <c r="E1034" s="672" t="s">
        <v>941</v>
      </c>
      <c r="F1034" s="669" t="s">
        <v>942</v>
      </c>
      <c r="G1034" s="671" t="s">
        <v>945</v>
      </c>
      <c r="H1034">
        <v>8.1210000000000004</v>
      </c>
      <c r="J1034" s="1" t="s">
        <v>770</v>
      </c>
      <c r="K1034">
        <v>105682129</v>
      </c>
      <c r="L1034" s="2">
        <v>43410</v>
      </c>
      <c r="M1034">
        <v>21</v>
      </c>
      <c r="N1034">
        <v>2</v>
      </c>
      <c r="O1034">
        <v>7</v>
      </c>
      <c r="P1034">
        <v>1</v>
      </c>
      <c r="Q1034" t="s">
        <v>7</v>
      </c>
    </row>
    <row r="1035" spans="1:17">
      <c r="A1035" t="s">
        <v>998</v>
      </c>
      <c r="B1035" s="671" t="s">
        <v>945</v>
      </c>
      <c r="C1035">
        <v>0</v>
      </c>
      <c r="E1035" s="672" t="s">
        <v>941</v>
      </c>
      <c r="F1035" t="s">
        <v>946</v>
      </c>
      <c r="G1035" s="671" t="s">
        <v>945</v>
      </c>
      <c r="H1035">
        <v>8.1210000000000004</v>
      </c>
      <c r="J1035" s="1" t="s">
        <v>770</v>
      </c>
      <c r="K1035">
        <v>106187057</v>
      </c>
      <c r="L1035" s="2">
        <v>43857</v>
      </c>
      <c r="M1035">
        <v>30</v>
      </c>
      <c r="N1035">
        <v>1</v>
      </c>
      <c r="O1035">
        <v>7</v>
      </c>
      <c r="P1035">
        <v>1</v>
      </c>
      <c r="Q1035" t="s">
        <v>8</v>
      </c>
    </row>
    <row r="1036" spans="1:17">
      <c r="A1036" t="s">
        <v>998</v>
      </c>
      <c r="B1036" s="671" t="s">
        <v>945</v>
      </c>
      <c r="C1036">
        <v>0</v>
      </c>
      <c r="E1036" s="672" t="s">
        <v>941</v>
      </c>
      <c r="F1036" t="s">
        <v>1087</v>
      </c>
      <c r="G1036" s="671" t="s">
        <v>945</v>
      </c>
      <c r="H1036">
        <v>8.1210000000000004</v>
      </c>
      <c r="J1036" s="1" t="s">
        <v>770</v>
      </c>
      <c r="K1036">
        <v>105881694</v>
      </c>
      <c r="L1036" s="2">
        <v>43586</v>
      </c>
      <c r="M1036">
        <v>21</v>
      </c>
      <c r="N1036">
        <v>1</v>
      </c>
      <c r="O1036">
        <v>7</v>
      </c>
      <c r="P1036">
        <v>1</v>
      </c>
      <c r="Q1036" t="s">
        <v>7</v>
      </c>
    </row>
    <row r="1037" spans="1:17">
      <c r="A1037" t="s">
        <v>998</v>
      </c>
      <c r="B1037" s="671" t="s">
        <v>945</v>
      </c>
      <c r="C1037">
        <v>0</v>
      </c>
      <c r="E1037" s="672" t="s">
        <v>941</v>
      </c>
      <c r="G1037" s="671" t="s">
        <v>945</v>
      </c>
      <c r="H1037">
        <v>8.1210000000000004</v>
      </c>
      <c r="J1037" s="1" t="s">
        <v>770</v>
      </c>
      <c r="K1037">
        <v>107149988</v>
      </c>
      <c r="L1037" s="2">
        <v>44862</v>
      </c>
      <c r="M1037">
        <v>21</v>
      </c>
      <c r="N1037">
        <v>1</v>
      </c>
      <c r="O1037">
        <v>7</v>
      </c>
      <c r="P1037">
        <v>1</v>
      </c>
      <c r="Q1037" t="s">
        <v>7</v>
      </c>
    </row>
    <row r="1038" spans="1:17">
      <c r="A1038" t="s">
        <v>998</v>
      </c>
      <c r="B1038" s="671" t="s">
        <v>945</v>
      </c>
      <c r="C1038">
        <v>0</v>
      </c>
      <c r="E1038" s="672" t="s">
        <v>941</v>
      </c>
      <c r="G1038" s="671" t="s">
        <v>945</v>
      </c>
      <c r="H1038">
        <v>8.1210000000000004</v>
      </c>
      <c r="J1038" s="1" t="s">
        <v>770</v>
      </c>
      <c r="K1038">
        <v>107513749</v>
      </c>
      <c r="L1038" s="2">
        <v>45233</v>
      </c>
      <c r="M1038">
        <v>30</v>
      </c>
      <c r="N1038">
        <v>1</v>
      </c>
      <c r="O1038">
        <v>7</v>
      </c>
      <c r="P1038">
        <v>3</v>
      </c>
      <c r="Q1038" t="s">
        <v>3</v>
      </c>
    </row>
    <row r="1039" spans="1:17">
      <c r="A1039" t="s">
        <v>998</v>
      </c>
      <c r="B1039" s="671" t="s">
        <v>1057</v>
      </c>
      <c r="C1039">
        <v>0</v>
      </c>
      <c r="E1039" s="672" t="s">
        <v>941</v>
      </c>
      <c r="F1039" t="s">
        <v>962</v>
      </c>
      <c r="G1039" s="671" t="s">
        <v>945</v>
      </c>
      <c r="H1039">
        <v>8.1210000000000004</v>
      </c>
      <c r="J1039" s="1" t="s">
        <v>770</v>
      </c>
      <c r="K1039">
        <v>107061166</v>
      </c>
      <c r="L1039" s="2">
        <v>44802</v>
      </c>
      <c r="M1039">
        <v>28</v>
      </c>
      <c r="N1039">
        <v>1</v>
      </c>
      <c r="O1039">
        <v>7</v>
      </c>
      <c r="P1039">
        <v>1</v>
      </c>
      <c r="Q1039" t="s">
        <v>7</v>
      </c>
    </row>
    <row r="1040" spans="1:17">
      <c r="A1040" t="s">
        <v>998</v>
      </c>
      <c r="B1040" s="671" t="s">
        <v>1057</v>
      </c>
      <c r="C1040">
        <v>0</v>
      </c>
      <c r="D1040" t="s">
        <v>758</v>
      </c>
      <c r="E1040" s="672" t="s">
        <v>941</v>
      </c>
      <c r="F1040" s="669" t="s">
        <v>942</v>
      </c>
      <c r="G1040" s="671" t="s">
        <v>945</v>
      </c>
      <c r="H1040">
        <v>8.1210000000000004</v>
      </c>
      <c r="J1040" s="1" t="s">
        <v>770</v>
      </c>
      <c r="K1040">
        <v>106801983</v>
      </c>
      <c r="L1040" s="2">
        <v>44322</v>
      </c>
      <c r="M1040">
        <v>19</v>
      </c>
      <c r="N1040">
        <v>1</v>
      </c>
      <c r="O1040">
        <v>7</v>
      </c>
      <c r="P1040">
        <v>1</v>
      </c>
      <c r="Q1040" t="s">
        <v>7</v>
      </c>
    </row>
    <row r="1041" spans="1:22">
      <c r="A1041" t="s">
        <v>998</v>
      </c>
      <c r="B1041" s="671" t="s">
        <v>945</v>
      </c>
      <c r="C1041">
        <v>2E-3</v>
      </c>
      <c r="D1041" t="s">
        <v>757</v>
      </c>
      <c r="E1041" s="672" t="s">
        <v>941</v>
      </c>
      <c r="F1041" t="s">
        <v>962</v>
      </c>
      <c r="G1041" s="671" t="s">
        <v>945</v>
      </c>
      <c r="H1041">
        <v>8.1229999999999993</v>
      </c>
      <c r="J1041" s="1" t="s">
        <v>770</v>
      </c>
      <c r="K1041">
        <v>107247149</v>
      </c>
      <c r="L1041" s="2">
        <v>44973</v>
      </c>
      <c r="M1041">
        <v>21</v>
      </c>
      <c r="N1041">
        <v>1</v>
      </c>
      <c r="O1041">
        <v>7</v>
      </c>
      <c r="P1041">
        <v>1</v>
      </c>
      <c r="Q1041" t="s">
        <v>3</v>
      </c>
    </row>
    <row r="1042" spans="1:22">
      <c r="A1042" t="s">
        <v>998</v>
      </c>
      <c r="B1042" s="671" t="s">
        <v>945</v>
      </c>
      <c r="C1042">
        <v>3.0000000000000001E-3</v>
      </c>
      <c r="D1042" t="s">
        <v>757</v>
      </c>
      <c r="E1042" s="672" t="s">
        <v>941</v>
      </c>
      <c r="F1042" t="s">
        <v>962</v>
      </c>
      <c r="G1042" s="671" t="s">
        <v>945</v>
      </c>
      <c r="H1042">
        <v>8.1240000000000006</v>
      </c>
      <c r="J1042" s="1" t="s">
        <v>770</v>
      </c>
      <c r="K1042">
        <v>108213433</v>
      </c>
      <c r="L1042" s="2">
        <v>45894</v>
      </c>
      <c r="M1042">
        <v>21</v>
      </c>
      <c r="N1042">
        <v>1</v>
      </c>
      <c r="O1042">
        <v>0</v>
      </c>
      <c r="P1042">
        <v>1</v>
      </c>
      <c r="Q1042" t="s">
        <v>7</v>
      </c>
    </row>
    <row r="1043" spans="1:22">
      <c r="A1043" t="s">
        <v>998</v>
      </c>
      <c r="B1043" s="671" t="s">
        <v>945</v>
      </c>
      <c r="C1043">
        <v>5.0000000000000001E-3</v>
      </c>
      <c r="D1043" t="s">
        <v>758</v>
      </c>
      <c r="E1043" s="672" t="s">
        <v>941</v>
      </c>
      <c r="F1043" t="s">
        <v>962</v>
      </c>
      <c r="G1043" s="671" t="s">
        <v>945</v>
      </c>
      <c r="H1043">
        <v>8.1259999999999994</v>
      </c>
      <c r="J1043" s="1" t="s">
        <v>770</v>
      </c>
      <c r="K1043">
        <v>107080890</v>
      </c>
      <c r="L1043" s="2">
        <v>44820</v>
      </c>
      <c r="M1043">
        <v>21</v>
      </c>
      <c r="N1043">
        <v>1</v>
      </c>
      <c r="O1043">
        <v>0</v>
      </c>
      <c r="P1043">
        <v>1</v>
      </c>
      <c r="Q1043" t="s">
        <v>7</v>
      </c>
    </row>
    <row r="1044" spans="1:22">
      <c r="A1044" t="s">
        <v>998</v>
      </c>
      <c r="B1044" s="671" t="s">
        <v>945</v>
      </c>
      <c r="C1044">
        <v>8.0000000000000002E-3</v>
      </c>
      <c r="D1044" t="s">
        <v>765</v>
      </c>
      <c r="E1044" s="672" t="s">
        <v>941</v>
      </c>
      <c r="F1044" t="s">
        <v>962</v>
      </c>
      <c r="G1044" s="671" t="s">
        <v>945</v>
      </c>
      <c r="H1044">
        <v>8.1289999999999996</v>
      </c>
      <c r="J1044" s="1" t="s">
        <v>770</v>
      </c>
      <c r="K1044">
        <v>108522615</v>
      </c>
      <c r="L1044" s="2">
        <v>46181</v>
      </c>
      <c r="M1044">
        <v>21</v>
      </c>
      <c r="N1044">
        <v>1</v>
      </c>
      <c r="O1044">
        <v>7</v>
      </c>
      <c r="P1044">
        <v>1</v>
      </c>
      <c r="Q1044" t="s">
        <v>3</v>
      </c>
    </row>
    <row r="1045" spans="1:22">
      <c r="A1045" t="s">
        <v>998</v>
      </c>
      <c r="B1045" s="671" t="s">
        <v>945</v>
      </c>
      <c r="C1045">
        <v>8.0000000000000002E-3</v>
      </c>
      <c r="D1045" t="s">
        <v>765</v>
      </c>
      <c r="E1045" s="672" t="s">
        <v>941</v>
      </c>
      <c r="F1045" t="s">
        <v>983</v>
      </c>
      <c r="G1045" s="671" t="s">
        <v>945</v>
      </c>
      <c r="H1045">
        <v>8.1289999999999996</v>
      </c>
      <c r="J1045" s="1" t="s">
        <v>770</v>
      </c>
      <c r="K1045">
        <v>108380334</v>
      </c>
      <c r="L1045" s="2">
        <v>46045</v>
      </c>
      <c r="M1045">
        <v>21</v>
      </c>
      <c r="N1045">
        <v>2</v>
      </c>
      <c r="O1045">
        <v>7</v>
      </c>
      <c r="P1045">
        <v>1</v>
      </c>
      <c r="Q1045" t="s">
        <v>7</v>
      </c>
    </row>
    <row r="1046" spans="1:22">
      <c r="A1046" t="s">
        <v>998</v>
      </c>
      <c r="B1046" s="671" t="s">
        <v>945</v>
      </c>
      <c r="C1046">
        <v>8.9999999999999993E-3</v>
      </c>
      <c r="D1046" t="s">
        <v>757</v>
      </c>
      <c r="E1046" s="672" t="s">
        <v>941</v>
      </c>
      <c r="F1046" s="669" t="s">
        <v>942</v>
      </c>
      <c r="G1046" s="671" t="s">
        <v>945</v>
      </c>
      <c r="H1046">
        <v>8.1300000000000008</v>
      </c>
      <c r="J1046" s="1" t="s">
        <v>770</v>
      </c>
      <c r="K1046">
        <v>106125012</v>
      </c>
      <c r="L1046" s="2">
        <v>43807</v>
      </c>
      <c r="M1046">
        <v>17</v>
      </c>
      <c r="N1046">
        <v>1</v>
      </c>
      <c r="O1046">
        <v>0</v>
      </c>
      <c r="P1046">
        <v>5</v>
      </c>
      <c r="Q1046" t="s">
        <v>7</v>
      </c>
    </row>
    <row r="1047" spans="1:22">
      <c r="A1047" t="s">
        <v>998</v>
      </c>
      <c r="B1047" s="671" t="s">
        <v>945</v>
      </c>
      <c r="C1047">
        <v>8.9999999999999993E-3</v>
      </c>
      <c r="D1047" t="s">
        <v>757</v>
      </c>
      <c r="E1047" s="672" t="s">
        <v>941</v>
      </c>
      <c r="F1047" s="672" t="s">
        <v>941</v>
      </c>
      <c r="G1047" s="671" t="s">
        <v>945</v>
      </c>
      <c r="H1047">
        <v>8.1300000000000008</v>
      </c>
      <c r="J1047" s="1" t="s">
        <v>770</v>
      </c>
      <c r="K1047">
        <v>108513240</v>
      </c>
      <c r="L1047" s="2">
        <v>46171</v>
      </c>
      <c r="M1047">
        <v>21</v>
      </c>
      <c r="N1047">
        <v>1</v>
      </c>
      <c r="O1047">
        <v>12</v>
      </c>
      <c r="P1047">
        <v>1</v>
      </c>
      <c r="Q1047" t="s">
        <v>7</v>
      </c>
    </row>
    <row r="1048" spans="1:22">
      <c r="A1048" t="s">
        <v>998</v>
      </c>
      <c r="B1048" s="671" t="s">
        <v>945</v>
      </c>
      <c r="C1048">
        <v>0.01</v>
      </c>
      <c r="D1048" t="s">
        <v>757</v>
      </c>
      <c r="E1048" s="670" t="s">
        <v>937</v>
      </c>
      <c r="F1048" s="669" t="s">
        <v>939</v>
      </c>
      <c r="G1048" s="671" t="s">
        <v>945</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998</v>
      </c>
      <c r="B1049" s="671" t="s">
        <v>945</v>
      </c>
      <c r="C1049">
        <v>1.2E-2</v>
      </c>
      <c r="D1049" t="s">
        <v>757</v>
      </c>
      <c r="E1049" s="672" t="s">
        <v>941</v>
      </c>
      <c r="F1049" t="s">
        <v>1022</v>
      </c>
      <c r="G1049" s="671" t="s">
        <v>945</v>
      </c>
      <c r="H1049">
        <v>8.1329999999999991</v>
      </c>
      <c r="J1049" s="1" t="s">
        <v>770</v>
      </c>
      <c r="K1049">
        <v>105894351</v>
      </c>
      <c r="L1049" s="2">
        <v>43600</v>
      </c>
      <c r="M1049">
        <v>21</v>
      </c>
      <c r="N1049">
        <v>1</v>
      </c>
      <c r="O1049">
        <v>7</v>
      </c>
      <c r="P1049">
        <v>1</v>
      </c>
      <c r="Q1049" t="s">
        <v>3</v>
      </c>
    </row>
    <row r="1050" spans="1:22">
      <c r="A1050" t="s">
        <v>998</v>
      </c>
      <c r="B1050" s="671" t="s">
        <v>945</v>
      </c>
      <c r="C1050">
        <v>1.4E-2</v>
      </c>
      <c r="D1050" t="s">
        <v>757</v>
      </c>
      <c r="E1050" s="672" t="s">
        <v>941</v>
      </c>
      <c r="F1050" t="s">
        <v>962</v>
      </c>
      <c r="G1050" s="671" t="s">
        <v>945</v>
      </c>
      <c r="H1050">
        <v>8.1349999999999998</v>
      </c>
      <c r="J1050" s="1" t="s">
        <v>770</v>
      </c>
      <c r="K1050">
        <v>107345539</v>
      </c>
      <c r="L1050" s="2">
        <v>45072</v>
      </c>
      <c r="M1050">
        <v>21</v>
      </c>
      <c r="N1050">
        <v>1</v>
      </c>
      <c r="O1050">
        <v>0</v>
      </c>
      <c r="P1050">
        <v>1</v>
      </c>
      <c r="Q1050" t="s">
        <v>7</v>
      </c>
    </row>
    <row r="1051" spans="1:22">
      <c r="A1051" t="s">
        <v>998</v>
      </c>
      <c r="B1051" s="671" t="s">
        <v>945</v>
      </c>
      <c r="C1051">
        <v>1.4E-2</v>
      </c>
      <c r="D1051" t="s">
        <v>757</v>
      </c>
      <c r="E1051" s="672" t="s">
        <v>941</v>
      </c>
      <c r="F1051" s="669" t="s">
        <v>942</v>
      </c>
      <c r="G1051" s="671" t="s">
        <v>945</v>
      </c>
      <c r="H1051">
        <v>8.1349999999999998</v>
      </c>
      <c r="J1051" s="1" t="s">
        <v>770</v>
      </c>
      <c r="K1051">
        <v>107637713</v>
      </c>
      <c r="L1051" s="2">
        <v>45350</v>
      </c>
      <c r="M1051">
        <v>21</v>
      </c>
      <c r="N1051">
        <v>1</v>
      </c>
      <c r="O1051">
        <v>7</v>
      </c>
      <c r="P1051">
        <v>1</v>
      </c>
      <c r="Q1051" t="s">
        <v>7</v>
      </c>
    </row>
    <row r="1052" spans="1:22">
      <c r="A1052" t="s">
        <v>998</v>
      </c>
      <c r="B1052" s="671" t="s">
        <v>945</v>
      </c>
      <c r="C1052">
        <v>1.9E-2</v>
      </c>
      <c r="D1052" t="s">
        <v>765</v>
      </c>
      <c r="E1052" s="672" t="s">
        <v>941</v>
      </c>
      <c r="F1052" s="669" t="s">
        <v>942</v>
      </c>
      <c r="G1052" s="671" t="s">
        <v>945</v>
      </c>
      <c r="H1052">
        <v>8.14</v>
      </c>
      <c r="J1052" s="1" t="s">
        <v>770</v>
      </c>
      <c r="K1052">
        <v>108287186</v>
      </c>
      <c r="L1052" s="2">
        <v>45961</v>
      </c>
      <c r="M1052">
        <v>17</v>
      </c>
      <c r="N1052">
        <v>1</v>
      </c>
      <c r="O1052">
        <v>0</v>
      </c>
      <c r="P1052">
        <v>1</v>
      </c>
      <c r="Q1052" t="s">
        <v>7</v>
      </c>
    </row>
    <row r="1053" spans="1:22">
      <c r="A1053" t="s">
        <v>998</v>
      </c>
      <c r="B1053" s="671" t="s">
        <v>945</v>
      </c>
      <c r="C1053">
        <v>2.3E-2</v>
      </c>
      <c r="D1053" t="s">
        <v>757</v>
      </c>
      <c r="E1053" s="672" t="s">
        <v>941</v>
      </c>
      <c r="F1053" t="s">
        <v>947</v>
      </c>
      <c r="G1053" s="671" t="s">
        <v>945</v>
      </c>
      <c r="H1053">
        <v>8.1440000000000001</v>
      </c>
      <c r="J1053" s="1" t="s">
        <v>770</v>
      </c>
      <c r="K1053">
        <v>106095514</v>
      </c>
      <c r="L1053" s="2">
        <v>43783</v>
      </c>
      <c r="M1053">
        <v>30</v>
      </c>
      <c r="N1053">
        <v>1</v>
      </c>
      <c r="O1053">
        <v>7</v>
      </c>
      <c r="P1053">
        <v>1</v>
      </c>
      <c r="Q1053" t="s">
        <v>7</v>
      </c>
    </row>
    <row r="1054" spans="1:22">
      <c r="A1054" t="s">
        <v>998</v>
      </c>
      <c r="B1054" s="671" t="s">
        <v>945</v>
      </c>
      <c r="C1054">
        <v>2.5999999999999999E-2</v>
      </c>
      <c r="D1054" t="s">
        <v>765</v>
      </c>
      <c r="E1054" s="672" t="s">
        <v>941</v>
      </c>
      <c r="F1054" t="s">
        <v>1049</v>
      </c>
      <c r="G1054" s="671" t="s">
        <v>945</v>
      </c>
      <c r="H1054">
        <v>8.1470000000000002</v>
      </c>
      <c r="J1054" s="1" t="s">
        <v>770</v>
      </c>
      <c r="K1054">
        <v>105091230</v>
      </c>
      <c r="L1054" s="2">
        <v>42849</v>
      </c>
      <c r="M1054">
        <v>21</v>
      </c>
      <c r="N1054">
        <v>2</v>
      </c>
      <c r="O1054">
        <v>7</v>
      </c>
      <c r="P1054">
        <v>1</v>
      </c>
      <c r="Q1054" t="s">
        <v>3</v>
      </c>
    </row>
    <row r="1055" spans="1:22">
      <c r="A1055" t="s">
        <v>998</v>
      </c>
      <c r="B1055" s="671" t="s">
        <v>945</v>
      </c>
      <c r="C1055">
        <v>2.7E-2</v>
      </c>
      <c r="D1055" t="s">
        <v>757</v>
      </c>
      <c r="E1055" s="672" t="s">
        <v>941</v>
      </c>
      <c r="F1055" t="s">
        <v>1022</v>
      </c>
      <c r="G1055" s="671" t="s">
        <v>945</v>
      </c>
      <c r="H1055">
        <v>8.1479999999999997</v>
      </c>
      <c r="J1055" s="1" t="s">
        <v>770</v>
      </c>
      <c r="K1055">
        <v>105720586</v>
      </c>
      <c r="L1055" s="2">
        <v>43411</v>
      </c>
      <c r="M1055">
        <v>28</v>
      </c>
      <c r="N1055">
        <v>1</v>
      </c>
      <c r="O1055">
        <v>0</v>
      </c>
      <c r="P1055">
        <v>5</v>
      </c>
      <c r="Q1055" t="s">
        <v>7</v>
      </c>
    </row>
    <row r="1056" spans="1:22">
      <c r="A1056" t="s">
        <v>998</v>
      </c>
      <c r="B1056" t="s">
        <v>1025</v>
      </c>
      <c r="C1056">
        <v>0</v>
      </c>
      <c r="E1056" s="672" t="s">
        <v>941</v>
      </c>
      <c r="F1056" s="670" t="s">
        <v>944</v>
      </c>
      <c r="G1056" s="672" t="s">
        <v>941</v>
      </c>
      <c r="H1056">
        <v>999.99900000000002</v>
      </c>
      <c r="J1056" s="1" t="s">
        <v>770</v>
      </c>
      <c r="K1056">
        <v>107108233</v>
      </c>
      <c r="L1056" s="2">
        <v>44846</v>
      </c>
      <c r="M1056">
        <v>21</v>
      </c>
      <c r="N1056">
        <v>1</v>
      </c>
      <c r="O1056">
        <v>8</v>
      </c>
      <c r="P1056">
        <v>1</v>
      </c>
      <c r="Q1056" t="s">
        <v>7</v>
      </c>
    </row>
    <row r="1057" spans="1:22">
      <c r="A1057" t="s">
        <v>998</v>
      </c>
      <c r="B1057" t="s">
        <v>1025</v>
      </c>
      <c r="C1057">
        <v>0</v>
      </c>
      <c r="D1057" t="s">
        <v>757</v>
      </c>
      <c r="E1057" s="672" t="s">
        <v>941</v>
      </c>
      <c r="F1057" t="s">
        <v>1035</v>
      </c>
      <c r="G1057" s="672" t="s">
        <v>941</v>
      </c>
      <c r="H1057">
        <v>999.99900000000002</v>
      </c>
      <c r="J1057" s="1" t="s">
        <v>770</v>
      </c>
      <c r="K1057">
        <v>107893113</v>
      </c>
      <c r="L1057" s="2">
        <v>44855</v>
      </c>
      <c r="M1057">
        <v>19</v>
      </c>
      <c r="N1057">
        <v>1</v>
      </c>
      <c r="O1057">
        <v>0</v>
      </c>
      <c r="P1057">
        <v>6</v>
      </c>
      <c r="Q1057" t="s">
        <v>7</v>
      </c>
    </row>
    <row r="1058" spans="1:22">
      <c r="A1058" t="s">
        <v>998</v>
      </c>
      <c r="B1058" s="672" t="s">
        <v>941</v>
      </c>
      <c r="C1058">
        <v>2.9000000000000001E-2</v>
      </c>
      <c r="D1058" t="s">
        <v>6</v>
      </c>
      <c r="E1058" t="s">
        <v>1035</v>
      </c>
      <c r="F1058" s="670" t="s">
        <v>944</v>
      </c>
      <c r="G1058" s="672" t="s">
        <v>941</v>
      </c>
      <c r="H1058">
        <v>999.99900000000002</v>
      </c>
      <c r="J1058" s="1" t="s">
        <v>770</v>
      </c>
      <c r="K1058">
        <v>106849372</v>
      </c>
      <c r="L1058" s="2">
        <v>44594</v>
      </c>
      <c r="M1058">
        <v>28</v>
      </c>
      <c r="N1058">
        <v>1</v>
      </c>
      <c r="O1058">
        <v>0</v>
      </c>
      <c r="P1058">
        <v>1</v>
      </c>
      <c r="Q1058" t="s">
        <v>7</v>
      </c>
    </row>
    <row r="1059" spans="1:22">
      <c r="A1059" t="s">
        <v>998</v>
      </c>
      <c r="B1059" s="672" t="s">
        <v>941</v>
      </c>
      <c r="C1059">
        <v>0</v>
      </c>
      <c r="E1059" t="s">
        <v>1047</v>
      </c>
      <c r="F1059" s="671" t="s">
        <v>945</v>
      </c>
      <c r="G1059" s="672" t="s">
        <v>941</v>
      </c>
      <c r="H1059">
        <v>999.99900000000002</v>
      </c>
      <c r="J1059" s="1" t="s">
        <v>770</v>
      </c>
      <c r="K1059">
        <v>105214622</v>
      </c>
      <c r="L1059" s="2">
        <v>42975</v>
      </c>
      <c r="M1059">
        <v>30</v>
      </c>
      <c r="N1059">
        <v>1</v>
      </c>
      <c r="O1059">
        <v>0</v>
      </c>
      <c r="P1059">
        <v>1</v>
      </c>
      <c r="Q1059" t="s">
        <v>7</v>
      </c>
    </row>
    <row r="1060" spans="1:22">
      <c r="A1060" t="s">
        <v>998</v>
      </c>
      <c r="B1060" s="672" t="s">
        <v>941</v>
      </c>
      <c r="C1060">
        <v>0</v>
      </c>
      <c r="E1060" t="s">
        <v>1025</v>
      </c>
      <c r="F1060" s="670" t="s">
        <v>944</v>
      </c>
      <c r="G1060" s="672" t="s">
        <v>941</v>
      </c>
      <c r="H1060">
        <v>999.99900000000002</v>
      </c>
      <c r="J1060" s="1" t="s">
        <v>770</v>
      </c>
      <c r="K1060">
        <v>106961664</v>
      </c>
      <c r="L1060" s="2">
        <v>44701</v>
      </c>
      <c r="M1060">
        <v>30</v>
      </c>
      <c r="N1060">
        <v>1</v>
      </c>
      <c r="O1060">
        <v>9</v>
      </c>
      <c r="P1060">
        <v>1</v>
      </c>
      <c r="Q1060" t="s">
        <v>3</v>
      </c>
    </row>
    <row r="1061" spans="1:22">
      <c r="A1061" t="s">
        <v>998</v>
      </c>
      <c r="B1061" s="669" t="s">
        <v>1107</v>
      </c>
      <c r="C1061">
        <v>0</v>
      </c>
      <c r="D1061" t="s">
        <v>763</v>
      </c>
      <c r="E1061" s="669" t="s">
        <v>942</v>
      </c>
      <c r="F1061" s="672" t="s">
        <v>1000</v>
      </c>
      <c r="H1061">
        <v>999.99900000000002</v>
      </c>
      <c r="J1061" s="1" t="s">
        <v>770</v>
      </c>
      <c r="K1061">
        <v>105577941</v>
      </c>
      <c r="L1061" s="2">
        <v>43324</v>
      </c>
      <c r="M1061">
        <v>31</v>
      </c>
      <c r="N1061">
        <v>1</v>
      </c>
      <c r="O1061">
        <v>0</v>
      </c>
      <c r="P1061">
        <v>1</v>
      </c>
      <c r="Q1061" t="s">
        <v>7</v>
      </c>
    </row>
    <row r="1062" spans="1:22">
      <c r="A1062" t="s">
        <v>947</v>
      </c>
      <c r="B1062" t="s">
        <v>961</v>
      </c>
      <c r="C1062">
        <v>0</v>
      </c>
      <c r="E1062" s="669" t="s">
        <v>942</v>
      </c>
      <c r="F1062" t="s">
        <v>962</v>
      </c>
      <c r="H1062">
        <v>999.99900000000002</v>
      </c>
      <c r="J1062" s="1" t="s">
        <v>770</v>
      </c>
      <c r="K1062">
        <v>107903961</v>
      </c>
      <c r="L1062" s="2">
        <v>45596</v>
      </c>
      <c r="M1062">
        <v>21</v>
      </c>
      <c r="N1062">
        <v>1</v>
      </c>
      <c r="O1062">
        <v>9</v>
      </c>
      <c r="P1062">
        <v>1</v>
      </c>
      <c r="Q1062" t="s">
        <v>7</v>
      </c>
    </row>
    <row r="1063" spans="1:22">
      <c r="A1063" t="s">
        <v>998</v>
      </c>
      <c r="B1063" t="s">
        <v>962</v>
      </c>
      <c r="C1063">
        <v>8.9999999999999993E-3</v>
      </c>
      <c r="D1063" t="s">
        <v>765</v>
      </c>
      <c r="E1063" s="669" t="s">
        <v>942</v>
      </c>
      <c r="F1063" t="s">
        <v>962</v>
      </c>
      <c r="H1063">
        <v>999.99900000000002</v>
      </c>
      <c r="J1063" s="1" t="s">
        <v>770</v>
      </c>
      <c r="K1063">
        <v>107612188</v>
      </c>
      <c r="L1063" s="2">
        <v>45324</v>
      </c>
      <c r="M1063">
        <v>19</v>
      </c>
      <c r="N1063">
        <v>1</v>
      </c>
      <c r="O1063">
        <v>0</v>
      </c>
      <c r="P1063">
        <v>1</v>
      </c>
    </row>
    <row r="1064" spans="1:22">
      <c r="A1064" t="s">
        <v>947</v>
      </c>
      <c r="B1064" t="s">
        <v>955</v>
      </c>
      <c r="C1064">
        <v>2.8000000000000001E-2</v>
      </c>
      <c r="D1064" t="s">
        <v>6</v>
      </c>
      <c r="E1064" s="669" t="s">
        <v>942</v>
      </c>
      <c r="F1064" t="s">
        <v>955</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947</v>
      </c>
      <c r="B1065" t="s">
        <v>955</v>
      </c>
      <c r="C1065">
        <v>1.9E-2</v>
      </c>
      <c r="D1065" t="s">
        <v>6</v>
      </c>
      <c r="E1065" s="669" t="s">
        <v>942</v>
      </c>
      <c r="H1065">
        <v>999.99900000000002</v>
      </c>
      <c r="J1065" s="1" t="s">
        <v>770</v>
      </c>
      <c r="K1065">
        <v>106127933</v>
      </c>
      <c r="L1065" s="2">
        <v>43845</v>
      </c>
      <c r="M1065">
        <v>18</v>
      </c>
      <c r="N1065">
        <v>1</v>
      </c>
      <c r="O1065">
        <v>5</v>
      </c>
      <c r="P1065">
        <v>1</v>
      </c>
      <c r="Q1065" t="s">
        <v>7</v>
      </c>
    </row>
    <row r="1066" spans="1:22">
      <c r="A1066" t="s">
        <v>947</v>
      </c>
      <c r="B1066" t="s">
        <v>969</v>
      </c>
      <c r="C1066">
        <v>8.9999999999999993E-3</v>
      </c>
      <c r="D1066" t="s">
        <v>6</v>
      </c>
      <c r="E1066" s="669" t="s">
        <v>942</v>
      </c>
      <c r="F1066" t="s">
        <v>970</v>
      </c>
      <c r="H1066">
        <v>999.99900000000002</v>
      </c>
      <c r="J1066" s="1" t="s">
        <v>770</v>
      </c>
      <c r="K1066">
        <v>104943958</v>
      </c>
      <c r="L1066" s="2">
        <v>42714</v>
      </c>
      <c r="M1066">
        <v>31</v>
      </c>
      <c r="N1066">
        <v>1</v>
      </c>
      <c r="O1066">
        <v>4</v>
      </c>
      <c r="P1066">
        <v>1</v>
      </c>
      <c r="Q1066" t="s">
        <v>7</v>
      </c>
    </row>
    <row r="1067" spans="1:22">
      <c r="A1067" t="s">
        <v>998</v>
      </c>
      <c r="B1067" t="s">
        <v>1119</v>
      </c>
      <c r="C1067">
        <v>0</v>
      </c>
      <c r="E1067" s="669" t="s">
        <v>942</v>
      </c>
      <c r="F1067" t="s">
        <v>1017</v>
      </c>
      <c r="H1067">
        <v>999.99900000000002</v>
      </c>
      <c r="J1067" s="1" t="s">
        <v>770</v>
      </c>
      <c r="K1067">
        <v>106898333</v>
      </c>
      <c r="L1067" s="2">
        <v>44642</v>
      </c>
      <c r="M1067">
        <v>29</v>
      </c>
      <c r="N1067">
        <v>1</v>
      </c>
      <c r="O1067">
        <v>7</v>
      </c>
      <c r="P1067">
        <v>1</v>
      </c>
      <c r="Q1067" t="s">
        <v>7</v>
      </c>
    </row>
    <row r="1068" spans="1:22">
      <c r="A1068" t="s">
        <v>998</v>
      </c>
      <c r="B1068" t="s">
        <v>1151</v>
      </c>
      <c r="C1068">
        <v>0</v>
      </c>
      <c r="E1068" s="669" t="s">
        <v>942</v>
      </c>
      <c r="F1068" t="s">
        <v>1152</v>
      </c>
      <c r="H1068">
        <v>999.99900000000002</v>
      </c>
      <c r="J1068" s="1" t="s">
        <v>770</v>
      </c>
      <c r="K1068">
        <v>107835020</v>
      </c>
      <c r="L1068" s="2">
        <v>45535</v>
      </c>
      <c r="M1068">
        <v>28</v>
      </c>
      <c r="N1068">
        <v>1</v>
      </c>
      <c r="O1068">
        <v>9</v>
      </c>
      <c r="P1068">
        <v>1</v>
      </c>
      <c r="Q1068" t="s">
        <v>7</v>
      </c>
    </row>
    <row r="1069" spans="1:22">
      <c r="A1069" t="s">
        <v>754</v>
      </c>
      <c r="B1069" s="671" t="s">
        <v>963</v>
      </c>
      <c r="C1069">
        <v>0</v>
      </c>
      <c r="E1069" s="669" t="s">
        <v>939</v>
      </c>
      <c r="F1069" s="671" t="s">
        <v>945</v>
      </c>
      <c r="H1069">
        <v>999.99900000000002</v>
      </c>
      <c r="J1069" s="1" t="s">
        <v>770</v>
      </c>
      <c r="K1069">
        <v>105338829</v>
      </c>
      <c r="L1069" s="2">
        <v>43088</v>
      </c>
      <c r="M1069">
        <v>30</v>
      </c>
      <c r="N1069">
        <v>1</v>
      </c>
      <c r="O1069">
        <v>8</v>
      </c>
      <c r="P1069">
        <v>1</v>
      </c>
      <c r="Q1069" t="s">
        <v>7</v>
      </c>
    </row>
    <row r="1070" spans="1:22">
      <c r="A1070" t="s">
        <v>998</v>
      </c>
      <c r="B1070" t="s">
        <v>1164</v>
      </c>
      <c r="C1070">
        <v>1.9E-2</v>
      </c>
      <c r="D1070" t="s">
        <v>757</v>
      </c>
      <c r="E1070" s="669" t="s">
        <v>942</v>
      </c>
      <c r="F1070" t="s">
        <v>1028</v>
      </c>
      <c r="H1070">
        <v>999.99900000000002</v>
      </c>
      <c r="J1070" s="1" t="s">
        <v>770</v>
      </c>
      <c r="K1070">
        <v>108139378</v>
      </c>
      <c r="L1070" s="2">
        <v>45820</v>
      </c>
      <c r="M1070">
        <v>28</v>
      </c>
      <c r="N1070">
        <v>1</v>
      </c>
      <c r="O1070">
        <v>0</v>
      </c>
      <c r="P1070">
        <v>1</v>
      </c>
      <c r="Q1070" t="s">
        <v>7</v>
      </c>
    </row>
    <row r="1071" spans="1:22">
      <c r="A1071" t="s">
        <v>998</v>
      </c>
      <c r="B1071" s="671" t="s">
        <v>1083</v>
      </c>
      <c r="C1071">
        <v>0.01</v>
      </c>
      <c r="D1071" t="s">
        <v>6</v>
      </c>
      <c r="E1071" s="669" t="s">
        <v>942</v>
      </c>
      <c r="F1071" t="s">
        <v>1049</v>
      </c>
      <c r="H1071">
        <v>999.99900000000002</v>
      </c>
      <c r="J1071" s="1" t="s">
        <v>770</v>
      </c>
      <c r="K1071">
        <v>106022020</v>
      </c>
      <c r="L1071" s="2">
        <v>43721</v>
      </c>
      <c r="M1071">
        <v>21</v>
      </c>
      <c r="N1071">
        <v>1</v>
      </c>
      <c r="O1071">
        <v>7</v>
      </c>
      <c r="P1071">
        <v>4</v>
      </c>
      <c r="Q1071" t="s">
        <v>3</v>
      </c>
    </row>
    <row r="1072" spans="1:22">
      <c r="A1072" t="s">
        <v>998</v>
      </c>
      <c r="B1072" s="669" t="s">
        <v>1160</v>
      </c>
      <c r="C1072">
        <v>0</v>
      </c>
      <c r="D1072" t="s">
        <v>6</v>
      </c>
      <c r="E1072" s="669" t="s">
        <v>942</v>
      </c>
      <c r="H1072">
        <v>999.99900000000002</v>
      </c>
      <c r="J1072" s="1" t="s">
        <v>770</v>
      </c>
      <c r="K1072">
        <v>108148472</v>
      </c>
      <c r="L1072" s="2">
        <v>45829</v>
      </c>
      <c r="M1072">
        <v>1</v>
      </c>
      <c r="N1072">
        <v>1</v>
      </c>
      <c r="O1072">
        <v>0</v>
      </c>
      <c r="P1072">
        <v>1</v>
      </c>
      <c r="Q1072" t="s">
        <v>7</v>
      </c>
    </row>
    <row r="1073" spans="1:17">
      <c r="A1073" t="s">
        <v>998</v>
      </c>
      <c r="B1073" t="s">
        <v>1015</v>
      </c>
      <c r="C1073">
        <v>2.8000000000000001E-2</v>
      </c>
      <c r="D1073" t="s">
        <v>763</v>
      </c>
      <c r="E1073" s="669" t="s">
        <v>942</v>
      </c>
      <c r="F1073" t="s">
        <v>1162</v>
      </c>
      <c r="H1073">
        <v>999.99900000000002</v>
      </c>
      <c r="J1073" s="1" t="s">
        <v>770</v>
      </c>
      <c r="K1073">
        <v>108174677</v>
      </c>
      <c r="L1073" s="2">
        <v>45855</v>
      </c>
      <c r="M1073">
        <v>17</v>
      </c>
      <c r="N1073">
        <v>1</v>
      </c>
      <c r="O1073">
        <v>0</v>
      </c>
      <c r="P1073">
        <v>1</v>
      </c>
      <c r="Q1073" t="s">
        <v>7</v>
      </c>
    </row>
    <row r="1074" spans="1:17">
      <c r="A1074" t="s">
        <v>998</v>
      </c>
      <c r="B1074" s="670" t="s">
        <v>944</v>
      </c>
      <c r="C1074">
        <v>3.0000000000000001E-3</v>
      </c>
      <c r="D1074" t="s">
        <v>757</v>
      </c>
      <c r="E1074" t="s">
        <v>1066</v>
      </c>
      <c r="F1074" t="s">
        <v>1006</v>
      </c>
      <c r="H1074">
        <v>999.99900000000002</v>
      </c>
      <c r="J1074" s="1" t="s">
        <v>770</v>
      </c>
      <c r="K1074">
        <v>105168876</v>
      </c>
      <c r="L1074" s="2">
        <v>42920</v>
      </c>
      <c r="M1074">
        <v>1</v>
      </c>
      <c r="N1074">
        <v>2</v>
      </c>
      <c r="O1074">
        <v>4</v>
      </c>
      <c r="P1074">
        <v>6</v>
      </c>
      <c r="Q1074" t="s">
        <v>7</v>
      </c>
    </row>
    <row r="1075" spans="1:17">
      <c r="A1075" t="s">
        <v>947</v>
      </c>
      <c r="B1075" t="s">
        <v>957</v>
      </c>
      <c r="C1075">
        <v>3.0000000000000001E-3</v>
      </c>
      <c r="D1075" t="s">
        <v>757</v>
      </c>
      <c r="E1075" s="669" t="s">
        <v>942</v>
      </c>
      <c r="F1075" t="s">
        <v>955</v>
      </c>
      <c r="H1075">
        <v>999.99900000000002</v>
      </c>
      <c r="J1075" s="1" t="s">
        <v>770</v>
      </c>
      <c r="K1075">
        <v>105004676</v>
      </c>
      <c r="L1075" s="2">
        <v>42777</v>
      </c>
      <c r="M1075">
        <v>19</v>
      </c>
      <c r="N1075">
        <v>1</v>
      </c>
      <c r="O1075">
        <v>8</v>
      </c>
      <c r="P1075">
        <v>4</v>
      </c>
      <c r="Q1075" t="s">
        <v>7</v>
      </c>
    </row>
    <row r="1076" spans="1:17">
      <c r="A1076" t="s">
        <v>998</v>
      </c>
      <c r="B1076" s="671" t="s">
        <v>952</v>
      </c>
      <c r="C1076">
        <v>2E-3</v>
      </c>
      <c r="D1076" t="s">
        <v>757</v>
      </c>
      <c r="E1076" s="669" t="s">
        <v>942</v>
      </c>
      <c r="F1076" s="671" t="s">
        <v>945</v>
      </c>
      <c r="H1076">
        <v>999.99900000000002</v>
      </c>
      <c r="J1076" s="1" t="s">
        <v>770</v>
      </c>
      <c r="K1076">
        <v>106978877</v>
      </c>
      <c r="L1076" s="2">
        <v>44718</v>
      </c>
      <c r="M1076">
        <v>27</v>
      </c>
      <c r="N1076">
        <v>1</v>
      </c>
      <c r="O1076">
        <v>8</v>
      </c>
      <c r="P1076">
        <v>1</v>
      </c>
      <c r="Q1076" t="s">
        <v>7</v>
      </c>
    </row>
    <row r="1077" spans="1:17">
      <c r="A1077" t="s">
        <v>998</v>
      </c>
      <c r="B1077" s="672" t="s">
        <v>943</v>
      </c>
      <c r="C1077">
        <v>3.7999999999999999E-2</v>
      </c>
      <c r="D1077" t="s">
        <v>757</v>
      </c>
      <c r="E1077" t="s">
        <v>1079</v>
      </c>
      <c r="F1077" t="s">
        <v>1027</v>
      </c>
      <c r="H1077">
        <v>999.99900000000002</v>
      </c>
      <c r="J1077" s="1" t="s">
        <v>770</v>
      </c>
      <c r="K1077">
        <v>107063516</v>
      </c>
      <c r="L1077" s="2">
        <v>44804</v>
      </c>
      <c r="M1077">
        <v>1</v>
      </c>
      <c r="N1077">
        <v>1</v>
      </c>
      <c r="O1077">
        <v>0</v>
      </c>
      <c r="P1077">
        <v>5</v>
      </c>
      <c r="Q1077" t="s">
        <v>3</v>
      </c>
    </row>
    <row r="1078" spans="1:17">
      <c r="A1078" t="s">
        <v>998</v>
      </c>
      <c r="B1078" s="672" t="s">
        <v>943</v>
      </c>
      <c r="C1078">
        <v>0</v>
      </c>
      <c r="E1078" t="s">
        <v>1079</v>
      </c>
      <c r="F1078" t="s">
        <v>1005</v>
      </c>
      <c r="H1078">
        <v>999.99900000000002</v>
      </c>
      <c r="J1078" s="1" t="s">
        <v>770</v>
      </c>
      <c r="K1078">
        <v>106431933</v>
      </c>
      <c r="L1078" s="2">
        <v>44154</v>
      </c>
      <c r="M1078">
        <v>19</v>
      </c>
      <c r="N1078">
        <v>1</v>
      </c>
      <c r="P1078">
        <v>3</v>
      </c>
      <c r="Q1078" t="s">
        <v>7</v>
      </c>
    </row>
    <row r="1079" spans="1:17">
      <c r="A1079" t="s">
        <v>998</v>
      </c>
      <c r="B1079" s="672" t="s">
        <v>943</v>
      </c>
      <c r="C1079">
        <v>0.09</v>
      </c>
      <c r="D1079" t="s">
        <v>758</v>
      </c>
      <c r="E1079" t="s">
        <v>1079</v>
      </c>
      <c r="F1079" t="s">
        <v>1005</v>
      </c>
      <c r="H1079">
        <v>999.99900000000002</v>
      </c>
      <c r="J1079" s="1" t="s">
        <v>770</v>
      </c>
      <c r="K1079">
        <v>106912565</v>
      </c>
      <c r="L1079" s="2">
        <v>44657</v>
      </c>
      <c r="M1079">
        <v>21</v>
      </c>
      <c r="N1079">
        <v>1</v>
      </c>
      <c r="O1079">
        <v>0</v>
      </c>
      <c r="P1079">
        <v>1</v>
      </c>
      <c r="Q1079" t="s">
        <v>7</v>
      </c>
    </row>
    <row r="1080" spans="1:17">
      <c r="A1080" t="s">
        <v>998</v>
      </c>
      <c r="B1080" s="672" t="s">
        <v>943</v>
      </c>
      <c r="C1080">
        <v>1.9E-2</v>
      </c>
      <c r="D1080" t="s">
        <v>6</v>
      </c>
      <c r="E1080" t="s">
        <v>1108</v>
      </c>
      <c r="F1080" t="s">
        <v>1109</v>
      </c>
      <c r="H1080">
        <v>999.99900000000002</v>
      </c>
      <c r="J1080" s="1" t="s">
        <v>770</v>
      </c>
      <c r="K1080">
        <v>108504711</v>
      </c>
      <c r="L1080" s="2">
        <v>46162</v>
      </c>
      <c r="M1080">
        <v>17</v>
      </c>
      <c r="N1080">
        <v>1</v>
      </c>
      <c r="O1080">
        <v>0</v>
      </c>
      <c r="P1080">
        <v>5</v>
      </c>
      <c r="Q1080" t="s">
        <v>7</v>
      </c>
    </row>
    <row r="1081" spans="1:17">
      <c r="A1081" t="s">
        <v>998</v>
      </c>
      <c r="B1081" s="672" t="s">
        <v>943</v>
      </c>
      <c r="C1081">
        <v>0.25</v>
      </c>
      <c r="D1081" t="s">
        <v>764</v>
      </c>
      <c r="E1081" s="670" t="s">
        <v>944</v>
      </c>
      <c r="F1081" t="s">
        <v>1079</v>
      </c>
      <c r="H1081">
        <v>999.99900000000002</v>
      </c>
      <c r="J1081" s="1" t="s">
        <v>770</v>
      </c>
      <c r="K1081">
        <v>107972093</v>
      </c>
      <c r="L1081" s="2">
        <v>45654</v>
      </c>
      <c r="M1081">
        <v>1</v>
      </c>
      <c r="N1081">
        <v>2</v>
      </c>
      <c r="O1081">
        <v>0</v>
      </c>
      <c r="P1081">
        <v>5</v>
      </c>
      <c r="Q1081" t="s">
        <v>7</v>
      </c>
    </row>
    <row r="1082" spans="1:17">
      <c r="A1082" t="s">
        <v>998</v>
      </c>
      <c r="B1082" s="672" t="s">
        <v>943</v>
      </c>
      <c r="C1082">
        <v>0.16</v>
      </c>
      <c r="D1082" t="s">
        <v>764</v>
      </c>
      <c r="E1082" s="670" t="s">
        <v>944</v>
      </c>
      <c r="F1082" t="s">
        <v>1005</v>
      </c>
      <c r="H1082">
        <v>999.99900000000002</v>
      </c>
      <c r="J1082" s="1" t="s">
        <v>770</v>
      </c>
      <c r="K1082">
        <v>107009267</v>
      </c>
      <c r="L1082" s="2">
        <v>44749</v>
      </c>
      <c r="M1082">
        <v>18</v>
      </c>
      <c r="N1082">
        <v>1</v>
      </c>
      <c r="O1082">
        <v>0</v>
      </c>
      <c r="P1082">
        <v>5</v>
      </c>
      <c r="Q1082" t="s">
        <v>3</v>
      </c>
    </row>
    <row r="1083" spans="1:17">
      <c r="A1083" t="s">
        <v>998</v>
      </c>
      <c r="B1083" s="672" t="s">
        <v>943</v>
      </c>
      <c r="C1083">
        <v>0</v>
      </c>
      <c r="E1083" t="s">
        <v>1063</v>
      </c>
      <c r="F1083" t="s">
        <v>1027</v>
      </c>
      <c r="H1083">
        <v>999.99900000000002</v>
      </c>
      <c r="J1083" s="1" t="s">
        <v>770</v>
      </c>
      <c r="K1083">
        <v>106802147</v>
      </c>
      <c r="L1083" s="2">
        <v>44395</v>
      </c>
      <c r="M1083">
        <v>24</v>
      </c>
      <c r="N1083">
        <v>1</v>
      </c>
      <c r="O1083">
        <v>8</v>
      </c>
      <c r="P1083">
        <v>1</v>
      </c>
      <c r="Q1083" t="s">
        <v>7</v>
      </c>
    </row>
    <row r="1084" spans="1:17">
      <c r="A1084" t="s">
        <v>998</v>
      </c>
      <c r="B1084" s="672" t="s">
        <v>943</v>
      </c>
      <c r="C1084">
        <v>0</v>
      </c>
      <c r="E1084" t="s">
        <v>1063</v>
      </c>
      <c r="F1084" t="s">
        <v>1064</v>
      </c>
      <c r="H1084">
        <v>999.99900000000002</v>
      </c>
      <c r="J1084" s="1" t="s">
        <v>770</v>
      </c>
      <c r="K1084">
        <v>106337864</v>
      </c>
      <c r="L1084" s="2">
        <v>44053</v>
      </c>
      <c r="M1084">
        <v>24</v>
      </c>
      <c r="N1084">
        <v>2</v>
      </c>
      <c r="O1084">
        <v>8</v>
      </c>
      <c r="P1084">
        <v>1</v>
      </c>
      <c r="Q1084" t="s">
        <v>7</v>
      </c>
    </row>
    <row r="1085" spans="1:17">
      <c r="A1085" t="s">
        <v>998</v>
      </c>
      <c r="B1085" s="672" t="s">
        <v>943</v>
      </c>
      <c r="C1085">
        <v>0</v>
      </c>
      <c r="D1085" t="s">
        <v>757</v>
      </c>
      <c r="E1085" t="s">
        <v>1063</v>
      </c>
      <c r="F1085" t="s">
        <v>1064</v>
      </c>
      <c r="H1085">
        <v>999.99900000000002</v>
      </c>
      <c r="J1085" s="1" t="s">
        <v>770</v>
      </c>
      <c r="K1085">
        <v>105056693</v>
      </c>
      <c r="L1085" s="2">
        <v>42816</v>
      </c>
      <c r="M1085">
        <v>30</v>
      </c>
      <c r="N1085">
        <v>1</v>
      </c>
      <c r="O1085">
        <v>8</v>
      </c>
      <c r="P1085">
        <v>1</v>
      </c>
      <c r="Q1085" t="s">
        <v>3</v>
      </c>
    </row>
    <row r="1086" spans="1:17">
      <c r="A1086" t="s">
        <v>998</v>
      </c>
      <c r="B1086" s="672" t="s">
        <v>943</v>
      </c>
      <c r="C1086">
        <v>0</v>
      </c>
      <c r="E1086" t="s">
        <v>1064</v>
      </c>
      <c r="F1086" t="s">
        <v>1027</v>
      </c>
      <c r="H1086">
        <v>999.99900000000002</v>
      </c>
      <c r="J1086" s="1" t="s">
        <v>770</v>
      </c>
      <c r="K1086">
        <v>105823324</v>
      </c>
      <c r="L1086" s="2">
        <v>43547</v>
      </c>
      <c r="M1086">
        <v>30</v>
      </c>
      <c r="N1086">
        <v>1</v>
      </c>
      <c r="O1086">
        <v>8</v>
      </c>
      <c r="P1086">
        <v>1</v>
      </c>
      <c r="Q1086" t="s">
        <v>7</v>
      </c>
    </row>
    <row r="1087" spans="1:17">
      <c r="A1087" t="s">
        <v>998</v>
      </c>
      <c r="B1087" s="672" t="s">
        <v>943</v>
      </c>
      <c r="C1087">
        <v>6.6000000000000003E-2</v>
      </c>
      <c r="D1087" t="s">
        <v>757</v>
      </c>
      <c r="E1087" t="s">
        <v>1064</v>
      </c>
      <c r="F1087" t="s">
        <v>1100</v>
      </c>
      <c r="H1087">
        <v>999.99900000000002</v>
      </c>
      <c r="J1087" s="1" t="s">
        <v>770</v>
      </c>
      <c r="K1087">
        <v>106095392</v>
      </c>
      <c r="L1087" s="2">
        <v>43777</v>
      </c>
      <c r="M1087">
        <v>2</v>
      </c>
      <c r="N1087">
        <v>1</v>
      </c>
      <c r="O1087">
        <v>0</v>
      </c>
      <c r="P1087">
        <v>5</v>
      </c>
      <c r="Q1087" t="s">
        <v>8</v>
      </c>
    </row>
    <row r="1088" spans="1:17">
      <c r="A1088" t="s">
        <v>998</v>
      </c>
      <c r="B1088" s="672" t="s">
        <v>943</v>
      </c>
      <c r="C1088">
        <v>0.22</v>
      </c>
      <c r="D1088" t="s">
        <v>756</v>
      </c>
      <c r="E1088" t="s">
        <v>1005</v>
      </c>
      <c r="F1088" t="s">
        <v>1079</v>
      </c>
      <c r="H1088">
        <v>999.99900000000002</v>
      </c>
      <c r="J1088" s="1" t="s">
        <v>770</v>
      </c>
      <c r="K1088">
        <v>106502446</v>
      </c>
      <c r="L1088" s="2">
        <v>44196</v>
      </c>
      <c r="M1088">
        <v>1</v>
      </c>
      <c r="N1088">
        <v>2</v>
      </c>
      <c r="P1088">
        <v>5</v>
      </c>
      <c r="Q1088" t="s">
        <v>7</v>
      </c>
    </row>
    <row r="1089" spans="1:22">
      <c r="A1089" t="s">
        <v>998</v>
      </c>
      <c r="B1089" s="672" t="s">
        <v>943</v>
      </c>
      <c r="C1089">
        <v>0.18</v>
      </c>
      <c r="D1089" t="s">
        <v>756</v>
      </c>
      <c r="E1089" t="s">
        <v>1005</v>
      </c>
      <c r="F1089" t="s">
        <v>1079</v>
      </c>
      <c r="H1089">
        <v>999.99900000000002</v>
      </c>
      <c r="J1089" s="1" t="s">
        <v>770</v>
      </c>
      <c r="K1089">
        <v>107719794</v>
      </c>
      <c r="L1089" s="2">
        <v>45426</v>
      </c>
      <c r="M1089">
        <v>1</v>
      </c>
      <c r="N1089">
        <v>2</v>
      </c>
      <c r="O1089">
        <v>0</v>
      </c>
      <c r="P1089">
        <v>1</v>
      </c>
      <c r="Q1089" t="s">
        <v>7</v>
      </c>
    </row>
    <row r="1090" spans="1:22">
      <c r="A1090" t="s">
        <v>998</v>
      </c>
      <c r="B1090" s="672" t="s">
        <v>943</v>
      </c>
      <c r="C1090">
        <v>0.1</v>
      </c>
      <c r="D1090" t="s">
        <v>756</v>
      </c>
      <c r="E1090" t="s">
        <v>1005</v>
      </c>
      <c r="F1090" t="s">
        <v>1079</v>
      </c>
      <c r="H1090">
        <v>999.99900000000002</v>
      </c>
      <c r="J1090" s="1" t="s">
        <v>770</v>
      </c>
      <c r="K1090">
        <v>107985552</v>
      </c>
      <c r="L1090" s="2">
        <v>45667</v>
      </c>
      <c r="M1090">
        <v>2</v>
      </c>
      <c r="N1090">
        <v>6</v>
      </c>
      <c r="O1090">
        <v>0</v>
      </c>
      <c r="P1090">
        <v>5</v>
      </c>
      <c r="Q1090" t="s">
        <v>7</v>
      </c>
    </row>
    <row r="1091" spans="1:22">
      <c r="A1091" t="s">
        <v>998</v>
      </c>
      <c r="B1091" s="672" t="s">
        <v>943</v>
      </c>
      <c r="C1091">
        <v>0.31</v>
      </c>
      <c r="D1091" t="s">
        <v>762</v>
      </c>
      <c r="E1091" t="s">
        <v>1005</v>
      </c>
      <c r="F1091" t="s">
        <v>1079</v>
      </c>
      <c r="H1091">
        <v>999.99900000000002</v>
      </c>
      <c r="J1091" s="1" t="s">
        <v>770</v>
      </c>
      <c r="K1091">
        <v>106578185</v>
      </c>
      <c r="L1091" s="2">
        <v>44274</v>
      </c>
      <c r="M1091">
        <v>21</v>
      </c>
      <c r="N1091">
        <v>2</v>
      </c>
      <c r="O1091">
        <v>7</v>
      </c>
      <c r="P1091">
        <v>1</v>
      </c>
      <c r="Q1091" t="s">
        <v>7</v>
      </c>
    </row>
    <row r="1092" spans="1:22">
      <c r="A1092" t="s">
        <v>998</v>
      </c>
      <c r="B1092" s="672" t="s">
        <v>943</v>
      </c>
      <c r="C1092">
        <v>0.61</v>
      </c>
      <c r="D1092" t="s">
        <v>758</v>
      </c>
      <c r="E1092" t="s">
        <v>1005</v>
      </c>
      <c r="F1092" s="670" t="s">
        <v>944</v>
      </c>
      <c r="H1092">
        <v>999.99900000000002</v>
      </c>
      <c r="J1092" s="1" t="s">
        <v>770</v>
      </c>
      <c r="K1092">
        <v>107205109</v>
      </c>
      <c r="L1092" s="2">
        <v>44760</v>
      </c>
      <c r="M1092">
        <v>30</v>
      </c>
      <c r="N1092">
        <v>1</v>
      </c>
      <c r="O1092">
        <v>7</v>
      </c>
      <c r="P1092">
        <v>1</v>
      </c>
      <c r="Q1092" t="s">
        <v>3</v>
      </c>
    </row>
    <row r="1093" spans="1:22">
      <c r="A1093" t="s">
        <v>998</v>
      </c>
      <c r="B1093" s="672" t="s">
        <v>943</v>
      </c>
      <c r="C1093">
        <v>0</v>
      </c>
      <c r="E1093" t="s">
        <v>1005</v>
      </c>
      <c r="F1093" t="s">
        <v>1027</v>
      </c>
      <c r="H1093">
        <v>999.99900000000002</v>
      </c>
      <c r="J1093" s="1" t="s">
        <v>770</v>
      </c>
      <c r="K1093">
        <v>105864810</v>
      </c>
      <c r="L1093" s="2">
        <v>43584</v>
      </c>
      <c r="M1093">
        <v>23</v>
      </c>
      <c r="N1093">
        <v>1</v>
      </c>
      <c r="O1093">
        <v>7</v>
      </c>
      <c r="P1093">
        <v>1</v>
      </c>
      <c r="Q1093" t="s">
        <v>7</v>
      </c>
    </row>
    <row r="1094" spans="1:22">
      <c r="A1094" t="s">
        <v>998</v>
      </c>
      <c r="B1094" s="672" t="s">
        <v>943</v>
      </c>
      <c r="C1094">
        <v>0</v>
      </c>
      <c r="E1094" t="s">
        <v>1005</v>
      </c>
      <c r="F1094" t="s">
        <v>1027</v>
      </c>
      <c r="H1094">
        <v>999.99900000000002</v>
      </c>
      <c r="J1094" s="1" t="s">
        <v>770</v>
      </c>
      <c r="K1094">
        <v>106385300</v>
      </c>
      <c r="L1094" s="2">
        <v>44106</v>
      </c>
      <c r="M1094">
        <v>30</v>
      </c>
      <c r="N1094">
        <v>1</v>
      </c>
      <c r="O1094">
        <v>7</v>
      </c>
      <c r="P1094">
        <v>1</v>
      </c>
      <c r="Q1094" t="s">
        <v>7</v>
      </c>
    </row>
    <row r="1095" spans="1:22">
      <c r="A1095" t="s">
        <v>998</v>
      </c>
      <c r="B1095" s="672" t="s">
        <v>943</v>
      </c>
      <c r="C1095">
        <v>0</v>
      </c>
      <c r="E1095" t="s">
        <v>1005</v>
      </c>
      <c r="F1095" t="s">
        <v>1027</v>
      </c>
      <c r="H1095">
        <v>999.99900000000002</v>
      </c>
      <c r="J1095" s="1" t="s">
        <v>770</v>
      </c>
      <c r="K1095">
        <v>106830777</v>
      </c>
      <c r="L1095" s="2">
        <v>44573</v>
      </c>
      <c r="M1095">
        <v>30</v>
      </c>
      <c r="N1095">
        <v>1</v>
      </c>
      <c r="O1095">
        <v>7</v>
      </c>
      <c r="P1095">
        <v>1</v>
      </c>
      <c r="Q1095" t="s">
        <v>7</v>
      </c>
    </row>
    <row r="1096" spans="1:22">
      <c r="A1096" t="s">
        <v>998</v>
      </c>
      <c r="B1096" s="672" t="s">
        <v>943</v>
      </c>
      <c r="C1096">
        <v>0</v>
      </c>
      <c r="E1096" t="s">
        <v>1005</v>
      </c>
      <c r="F1096" t="s">
        <v>1027</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998</v>
      </c>
      <c r="B1097" s="672" t="s">
        <v>943</v>
      </c>
      <c r="C1097">
        <v>0</v>
      </c>
      <c r="E1097" t="s">
        <v>1005</v>
      </c>
      <c r="F1097" t="s">
        <v>1027</v>
      </c>
      <c r="H1097">
        <v>999.99900000000002</v>
      </c>
      <c r="J1097" s="1" t="s">
        <v>770</v>
      </c>
      <c r="K1097">
        <v>108419482</v>
      </c>
      <c r="L1097" s="2">
        <v>46084</v>
      </c>
      <c r="M1097">
        <v>30</v>
      </c>
      <c r="N1097">
        <v>1</v>
      </c>
      <c r="O1097">
        <v>7</v>
      </c>
      <c r="P1097">
        <v>1</v>
      </c>
      <c r="Q1097" t="s">
        <v>7</v>
      </c>
    </row>
    <row r="1098" spans="1:22">
      <c r="A1098" t="s">
        <v>998</v>
      </c>
      <c r="B1098" s="672" t="s">
        <v>943</v>
      </c>
      <c r="C1098">
        <v>0</v>
      </c>
      <c r="E1098" t="s">
        <v>1005</v>
      </c>
      <c r="F1098" t="s">
        <v>946</v>
      </c>
      <c r="H1098">
        <v>999.99900000000002</v>
      </c>
      <c r="J1098" s="1" t="s">
        <v>770</v>
      </c>
      <c r="K1098">
        <v>106064818</v>
      </c>
      <c r="L1098" s="2">
        <v>43765</v>
      </c>
      <c r="M1098">
        <v>30</v>
      </c>
      <c r="N1098">
        <v>1</v>
      </c>
      <c r="O1098">
        <v>7</v>
      </c>
      <c r="P1098">
        <v>2</v>
      </c>
      <c r="Q1098" t="s">
        <v>3</v>
      </c>
    </row>
    <row r="1099" spans="1:22">
      <c r="A1099" t="s">
        <v>998</v>
      </c>
      <c r="B1099" s="672" t="s">
        <v>943</v>
      </c>
      <c r="C1099">
        <v>0</v>
      </c>
      <c r="E1099" t="s">
        <v>1005</v>
      </c>
      <c r="F1099" t="s">
        <v>1006</v>
      </c>
      <c r="H1099">
        <v>999.99900000000002</v>
      </c>
      <c r="J1099" s="1" t="s">
        <v>770</v>
      </c>
      <c r="K1099">
        <v>106350426</v>
      </c>
      <c r="L1099" s="2">
        <v>44058</v>
      </c>
      <c r="M1099">
        <v>30</v>
      </c>
      <c r="N1099">
        <v>1</v>
      </c>
      <c r="O1099">
        <v>7</v>
      </c>
      <c r="P1099">
        <v>1</v>
      </c>
      <c r="Q1099" t="s">
        <v>7</v>
      </c>
    </row>
    <row r="1100" spans="1:22">
      <c r="A1100" t="s">
        <v>998</v>
      </c>
      <c r="B1100" s="672" t="s">
        <v>943</v>
      </c>
      <c r="C1100">
        <v>0.39</v>
      </c>
      <c r="D1100" t="s">
        <v>6</v>
      </c>
      <c r="E1100" t="s">
        <v>1005</v>
      </c>
      <c r="F1100" s="672" t="s">
        <v>941</v>
      </c>
      <c r="H1100">
        <v>999.99900000000002</v>
      </c>
      <c r="J1100" s="1" t="s">
        <v>770</v>
      </c>
      <c r="K1100">
        <v>105445151</v>
      </c>
      <c r="L1100" s="2">
        <v>43181</v>
      </c>
      <c r="M1100">
        <v>1</v>
      </c>
      <c r="N1100">
        <v>1</v>
      </c>
      <c r="O1100">
        <v>0</v>
      </c>
      <c r="P1100">
        <v>5</v>
      </c>
      <c r="Q1100" t="s">
        <v>7</v>
      </c>
    </row>
    <row r="1101" spans="1:22">
      <c r="A1101" t="s">
        <v>998</v>
      </c>
      <c r="B1101" s="672" t="s">
        <v>943</v>
      </c>
      <c r="C1101">
        <v>0</v>
      </c>
      <c r="E1101" t="s">
        <v>1005</v>
      </c>
      <c r="F1101" s="672" t="s">
        <v>941</v>
      </c>
      <c r="H1101">
        <v>999.99900000000002</v>
      </c>
      <c r="J1101" s="1" t="s">
        <v>770</v>
      </c>
      <c r="K1101">
        <v>107366519</v>
      </c>
      <c r="L1101" s="2">
        <v>45030</v>
      </c>
      <c r="M1101">
        <v>23</v>
      </c>
      <c r="N1101">
        <v>2</v>
      </c>
      <c r="O1101">
        <v>7</v>
      </c>
      <c r="P1101">
        <v>1</v>
      </c>
      <c r="Q1101" t="s">
        <v>3</v>
      </c>
    </row>
    <row r="1102" spans="1:22">
      <c r="A1102" t="s">
        <v>998</v>
      </c>
      <c r="B1102" s="672" t="s">
        <v>943</v>
      </c>
      <c r="C1102">
        <v>0</v>
      </c>
      <c r="E1102" t="s">
        <v>1005</v>
      </c>
      <c r="F1102" s="672" t="s">
        <v>941</v>
      </c>
      <c r="H1102">
        <v>999.99900000000002</v>
      </c>
      <c r="J1102" s="1" t="s">
        <v>770</v>
      </c>
      <c r="K1102">
        <v>106832235</v>
      </c>
      <c r="L1102" s="2">
        <v>44575</v>
      </c>
      <c r="M1102">
        <v>30</v>
      </c>
      <c r="N1102">
        <v>1</v>
      </c>
      <c r="O1102">
        <v>7</v>
      </c>
      <c r="P1102">
        <v>1</v>
      </c>
      <c r="Q1102" t="s">
        <v>3</v>
      </c>
    </row>
    <row r="1103" spans="1:22">
      <c r="A1103" t="s">
        <v>998</v>
      </c>
      <c r="B1103" s="672" t="s">
        <v>943</v>
      </c>
      <c r="C1103">
        <v>8.9999999999999993E-3</v>
      </c>
      <c r="D1103" t="s">
        <v>6</v>
      </c>
      <c r="E1103" t="s">
        <v>1005</v>
      </c>
      <c r="F1103" s="672" t="s">
        <v>941</v>
      </c>
      <c r="H1103">
        <v>999.99900000000002</v>
      </c>
      <c r="J1103" s="1" t="s">
        <v>770</v>
      </c>
      <c r="K1103">
        <v>107462091</v>
      </c>
      <c r="L1103" s="2">
        <v>45187</v>
      </c>
      <c r="M1103">
        <v>30</v>
      </c>
      <c r="N1103">
        <v>1</v>
      </c>
      <c r="O1103">
        <v>0</v>
      </c>
      <c r="P1103">
        <v>1</v>
      </c>
      <c r="Q1103" t="s">
        <v>3</v>
      </c>
    </row>
    <row r="1104" spans="1:22">
      <c r="A1104" t="s">
        <v>998</v>
      </c>
      <c r="B1104" s="672" t="s">
        <v>943</v>
      </c>
      <c r="C1104">
        <v>0</v>
      </c>
      <c r="E1104" t="s">
        <v>1005</v>
      </c>
      <c r="H1104">
        <v>999.99900000000002</v>
      </c>
      <c r="J1104" s="1" t="s">
        <v>770</v>
      </c>
      <c r="K1104">
        <v>106802146</v>
      </c>
      <c r="L1104" s="2">
        <v>44395</v>
      </c>
      <c r="M1104">
        <v>1</v>
      </c>
      <c r="N1104">
        <v>1</v>
      </c>
      <c r="O1104">
        <v>7</v>
      </c>
      <c r="P1104">
        <v>1</v>
      </c>
      <c r="Q1104" t="s">
        <v>7</v>
      </c>
    </row>
    <row r="1105" spans="1:17">
      <c r="A1105" t="s">
        <v>998</v>
      </c>
      <c r="B1105" s="672" t="s">
        <v>943</v>
      </c>
      <c r="C1105">
        <v>4.1000000000000002E-2</v>
      </c>
      <c r="D1105" t="s">
        <v>6</v>
      </c>
      <c r="E1105" t="s">
        <v>1124</v>
      </c>
      <c r="F1105" t="s">
        <v>1027</v>
      </c>
      <c r="H1105">
        <v>999.99900000000002</v>
      </c>
      <c r="J1105" s="1" t="s">
        <v>770</v>
      </c>
      <c r="K1105">
        <v>105240099</v>
      </c>
      <c r="L1105" s="2">
        <v>43001</v>
      </c>
      <c r="M1105">
        <v>1</v>
      </c>
      <c r="N1105">
        <v>1</v>
      </c>
      <c r="O1105">
        <v>0</v>
      </c>
      <c r="P1105">
        <v>1</v>
      </c>
      <c r="Q1105" t="s">
        <v>3</v>
      </c>
    </row>
    <row r="1106" spans="1:17">
      <c r="A1106" t="s">
        <v>998</v>
      </c>
      <c r="B1106" s="672" t="s">
        <v>943</v>
      </c>
      <c r="C1106">
        <v>4.4999999999999998E-2</v>
      </c>
      <c r="D1106" t="s">
        <v>6</v>
      </c>
      <c r="E1106" t="s">
        <v>1154</v>
      </c>
      <c r="F1106" t="s">
        <v>1079</v>
      </c>
      <c r="H1106">
        <v>999.99900000000002</v>
      </c>
      <c r="J1106" s="1" t="s">
        <v>770</v>
      </c>
      <c r="K1106">
        <v>107994044</v>
      </c>
      <c r="L1106" s="2">
        <v>45675</v>
      </c>
      <c r="M1106">
        <v>1</v>
      </c>
      <c r="N1106">
        <v>1</v>
      </c>
      <c r="O1106">
        <v>0</v>
      </c>
      <c r="P1106">
        <v>5</v>
      </c>
      <c r="Q1106" t="s">
        <v>8</v>
      </c>
    </row>
    <row r="1107" spans="1:17">
      <c r="A1107" t="s">
        <v>998</v>
      </c>
      <c r="B1107" t="s">
        <v>1029</v>
      </c>
      <c r="C1107">
        <v>3.0000000000000001E-3</v>
      </c>
      <c r="D1107" t="s">
        <v>757</v>
      </c>
      <c r="E1107" s="669" t="s">
        <v>942</v>
      </c>
      <c r="F1107" t="s">
        <v>1030</v>
      </c>
      <c r="H1107">
        <v>999.99900000000002</v>
      </c>
      <c r="J1107" s="1" t="s">
        <v>770</v>
      </c>
      <c r="K1107">
        <v>106892028</v>
      </c>
      <c r="L1107" s="2">
        <v>44633</v>
      </c>
      <c r="M1107">
        <v>20</v>
      </c>
      <c r="N1107">
        <v>10</v>
      </c>
      <c r="O1107">
        <v>0</v>
      </c>
      <c r="P1107">
        <v>8</v>
      </c>
    </row>
    <row r="1108" spans="1:17">
      <c r="A1108" t="s">
        <v>998</v>
      </c>
      <c r="B1108" t="s">
        <v>1029</v>
      </c>
      <c r="C1108">
        <v>1.0999999999999999E-2</v>
      </c>
      <c r="D1108" t="s">
        <v>757</v>
      </c>
      <c r="E1108" s="669" t="s">
        <v>942</v>
      </c>
      <c r="F1108" t="s">
        <v>1030</v>
      </c>
      <c r="H1108">
        <v>999.99900000000002</v>
      </c>
      <c r="J1108" s="1" t="s">
        <v>770</v>
      </c>
      <c r="K1108">
        <v>105372615</v>
      </c>
      <c r="L1108" s="2">
        <v>43103</v>
      </c>
      <c r="M1108">
        <v>30</v>
      </c>
      <c r="N1108">
        <v>4</v>
      </c>
      <c r="O1108">
        <v>8</v>
      </c>
      <c r="P1108">
        <v>5</v>
      </c>
      <c r="Q1108" t="s">
        <v>7</v>
      </c>
    </row>
    <row r="1109" spans="1:17">
      <c r="A1109" t="s">
        <v>998</v>
      </c>
      <c r="B1109" t="s">
        <v>1029</v>
      </c>
      <c r="C1109">
        <v>8.9999999999999993E-3</v>
      </c>
      <c r="D1109" t="s">
        <v>757</v>
      </c>
      <c r="E1109" s="669" t="s">
        <v>939</v>
      </c>
      <c r="F1109" t="s">
        <v>1030</v>
      </c>
      <c r="H1109">
        <v>999.99900000000002</v>
      </c>
      <c r="J1109" s="1" t="s">
        <v>770</v>
      </c>
      <c r="K1109">
        <v>107505077</v>
      </c>
      <c r="L1109" s="2">
        <v>45211</v>
      </c>
      <c r="M1109">
        <v>32</v>
      </c>
      <c r="N1109">
        <v>1</v>
      </c>
      <c r="O1109">
        <v>0</v>
      </c>
      <c r="P1109">
        <v>1</v>
      </c>
      <c r="Q1109" t="s">
        <v>7</v>
      </c>
    </row>
    <row r="1110" spans="1:17">
      <c r="A1110" t="s">
        <v>947</v>
      </c>
      <c r="B1110" t="s">
        <v>948</v>
      </c>
      <c r="C1110">
        <v>2E-3</v>
      </c>
      <c r="D1110" t="s">
        <v>6</v>
      </c>
      <c r="E1110" s="669" t="s">
        <v>942</v>
      </c>
      <c r="F1110" t="s">
        <v>971</v>
      </c>
      <c r="H1110">
        <v>999.99900000000002</v>
      </c>
      <c r="J1110" s="1" t="s">
        <v>770</v>
      </c>
      <c r="K1110">
        <v>105097137</v>
      </c>
      <c r="L1110" s="2">
        <v>42863</v>
      </c>
      <c r="M1110">
        <v>1</v>
      </c>
      <c r="N1110">
        <v>1</v>
      </c>
      <c r="O1110">
        <v>0</v>
      </c>
      <c r="P1110">
        <v>1</v>
      </c>
      <c r="Q1110" t="s">
        <v>7</v>
      </c>
    </row>
    <row r="1111" spans="1:17">
      <c r="A1111" t="s">
        <v>947</v>
      </c>
      <c r="B1111" s="669" t="s">
        <v>942</v>
      </c>
      <c r="C1111">
        <v>0</v>
      </c>
      <c r="E1111" t="s">
        <v>961</v>
      </c>
      <c r="F1111" t="s">
        <v>962</v>
      </c>
      <c r="H1111">
        <v>999.99900000000002</v>
      </c>
      <c r="J1111" s="1" t="s">
        <v>770</v>
      </c>
      <c r="K1111">
        <v>107814414</v>
      </c>
      <c r="L1111" s="2">
        <v>45512</v>
      </c>
      <c r="M1111">
        <v>30</v>
      </c>
      <c r="N1111">
        <v>2</v>
      </c>
      <c r="O1111">
        <v>0</v>
      </c>
      <c r="P1111">
        <v>1</v>
      </c>
      <c r="Q1111" t="s">
        <v>7</v>
      </c>
    </row>
    <row r="1112" spans="1:17">
      <c r="A1112" t="s">
        <v>947</v>
      </c>
      <c r="B1112" s="669" t="s">
        <v>942</v>
      </c>
      <c r="C1112">
        <v>0</v>
      </c>
      <c r="E1112" t="s">
        <v>961</v>
      </c>
      <c r="F1112" t="s">
        <v>955</v>
      </c>
      <c r="H1112">
        <v>999.99900000000002</v>
      </c>
      <c r="J1112" s="1" t="s">
        <v>770</v>
      </c>
      <c r="K1112">
        <v>107983295</v>
      </c>
      <c r="L1112" s="2">
        <v>45665</v>
      </c>
      <c r="M1112">
        <v>30</v>
      </c>
      <c r="N1112">
        <v>1</v>
      </c>
      <c r="O1112">
        <v>7</v>
      </c>
      <c r="P1112">
        <v>1</v>
      </c>
      <c r="Q1112" t="s">
        <v>7</v>
      </c>
    </row>
    <row r="1113" spans="1:17">
      <c r="A1113" t="s">
        <v>998</v>
      </c>
      <c r="B1113" s="669" t="s">
        <v>942</v>
      </c>
      <c r="C1113">
        <v>0</v>
      </c>
      <c r="D1113" t="s">
        <v>756</v>
      </c>
      <c r="E1113" t="s">
        <v>1156</v>
      </c>
      <c r="F1113" t="s">
        <v>1033</v>
      </c>
      <c r="H1113">
        <v>999.99900000000002</v>
      </c>
      <c r="J1113" s="1" t="s">
        <v>770</v>
      </c>
      <c r="K1113">
        <v>107745023</v>
      </c>
      <c r="L1113" s="2">
        <v>45451</v>
      </c>
      <c r="M1113">
        <v>21</v>
      </c>
      <c r="N1113">
        <v>1</v>
      </c>
      <c r="O1113">
        <v>0</v>
      </c>
      <c r="P1113">
        <v>1</v>
      </c>
      <c r="Q1113" t="s">
        <v>7</v>
      </c>
    </row>
    <row r="1114" spans="1:17">
      <c r="A1114" t="s">
        <v>947</v>
      </c>
      <c r="B1114" s="669" t="s">
        <v>942</v>
      </c>
      <c r="C1114">
        <v>0</v>
      </c>
      <c r="E1114" t="s">
        <v>978</v>
      </c>
      <c r="F1114" t="s">
        <v>962</v>
      </c>
      <c r="H1114">
        <v>999.99900000000002</v>
      </c>
      <c r="J1114" s="1" t="s">
        <v>770</v>
      </c>
      <c r="K1114">
        <v>107627154</v>
      </c>
      <c r="L1114" s="2">
        <v>45338</v>
      </c>
      <c r="M1114">
        <v>30</v>
      </c>
      <c r="N1114">
        <v>1</v>
      </c>
      <c r="O1114">
        <v>7</v>
      </c>
      <c r="P1114">
        <v>1</v>
      </c>
      <c r="Q1114" t="s">
        <v>8</v>
      </c>
    </row>
    <row r="1115" spans="1:17">
      <c r="A1115" t="s">
        <v>947</v>
      </c>
      <c r="B1115" s="669" t="s">
        <v>942</v>
      </c>
      <c r="C1115">
        <v>0</v>
      </c>
      <c r="E1115" t="s">
        <v>978</v>
      </c>
      <c r="H1115">
        <v>999.99900000000002</v>
      </c>
      <c r="J1115" s="1" t="s">
        <v>770</v>
      </c>
      <c r="K1115">
        <v>106369441</v>
      </c>
      <c r="L1115" s="2">
        <v>44119</v>
      </c>
      <c r="M1115">
        <v>30</v>
      </c>
      <c r="N1115">
        <v>1</v>
      </c>
      <c r="O1115">
        <v>0</v>
      </c>
      <c r="P1115">
        <v>1</v>
      </c>
      <c r="Q1115" t="s">
        <v>7</v>
      </c>
    </row>
    <row r="1116" spans="1:17">
      <c r="A1116" t="s">
        <v>947</v>
      </c>
      <c r="B1116" s="669" t="s">
        <v>942</v>
      </c>
      <c r="C1116">
        <v>0</v>
      </c>
      <c r="E1116" t="s">
        <v>966</v>
      </c>
      <c r="H1116">
        <v>999.99900000000002</v>
      </c>
      <c r="J1116" s="1" t="s">
        <v>770</v>
      </c>
      <c r="K1116">
        <v>105335592</v>
      </c>
      <c r="L1116" s="2">
        <v>43083</v>
      </c>
      <c r="M1116">
        <v>30</v>
      </c>
      <c r="N1116">
        <v>1</v>
      </c>
      <c r="O1116">
        <v>0</v>
      </c>
      <c r="P1116">
        <v>1</v>
      </c>
      <c r="Q1116" t="s">
        <v>7</v>
      </c>
    </row>
    <row r="1117" spans="1:17">
      <c r="A1117" t="s">
        <v>947</v>
      </c>
      <c r="B1117" s="669" t="s">
        <v>942</v>
      </c>
      <c r="C1117">
        <v>0</v>
      </c>
      <c r="E1117" t="s">
        <v>973</v>
      </c>
      <c r="F1117" s="671" t="s">
        <v>952</v>
      </c>
      <c r="H1117">
        <v>999.99900000000002</v>
      </c>
      <c r="J1117" s="1" t="s">
        <v>770</v>
      </c>
      <c r="K1117">
        <v>105719359</v>
      </c>
      <c r="L1117" s="2">
        <v>43458</v>
      </c>
      <c r="M1117">
        <v>30</v>
      </c>
      <c r="N1117">
        <v>1</v>
      </c>
      <c r="O1117">
        <v>8</v>
      </c>
      <c r="P1117">
        <v>1</v>
      </c>
      <c r="Q1117" t="s">
        <v>7</v>
      </c>
    </row>
    <row r="1118" spans="1:17">
      <c r="A1118" t="s">
        <v>947</v>
      </c>
      <c r="B1118" s="669" t="s">
        <v>942</v>
      </c>
      <c r="C1118">
        <v>0</v>
      </c>
      <c r="E1118" t="s">
        <v>955</v>
      </c>
      <c r="F1118" t="s">
        <v>957</v>
      </c>
      <c r="H1118">
        <v>999.99900000000002</v>
      </c>
      <c r="J1118" s="1" t="s">
        <v>770</v>
      </c>
      <c r="K1118">
        <v>107331336</v>
      </c>
      <c r="L1118" s="2">
        <v>45057</v>
      </c>
      <c r="M1118">
        <v>30</v>
      </c>
      <c r="N1118">
        <v>1</v>
      </c>
      <c r="O1118">
        <v>7</v>
      </c>
      <c r="P1118">
        <v>1</v>
      </c>
      <c r="Q1118" t="s">
        <v>7</v>
      </c>
    </row>
    <row r="1119" spans="1:17">
      <c r="A1119" t="s">
        <v>947</v>
      </c>
      <c r="B1119" s="669" t="s">
        <v>942</v>
      </c>
      <c r="C1119">
        <v>0</v>
      </c>
      <c r="E1119" t="s">
        <v>955</v>
      </c>
      <c r="F1119" t="s">
        <v>991</v>
      </c>
      <c r="H1119">
        <v>999.99900000000002</v>
      </c>
      <c r="J1119" s="1" t="s">
        <v>770</v>
      </c>
      <c r="K1119">
        <v>108327242</v>
      </c>
      <c r="L1119" s="2">
        <v>45993</v>
      </c>
      <c r="M1119">
        <v>30</v>
      </c>
      <c r="N1119">
        <v>2</v>
      </c>
      <c r="O1119">
        <v>7</v>
      </c>
      <c r="P1119">
        <v>1</v>
      </c>
      <c r="Q1119" t="s">
        <v>7</v>
      </c>
    </row>
    <row r="1120" spans="1:17">
      <c r="A1120" t="s">
        <v>947</v>
      </c>
      <c r="B1120" s="669" t="s">
        <v>942</v>
      </c>
      <c r="C1120">
        <v>9.5000000000000001E-2</v>
      </c>
      <c r="D1120" t="s">
        <v>765</v>
      </c>
      <c r="E1120" t="s">
        <v>982</v>
      </c>
      <c r="F1120" t="s">
        <v>958</v>
      </c>
      <c r="H1120">
        <v>999.99900000000002</v>
      </c>
      <c r="J1120" s="1" t="s">
        <v>770</v>
      </c>
      <c r="K1120">
        <v>106922899</v>
      </c>
      <c r="L1120" s="2">
        <v>44665</v>
      </c>
      <c r="M1120">
        <v>25</v>
      </c>
      <c r="N1120">
        <v>1</v>
      </c>
      <c r="O1120">
        <v>0</v>
      </c>
      <c r="P1120">
        <v>1</v>
      </c>
      <c r="Q1120" t="s">
        <v>7</v>
      </c>
    </row>
    <row r="1121" spans="1:22">
      <c r="A1121" t="s">
        <v>998</v>
      </c>
      <c r="B1121" s="669" t="s">
        <v>942</v>
      </c>
      <c r="C1121">
        <v>0</v>
      </c>
      <c r="E1121" t="s">
        <v>1166</v>
      </c>
      <c r="F1121" t="s">
        <v>1009</v>
      </c>
      <c r="H1121">
        <v>999.99900000000002</v>
      </c>
      <c r="J1121" s="1" t="s">
        <v>770</v>
      </c>
      <c r="K1121">
        <v>108334357</v>
      </c>
      <c r="L1121" s="2">
        <v>46003</v>
      </c>
      <c r="M1121">
        <v>15</v>
      </c>
      <c r="N1121">
        <v>1</v>
      </c>
      <c r="O1121">
        <v>8</v>
      </c>
      <c r="P1121">
        <v>1</v>
      </c>
      <c r="Q1121" t="s">
        <v>3</v>
      </c>
      <c r="R1121">
        <v>35.169499999999999</v>
      </c>
      <c r="S1121">
        <v>-79.404360999999994</v>
      </c>
      <c r="T1121" t="s">
        <v>1037</v>
      </c>
      <c r="U1121" t="s">
        <v>367</v>
      </c>
      <c r="V1121">
        <v>1.4618</v>
      </c>
    </row>
    <row r="1122" spans="1:22">
      <c r="A1122" t="s">
        <v>947</v>
      </c>
      <c r="B1122" s="669" t="s">
        <v>942</v>
      </c>
      <c r="C1122">
        <v>5.0000000000000001E-3</v>
      </c>
      <c r="D1122" t="s">
        <v>756</v>
      </c>
      <c r="E1122" t="s">
        <v>992</v>
      </c>
      <c r="F1122" t="s">
        <v>953</v>
      </c>
      <c r="H1122">
        <v>999.99900000000002</v>
      </c>
      <c r="J1122" s="1" t="s">
        <v>770</v>
      </c>
      <c r="K1122">
        <v>108396073</v>
      </c>
      <c r="L1122" s="2">
        <v>46056</v>
      </c>
      <c r="M1122">
        <v>19</v>
      </c>
      <c r="N1122">
        <v>2</v>
      </c>
      <c r="O1122">
        <v>22</v>
      </c>
      <c r="P1122">
        <v>1</v>
      </c>
      <c r="Q1122" t="s">
        <v>7</v>
      </c>
    </row>
    <row r="1123" spans="1:22">
      <c r="A1123" t="s">
        <v>998</v>
      </c>
      <c r="B1123" s="669" t="s">
        <v>942</v>
      </c>
      <c r="C1123">
        <v>0</v>
      </c>
      <c r="E1123" t="s">
        <v>1115</v>
      </c>
      <c r="F1123" t="s">
        <v>1010</v>
      </c>
      <c r="H1123">
        <v>999.99900000000002</v>
      </c>
      <c r="J1123" s="1" t="s">
        <v>770</v>
      </c>
      <c r="K1123">
        <v>106802271</v>
      </c>
      <c r="L1123" s="2">
        <v>44470</v>
      </c>
      <c r="M1123">
        <v>30</v>
      </c>
      <c r="N1123">
        <v>1</v>
      </c>
      <c r="O1123">
        <v>7</v>
      </c>
      <c r="P1123">
        <v>4</v>
      </c>
      <c r="Q1123" t="s">
        <v>7</v>
      </c>
    </row>
    <row r="1124" spans="1:22">
      <c r="A1124" t="s">
        <v>998</v>
      </c>
      <c r="B1124" s="669" t="s">
        <v>942</v>
      </c>
      <c r="C1124">
        <v>7.0000000000000007E-2</v>
      </c>
      <c r="D1124" t="s">
        <v>765</v>
      </c>
      <c r="E1124" t="s">
        <v>1170</v>
      </c>
      <c r="F1124" t="s">
        <v>1009</v>
      </c>
      <c r="H1124">
        <v>999.99900000000002</v>
      </c>
      <c r="J1124" s="1" t="s">
        <v>770</v>
      </c>
      <c r="K1124">
        <v>108241242</v>
      </c>
      <c r="L1124" s="2">
        <v>45922</v>
      </c>
      <c r="M1124">
        <v>30</v>
      </c>
      <c r="N1124">
        <v>1</v>
      </c>
      <c r="O1124">
        <v>7</v>
      </c>
      <c r="P1124">
        <v>1</v>
      </c>
      <c r="Q1124" t="s">
        <v>7</v>
      </c>
    </row>
    <row r="1125" spans="1:22">
      <c r="A1125" t="s">
        <v>998</v>
      </c>
      <c r="B1125" s="669" t="s">
        <v>942</v>
      </c>
      <c r="C1125">
        <v>0</v>
      </c>
      <c r="E1125" t="s">
        <v>1134</v>
      </c>
      <c r="F1125" t="s">
        <v>1041</v>
      </c>
      <c r="H1125">
        <v>999.99900000000002</v>
      </c>
      <c r="J1125" s="1" t="s">
        <v>770</v>
      </c>
      <c r="K1125">
        <v>107046533</v>
      </c>
      <c r="L1125" s="2">
        <v>44787</v>
      </c>
      <c r="M1125">
        <v>30</v>
      </c>
      <c r="N1125">
        <v>1</v>
      </c>
      <c r="O1125">
        <v>8</v>
      </c>
      <c r="P1125">
        <v>5</v>
      </c>
      <c r="Q1125" t="s">
        <v>8</v>
      </c>
    </row>
    <row r="1126" spans="1:22">
      <c r="A1126" t="s">
        <v>998</v>
      </c>
      <c r="B1126" s="669" t="s">
        <v>942</v>
      </c>
      <c r="C1126">
        <v>0</v>
      </c>
      <c r="E1126" t="s">
        <v>1173</v>
      </c>
      <c r="F1126" t="s">
        <v>1075</v>
      </c>
      <c r="H1126">
        <v>999.99900000000002</v>
      </c>
      <c r="J1126" s="1" t="s">
        <v>770</v>
      </c>
      <c r="K1126">
        <v>108464424</v>
      </c>
      <c r="L1126" s="2">
        <v>46125</v>
      </c>
      <c r="M1126">
        <v>21</v>
      </c>
      <c r="N1126">
        <v>1</v>
      </c>
      <c r="O1126">
        <v>9</v>
      </c>
      <c r="P1126">
        <v>1</v>
      </c>
      <c r="Q1126" t="s">
        <v>7</v>
      </c>
    </row>
    <row r="1127" spans="1:22">
      <c r="A1127" t="s">
        <v>998</v>
      </c>
      <c r="B1127" s="669" t="s">
        <v>942</v>
      </c>
      <c r="C1127">
        <v>9.1999999999999998E-2</v>
      </c>
      <c r="D1127" t="s">
        <v>756</v>
      </c>
      <c r="E1127" t="s">
        <v>1177</v>
      </c>
      <c r="F1127" t="s">
        <v>1178</v>
      </c>
      <c r="H1127">
        <v>999.99900000000002</v>
      </c>
      <c r="J1127" s="1" t="s">
        <v>770</v>
      </c>
      <c r="K1127">
        <v>108562730</v>
      </c>
      <c r="L1127" s="2">
        <v>46221</v>
      </c>
      <c r="M1127">
        <v>21</v>
      </c>
      <c r="N1127">
        <v>1</v>
      </c>
      <c r="O1127">
        <v>0</v>
      </c>
      <c r="P1127">
        <v>1</v>
      </c>
      <c r="Q1127" t="s">
        <v>7</v>
      </c>
    </row>
    <row r="1128" spans="1:22">
      <c r="A1128" t="s">
        <v>947</v>
      </c>
      <c r="B1128" s="669" t="s">
        <v>942</v>
      </c>
      <c r="C1128">
        <v>0.02</v>
      </c>
      <c r="D1128" t="s">
        <v>756</v>
      </c>
      <c r="E1128" t="s">
        <v>976</v>
      </c>
      <c r="F1128" t="s">
        <v>948</v>
      </c>
      <c r="H1128">
        <v>999.99900000000002</v>
      </c>
      <c r="J1128" s="1" t="s">
        <v>770</v>
      </c>
      <c r="K1128">
        <v>106304131</v>
      </c>
      <c r="L1128" s="2">
        <v>44053</v>
      </c>
      <c r="M1128">
        <v>2</v>
      </c>
      <c r="N1128">
        <v>2</v>
      </c>
      <c r="O1128">
        <v>0</v>
      </c>
      <c r="P1128">
        <v>5</v>
      </c>
      <c r="Q1128" t="s">
        <v>7</v>
      </c>
    </row>
    <row r="1129" spans="1:22">
      <c r="A1129" t="s">
        <v>998</v>
      </c>
      <c r="B1129" s="669" t="s">
        <v>942</v>
      </c>
      <c r="C1129">
        <v>0</v>
      </c>
      <c r="E1129" t="s">
        <v>1051</v>
      </c>
      <c r="F1129" t="s">
        <v>1003</v>
      </c>
      <c r="H1129">
        <v>999.99900000000002</v>
      </c>
      <c r="J1129" s="1" t="s">
        <v>770</v>
      </c>
      <c r="K1129">
        <v>105028147</v>
      </c>
      <c r="L1129" s="2">
        <v>42776</v>
      </c>
      <c r="M1129">
        <v>21</v>
      </c>
      <c r="N1129">
        <v>1</v>
      </c>
      <c r="O1129">
        <v>7</v>
      </c>
      <c r="P1129">
        <v>2</v>
      </c>
      <c r="Q1129" t="s">
        <v>7</v>
      </c>
    </row>
    <row r="1130" spans="1:22">
      <c r="A1130" t="s">
        <v>998</v>
      </c>
      <c r="B1130" s="669" t="s">
        <v>942</v>
      </c>
      <c r="C1130">
        <v>0</v>
      </c>
      <c r="E1130" t="s">
        <v>1072</v>
      </c>
      <c r="F1130" s="669" t="s">
        <v>942</v>
      </c>
      <c r="H1130">
        <v>999.99900000000002</v>
      </c>
      <c r="J1130" s="1" t="s">
        <v>770</v>
      </c>
      <c r="K1130">
        <v>105544125</v>
      </c>
      <c r="L1130" s="2">
        <v>43294</v>
      </c>
      <c r="M1130">
        <v>23</v>
      </c>
      <c r="N1130">
        <v>1</v>
      </c>
      <c r="O1130">
        <v>7</v>
      </c>
      <c r="P1130">
        <v>4</v>
      </c>
      <c r="Q1130" t="s">
        <v>7</v>
      </c>
    </row>
    <row r="1131" spans="1:22">
      <c r="A1131" t="s">
        <v>998</v>
      </c>
      <c r="B1131" s="669" t="s">
        <v>942</v>
      </c>
      <c r="C1131">
        <v>0</v>
      </c>
      <c r="D1131" t="s">
        <v>758</v>
      </c>
      <c r="E1131" s="671" t="s">
        <v>963</v>
      </c>
      <c r="F1131" s="671" t="s">
        <v>952</v>
      </c>
      <c r="H1131">
        <v>999.99900000000002</v>
      </c>
      <c r="J1131" s="1" t="s">
        <v>770</v>
      </c>
      <c r="K1131">
        <v>108247888</v>
      </c>
      <c r="L1131" s="2">
        <v>45929</v>
      </c>
      <c r="M1131">
        <v>28</v>
      </c>
      <c r="N1131">
        <v>2</v>
      </c>
      <c r="O1131">
        <v>0</v>
      </c>
      <c r="P1131">
        <v>1</v>
      </c>
      <c r="Q1131" t="s">
        <v>7</v>
      </c>
    </row>
    <row r="1132" spans="1:22">
      <c r="A1132" t="s">
        <v>998</v>
      </c>
      <c r="B1132" s="669" t="s">
        <v>942</v>
      </c>
      <c r="C1132">
        <v>8.9999999999999993E-3</v>
      </c>
      <c r="D1132" t="s">
        <v>756</v>
      </c>
      <c r="E1132" s="671" t="s">
        <v>963</v>
      </c>
      <c r="F1132" s="671" t="s">
        <v>945</v>
      </c>
      <c r="H1132">
        <v>999.99900000000002</v>
      </c>
      <c r="J1132" s="1" t="s">
        <v>770</v>
      </c>
      <c r="K1132">
        <v>108566465</v>
      </c>
      <c r="L1132" s="2">
        <v>46225</v>
      </c>
      <c r="M1132">
        <v>28</v>
      </c>
      <c r="N1132">
        <v>1</v>
      </c>
      <c r="O1132">
        <v>0</v>
      </c>
      <c r="P1132">
        <v>1</v>
      </c>
      <c r="Q1132" t="s">
        <v>7</v>
      </c>
    </row>
    <row r="1133" spans="1:22">
      <c r="A1133" t="s">
        <v>998</v>
      </c>
      <c r="B1133" s="669" t="s">
        <v>942</v>
      </c>
      <c r="C1133">
        <v>1.9E-2</v>
      </c>
      <c r="D1133" t="s">
        <v>758</v>
      </c>
      <c r="E1133" t="s">
        <v>1043</v>
      </c>
      <c r="F1133" t="s">
        <v>1029</v>
      </c>
      <c r="H1133">
        <v>999.99900000000002</v>
      </c>
      <c r="J1133" s="1" t="s">
        <v>770</v>
      </c>
      <c r="K1133">
        <v>108048728</v>
      </c>
      <c r="L1133" s="2">
        <v>45732</v>
      </c>
      <c r="M1133">
        <v>19</v>
      </c>
      <c r="N1133">
        <v>2</v>
      </c>
      <c r="O1133">
        <v>0</v>
      </c>
      <c r="P1133">
        <v>1</v>
      </c>
      <c r="Q1133" t="s">
        <v>7</v>
      </c>
    </row>
    <row r="1134" spans="1:22">
      <c r="A1134" t="s">
        <v>998</v>
      </c>
      <c r="B1134" s="669" t="s">
        <v>942</v>
      </c>
      <c r="C1134">
        <v>0</v>
      </c>
      <c r="E1134" t="s">
        <v>1036</v>
      </c>
      <c r="F1134" t="s">
        <v>1031</v>
      </c>
      <c r="H1134">
        <v>999.99900000000002</v>
      </c>
      <c r="J1134" s="1" t="s">
        <v>770</v>
      </c>
      <c r="K1134">
        <v>107536946</v>
      </c>
      <c r="L1134" s="2">
        <v>45251</v>
      </c>
      <c r="M1134">
        <v>21</v>
      </c>
      <c r="N1134">
        <v>2</v>
      </c>
      <c r="O1134">
        <v>8</v>
      </c>
      <c r="P1134">
        <v>1</v>
      </c>
      <c r="Q1134" t="s">
        <v>7</v>
      </c>
    </row>
    <row r="1135" spans="1:22">
      <c r="A1135" t="s">
        <v>998</v>
      </c>
      <c r="B1135" s="669" t="s">
        <v>942</v>
      </c>
      <c r="C1135">
        <v>0</v>
      </c>
      <c r="E1135" t="s">
        <v>1023</v>
      </c>
      <c r="F1135" s="671" t="s">
        <v>945</v>
      </c>
      <c r="H1135">
        <v>999.99900000000002</v>
      </c>
      <c r="J1135" s="1" t="s">
        <v>770</v>
      </c>
      <c r="K1135">
        <v>107500988</v>
      </c>
      <c r="L1135" s="2">
        <v>45223</v>
      </c>
      <c r="M1135">
        <v>23</v>
      </c>
      <c r="N1135">
        <v>1</v>
      </c>
      <c r="O1135">
        <v>8</v>
      </c>
      <c r="P1135">
        <v>1</v>
      </c>
      <c r="Q1135" t="s">
        <v>8</v>
      </c>
    </row>
    <row r="1136" spans="1:22">
      <c r="A1136" t="s">
        <v>998</v>
      </c>
      <c r="B1136" t="s">
        <v>1064</v>
      </c>
      <c r="C1136">
        <v>0</v>
      </c>
      <c r="D1136" t="s">
        <v>763</v>
      </c>
      <c r="E1136" s="672" t="s">
        <v>943</v>
      </c>
      <c r="F1136" t="s">
        <v>1027</v>
      </c>
      <c r="H1136">
        <v>999.99900000000002</v>
      </c>
      <c r="J1136" s="1" t="s">
        <v>770</v>
      </c>
      <c r="K1136">
        <v>105465442</v>
      </c>
      <c r="L1136" s="2">
        <v>43207</v>
      </c>
      <c r="M1136">
        <v>30</v>
      </c>
      <c r="N1136">
        <v>1</v>
      </c>
      <c r="O1136">
        <v>8</v>
      </c>
      <c r="P1136">
        <v>1</v>
      </c>
      <c r="Q1136" t="s">
        <v>7</v>
      </c>
    </row>
    <row r="1137" spans="1:17">
      <c r="A1137" t="s">
        <v>998</v>
      </c>
      <c r="B1137" t="s">
        <v>1005</v>
      </c>
      <c r="C1137">
        <v>0</v>
      </c>
      <c r="E1137" s="672" t="s">
        <v>943</v>
      </c>
      <c r="F1137" t="s">
        <v>1027</v>
      </c>
      <c r="H1137">
        <v>999.99900000000002</v>
      </c>
      <c r="J1137" s="1" t="s">
        <v>770</v>
      </c>
      <c r="K1137">
        <v>105894326</v>
      </c>
      <c r="L1137" s="2">
        <v>43613</v>
      </c>
      <c r="M1137">
        <v>24</v>
      </c>
      <c r="N1137">
        <v>1</v>
      </c>
      <c r="O1137">
        <v>7</v>
      </c>
      <c r="P1137">
        <v>1</v>
      </c>
      <c r="Q1137" t="s">
        <v>7</v>
      </c>
    </row>
    <row r="1138" spans="1:17">
      <c r="A1138" t="s">
        <v>998</v>
      </c>
      <c r="B1138" t="s">
        <v>1005</v>
      </c>
      <c r="C1138">
        <v>0</v>
      </c>
      <c r="E1138" s="672" t="s">
        <v>943</v>
      </c>
      <c r="F1138" t="s">
        <v>1005</v>
      </c>
      <c r="H1138">
        <v>999.99900000000002</v>
      </c>
      <c r="J1138" s="1" t="s">
        <v>770</v>
      </c>
      <c r="K1138">
        <v>108429578</v>
      </c>
      <c r="L1138" s="2">
        <v>46094</v>
      </c>
      <c r="M1138">
        <v>30</v>
      </c>
      <c r="N1138">
        <v>1</v>
      </c>
      <c r="O1138">
        <v>8</v>
      </c>
      <c r="P1138">
        <v>1</v>
      </c>
      <c r="Q1138" t="s">
        <v>3</v>
      </c>
    </row>
    <row r="1139" spans="1:17">
      <c r="A1139" t="s">
        <v>998</v>
      </c>
      <c r="B1139" t="s">
        <v>1005</v>
      </c>
      <c r="C1139">
        <v>2E-3</v>
      </c>
      <c r="D1139" t="s">
        <v>6</v>
      </c>
      <c r="E1139" s="672" t="s">
        <v>943</v>
      </c>
      <c r="F1139" t="s">
        <v>1006</v>
      </c>
      <c r="H1139">
        <v>999.99900000000002</v>
      </c>
      <c r="J1139" s="1" t="s">
        <v>770</v>
      </c>
      <c r="K1139">
        <v>107530829</v>
      </c>
      <c r="L1139" s="2">
        <v>45247</v>
      </c>
      <c r="M1139">
        <v>21</v>
      </c>
      <c r="N1139">
        <v>1</v>
      </c>
      <c r="O1139">
        <v>7</v>
      </c>
      <c r="P1139">
        <v>1</v>
      </c>
      <c r="Q1139" t="s">
        <v>3</v>
      </c>
    </row>
    <row r="1140" spans="1:17">
      <c r="A1140" t="s">
        <v>998</v>
      </c>
      <c r="B1140" t="s">
        <v>1006</v>
      </c>
      <c r="C1140">
        <v>1.9E-2</v>
      </c>
      <c r="D1140" t="s">
        <v>756</v>
      </c>
      <c r="E1140" s="670" t="s">
        <v>944</v>
      </c>
      <c r="F1140" t="s">
        <v>1026</v>
      </c>
      <c r="H1140">
        <v>999.99900000000002</v>
      </c>
      <c r="J1140" s="1" t="s">
        <v>770</v>
      </c>
      <c r="K1140">
        <v>108479797</v>
      </c>
      <c r="L1140" s="2">
        <v>46140</v>
      </c>
      <c r="M1140">
        <v>19</v>
      </c>
      <c r="N1140">
        <v>1</v>
      </c>
      <c r="O1140">
        <v>0</v>
      </c>
      <c r="P1140">
        <v>1</v>
      </c>
      <c r="Q1140" t="s">
        <v>7</v>
      </c>
    </row>
    <row r="1141" spans="1:17">
      <c r="A1141" t="s">
        <v>998</v>
      </c>
      <c r="B1141" t="s">
        <v>1006</v>
      </c>
      <c r="C1141">
        <v>1.9E-2</v>
      </c>
      <c r="D1141" t="s">
        <v>756</v>
      </c>
      <c r="E1141" s="670" t="s">
        <v>944</v>
      </c>
      <c r="F1141" t="s">
        <v>1141</v>
      </c>
      <c r="H1141">
        <v>999.99900000000002</v>
      </c>
      <c r="J1141" s="1" t="s">
        <v>770</v>
      </c>
      <c r="K1141">
        <v>108474754</v>
      </c>
      <c r="L1141" s="2">
        <v>46134</v>
      </c>
      <c r="M1141">
        <v>19</v>
      </c>
      <c r="N1141">
        <v>1</v>
      </c>
      <c r="O1141">
        <v>0</v>
      </c>
      <c r="P1141">
        <v>1</v>
      </c>
      <c r="Q1141" t="s">
        <v>7</v>
      </c>
    </row>
    <row r="1142" spans="1:17">
      <c r="A1142" t="s">
        <v>998</v>
      </c>
      <c r="B1142" t="s">
        <v>1006</v>
      </c>
      <c r="C1142">
        <v>1.4E-2</v>
      </c>
      <c r="D1142" t="s">
        <v>756</v>
      </c>
      <c r="E1142" s="670" t="s">
        <v>944</v>
      </c>
      <c r="F1142" t="s">
        <v>1141</v>
      </c>
      <c r="H1142">
        <v>999.99900000000002</v>
      </c>
      <c r="J1142" s="1" t="s">
        <v>770</v>
      </c>
      <c r="K1142">
        <v>108550636</v>
      </c>
      <c r="L1142" s="2">
        <v>46207</v>
      </c>
      <c r="M1142">
        <v>19</v>
      </c>
      <c r="N1142">
        <v>1</v>
      </c>
      <c r="O1142">
        <v>25</v>
      </c>
      <c r="P1142">
        <v>1</v>
      </c>
      <c r="Q1142" t="s">
        <v>7</v>
      </c>
    </row>
    <row r="1143" spans="1:17">
      <c r="A1143" t="s">
        <v>998</v>
      </c>
      <c r="B1143" t="s">
        <v>1175</v>
      </c>
      <c r="C1143">
        <v>0</v>
      </c>
      <c r="E1143" s="669" t="s">
        <v>942</v>
      </c>
      <c r="F1143" s="671" t="s">
        <v>945</v>
      </c>
      <c r="H1143">
        <v>999.99900000000002</v>
      </c>
      <c r="J1143" s="1" t="s">
        <v>770</v>
      </c>
      <c r="K1143">
        <v>108606538</v>
      </c>
      <c r="L1143" s="2">
        <v>46265</v>
      </c>
      <c r="M1143">
        <v>28</v>
      </c>
      <c r="N1143">
        <v>1</v>
      </c>
      <c r="O1143">
        <v>4</v>
      </c>
      <c r="P1143">
        <v>1</v>
      </c>
      <c r="Q1143" t="s">
        <v>7</v>
      </c>
    </row>
    <row r="1144" spans="1:17">
      <c r="A1144" t="s">
        <v>998</v>
      </c>
      <c r="B1144" t="s">
        <v>1024</v>
      </c>
      <c r="C1144">
        <v>1.4E-2</v>
      </c>
      <c r="D1144" t="s">
        <v>757</v>
      </c>
      <c r="E1144" s="669" t="s">
        <v>942</v>
      </c>
      <c r="F1144" s="671" t="s">
        <v>945</v>
      </c>
      <c r="H1144">
        <v>999.99900000000002</v>
      </c>
      <c r="J1144" s="1" t="s">
        <v>770</v>
      </c>
      <c r="K1144">
        <v>108173169</v>
      </c>
      <c r="L1144" s="2">
        <v>45836</v>
      </c>
      <c r="M1144">
        <v>19</v>
      </c>
      <c r="N1144">
        <v>1</v>
      </c>
      <c r="O1144">
        <v>4</v>
      </c>
      <c r="P1144">
        <v>4</v>
      </c>
      <c r="Q1144" t="s">
        <v>7</v>
      </c>
    </row>
    <row r="1145" spans="1:17">
      <c r="A1145" t="s">
        <v>998</v>
      </c>
      <c r="B1145" t="s">
        <v>1091</v>
      </c>
      <c r="C1145">
        <v>0</v>
      </c>
      <c r="D1145" t="s">
        <v>758</v>
      </c>
      <c r="E1145" s="670" t="s">
        <v>944</v>
      </c>
      <c r="F1145" s="671" t="s">
        <v>945</v>
      </c>
      <c r="H1145">
        <v>999.99900000000002</v>
      </c>
      <c r="J1145" s="1" t="s">
        <v>770</v>
      </c>
      <c r="K1145">
        <v>106064195</v>
      </c>
      <c r="L1145" s="2">
        <v>43767</v>
      </c>
      <c r="M1145">
        <v>0</v>
      </c>
      <c r="N1145">
        <v>1</v>
      </c>
      <c r="O1145">
        <v>0</v>
      </c>
      <c r="P1145">
        <v>1</v>
      </c>
    </row>
    <row r="1146" spans="1:17">
      <c r="A1146" t="s">
        <v>998</v>
      </c>
      <c r="B1146" s="671" t="s">
        <v>1021</v>
      </c>
      <c r="C1146">
        <v>1.9E-2</v>
      </c>
      <c r="D1146" t="s">
        <v>757</v>
      </c>
      <c r="E1146" s="669" t="s">
        <v>942</v>
      </c>
      <c r="F1146" s="670" t="s">
        <v>944</v>
      </c>
      <c r="H1146">
        <v>999.99900000000002</v>
      </c>
      <c r="J1146" s="1" t="s">
        <v>770</v>
      </c>
      <c r="K1146">
        <v>108170634</v>
      </c>
      <c r="L1146" s="2">
        <v>45850</v>
      </c>
      <c r="M1146">
        <v>20</v>
      </c>
      <c r="N1146">
        <v>2</v>
      </c>
      <c r="O1146">
        <v>0</v>
      </c>
      <c r="P1146">
        <v>1</v>
      </c>
      <c r="Q1146" t="s">
        <v>7</v>
      </c>
    </row>
    <row r="1147" spans="1:17">
      <c r="A1147" t="s">
        <v>998</v>
      </c>
      <c r="B1147" s="671" t="s">
        <v>1021</v>
      </c>
      <c r="C1147">
        <v>1.9E-2</v>
      </c>
      <c r="D1147" t="s">
        <v>757</v>
      </c>
      <c r="E1147" s="669" t="s">
        <v>942</v>
      </c>
      <c r="F1147" s="670" t="s">
        <v>944</v>
      </c>
      <c r="H1147">
        <v>999.99900000000002</v>
      </c>
      <c r="J1147" s="1" t="s">
        <v>770</v>
      </c>
      <c r="K1147">
        <v>107625733</v>
      </c>
      <c r="L1147" s="2">
        <v>45337</v>
      </c>
      <c r="M1147">
        <v>32</v>
      </c>
      <c r="N1147">
        <v>1</v>
      </c>
      <c r="O1147">
        <v>0</v>
      </c>
      <c r="P1147">
        <v>1</v>
      </c>
      <c r="Q1147" t="s">
        <v>7</v>
      </c>
    </row>
    <row r="1148" spans="1:17">
      <c r="A1148" t="s">
        <v>998</v>
      </c>
      <c r="B1148" s="671" t="s">
        <v>1021</v>
      </c>
      <c r="C1148">
        <v>0</v>
      </c>
      <c r="E1148" s="669" t="s">
        <v>942</v>
      </c>
      <c r="F1148" s="669" t="s">
        <v>942</v>
      </c>
      <c r="H1148">
        <v>999.99900000000002</v>
      </c>
      <c r="J1148" s="1" t="s">
        <v>770</v>
      </c>
      <c r="K1148">
        <v>105026732</v>
      </c>
      <c r="L1148" s="2">
        <v>42788</v>
      </c>
      <c r="M1148">
        <v>30</v>
      </c>
      <c r="N1148">
        <v>1</v>
      </c>
      <c r="O1148">
        <v>25</v>
      </c>
      <c r="P1148">
        <v>1</v>
      </c>
      <c r="Q1148" t="s">
        <v>3</v>
      </c>
    </row>
    <row r="1149" spans="1:17">
      <c r="A1149" t="s">
        <v>998</v>
      </c>
      <c r="B1149" s="671" t="s">
        <v>1021</v>
      </c>
      <c r="C1149">
        <v>0</v>
      </c>
      <c r="D1149" t="s">
        <v>757</v>
      </c>
      <c r="E1149" s="669" t="s">
        <v>942</v>
      </c>
      <c r="F1149" t="s">
        <v>996</v>
      </c>
      <c r="H1149">
        <v>999.99900000000002</v>
      </c>
      <c r="J1149" s="1" t="s">
        <v>770</v>
      </c>
      <c r="K1149">
        <v>108048150</v>
      </c>
      <c r="L1149" s="2">
        <v>45730</v>
      </c>
      <c r="M1149">
        <v>30</v>
      </c>
      <c r="N1149">
        <v>1</v>
      </c>
      <c r="O1149">
        <v>0</v>
      </c>
      <c r="P1149">
        <v>1</v>
      </c>
      <c r="Q1149" t="s">
        <v>7</v>
      </c>
    </row>
    <row r="1150" spans="1:17">
      <c r="A1150" t="s">
        <v>998</v>
      </c>
      <c r="B1150" s="671" t="s">
        <v>1021</v>
      </c>
      <c r="C1150">
        <v>0.01</v>
      </c>
      <c r="D1150" t="s">
        <v>757</v>
      </c>
      <c r="E1150" s="669" t="s">
        <v>942</v>
      </c>
      <c r="H1150">
        <v>999.99900000000002</v>
      </c>
      <c r="J1150" s="1" t="s">
        <v>770</v>
      </c>
      <c r="K1150">
        <v>107288112</v>
      </c>
      <c r="L1150" s="2">
        <v>45016</v>
      </c>
      <c r="M1150">
        <v>14</v>
      </c>
      <c r="N1150">
        <v>1</v>
      </c>
      <c r="O1150">
        <v>4</v>
      </c>
      <c r="P1150">
        <v>1</v>
      </c>
      <c r="Q1150" t="s">
        <v>3</v>
      </c>
    </row>
    <row r="1151" spans="1:17">
      <c r="A1151" t="s">
        <v>998</v>
      </c>
      <c r="B1151" s="671" t="s">
        <v>1021</v>
      </c>
      <c r="C1151">
        <v>1.9E-2</v>
      </c>
      <c r="D1151" t="s">
        <v>757</v>
      </c>
      <c r="E1151" s="669" t="s">
        <v>942</v>
      </c>
      <c r="H1151">
        <v>999.99900000000002</v>
      </c>
      <c r="J1151" s="1" t="s">
        <v>770</v>
      </c>
      <c r="K1151">
        <v>107596371</v>
      </c>
      <c r="L1151" s="2">
        <v>45308</v>
      </c>
      <c r="M1151">
        <v>19</v>
      </c>
      <c r="N1151">
        <v>1</v>
      </c>
      <c r="O1151">
        <v>0</v>
      </c>
      <c r="P1151">
        <v>1</v>
      </c>
      <c r="Q1151" t="s">
        <v>7</v>
      </c>
    </row>
    <row r="1152" spans="1:17">
      <c r="A1152" t="s">
        <v>998</v>
      </c>
      <c r="B1152" s="671" t="s">
        <v>1021</v>
      </c>
      <c r="C1152">
        <v>0.01</v>
      </c>
      <c r="D1152" t="s">
        <v>757</v>
      </c>
      <c r="E1152" s="669" t="s">
        <v>942</v>
      </c>
      <c r="H1152">
        <v>999.99900000000002</v>
      </c>
      <c r="J1152" s="1" t="s">
        <v>770</v>
      </c>
      <c r="K1152">
        <v>107592517</v>
      </c>
      <c r="L1152" s="2">
        <v>45302</v>
      </c>
      <c r="M1152">
        <v>20</v>
      </c>
      <c r="N1152">
        <v>1</v>
      </c>
      <c r="O1152">
        <v>0</v>
      </c>
      <c r="P1152">
        <v>1</v>
      </c>
      <c r="Q1152" t="s">
        <v>7</v>
      </c>
    </row>
    <row r="1153" spans="1:17">
      <c r="A1153" t="s">
        <v>998</v>
      </c>
      <c r="B1153" t="s">
        <v>1042</v>
      </c>
      <c r="C1153">
        <v>0</v>
      </c>
      <c r="E1153" s="669" t="s">
        <v>942</v>
      </c>
      <c r="H1153">
        <v>999.99900000000002</v>
      </c>
      <c r="J1153" s="1" t="s">
        <v>770</v>
      </c>
      <c r="K1153">
        <v>107213554</v>
      </c>
      <c r="L1153" s="2">
        <v>44942</v>
      </c>
      <c r="M1153">
        <v>20</v>
      </c>
      <c r="N1153">
        <v>1</v>
      </c>
      <c r="O1153">
        <v>0</v>
      </c>
      <c r="P1153">
        <v>1</v>
      </c>
      <c r="Q1153" t="s">
        <v>7</v>
      </c>
    </row>
    <row r="1154" spans="1:17">
      <c r="A1154" t="s">
        <v>998</v>
      </c>
      <c r="B1154" s="669" t="s">
        <v>1127</v>
      </c>
      <c r="C1154">
        <v>8.9999999999999993E-3</v>
      </c>
      <c r="D1154" t="s">
        <v>6</v>
      </c>
      <c r="E1154" s="669" t="s">
        <v>942</v>
      </c>
      <c r="F1154" t="s">
        <v>1012</v>
      </c>
      <c r="H1154">
        <v>999.99900000000002</v>
      </c>
      <c r="J1154" s="1" t="s">
        <v>770</v>
      </c>
      <c r="K1154">
        <v>107847002</v>
      </c>
      <c r="L1154" s="2">
        <v>45546</v>
      </c>
      <c r="M1154">
        <v>20</v>
      </c>
      <c r="N1154">
        <v>1</v>
      </c>
      <c r="O1154">
        <v>0</v>
      </c>
      <c r="P1154">
        <v>1</v>
      </c>
    </row>
    <row r="1155" spans="1:17">
      <c r="A1155" t="s">
        <v>998</v>
      </c>
      <c r="B1155" s="669" t="s">
        <v>1127</v>
      </c>
      <c r="C1155">
        <v>2.7E-2</v>
      </c>
      <c r="D1155" t="s">
        <v>6</v>
      </c>
      <c r="E1155" s="669" t="s">
        <v>942</v>
      </c>
      <c r="F1155" t="s">
        <v>1012</v>
      </c>
      <c r="H1155">
        <v>999.99900000000002</v>
      </c>
      <c r="J1155" s="1" t="s">
        <v>770</v>
      </c>
      <c r="K1155">
        <v>107330022</v>
      </c>
      <c r="L1155" s="2">
        <v>45056</v>
      </c>
      <c r="M1155">
        <v>31</v>
      </c>
      <c r="N1155">
        <v>1</v>
      </c>
      <c r="O1155">
        <v>0</v>
      </c>
      <c r="P1155">
        <v>1</v>
      </c>
      <c r="Q1155" t="s">
        <v>7</v>
      </c>
    </row>
    <row r="1156" spans="1:17">
      <c r="A1156" t="s">
        <v>998</v>
      </c>
      <c r="B1156" s="669" t="s">
        <v>1127</v>
      </c>
      <c r="C1156">
        <v>5.0000000000000001E-3</v>
      </c>
      <c r="D1156" t="s">
        <v>6</v>
      </c>
      <c r="E1156" s="669" t="s">
        <v>942</v>
      </c>
      <c r="H1156">
        <v>999.99900000000002</v>
      </c>
      <c r="J1156" s="1" t="s">
        <v>770</v>
      </c>
      <c r="K1156">
        <v>107872333</v>
      </c>
      <c r="L1156" s="2">
        <v>45562</v>
      </c>
      <c r="M1156">
        <v>20</v>
      </c>
      <c r="N1156">
        <v>2</v>
      </c>
      <c r="O1156">
        <v>0</v>
      </c>
      <c r="P1156">
        <v>1</v>
      </c>
    </row>
    <row r="1157" spans="1:17">
      <c r="A1157" t="s">
        <v>998</v>
      </c>
      <c r="B1157" s="669" t="s">
        <v>1127</v>
      </c>
      <c r="C1157">
        <v>4.0000000000000001E-3</v>
      </c>
      <c r="D1157" t="s">
        <v>6</v>
      </c>
      <c r="E1157" s="669" t="s">
        <v>942</v>
      </c>
      <c r="H1157">
        <v>999.99900000000002</v>
      </c>
      <c r="J1157" s="1" t="s">
        <v>770</v>
      </c>
      <c r="K1157">
        <v>108586879</v>
      </c>
      <c r="L1157" s="2">
        <v>46245</v>
      </c>
      <c r="M1157">
        <v>20</v>
      </c>
      <c r="N1157">
        <v>1</v>
      </c>
      <c r="O1157">
        <v>0</v>
      </c>
      <c r="P1157">
        <v>1</v>
      </c>
    </row>
    <row r="1158" spans="1:17">
      <c r="A1158" t="s">
        <v>998</v>
      </c>
      <c r="B1158" s="670" t="s">
        <v>1055</v>
      </c>
      <c r="C1158">
        <v>1.9E-2</v>
      </c>
      <c r="D1158" t="s">
        <v>756</v>
      </c>
      <c r="E1158" s="670" t="s">
        <v>944</v>
      </c>
      <c r="F1158" s="672" t="s">
        <v>995</v>
      </c>
      <c r="H1158">
        <v>999.99900000000002</v>
      </c>
      <c r="J1158" s="1" t="s">
        <v>770</v>
      </c>
      <c r="K1158">
        <v>105277904</v>
      </c>
      <c r="L1158" s="2">
        <v>43033</v>
      </c>
      <c r="M1158">
        <v>21</v>
      </c>
      <c r="N1158">
        <v>1</v>
      </c>
      <c r="O1158">
        <v>0</v>
      </c>
      <c r="P1158">
        <v>4</v>
      </c>
      <c r="Q1158" t="s">
        <v>7</v>
      </c>
    </row>
    <row r="1159" spans="1:17">
      <c r="A1159" t="s">
        <v>998</v>
      </c>
      <c r="B1159" s="670" t="s">
        <v>1098</v>
      </c>
      <c r="C1159">
        <v>4.0000000000000001E-3</v>
      </c>
      <c r="D1159" t="s">
        <v>756</v>
      </c>
      <c r="E1159" s="670" t="s">
        <v>944</v>
      </c>
      <c r="F1159" s="672" t="s">
        <v>997</v>
      </c>
      <c r="H1159">
        <v>999.99900000000002</v>
      </c>
      <c r="J1159" s="1" t="s">
        <v>770</v>
      </c>
      <c r="K1159">
        <v>106125010</v>
      </c>
      <c r="L1159" s="2">
        <v>43808</v>
      </c>
      <c r="M1159">
        <v>24</v>
      </c>
      <c r="N1159">
        <v>1</v>
      </c>
      <c r="O1159">
        <v>8</v>
      </c>
      <c r="P1159">
        <v>1</v>
      </c>
      <c r="Q1159" t="s">
        <v>7</v>
      </c>
    </row>
    <row r="1160" spans="1:17">
      <c r="A1160" t="s">
        <v>998</v>
      </c>
      <c r="B1160" s="670" t="s">
        <v>1146</v>
      </c>
      <c r="C1160">
        <v>0</v>
      </c>
      <c r="E1160" s="670" t="s">
        <v>944</v>
      </c>
      <c r="F1160" s="669" t="s">
        <v>942</v>
      </c>
      <c r="H1160">
        <v>999.99900000000002</v>
      </c>
      <c r="J1160" s="1" t="s">
        <v>770</v>
      </c>
      <c r="K1160">
        <v>107453616</v>
      </c>
      <c r="L1160" s="2">
        <v>45180</v>
      </c>
      <c r="M1160">
        <v>23</v>
      </c>
      <c r="N1160">
        <v>1</v>
      </c>
      <c r="O1160">
        <v>0</v>
      </c>
      <c r="P1160">
        <v>1</v>
      </c>
      <c r="Q1160" t="s">
        <v>7</v>
      </c>
    </row>
    <row r="1161" spans="1:17">
      <c r="A1161" t="s">
        <v>998</v>
      </c>
      <c r="B1161" s="669" t="s">
        <v>1089</v>
      </c>
      <c r="C1161">
        <v>8.9999999999999993E-3</v>
      </c>
      <c r="D1161" t="s">
        <v>757</v>
      </c>
      <c r="E1161" s="669" t="s">
        <v>942</v>
      </c>
      <c r="F1161" t="s">
        <v>1010</v>
      </c>
      <c r="H1161">
        <v>999.99900000000002</v>
      </c>
      <c r="J1161" s="1" t="s">
        <v>770</v>
      </c>
      <c r="K1161">
        <v>105864806</v>
      </c>
      <c r="L1161" s="2">
        <v>43571</v>
      </c>
      <c r="M1161">
        <v>30</v>
      </c>
      <c r="N1161">
        <v>1</v>
      </c>
      <c r="O1161">
        <v>0</v>
      </c>
      <c r="P1161">
        <v>1</v>
      </c>
      <c r="Q1161" t="s">
        <v>7</v>
      </c>
    </row>
    <row r="1162" spans="1:17">
      <c r="A1162" t="s">
        <v>998</v>
      </c>
      <c r="B1162" s="669" t="s">
        <v>1089</v>
      </c>
      <c r="C1162">
        <v>2.8000000000000001E-2</v>
      </c>
      <c r="D1162" t="s">
        <v>757</v>
      </c>
      <c r="E1162" s="669" t="s">
        <v>942</v>
      </c>
      <c r="F1162" t="s">
        <v>1048</v>
      </c>
      <c r="H1162">
        <v>999.99900000000002</v>
      </c>
      <c r="J1162" s="1" t="s">
        <v>770</v>
      </c>
      <c r="K1162">
        <v>107267751</v>
      </c>
      <c r="L1162" s="2">
        <v>44994</v>
      </c>
      <c r="M1162">
        <v>20</v>
      </c>
      <c r="N1162">
        <v>1</v>
      </c>
      <c r="O1162">
        <v>0</v>
      </c>
      <c r="P1162">
        <v>1</v>
      </c>
      <c r="Q1162" t="s">
        <v>7</v>
      </c>
    </row>
    <row r="1163" spans="1:17">
      <c r="A1163" t="s">
        <v>998</v>
      </c>
      <c r="B1163" s="671" t="s">
        <v>1161</v>
      </c>
      <c r="C1163">
        <v>1.9E-2</v>
      </c>
      <c r="D1163" t="s">
        <v>765</v>
      </c>
      <c r="E1163" s="669" t="s">
        <v>942</v>
      </c>
      <c r="F1163" s="671" t="s">
        <v>945</v>
      </c>
      <c r="H1163">
        <v>999.99900000000002</v>
      </c>
      <c r="J1163" s="1" t="s">
        <v>770</v>
      </c>
      <c r="K1163">
        <v>108237366</v>
      </c>
      <c r="L1163" s="2">
        <v>45920</v>
      </c>
      <c r="M1163">
        <v>20</v>
      </c>
      <c r="N1163">
        <v>1</v>
      </c>
      <c r="O1163">
        <v>0</v>
      </c>
      <c r="P1163">
        <v>1</v>
      </c>
    </row>
    <row r="1164" spans="1:17">
      <c r="A1164" t="s">
        <v>998</v>
      </c>
      <c r="B1164" s="669" t="s">
        <v>1165</v>
      </c>
      <c r="C1164">
        <v>1.9E-2</v>
      </c>
      <c r="D1164" t="s">
        <v>757</v>
      </c>
      <c r="E1164" s="669" t="s">
        <v>942</v>
      </c>
      <c r="F1164" s="672" t="s">
        <v>995</v>
      </c>
      <c r="H1164">
        <v>999.99900000000002</v>
      </c>
      <c r="J1164" s="1" t="s">
        <v>770</v>
      </c>
      <c r="K1164">
        <v>108260003</v>
      </c>
      <c r="L1164" s="2">
        <v>45938</v>
      </c>
      <c r="M1164">
        <v>20</v>
      </c>
      <c r="N1164">
        <v>1</v>
      </c>
      <c r="O1164">
        <v>0</v>
      </c>
      <c r="P1164">
        <v>1</v>
      </c>
    </row>
    <row r="1165" spans="1:17">
      <c r="A1165" t="s">
        <v>998</v>
      </c>
      <c r="B1165" s="669" t="s">
        <v>1179</v>
      </c>
      <c r="C1165">
        <v>1.4999999999999999E-2</v>
      </c>
      <c r="D1165" t="s">
        <v>756</v>
      </c>
      <c r="E1165" s="670" t="s">
        <v>944</v>
      </c>
      <c r="F1165" s="669" t="s">
        <v>942</v>
      </c>
      <c r="H1165">
        <v>999.99900000000002</v>
      </c>
      <c r="J1165" s="1" t="s">
        <v>770</v>
      </c>
      <c r="K1165">
        <v>108438255</v>
      </c>
      <c r="L1165" s="2">
        <v>46102</v>
      </c>
      <c r="M1165">
        <v>31</v>
      </c>
      <c r="N1165">
        <v>1</v>
      </c>
      <c r="O1165">
        <v>4</v>
      </c>
      <c r="P1165">
        <v>1</v>
      </c>
      <c r="Q1165" t="s">
        <v>7</v>
      </c>
    </row>
    <row r="1166" spans="1:17">
      <c r="A1166" t="s">
        <v>998</v>
      </c>
      <c r="B1166" s="669" t="s">
        <v>1034</v>
      </c>
      <c r="C1166">
        <v>8.0000000000000002E-3</v>
      </c>
      <c r="D1166" t="s">
        <v>756</v>
      </c>
      <c r="E1166" s="670" t="s">
        <v>944</v>
      </c>
      <c r="F1166" s="669" t="s">
        <v>942</v>
      </c>
      <c r="H1166">
        <v>999.99900000000002</v>
      </c>
      <c r="J1166" s="1" t="s">
        <v>770</v>
      </c>
      <c r="K1166">
        <v>105056691</v>
      </c>
      <c r="L1166" s="2">
        <v>42819</v>
      </c>
      <c r="M1166">
        <v>30</v>
      </c>
      <c r="N1166">
        <v>1</v>
      </c>
      <c r="O1166">
        <v>4</v>
      </c>
      <c r="P1166">
        <v>4</v>
      </c>
      <c r="Q1166" t="s">
        <v>7</v>
      </c>
    </row>
    <row r="1167" spans="1:17">
      <c r="A1167" t="s">
        <v>998</v>
      </c>
      <c r="B1167" s="669" t="s">
        <v>1034</v>
      </c>
      <c r="C1167">
        <v>1.9E-2</v>
      </c>
      <c r="D1167" t="s">
        <v>756</v>
      </c>
      <c r="E1167" s="670" t="s">
        <v>944</v>
      </c>
      <c r="F1167" s="669" t="s">
        <v>942</v>
      </c>
      <c r="H1167">
        <v>999.99900000000002</v>
      </c>
      <c r="J1167" s="1" t="s">
        <v>770</v>
      </c>
      <c r="K1167">
        <v>107834460</v>
      </c>
      <c r="L1167" s="2">
        <v>45534</v>
      </c>
      <c r="M1167">
        <v>30</v>
      </c>
      <c r="N1167">
        <v>1</v>
      </c>
      <c r="O1167">
        <v>4</v>
      </c>
      <c r="P1167">
        <v>1</v>
      </c>
      <c r="Q1167" t="s">
        <v>7</v>
      </c>
    </row>
    <row r="1168" spans="1:17">
      <c r="A1168" t="s">
        <v>998</v>
      </c>
      <c r="B1168" s="669" t="s">
        <v>1034</v>
      </c>
      <c r="C1168">
        <v>1.4999999999999999E-2</v>
      </c>
      <c r="D1168" t="s">
        <v>756</v>
      </c>
      <c r="E1168" s="670" t="s">
        <v>944</v>
      </c>
      <c r="F1168" s="672" t="s">
        <v>997</v>
      </c>
      <c r="H1168">
        <v>999.99900000000002</v>
      </c>
      <c r="J1168" s="1" t="s">
        <v>770</v>
      </c>
      <c r="K1168">
        <v>106578176</v>
      </c>
      <c r="L1168" s="2">
        <v>44280</v>
      </c>
      <c r="M1168">
        <v>19</v>
      </c>
      <c r="N1168">
        <v>1</v>
      </c>
      <c r="O1168">
        <v>4</v>
      </c>
      <c r="P1168">
        <v>1</v>
      </c>
      <c r="Q1168" t="s">
        <v>7</v>
      </c>
    </row>
    <row r="1169" spans="1:17">
      <c r="A1169" t="s">
        <v>998</v>
      </c>
      <c r="B1169" s="669" t="s">
        <v>1034</v>
      </c>
      <c r="C1169">
        <v>1.9E-2</v>
      </c>
      <c r="D1169" t="s">
        <v>757</v>
      </c>
      <c r="E1169" s="669" t="s">
        <v>942</v>
      </c>
      <c r="F1169" s="672" t="s">
        <v>995</v>
      </c>
      <c r="H1169">
        <v>999.99900000000002</v>
      </c>
      <c r="J1169" s="1" t="s">
        <v>770</v>
      </c>
      <c r="K1169">
        <v>108104074</v>
      </c>
      <c r="L1169" s="2">
        <v>45785</v>
      </c>
      <c r="M1169">
        <v>31</v>
      </c>
      <c r="N1169">
        <v>1</v>
      </c>
      <c r="O1169">
        <v>0</v>
      </c>
      <c r="P1169">
        <v>1</v>
      </c>
      <c r="Q1169" t="s">
        <v>7</v>
      </c>
    </row>
    <row r="1170" spans="1:17">
      <c r="A1170" t="s">
        <v>998</v>
      </c>
      <c r="B1170" s="670" t="s">
        <v>1092</v>
      </c>
      <c r="C1170">
        <v>8.0000000000000002E-3</v>
      </c>
      <c r="D1170" t="s">
        <v>758</v>
      </c>
      <c r="E1170" s="670" t="s">
        <v>940</v>
      </c>
      <c r="F1170" s="669" t="s">
        <v>942</v>
      </c>
      <c r="H1170">
        <v>999.99900000000002</v>
      </c>
      <c r="J1170" s="1" t="s">
        <v>770</v>
      </c>
      <c r="K1170">
        <v>108329663</v>
      </c>
      <c r="L1170" s="2">
        <v>45996</v>
      </c>
      <c r="M1170">
        <v>20</v>
      </c>
      <c r="N1170">
        <v>2</v>
      </c>
      <c r="O1170">
        <v>0</v>
      </c>
      <c r="P1170">
        <v>1</v>
      </c>
      <c r="Q1170" t="s">
        <v>7</v>
      </c>
    </row>
    <row r="1171" spans="1:17">
      <c r="A1171" t="s">
        <v>998</v>
      </c>
      <c r="B1171" s="670" t="s">
        <v>1092</v>
      </c>
      <c r="C1171">
        <v>1.4999999999999999E-2</v>
      </c>
      <c r="D1171" t="s">
        <v>757</v>
      </c>
      <c r="E1171" s="670" t="s">
        <v>940</v>
      </c>
      <c r="F1171" s="669" t="s">
        <v>942</v>
      </c>
      <c r="H1171">
        <v>999.99900000000002</v>
      </c>
      <c r="J1171" s="1" t="s">
        <v>770</v>
      </c>
      <c r="K1171">
        <v>106022000</v>
      </c>
      <c r="L1171" s="2">
        <v>43724</v>
      </c>
      <c r="M1171">
        <v>30</v>
      </c>
      <c r="N1171">
        <v>1</v>
      </c>
      <c r="O1171">
        <v>4</v>
      </c>
      <c r="P1171">
        <v>1</v>
      </c>
      <c r="Q1171" t="s">
        <v>7</v>
      </c>
    </row>
    <row r="1172" spans="1:17">
      <c r="A1172" t="s">
        <v>998</v>
      </c>
      <c r="B1172" s="670" t="s">
        <v>1092</v>
      </c>
      <c r="C1172">
        <v>0</v>
      </c>
      <c r="D1172" t="s">
        <v>6</v>
      </c>
      <c r="E1172" s="669" t="s">
        <v>942</v>
      </c>
      <c r="H1172">
        <v>999.99900000000002</v>
      </c>
      <c r="J1172" s="1" t="s">
        <v>770</v>
      </c>
      <c r="K1172">
        <v>107155615</v>
      </c>
      <c r="L1172" s="2">
        <v>44886</v>
      </c>
      <c r="M1172">
        <v>20</v>
      </c>
      <c r="N1172">
        <v>1</v>
      </c>
      <c r="O1172">
        <v>0</v>
      </c>
      <c r="P1172">
        <v>1</v>
      </c>
      <c r="Q1172" t="s">
        <v>7</v>
      </c>
    </row>
    <row r="1173" spans="1:17">
      <c r="A1173" t="s">
        <v>998</v>
      </c>
      <c r="B1173" s="670" t="s">
        <v>1171</v>
      </c>
      <c r="C1173">
        <v>2E-3</v>
      </c>
      <c r="D1173" t="s">
        <v>758</v>
      </c>
      <c r="E1173" s="670" t="s">
        <v>940</v>
      </c>
      <c r="F1173" s="669" t="s">
        <v>942</v>
      </c>
      <c r="H1173">
        <v>999.99900000000002</v>
      </c>
      <c r="J1173" s="1" t="s">
        <v>770</v>
      </c>
      <c r="K1173">
        <v>108365811</v>
      </c>
      <c r="L1173" s="2">
        <v>45970</v>
      </c>
      <c r="M1173">
        <v>20</v>
      </c>
      <c r="N1173">
        <v>1</v>
      </c>
      <c r="O1173">
        <v>0</v>
      </c>
      <c r="P1173">
        <v>1</v>
      </c>
    </row>
    <row r="1174" spans="1:17">
      <c r="A1174" t="s">
        <v>947</v>
      </c>
      <c r="B1174" s="669" t="s">
        <v>977</v>
      </c>
      <c r="C1174">
        <v>1.9E-2</v>
      </c>
      <c r="D1174" t="s">
        <v>6</v>
      </c>
      <c r="E1174" s="669" t="s">
        <v>942</v>
      </c>
      <c r="F1174" t="s">
        <v>955</v>
      </c>
      <c r="H1174">
        <v>999.99900000000002</v>
      </c>
      <c r="J1174" s="1" t="s">
        <v>770</v>
      </c>
      <c r="K1174">
        <v>106327141</v>
      </c>
      <c r="L1174" s="2">
        <v>44077</v>
      </c>
      <c r="M1174">
        <v>19</v>
      </c>
      <c r="N1174">
        <v>1</v>
      </c>
      <c r="O1174">
        <v>5</v>
      </c>
      <c r="P1174">
        <v>4</v>
      </c>
      <c r="Q1174" t="s">
        <v>7</v>
      </c>
    </row>
    <row r="1175" spans="1:17">
      <c r="A1175" t="s">
        <v>998</v>
      </c>
      <c r="B1175" s="669" t="s">
        <v>1158</v>
      </c>
      <c r="C1175">
        <v>2.8000000000000001E-2</v>
      </c>
      <c r="D1175" t="s">
        <v>6</v>
      </c>
      <c r="E1175" s="669" t="s">
        <v>942</v>
      </c>
      <c r="F1175" s="669" t="s">
        <v>1014</v>
      </c>
      <c r="H1175">
        <v>999.99900000000002</v>
      </c>
      <c r="J1175" s="1" t="s">
        <v>770</v>
      </c>
      <c r="K1175">
        <v>107927944</v>
      </c>
      <c r="L1175" s="2">
        <v>45616</v>
      </c>
      <c r="M1175">
        <v>28</v>
      </c>
      <c r="N1175">
        <v>2</v>
      </c>
      <c r="O1175">
        <v>4</v>
      </c>
      <c r="P1175">
        <v>1</v>
      </c>
      <c r="Q1175" t="s">
        <v>7</v>
      </c>
    </row>
    <row r="1176" spans="1:17">
      <c r="A1176" t="s">
        <v>998</v>
      </c>
      <c r="B1176" s="669" t="s">
        <v>1149</v>
      </c>
      <c r="C1176">
        <v>2.5000000000000001E-2</v>
      </c>
      <c r="D1176" t="s">
        <v>6</v>
      </c>
      <c r="E1176" s="669" t="s">
        <v>942</v>
      </c>
      <c r="F1176" s="672" t="s">
        <v>1000</v>
      </c>
      <c r="H1176">
        <v>999.99900000000002</v>
      </c>
      <c r="J1176" s="1" t="s">
        <v>770</v>
      </c>
      <c r="K1176">
        <v>107852799</v>
      </c>
      <c r="L1176" s="2">
        <v>45551</v>
      </c>
      <c r="M1176">
        <v>31</v>
      </c>
      <c r="N1176">
        <v>2</v>
      </c>
      <c r="O1176">
        <v>4</v>
      </c>
      <c r="P1176">
        <v>1</v>
      </c>
      <c r="Q1176" t="s">
        <v>7</v>
      </c>
    </row>
    <row r="1177" spans="1:17">
      <c r="A1177" t="s">
        <v>998</v>
      </c>
      <c r="B1177" s="669" t="s">
        <v>1007</v>
      </c>
      <c r="C1177">
        <v>1.9E-2</v>
      </c>
      <c r="D1177" t="s">
        <v>763</v>
      </c>
      <c r="E1177" s="669" t="s">
        <v>942</v>
      </c>
      <c r="H1177">
        <v>999.99900000000002</v>
      </c>
      <c r="J1177" s="1" t="s">
        <v>770</v>
      </c>
      <c r="K1177">
        <v>107879612</v>
      </c>
      <c r="L1177" s="2">
        <v>45576</v>
      </c>
      <c r="M1177">
        <v>31</v>
      </c>
      <c r="N1177">
        <v>1</v>
      </c>
      <c r="O1177">
        <v>0</v>
      </c>
      <c r="P1177">
        <v>1</v>
      </c>
      <c r="Q1177" t="s">
        <v>7</v>
      </c>
    </row>
    <row r="1178" spans="1:17">
      <c r="A1178" t="s">
        <v>998</v>
      </c>
      <c r="B1178" s="669" t="s">
        <v>1113</v>
      </c>
      <c r="C1178">
        <v>8.9999999999999993E-3</v>
      </c>
      <c r="D1178" t="s">
        <v>6</v>
      </c>
      <c r="E1178" s="669" t="s">
        <v>942</v>
      </c>
      <c r="F1178" t="s">
        <v>1009</v>
      </c>
      <c r="H1178">
        <v>999.99900000000002</v>
      </c>
      <c r="J1178" s="1" t="s">
        <v>770</v>
      </c>
      <c r="K1178">
        <v>106802254</v>
      </c>
      <c r="L1178" s="2">
        <v>44463</v>
      </c>
      <c r="M1178">
        <v>31</v>
      </c>
      <c r="N1178">
        <v>1</v>
      </c>
      <c r="O1178">
        <v>0</v>
      </c>
      <c r="P1178">
        <v>1</v>
      </c>
      <c r="Q1178" t="s">
        <v>7</v>
      </c>
    </row>
    <row r="1179" spans="1:17">
      <c r="A1179" t="s">
        <v>998</v>
      </c>
      <c r="B1179" s="669" t="s">
        <v>1148</v>
      </c>
      <c r="C1179">
        <v>0</v>
      </c>
      <c r="D1179" t="s">
        <v>765</v>
      </c>
      <c r="E1179" s="669" t="s">
        <v>942</v>
      </c>
      <c r="F1179" t="s">
        <v>1009</v>
      </c>
      <c r="H1179">
        <v>999.99900000000002</v>
      </c>
      <c r="J1179" s="1" t="s">
        <v>770</v>
      </c>
      <c r="K1179">
        <v>107661907</v>
      </c>
      <c r="L1179" s="2">
        <v>45372</v>
      </c>
      <c r="M1179">
        <v>31</v>
      </c>
      <c r="N1179">
        <v>1</v>
      </c>
      <c r="O1179">
        <v>0</v>
      </c>
      <c r="P1179">
        <v>1</v>
      </c>
      <c r="Q1179" t="s">
        <v>7</v>
      </c>
    </row>
    <row r="1180" spans="1:17">
      <c r="A1180" t="s">
        <v>998</v>
      </c>
      <c r="B1180" s="669" t="s">
        <v>1157</v>
      </c>
      <c r="C1180">
        <v>1.2999999999999999E-2</v>
      </c>
      <c r="D1180" t="s">
        <v>6</v>
      </c>
      <c r="E1180" s="669" t="s">
        <v>942</v>
      </c>
      <c r="F1180" t="s">
        <v>1009</v>
      </c>
      <c r="H1180">
        <v>999.99900000000002</v>
      </c>
      <c r="J1180" s="1" t="s">
        <v>770</v>
      </c>
      <c r="K1180">
        <v>107994867</v>
      </c>
      <c r="L1180" s="2">
        <v>45675</v>
      </c>
      <c r="M1180">
        <v>20</v>
      </c>
      <c r="N1180">
        <v>1</v>
      </c>
      <c r="O1180">
        <v>0</v>
      </c>
      <c r="P1180">
        <v>1</v>
      </c>
      <c r="Q1180" t="s">
        <v>7</v>
      </c>
    </row>
    <row r="1181" spans="1:17">
      <c r="A1181" t="s">
        <v>998</v>
      </c>
      <c r="B1181" s="672" t="s">
        <v>1101</v>
      </c>
      <c r="C1181">
        <v>8.9999999999999993E-3</v>
      </c>
      <c r="D1181" t="s">
        <v>764</v>
      </c>
      <c r="E1181" s="672" t="s">
        <v>941</v>
      </c>
      <c r="F1181" s="671" t="s">
        <v>945</v>
      </c>
      <c r="H1181">
        <v>999.99900000000002</v>
      </c>
      <c r="J1181" s="1" t="s">
        <v>770</v>
      </c>
      <c r="K1181">
        <v>107625727</v>
      </c>
      <c r="L1181" s="2">
        <v>45337</v>
      </c>
      <c r="M1181">
        <v>18</v>
      </c>
      <c r="N1181">
        <v>1</v>
      </c>
      <c r="O1181">
        <v>0</v>
      </c>
      <c r="P1181">
        <v>1</v>
      </c>
      <c r="Q1181" t="s">
        <v>7</v>
      </c>
    </row>
    <row r="1182" spans="1:17">
      <c r="A1182" t="s">
        <v>998</v>
      </c>
      <c r="B1182" s="672" t="s">
        <v>1101</v>
      </c>
      <c r="C1182">
        <v>0</v>
      </c>
      <c r="D1182" t="s">
        <v>758</v>
      </c>
      <c r="E1182" s="672" t="s">
        <v>941</v>
      </c>
      <c r="F1182" s="671" t="s">
        <v>945</v>
      </c>
      <c r="H1182">
        <v>999.99900000000002</v>
      </c>
      <c r="J1182" s="1" t="s">
        <v>770</v>
      </c>
      <c r="K1182">
        <v>106186842</v>
      </c>
      <c r="L1182" s="2">
        <v>43860</v>
      </c>
      <c r="M1182">
        <v>30</v>
      </c>
      <c r="N1182">
        <v>1</v>
      </c>
      <c r="O1182">
        <v>0</v>
      </c>
      <c r="P1182">
        <v>4</v>
      </c>
      <c r="Q1182" t="s">
        <v>7</v>
      </c>
    </row>
    <row r="1183" spans="1:17">
      <c r="A1183" t="s">
        <v>998</v>
      </c>
      <c r="B1183" s="672" t="s">
        <v>1163</v>
      </c>
      <c r="C1183">
        <v>0</v>
      </c>
      <c r="E1183" s="672" t="s">
        <v>941</v>
      </c>
      <c r="F1183" s="670" t="s">
        <v>944</v>
      </c>
      <c r="H1183">
        <v>999.99900000000002</v>
      </c>
      <c r="J1183" s="1" t="s">
        <v>770</v>
      </c>
      <c r="K1183">
        <v>108189347</v>
      </c>
      <c r="L1183" s="2">
        <v>45871</v>
      </c>
      <c r="M1183">
        <v>31</v>
      </c>
      <c r="N1183">
        <v>2</v>
      </c>
      <c r="O1183">
        <v>0</v>
      </c>
      <c r="P1183">
        <v>1</v>
      </c>
      <c r="Q1183" t="s">
        <v>7</v>
      </c>
    </row>
    <row r="1184" spans="1:17">
      <c r="A1184" t="s">
        <v>998</v>
      </c>
      <c r="B1184" s="669" t="s">
        <v>1137</v>
      </c>
      <c r="C1184">
        <v>8.9999999999999993E-3</v>
      </c>
      <c r="D1184" t="s">
        <v>6</v>
      </c>
      <c r="E1184" s="669" t="s">
        <v>942</v>
      </c>
      <c r="F1184" t="s">
        <v>1017</v>
      </c>
      <c r="H1184">
        <v>999.99900000000002</v>
      </c>
      <c r="J1184" s="1" t="s">
        <v>770</v>
      </c>
      <c r="K1184">
        <v>107173185</v>
      </c>
      <c r="L1184" s="2">
        <v>44890</v>
      </c>
      <c r="M1184">
        <v>31</v>
      </c>
      <c r="N1184">
        <v>1</v>
      </c>
      <c r="O1184">
        <v>0</v>
      </c>
      <c r="P1184">
        <v>1</v>
      </c>
      <c r="Q1184" t="s">
        <v>7</v>
      </c>
    </row>
    <row r="1185" spans="1:17">
      <c r="A1185" t="s">
        <v>998</v>
      </c>
      <c r="B1185" t="s">
        <v>1180</v>
      </c>
      <c r="C1185">
        <v>1.9E-2</v>
      </c>
      <c r="D1185" t="s">
        <v>757</v>
      </c>
      <c r="E1185" s="669" t="s">
        <v>942</v>
      </c>
      <c r="F1185" s="671" t="s">
        <v>945</v>
      </c>
      <c r="H1185">
        <v>999.99900000000002</v>
      </c>
      <c r="J1185" s="1" t="s">
        <v>770</v>
      </c>
      <c r="K1185">
        <v>108555383</v>
      </c>
      <c r="L1185" s="2">
        <v>46213</v>
      </c>
      <c r="M1185">
        <v>20</v>
      </c>
      <c r="N1185">
        <v>1</v>
      </c>
      <c r="O1185">
        <v>0</v>
      </c>
      <c r="P1185">
        <v>1</v>
      </c>
      <c r="Q1185" t="s">
        <v>7</v>
      </c>
    </row>
    <row r="1186" spans="1:17">
      <c r="A1186" t="s">
        <v>998</v>
      </c>
      <c r="B1186" t="s">
        <v>1126</v>
      </c>
      <c r="C1186">
        <v>2.3E-2</v>
      </c>
      <c r="D1186" t="s">
        <v>764</v>
      </c>
      <c r="E1186" s="669" t="s">
        <v>942</v>
      </c>
      <c r="F1186" t="s">
        <v>1048</v>
      </c>
      <c r="H1186">
        <v>999.99900000000002</v>
      </c>
      <c r="J1186" s="1" t="s">
        <v>770</v>
      </c>
      <c r="K1186">
        <v>107004126</v>
      </c>
      <c r="L1186" s="2">
        <v>44743</v>
      </c>
      <c r="M1186">
        <v>31</v>
      </c>
      <c r="N1186">
        <v>2</v>
      </c>
      <c r="O1186">
        <v>0</v>
      </c>
      <c r="P1186">
        <v>1</v>
      </c>
      <c r="Q1186" t="s">
        <v>7</v>
      </c>
    </row>
    <row r="1187" spans="1:17">
      <c r="A1187" t="s">
        <v>998</v>
      </c>
      <c r="B1187" t="s">
        <v>1008</v>
      </c>
      <c r="C1187">
        <v>1.9E-2</v>
      </c>
      <c r="D1187" t="s">
        <v>6</v>
      </c>
      <c r="E1187" s="669" t="s">
        <v>942</v>
      </c>
      <c r="F1187" t="s">
        <v>1009</v>
      </c>
      <c r="H1187">
        <v>999.99900000000002</v>
      </c>
      <c r="J1187" s="1" t="s">
        <v>770</v>
      </c>
      <c r="K1187">
        <v>107583528</v>
      </c>
      <c r="L1187" s="2">
        <v>45295</v>
      </c>
      <c r="M1187">
        <v>31</v>
      </c>
      <c r="N1187">
        <v>1</v>
      </c>
      <c r="O1187">
        <v>0</v>
      </c>
      <c r="P1187">
        <v>1</v>
      </c>
      <c r="Q1187" t="s">
        <v>7</v>
      </c>
    </row>
    <row r="1188" spans="1:17">
      <c r="A1188" t="s">
        <v>998</v>
      </c>
      <c r="B1188" s="670" t="s">
        <v>1176</v>
      </c>
      <c r="C1188">
        <v>3.7999999999999999E-2</v>
      </c>
      <c r="D1188" t="s">
        <v>6</v>
      </c>
      <c r="E1188" s="669" t="s">
        <v>942</v>
      </c>
      <c r="F1188" s="671" t="s">
        <v>945</v>
      </c>
      <c r="H1188">
        <v>999.99900000000002</v>
      </c>
      <c r="J1188" s="1" t="s">
        <v>770</v>
      </c>
      <c r="K1188">
        <v>108597848</v>
      </c>
      <c r="L1188" s="2">
        <v>46256</v>
      </c>
      <c r="M1188">
        <v>20</v>
      </c>
      <c r="N1188">
        <v>1</v>
      </c>
      <c r="O1188">
        <v>0</v>
      </c>
      <c r="P1188">
        <v>1</v>
      </c>
      <c r="Q1188" t="s">
        <v>7</v>
      </c>
    </row>
    <row r="1189" spans="1:17">
      <c r="A1189" t="s">
        <v>998</v>
      </c>
      <c r="B1189" t="s">
        <v>1070</v>
      </c>
      <c r="C1189">
        <v>2E-3</v>
      </c>
      <c r="D1189" t="s">
        <v>756</v>
      </c>
      <c r="E1189" s="670" t="s">
        <v>944</v>
      </c>
      <c r="F1189" s="671" t="s">
        <v>945</v>
      </c>
      <c r="H1189">
        <v>999.99900000000002</v>
      </c>
      <c r="J1189" s="1" t="s">
        <v>770</v>
      </c>
      <c r="K1189">
        <v>105028150</v>
      </c>
      <c r="L1189" s="2">
        <v>42767</v>
      </c>
      <c r="M1189">
        <v>21</v>
      </c>
      <c r="N1189">
        <v>1</v>
      </c>
      <c r="O1189">
        <v>8</v>
      </c>
      <c r="P1189">
        <v>4</v>
      </c>
      <c r="Q1189" t="s">
        <v>3</v>
      </c>
    </row>
    <row r="1190" spans="1:17">
      <c r="A1190" t="s">
        <v>998</v>
      </c>
      <c r="B1190" t="s">
        <v>1116</v>
      </c>
      <c r="C1190">
        <v>0</v>
      </c>
      <c r="D1190" t="s">
        <v>6</v>
      </c>
      <c r="E1190" s="669" t="s">
        <v>942</v>
      </c>
      <c r="F1190" t="s">
        <v>1010</v>
      </c>
      <c r="H1190">
        <v>999.99900000000002</v>
      </c>
      <c r="J1190" s="1" t="s">
        <v>770</v>
      </c>
      <c r="K1190">
        <v>106812614</v>
      </c>
      <c r="L1190" s="2">
        <v>44553</v>
      </c>
      <c r="M1190">
        <v>21</v>
      </c>
      <c r="N1190">
        <v>1</v>
      </c>
      <c r="O1190">
        <v>0</v>
      </c>
      <c r="P1190">
        <v>1</v>
      </c>
      <c r="Q1190" t="s">
        <v>7</v>
      </c>
    </row>
    <row r="1191" spans="1:17">
      <c r="A1191" t="s">
        <v>998</v>
      </c>
      <c r="B1191" t="s">
        <v>1145</v>
      </c>
      <c r="C1191">
        <v>2E-3</v>
      </c>
      <c r="D1191" t="s">
        <v>757</v>
      </c>
      <c r="E1191" s="670" t="s">
        <v>940</v>
      </c>
      <c r="H1191">
        <v>999.99900000000002</v>
      </c>
      <c r="J1191" s="1" t="s">
        <v>770</v>
      </c>
      <c r="K1191">
        <v>108012761</v>
      </c>
      <c r="L1191" s="2">
        <v>45693</v>
      </c>
      <c r="M1191">
        <v>20</v>
      </c>
      <c r="N1191">
        <v>1</v>
      </c>
      <c r="O1191">
        <v>0</v>
      </c>
      <c r="P1191">
        <v>1</v>
      </c>
      <c r="Q1191" t="s">
        <v>7</v>
      </c>
    </row>
    <row r="1192" spans="1:17">
      <c r="A1192" t="s">
        <v>998</v>
      </c>
      <c r="B1192" t="s">
        <v>1145</v>
      </c>
      <c r="C1192">
        <v>6.0000000000000001E-3</v>
      </c>
      <c r="D1192" t="s">
        <v>756</v>
      </c>
      <c r="E1192" s="670" t="s">
        <v>940</v>
      </c>
      <c r="H1192">
        <v>999.99900000000002</v>
      </c>
      <c r="J1192" s="1" t="s">
        <v>770</v>
      </c>
      <c r="K1192">
        <v>108051131</v>
      </c>
      <c r="L1192" s="2">
        <v>45733</v>
      </c>
      <c r="M1192">
        <v>20</v>
      </c>
      <c r="N1192">
        <v>1</v>
      </c>
      <c r="O1192">
        <v>0</v>
      </c>
      <c r="P1192">
        <v>1</v>
      </c>
      <c r="Q1192" t="s">
        <v>7</v>
      </c>
    </row>
    <row r="1193" spans="1:17">
      <c r="A1193" t="s">
        <v>998</v>
      </c>
      <c r="B1193" t="s">
        <v>1145</v>
      </c>
      <c r="C1193">
        <v>8.9999999999999993E-3</v>
      </c>
      <c r="D1193" t="s">
        <v>758</v>
      </c>
      <c r="E1193" s="669" t="s">
        <v>942</v>
      </c>
      <c r="H1193">
        <v>999.99900000000002</v>
      </c>
      <c r="J1193" s="1" t="s">
        <v>770</v>
      </c>
      <c r="K1193">
        <v>107622106</v>
      </c>
      <c r="L1193" s="2">
        <v>45333</v>
      </c>
      <c r="M1193">
        <v>20</v>
      </c>
      <c r="N1193">
        <v>1</v>
      </c>
      <c r="O1193">
        <v>0</v>
      </c>
      <c r="P1193">
        <v>1</v>
      </c>
      <c r="Q1193" t="s">
        <v>7</v>
      </c>
    </row>
    <row r="1194" spans="1:17">
      <c r="A1194" t="s">
        <v>998</v>
      </c>
      <c r="B1194" t="s">
        <v>1045</v>
      </c>
      <c r="C1194">
        <v>1.9E-2</v>
      </c>
      <c r="D1194" t="s">
        <v>757</v>
      </c>
      <c r="E1194" s="669" t="s">
        <v>942</v>
      </c>
      <c r="F1194" t="s">
        <v>1009</v>
      </c>
      <c r="H1194">
        <v>999.99900000000002</v>
      </c>
      <c r="J1194" s="1" t="s">
        <v>770</v>
      </c>
      <c r="K1194">
        <v>105107749</v>
      </c>
      <c r="L1194" s="2">
        <v>42870</v>
      </c>
      <c r="M1194">
        <v>30</v>
      </c>
      <c r="N1194">
        <v>1</v>
      </c>
      <c r="O1194">
        <v>0</v>
      </c>
      <c r="P1194">
        <v>1</v>
      </c>
      <c r="Q1194" t="s">
        <v>7</v>
      </c>
    </row>
    <row r="1195" spans="1:17">
      <c r="A1195" t="s">
        <v>998</v>
      </c>
      <c r="B1195" t="s">
        <v>1174</v>
      </c>
      <c r="C1195">
        <v>1.0999999999999999E-2</v>
      </c>
      <c r="D1195" t="s">
        <v>6</v>
      </c>
      <c r="E1195" s="669" t="s">
        <v>942</v>
      </c>
      <c r="F1195" s="669" t="s">
        <v>1014</v>
      </c>
      <c r="H1195">
        <v>999.99900000000002</v>
      </c>
      <c r="J1195" s="1" t="s">
        <v>770</v>
      </c>
      <c r="K1195">
        <v>108517687</v>
      </c>
      <c r="L1195" s="2">
        <v>46176</v>
      </c>
      <c r="M1195">
        <v>31</v>
      </c>
      <c r="N1195">
        <v>1</v>
      </c>
      <c r="O1195">
        <v>4</v>
      </c>
      <c r="P1195">
        <v>1</v>
      </c>
      <c r="Q1195" t="s">
        <v>7</v>
      </c>
    </row>
    <row r="1196" spans="1:17">
      <c r="A1196" t="s">
        <v>998</v>
      </c>
      <c r="B1196" t="s">
        <v>1150</v>
      </c>
      <c r="C1196">
        <v>0</v>
      </c>
      <c r="D1196" t="s">
        <v>6</v>
      </c>
      <c r="E1196" s="669" t="s">
        <v>942</v>
      </c>
      <c r="F1196" s="669" t="s">
        <v>1014</v>
      </c>
      <c r="H1196">
        <v>999.99900000000002</v>
      </c>
      <c r="J1196" s="1" t="s">
        <v>770</v>
      </c>
      <c r="K1196">
        <v>107830283</v>
      </c>
      <c r="L1196" s="2">
        <v>45531</v>
      </c>
      <c r="M1196">
        <v>31</v>
      </c>
      <c r="N1196">
        <v>1</v>
      </c>
      <c r="O1196">
        <v>0</v>
      </c>
      <c r="P1196">
        <v>1</v>
      </c>
      <c r="Q1196" t="s">
        <v>7</v>
      </c>
    </row>
    <row r="1197" spans="1:17">
      <c r="A1197" t="s">
        <v>998</v>
      </c>
      <c r="B1197" t="s">
        <v>1150</v>
      </c>
      <c r="C1197">
        <v>8.9999999999999993E-3</v>
      </c>
      <c r="D1197" t="s">
        <v>6</v>
      </c>
      <c r="E1197" s="669" t="s">
        <v>942</v>
      </c>
      <c r="F1197" s="669" t="s">
        <v>1014</v>
      </c>
      <c r="H1197">
        <v>999.99900000000002</v>
      </c>
      <c r="J1197" s="1" t="s">
        <v>770</v>
      </c>
      <c r="K1197">
        <v>107920548</v>
      </c>
      <c r="L1197" s="2">
        <v>45609</v>
      </c>
      <c r="M1197">
        <v>31</v>
      </c>
      <c r="N1197">
        <v>1</v>
      </c>
      <c r="O1197">
        <v>0</v>
      </c>
      <c r="P1197">
        <v>1</v>
      </c>
      <c r="Q1197" t="s">
        <v>7</v>
      </c>
    </row>
    <row r="1198" spans="1:17">
      <c r="A1198" t="s">
        <v>998</v>
      </c>
      <c r="B1198" t="s">
        <v>1046</v>
      </c>
      <c r="C1198">
        <v>1.6E-2</v>
      </c>
      <c r="D1198" t="s">
        <v>757</v>
      </c>
      <c r="E1198" s="669" t="s">
        <v>942</v>
      </c>
      <c r="F1198" t="s">
        <v>947</v>
      </c>
      <c r="H1198">
        <v>999.99900000000002</v>
      </c>
      <c r="J1198" s="1" t="s">
        <v>770</v>
      </c>
      <c r="K1198">
        <v>105107750</v>
      </c>
      <c r="L1198" s="2">
        <v>42870</v>
      </c>
      <c r="M1198">
        <v>30</v>
      </c>
      <c r="N1198">
        <v>1</v>
      </c>
      <c r="O1198">
        <v>4</v>
      </c>
      <c r="P1198">
        <v>1</v>
      </c>
      <c r="Q1198" t="s">
        <v>7</v>
      </c>
    </row>
    <row r="1199" spans="1:17">
      <c r="A1199" t="s">
        <v>998</v>
      </c>
      <c r="B1199" t="s">
        <v>1084</v>
      </c>
      <c r="C1199">
        <v>1.9E-2</v>
      </c>
      <c r="D1199" t="s">
        <v>758</v>
      </c>
      <c r="E1199" s="670" t="s">
        <v>944</v>
      </c>
      <c r="F1199" s="669" t="s">
        <v>942</v>
      </c>
      <c r="H1199">
        <v>999.99900000000002</v>
      </c>
      <c r="J1199" s="1" t="s">
        <v>770</v>
      </c>
      <c r="K1199">
        <v>107356174</v>
      </c>
      <c r="L1199" s="2">
        <v>45082</v>
      </c>
      <c r="M1199">
        <v>31</v>
      </c>
      <c r="N1199">
        <v>1</v>
      </c>
      <c r="O1199">
        <v>0</v>
      </c>
      <c r="P1199">
        <v>1</v>
      </c>
      <c r="Q1199" t="s">
        <v>7</v>
      </c>
    </row>
    <row r="1200" spans="1:17">
      <c r="A1200" t="s">
        <v>998</v>
      </c>
      <c r="B1200" t="s">
        <v>1135</v>
      </c>
      <c r="C1200">
        <v>8.9999999999999993E-3</v>
      </c>
      <c r="D1200" t="s">
        <v>757</v>
      </c>
      <c r="E1200" s="669" t="s">
        <v>942</v>
      </c>
      <c r="F1200" t="s">
        <v>1033</v>
      </c>
      <c r="H1200">
        <v>999.99900000000002</v>
      </c>
      <c r="J1200" s="1" t="s">
        <v>770</v>
      </c>
      <c r="K1200">
        <v>107150004</v>
      </c>
      <c r="L1200" s="2">
        <v>44869</v>
      </c>
      <c r="M1200">
        <v>20</v>
      </c>
      <c r="N1200">
        <v>1</v>
      </c>
      <c r="O1200">
        <v>0</v>
      </c>
      <c r="P1200">
        <v>3</v>
      </c>
      <c r="Q1200" t="s">
        <v>7</v>
      </c>
    </row>
    <row r="1201" spans="1:22">
      <c r="A1201" t="s">
        <v>998</v>
      </c>
      <c r="B1201" t="s">
        <v>1025</v>
      </c>
      <c r="C1201">
        <v>6.0000000000000001E-3</v>
      </c>
      <c r="D1201" t="s">
        <v>762</v>
      </c>
      <c r="E1201" s="672" t="s">
        <v>941</v>
      </c>
      <c r="F1201" s="671" t="s">
        <v>945</v>
      </c>
      <c r="H1201">
        <v>999.99900000000002</v>
      </c>
      <c r="J1201" s="1" t="s">
        <v>770</v>
      </c>
      <c r="K1201">
        <v>105197257</v>
      </c>
      <c r="L1201" s="2">
        <v>42954</v>
      </c>
      <c r="M1201">
        <v>19</v>
      </c>
      <c r="N1201">
        <v>1</v>
      </c>
      <c r="O1201">
        <v>0</v>
      </c>
      <c r="P1201">
        <v>1</v>
      </c>
      <c r="Q1201" t="s">
        <v>3</v>
      </c>
    </row>
    <row r="1202" spans="1:22">
      <c r="A1202" t="s">
        <v>998</v>
      </c>
      <c r="B1202" t="s">
        <v>1025</v>
      </c>
      <c r="C1202">
        <v>1.9E-2</v>
      </c>
      <c r="D1202" t="s">
        <v>756</v>
      </c>
      <c r="E1202" s="672" t="s">
        <v>941</v>
      </c>
      <c r="F1202" s="671" t="s">
        <v>945</v>
      </c>
      <c r="H1202">
        <v>999.99900000000002</v>
      </c>
      <c r="J1202" s="1" t="s">
        <v>770</v>
      </c>
      <c r="K1202">
        <v>105056687</v>
      </c>
      <c r="L1202" s="2">
        <v>42818</v>
      </c>
      <c r="M1202">
        <v>31</v>
      </c>
      <c r="N1202">
        <v>1</v>
      </c>
      <c r="O1202">
        <v>4</v>
      </c>
      <c r="P1202">
        <v>1</v>
      </c>
      <c r="Q1202" t="s">
        <v>7</v>
      </c>
    </row>
    <row r="1203" spans="1:22">
      <c r="A1203" t="s">
        <v>998</v>
      </c>
      <c r="B1203" t="s">
        <v>1025</v>
      </c>
      <c r="C1203">
        <v>1.2999999999999999E-2</v>
      </c>
      <c r="D1203" t="s">
        <v>6</v>
      </c>
      <c r="E1203" s="672" t="s">
        <v>941</v>
      </c>
      <c r="F1203" s="671" t="s">
        <v>945</v>
      </c>
      <c r="H1203">
        <v>999.99900000000002</v>
      </c>
      <c r="J1203" s="1" t="s">
        <v>770</v>
      </c>
      <c r="K1203">
        <v>105121777</v>
      </c>
      <c r="L1203" s="2">
        <v>42885</v>
      </c>
      <c r="M1203">
        <v>32</v>
      </c>
      <c r="N1203">
        <v>1</v>
      </c>
      <c r="O1203">
        <v>4</v>
      </c>
      <c r="P1203">
        <v>1</v>
      </c>
      <c r="Q1203" t="s">
        <v>7</v>
      </c>
    </row>
    <row r="1204" spans="1:22">
      <c r="A1204" t="s">
        <v>998</v>
      </c>
      <c r="B1204" t="s">
        <v>1025</v>
      </c>
      <c r="C1204">
        <v>1E-3</v>
      </c>
      <c r="D1204" t="s">
        <v>6</v>
      </c>
      <c r="E1204" s="672" t="s">
        <v>941</v>
      </c>
      <c r="H1204">
        <v>999.99900000000002</v>
      </c>
      <c r="J1204" s="1" t="s">
        <v>770</v>
      </c>
      <c r="K1204">
        <v>105072049</v>
      </c>
      <c r="L1204" s="2">
        <v>42836</v>
      </c>
      <c r="M1204">
        <v>21</v>
      </c>
      <c r="N1204">
        <v>1</v>
      </c>
      <c r="O1204">
        <v>4</v>
      </c>
      <c r="P1204">
        <v>1</v>
      </c>
      <c r="Q1204" t="s">
        <v>7</v>
      </c>
    </row>
    <row r="1205" spans="1:22">
      <c r="A1205" t="s">
        <v>998</v>
      </c>
      <c r="B1205" t="s">
        <v>999</v>
      </c>
      <c r="C1205">
        <v>2.8000000000000001E-2</v>
      </c>
      <c r="D1205" t="s">
        <v>757</v>
      </c>
      <c r="E1205" s="669" t="s">
        <v>942</v>
      </c>
      <c r="F1205" t="s">
        <v>1095</v>
      </c>
      <c r="H1205">
        <v>999.99900000000002</v>
      </c>
      <c r="J1205" s="1" t="s">
        <v>770</v>
      </c>
      <c r="K1205">
        <v>106036364</v>
      </c>
      <c r="L1205" s="2">
        <v>43751</v>
      </c>
      <c r="M1205">
        <v>26</v>
      </c>
      <c r="N1205">
        <v>1</v>
      </c>
      <c r="O1205">
        <v>8</v>
      </c>
      <c r="P1205">
        <v>1</v>
      </c>
      <c r="Q1205" t="s">
        <v>7</v>
      </c>
    </row>
    <row r="1206" spans="1:22">
      <c r="A1206" t="s">
        <v>998</v>
      </c>
      <c r="B1206" t="s">
        <v>999</v>
      </c>
      <c r="C1206">
        <v>2E-3</v>
      </c>
      <c r="D1206" t="s">
        <v>757</v>
      </c>
      <c r="E1206" s="669" t="s">
        <v>942</v>
      </c>
      <c r="F1206" s="671" t="s">
        <v>945</v>
      </c>
      <c r="H1206">
        <v>999.99900000000002</v>
      </c>
      <c r="J1206" s="1" t="s">
        <v>770</v>
      </c>
      <c r="K1206">
        <v>106802330</v>
      </c>
      <c r="L1206" s="2">
        <v>44497</v>
      </c>
      <c r="M1206">
        <v>19</v>
      </c>
      <c r="N1206">
        <v>1</v>
      </c>
      <c r="O1206">
        <v>8</v>
      </c>
      <c r="P1206">
        <v>1</v>
      </c>
      <c r="Q1206" t="s">
        <v>8</v>
      </c>
    </row>
    <row r="1207" spans="1:22">
      <c r="A1207" t="s">
        <v>998</v>
      </c>
      <c r="B1207" t="s">
        <v>999</v>
      </c>
      <c r="C1207">
        <v>2.1999999999999999E-2</v>
      </c>
      <c r="D1207" t="s">
        <v>757</v>
      </c>
      <c r="E1207" s="669" t="s">
        <v>942</v>
      </c>
      <c r="H1207">
        <v>999.99900000000002</v>
      </c>
      <c r="J1207" s="1" t="s">
        <v>770</v>
      </c>
      <c r="K1207">
        <v>107317615</v>
      </c>
      <c r="L1207" s="2">
        <v>45045</v>
      </c>
      <c r="M1207">
        <v>25</v>
      </c>
      <c r="N1207">
        <v>1</v>
      </c>
      <c r="O1207">
        <v>0</v>
      </c>
      <c r="P1207">
        <v>1</v>
      </c>
      <c r="Q1207" t="s">
        <v>7</v>
      </c>
    </row>
    <row r="1208" spans="1:22">
      <c r="A1208" t="s">
        <v>998</v>
      </c>
      <c r="B1208" t="s">
        <v>999</v>
      </c>
      <c r="C1208">
        <v>8.9999999999999993E-3</v>
      </c>
      <c r="D1208" t="s">
        <v>757</v>
      </c>
      <c r="E1208" s="669" t="s">
        <v>942</v>
      </c>
      <c r="H1208">
        <v>999.99900000000002</v>
      </c>
      <c r="J1208" s="1" t="s">
        <v>770</v>
      </c>
      <c r="K1208">
        <v>107240299</v>
      </c>
      <c r="L1208" s="2">
        <v>44968</v>
      </c>
      <c r="M1208">
        <v>28</v>
      </c>
      <c r="N1208">
        <v>1</v>
      </c>
      <c r="O1208">
        <v>8</v>
      </c>
      <c r="P1208">
        <v>1</v>
      </c>
      <c r="Q1208" t="s">
        <v>7</v>
      </c>
    </row>
    <row r="1209" spans="1:22">
      <c r="A1209" t="s">
        <v>998</v>
      </c>
      <c r="B1209" t="s">
        <v>999</v>
      </c>
      <c r="C1209">
        <v>1E-3</v>
      </c>
      <c r="D1209" t="s">
        <v>757</v>
      </c>
      <c r="E1209" s="669" t="s">
        <v>942</v>
      </c>
      <c r="H1209">
        <v>999.99900000000002</v>
      </c>
      <c r="J1209" s="1" t="s">
        <v>770</v>
      </c>
      <c r="K1209">
        <v>108373439</v>
      </c>
      <c r="L1209" s="2">
        <v>46038</v>
      </c>
      <c r="M1209">
        <v>31</v>
      </c>
      <c r="N1209">
        <v>1</v>
      </c>
      <c r="O1209">
        <v>12</v>
      </c>
      <c r="P1209">
        <v>1</v>
      </c>
      <c r="Q1209" t="s">
        <v>7</v>
      </c>
    </row>
    <row r="1210" spans="1:22">
      <c r="A1210" t="s">
        <v>998</v>
      </c>
      <c r="B1210" t="s">
        <v>1144</v>
      </c>
      <c r="C1210">
        <v>4.0000000000000001E-3</v>
      </c>
      <c r="D1210" t="s">
        <v>756</v>
      </c>
      <c r="E1210" s="670" t="s">
        <v>940</v>
      </c>
      <c r="F1210" s="669" t="s">
        <v>942</v>
      </c>
      <c r="H1210">
        <v>999.99900000000002</v>
      </c>
      <c r="J1210" s="1" t="s">
        <v>770</v>
      </c>
      <c r="K1210">
        <v>107536958</v>
      </c>
      <c r="L1210" s="2">
        <v>45252</v>
      </c>
      <c r="M1210">
        <v>20</v>
      </c>
      <c r="N1210">
        <v>1</v>
      </c>
      <c r="O1210">
        <v>0</v>
      </c>
      <c r="P1210">
        <v>1</v>
      </c>
      <c r="Q1210" t="s">
        <v>7</v>
      </c>
    </row>
    <row r="1211" spans="1:22">
      <c r="A1211" t="s">
        <v>998</v>
      </c>
      <c r="B1211" t="s">
        <v>1144</v>
      </c>
      <c r="C1211">
        <v>0.01</v>
      </c>
      <c r="D1211" t="s">
        <v>765</v>
      </c>
      <c r="E1211" s="670" t="s">
        <v>940</v>
      </c>
      <c r="F1211" s="669" t="s">
        <v>942</v>
      </c>
      <c r="H1211">
        <v>999.99900000000002</v>
      </c>
      <c r="J1211" s="1" t="s">
        <v>770</v>
      </c>
      <c r="K1211">
        <v>107536973</v>
      </c>
      <c r="L1211" s="2">
        <v>45251</v>
      </c>
      <c r="M1211">
        <v>20</v>
      </c>
      <c r="N1211">
        <v>2</v>
      </c>
      <c r="O1211">
        <v>0</v>
      </c>
      <c r="P1211">
        <v>1</v>
      </c>
    </row>
    <row r="1212" spans="1:22">
      <c r="A1212" t="s">
        <v>998</v>
      </c>
      <c r="B1212" t="s">
        <v>1144</v>
      </c>
      <c r="C1212">
        <v>5.0000000000000001E-3</v>
      </c>
      <c r="D1212" t="s">
        <v>765</v>
      </c>
      <c r="E1212" s="670" t="s">
        <v>940</v>
      </c>
      <c r="F1212" s="669" t="s">
        <v>942</v>
      </c>
      <c r="H1212">
        <v>999.99900000000002</v>
      </c>
      <c r="J1212" s="1" t="s">
        <v>770</v>
      </c>
      <c r="K1212">
        <v>107661002</v>
      </c>
      <c r="L1212" s="2">
        <v>45371</v>
      </c>
      <c r="M1212">
        <v>20</v>
      </c>
      <c r="N1212">
        <v>1</v>
      </c>
      <c r="O1212">
        <v>0</v>
      </c>
      <c r="P1212">
        <v>2</v>
      </c>
    </row>
    <row r="1213" spans="1:22">
      <c r="A1213" t="s">
        <v>998</v>
      </c>
      <c r="B1213" t="s">
        <v>1144</v>
      </c>
      <c r="C1213">
        <v>4.0000000000000001E-3</v>
      </c>
      <c r="D1213" t="s">
        <v>765</v>
      </c>
      <c r="E1213" s="670" t="s">
        <v>940</v>
      </c>
      <c r="F1213" s="669" t="s">
        <v>942</v>
      </c>
      <c r="H1213">
        <v>999.99900000000002</v>
      </c>
      <c r="J1213" s="1" t="s">
        <v>770</v>
      </c>
      <c r="K1213">
        <v>108241568</v>
      </c>
      <c r="L1213" s="2">
        <v>45924</v>
      </c>
      <c r="M1213">
        <v>20</v>
      </c>
      <c r="N1213">
        <v>1</v>
      </c>
      <c r="O1213">
        <v>0</v>
      </c>
      <c r="P1213">
        <v>1</v>
      </c>
    </row>
    <row r="1214" spans="1:22">
      <c r="A1214" t="s">
        <v>947</v>
      </c>
      <c r="B1214" s="669" t="s">
        <v>939</v>
      </c>
      <c r="C1214">
        <v>5.7000000000000002E-2</v>
      </c>
      <c r="D1214" t="s">
        <v>758</v>
      </c>
      <c r="E1214" t="s">
        <v>962</v>
      </c>
      <c r="F1214" t="s">
        <v>957</v>
      </c>
      <c r="H1214">
        <v>999.99900000000002</v>
      </c>
      <c r="J1214" s="1" t="s">
        <v>770</v>
      </c>
      <c r="K1214">
        <v>107035678</v>
      </c>
      <c r="L1214" s="2">
        <v>44761</v>
      </c>
      <c r="M1214">
        <v>28</v>
      </c>
      <c r="N1214">
        <v>1</v>
      </c>
      <c r="O1214">
        <v>0</v>
      </c>
      <c r="P1214">
        <v>1</v>
      </c>
      <c r="Q1214" t="s">
        <v>7</v>
      </c>
    </row>
    <row r="1215" spans="1:22">
      <c r="A1215" t="s">
        <v>754</v>
      </c>
      <c r="B1215" s="669" t="s">
        <v>939</v>
      </c>
      <c r="C1215">
        <v>4.7E-2</v>
      </c>
      <c r="D1215" t="s">
        <v>756</v>
      </c>
      <c r="E1215" t="s">
        <v>962</v>
      </c>
      <c r="F1215" s="671" t="s">
        <v>952</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69" t="s">
        <v>939</v>
      </c>
      <c r="C1216">
        <v>7.0000000000000001E-3</v>
      </c>
      <c r="D1216" t="s">
        <v>6</v>
      </c>
      <c r="E1216" t="s">
        <v>983</v>
      </c>
      <c r="F1216" t="s">
        <v>957</v>
      </c>
      <c r="H1216">
        <v>999.99900000000002</v>
      </c>
      <c r="J1216" s="1" t="s">
        <v>770</v>
      </c>
      <c r="K1216">
        <v>107083148</v>
      </c>
      <c r="L1216" s="2">
        <v>44815</v>
      </c>
      <c r="M1216">
        <v>23</v>
      </c>
      <c r="N1216">
        <v>1</v>
      </c>
      <c r="O1216">
        <v>8</v>
      </c>
      <c r="P1216">
        <v>1</v>
      </c>
      <c r="Q1216" t="s">
        <v>7</v>
      </c>
    </row>
    <row r="1217" spans="1:22">
      <c r="A1217" t="s">
        <v>998</v>
      </c>
      <c r="B1217" s="669" t="s">
        <v>939</v>
      </c>
      <c r="C1217">
        <v>2.4E-2</v>
      </c>
      <c r="D1217" t="s">
        <v>758</v>
      </c>
      <c r="E1217" t="s">
        <v>1143</v>
      </c>
      <c r="F1217" t="s">
        <v>983</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69" t="s">
        <v>939</v>
      </c>
      <c r="C1218">
        <v>4.2999999999999997E-2</v>
      </c>
      <c r="D1218" t="s">
        <v>758</v>
      </c>
      <c r="E1218" s="671" t="s">
        <v>963</v>
      </c>
      <c r="F1218" s="671" t="s">
        <v>952</v>
      </c>
      <c r="H1218">
        <v>999.99900000000002</v>
      </c>
      <c r="J1218" s="1" t="s">
        <v>770</v>
      </c>
      <c r="K1218">
        <v>105229332</v>
      </c>
      <c r="L1218" s="2">
        <v>42999</v>
      </c>
      <c r="M1218">
        <v>21</v>
      </c>
      <c r="N1218">
        <v>1</v>
      </c>
      <c r="O1218">
        <v>0</v>
      </c>
      <c r="P1218">
        <v>1</v>
      </c>
      <c r="Q1218" t="s">
        <v>3</v>
      </c>
    </row>
    <row r="1219" spans="1:22">
      <c r="A1219" t="s">
        <v>754</v>
      </c>
      <c r="B1219" s="669" t="s">
        <v>939</v>
      </c>
      <c r="C1219">
        <v>4.0000000000000001E-3</v>
      </c>
      <c r="D1219" t="s">
        <v>758</v>
      </c>
      <c r="E1219" s="671" t="s">
        <v>963</v>
      </c>
      <c r="F1219" s="671" t="s">
        <v>952</v>
      </c>
      <c r="H1219">
        <v>999.99900000000002</v>
      </c>
      <c r="J1219" s="1" t="s">
        <v>770</v>
      </c>
      <c r="K1219">
        <v>106136418</v>
      </c>
      <c r="L1219" s="2">
        <v>43812</v>
      </c>
      <c r="M1219">
        <v>21</v>
      </c>
      <c r="N1219">
        <v>2</v>
      </c>
      <c r="O1219">
        <v>0</v>
      </c>
      <c r="P1219">
        <v>1</v>
      </c>
      <c r="Q1219" t="s">
        <v>7</v>
      </c>
    </row>
    <row r="1220" spans="1:22">
      <c r="A1220" t="s">
        <v>754</v>
      </c>
      <c r="B1220" s="669" t="s">
        <v>939</v>
      </c>
      <c r="C1220">
        <v>0</v>
      </c>
      <c r="E1220" s="671" t="s">
        <v>993</v>
      </c>
      <c r="F1220" s="671" t="s">
        <v>945</v>
      </c>
      <c r="H1220">
        <v>999.99900000000002</v>
      </c>
      <c r="J1220" s="1" t="s">
        <v>770</v>
      </c>
      <c r="K1220">
        <v>107028909</v>
      </c>
      <c r="L1220" s="2">
        <v>44769</v>
      </c>
      <c r="M1220">
        <v>21</v>
      </c>
      <c r="N1220">
        <v>1</v>
      </c>
      <c r="O1220">
        <v>8</v>
      </c>
      <c r="P1220">
        <v>1</v>
      </c>
      <c r="Q1220" t="s">
        <v>7</v>
      </c>
    </row>
    <row r="1221" spans="1:22">
      <c r="A1221" t="s">
        <v>754</v>
      </c>
      <c r="B1221" s="669" t="s">
        <v>939</v>
      </c>
      <c r="C1221">
        <v>0</v>
      </c>
      <c r="E1221" s="671" t="s">
        <v>993</v>
      </c>
      <c r="F1221" s="671" t="s">
        <v>945</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69" t="s">
        <v>939</v>
      </c>
      <c r="C1222">
        <v>0</v>
      </c>
      <c r="E1222" s="671" t="s">
        <v>989</v>
      </c>
      <c r="F1222" t="s">
        <v>990</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947</v>
      </c>
      <c r="B1223" t="s">
        <v>960</v>
      </c>
      <c r="C1223">
        <v>3.0000000000000001E-3</v>
      </c>
      <c r="D1223" t="s">
        <v>757</v>
      </c>
      <c r="E1223" s="669" t="s">
        <v>942</v>
      </c>
      <c r="F1223" t="s">
        <v>948</v>
      </c>
      <c r="H1223">
        <v>999.99900000000002</v>
      </c>
      <c r="J1223" s="1" t="s">
        <v>770</v>
      </c>
      <c r="K1223">
        <v>106536725</v>
      </c>
      <c r="L1223" s="2">
        <v>44291</v>
      </c>
      <c r="M1223">
        <v>30</v>
      </c>
      <c r="N1223">
        <v>1</v>
      </c>
      <c r="O1223">
        <v>0</v>
      </c>
      <c r="P1223">
        <v>1</v>
      </c>
      <c r="Q1223" t="s">
        <v>7</v>
      </c>
    </row>
    <row r="1224" spans="1:22">
      <c r="A1224" t="s">
        <v>998</v>
      </c>
      <c r="B1224" s="671" t="s">
        <v>1052</v>
      </c>
      <c r="C1224">
        <v>1.0999999999999999E-2</v>
      </c>
      <c r="D1224" t="s">
        <v>757</v>
      </c>
      <c r="E1224" s="669" t="s">
        <v>942</v>
      </c>
      <c r="H1224">
        <v>999.99900000000002</v>
      </c>
      <c r="J1224" s="1" t="s">
        <v>770</v>
      </c>
      <c r="K1224">
        <v>106372333</v>
      </c>
      <c r="L1224" s="2">
        <v>44090</v>
      </c>
      <c r="M1224">
        <v>21</v>
      </c>
      <c r="N1224">
        <v>1</v>
      </c>
      <c r="O1224">
        <v>0</v>
      </c>
      <c r="P1224">
        <v>1</v>
      </c>
      <c r="Q1224" t="s">
        <v>7</v>
      </c>
    </row>
    <row r="1225" spans="1:22">
      <c r="A1225" t="s">
        <v>998</v>
      </c>
      <c r="B1225" s="672" t="s">
        <v>941</v>
      </c>
      <c r="C1225">
        <v>0</v>
      </c>
      <c r="E1225" s="672" t="s">
        <v>1086</v>
      </c>
      <c r="F1225" s="672" t="s">
        <v>941</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6" t="s">
        <v>129</v>
      </c>
      <c r="B1" s="777"/>
      <c r="C1" s="777"/>
      <c r="D1" s="777"/>
      <c r="E1" s="777"/>
      <c r="F1" s="777"/>
      <c r="G1" s="777"/>
      <c r="H1" s="777"/>
      <c r="I1" s="777"/>
      <c r="J1" s="777"/>
      <c r="K1" s="777"/>
      <c r="L1" s="777"/>
      <c r="M1" s="777"/>
      <c r="N1" s="777"/>
      <c r="O1" s="265"/>
      <c r="P1" s="766" t="s">
        <v>130</v>
      </c>
      <c r="Q1" s="767"/>
      <c r="R1" s="767"/>
      <c r="S1" s="767"/>
      <c r="T1" s="767"/>
      <c r="U1" s="767"/>
      <c r="V1" s="767"/>
      <c r="W1" s="767"/>
      <c r="X1" s="767"/>
      <c r="Y1" s="768"/>
      <c r="Z1" s="768"/>
      <c r="AA1" s="768"/>
      <c r="AB1" s="768"/>
      <c r="AC1" s="768"/>
      <c r="AD1" s="768"/>
      <c r="AE1" s="768"/>
      <c r="AF1" s="768"/>
      <c r="AG1" s="769"/>
    </row>
    <row r="2" spans="1:45" s="97" customFormat="1" ht="18" customHeight="1" thickBot="1">
      <c r="A2" s="772" t="str">
        <f>"Before Period ("&amp;TEXT('Evaluation Set-up'!D9, "mm/dd/yy")&amp;" - "&amp;TEXT('Evaluation Set-up'!E9, "mm/dd/yy")&amp;")"</f>
        <v>Before Period (07/01/17 - 04/30/21)</v>
      </c>
      <c r="B2" s="773"/>
      <c r="C2" s="773"/>
      <c r="D2" s="773"/>
      <c r="E2" s="773"/>
      <c r="F2" s="773"/>
      <c r="G2" s="773"/>
      <c r="H2" s="773"/>
      <c r="I2" s="773"/>
      <c r="J2" s="773"/>
      <c r="K2" s="773"/>
      <c r="L2" s="773"/>
      <c r="M2" s="773"/>
      <c r="N2" s="266"/>
      <c r="O2" s="267"/>
      <c r="P2" s="774" t="s">
        <v>11</v>
      </c>
      <c r="Q2" s="764" t="s">
        <v>30</v>
      </c>
      <c r="R2" s="764" t="s">
        <v>12</v>
      </c>
      <c r="S2" s="764" t="s">
        <v>50</v>
      </c>
      <c r="T2" s="764" t="s">
        <v>51</v>
      </c>
      <c r="U2" s="764" t="s">
        <v>52</v>
      </c>
      <c r="V2" s="764" t="s">
        <v>53</v>
      </c>
      <c r="W2" s="764" t="s">
        <v>368</v>
      </c>
      <c r="X2" s="770"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5"/>
      <c r="Q3" s="765"/>
      <c r="R3" s="765"/>
      <c r="S3" s="765"/>
      <c r="T3" s="765"/>
      <c r="U3" s="765"/>
      <c r="V3" s="765"/>
      <c r="W3" s="765"/>
      <c r="X3" s="771"/>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1219</v>
      </c>
      <c r="I4" s="287" t="s">
        <v>771</v>
      </c>
      <c r="J4" s="287" t="s">
        <v>1215</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1231</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1271</v>
      </c>
      <c r="I6" s="298" t="s">
        <v>1217</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1294</v>
      </c>
      <c r="I7" s="298" t="s">
        <v>1295</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1229</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1219</v>
      </c>
      <c r="I9" s="298" t="s">
        <v>771</v>
      </c>
      <c r="J9" s="298" t="s">
        <v>1215</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1229</v>
      </c>
      <c r="I10" s="298" t="s">
        <v>1217</v>
      </c>
      <c r="J10" s="298" t="s">
        <v>1297</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2.8499999999999996</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1196</v>
      </c>
      <c r="I11" s="298" t="s">
        <v>1215</v>
      </c>
      <c r="J11" s="298" t="s">
        <v>1218</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1183</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1270</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1231</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4" t="s">
        <v>40</v>
      </c>
      <c r="AA14" s="755"/>
      <c r="AB14" s="755"/>
      <c r="AC14" s="755"/>
      <c r="AD14" s="755"/>
      <c r="AE14" s="755"/>
      <c r="AF14" s="755"/>
      <c r="AG14" s="756"/>
      <c r="AR14">
        <f t="shared" si="9"/>
        <v>11</v>
      </c>
      <c r="AS14" t="str">
        <f t="shared" si="10"/>
        <v>Y</v>
      </c>
    </row>
    <row r="15" spans="1:45" ht="15" customHeight="1">
      <c r="A15" s="294">
        <v>105741351</v>
      </c>
      <c r="B15" s="295">
        <v>43453</v>
      </c>
      <c r="C15" s="296">
        <v>28</v>
      </c>
      <c r="D15" s="296">
        <v>1</v>
      </c>
      <c r="E15" s="296">
        <v>7</v>
      </c>
      <c r="F15" s="296">
        <v>1</v>
      </c>
      <c r="G15" s="297" t="s">
        <v>7</v>
      </c>
      <c r="H15" s="299" t="s">
        <v>1272</v>
      </c>
      <c r="I15" s="298" t="s">
        <v>1214</v>
      </c>
      <c r="J15" s="298" t="s">
        <v>1215</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2">
        <v>1</v>
      </c>
      <c r="AA15" s="757" t="s">
        <v>728</v>
      </c>
      <c r="AB15" s="758"/>
      <c r="AC15" s="758"/>
      <c r="AD15" s="758"/>
      <c r="AE15" s="758"/>
      <c r="AF15" s="758"/>
      <c r="AG15" s="759"/>
      <c r="AR15">
        <f t="shared" si="9"/>
        <v>12</v>
      </c>
      <c r="AS15" t="str">
        <f t="shared" si="10"/>
        <v/>
      </c>
    </row>
    <row r="16" spans="1:45" ht="15" customHeight="1">
      <c r="A16" s="294">
        <v>105984052</v>
      </c>
      <c r="B16" s="295">
        <v>43696</v>
      </c>
      <c r="C16" s="296">
        <v>30</v>
      </c>
      <c r="D16" s="296">
        <v>1</v>
      </c>
      <c r="E16" s="296">
        <v>7</v>
      </c>
      <c r="F16" s="296">
        <v>1</v>
      </c>
      <c r="G16" s="297" t="s">
        <v>3</v>
      </c>
      <c r="H16" s="299" t="s">
        <v>1231</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3"/>
      <c r="AA16" s="760"/>
      <c r="AB16" s="724"/>
      <c r="AC16" s="724"/>
      <c r="AD16" s="724"/>
      <c r="AE16" s="724"/>
      <c r="AF16" s="724"/>
      <c r="AG16" s="761"/>
      <c r="AR16">
        <f t="shared" si="9"/>
        <v>13</v>
      </c>
      <c r="AS16" t="str">
        <f t="shared" si="10"/>
        <v>Y</v>
      </c>
    </row>
    <row r="17" spans="1:45">
      <c r="A17" s="294">
        <v>105984439</v>
      </c>
      <c r="B17" s="295">
        <v>43699</v>
      </c>
      <c r="C17" s="296">
        <v>21</v>
      </c>
      <c r="D17" s="296">
        <v>1</v>
      </c>
      <c r="E17" s="296">
        <v>7</v>
      </c>
      <c r="F17" s="296">
        <v>1</v>
      </c>
      <c r="G17" s="297" t="s">
        <v>3</v>
      </c>
      <c r="H17" s="299" t="s">
        <v>1268</v>
      </c>
      <c r="I17" s="298" t="s">
        <v>1297</v>
      </c>
      <c r="J17" s="298" t="s">
        <v>1297</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3"/>
      <c r="AA17" s="760"/>
      <c r="AB17" s="724"/>
      <c r="AC17" s="724"/>
      <c r="AD17" s="724"/>
      <c r="AE17" s="724"/>
      <c r="AF17" s="724"/>
      <c r="AG17" s="761"/>
      <c r="AR17">
        <f t="shared" si="9"/>
        <v>14</v>
      </c>
      <c r="AS17" t="str">
        <f t="shared" si="10"/>
        <v/>
      </c>
    </row>
    <row r="18" spans="1:45" ht="15" customHeight="1">
      <c r="A18" s="294">
        <v>106231607</v>
      </c>
      <c r="B18" s="295">
        <v>43901</v>
      </c>
      <c r="C18" s="296">
        <v>28</v>
      </c>
      <c r="D18" s="296">
        <v>1</v>
      </c>
      <c r="E18" s="296">
        <v>7</v>
      </c>
      <c r="F18" s="296">
        <v>1</v>
      </c>
      <c r="G18" s="297" t="s">
        <v>7</v>
      </c>
      <c r="H18" s="299" t="s">
        <v>1203</v>
      </c>
      <c r="I18" s="298" t="s">
        <v>1223</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3"/>
      <c r="AA18" s="760"/>
      <c r="AB18" s="724"/>
      <c r="AC18" s="724"/>
      <c r="AD18" s="724"/>
      <c r="AE18" s="724"/>
      <c r="AF18" s="724"/>
      <c r="AG18" s="761"/>
      <c r="AR18">
        <f t="shared" si="9"/>
        <v>15</v>
      </c>
      <c r="AS18" t="str">
        <f t="shared" si="10"/>
        <v/>
      </c>
    </row>
    <row r="19" spans="1:45">
      <c r="A19" s="294">
        <v>106223033</v>
      </c>
      <c r="B19" s="295">
        <v>43901</v>
      </c>
      <c r="C19" s="296">
        <v>28</v>
      </c>
      <c r="D19" s="296">
        <v>1</v>
      </c>
      <c r="E19" s="296">
        <v>7</v>
      </c>
      <c r="F19" s="296">
        <v>1</v>
      </c>
      <c r="G19" s="297" t="s">
        <v>7</v>
      </c>
      <c r="H19" s="299" t="s">
        <v>1203</v>
      </c>
      <c r="I19" s="298" t="s">
        <v>1223</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3"/>
      <c r="AA19" s="302" t="s">
        <v>45</v>
      </c>
      <c r="AB19" s="724" t="s">
        <v>704</v>
      </c>
      <c r="AC19" s="724"/>
      <c r="AD19" s="724"/>
      <c r="AE19" s="724"/>
      <c r="AF19" s="724"/>
      <c r="AG19" s="761"/>
      <c r="AR19">
        <f t="shared" si="9"/>
        <v>16</v>
      </c>
      <c r="AS19" t="str">
        <f t="shared" si="10"/>
        <v/>
      </c>
    </row>
    <row r="20" spans="1:45" ht="15" customHeight="1">
      <c r="A20" s="294">
        <v>106350413</v>
      </c>
      <c r="B20" s="295">
        <v>44069</v>
      </c>
      <c r="C20" s="296">
        <v>21</v>
      </c>
      <c r="D20" s="296">
        <v>1</v>
      </c>
      <c r="E20" s="296"/>
      <c r="F20" s="296">
        <v>1</v>
      </c>
      <c r="G20" s="297" t="s">
        <v>7</v>
      </c>
      <c r="H20" s="299" t="s">
        <v>1196</v>
      </c>
      <c r="I20" s="298" t="s">
        <v>1224</v>
      </c>
      <c r="J20" s="298" t="s">
        <v>1224</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3"/>
      <c r="AA20" s="302"/>
      <c r="AB20" s="724"/>
      <c r="AC20" s="724"/>
      <c r="AD20" s="724"/>
      <c r="AE20" s="724"/>
      <c r="AF20" s="724"/>
      <c r="AG20" s="761"/>
      <c r="AR20">
        <f t="shared" si="9"/>
        <v>17</v>
      </c>
      <c r="AS20" t="str">
        <f t="shared" si="10"/>
        <v/>
      </c>
    </row>
    <row r="21" spans="1:45" ht="15" customHeight="1">
      <c r="A21" s="294">
        <v>106372334</v>
      </c>
      <c r="B21" s="295">
        <v>44095</v>
      </c>
      <c r="C21" s="296">
        <v>30</v>
      </c>
      <c r="D21" s="296">
        <v>1</v>
      </c>
      <c r="E21" s="296"/>
      <c r="F21" s="296">
        <v>1</v>
      </c>
      <c r="G21" s="297" t="s">
        <v>3</v>
      </c>
      <c r="H21" s="299" t="s">
        <v>1238</v>
      </c>
      <c r="I21" s="298" t="s">
        <v>774</v>
      </c>
      <c r="J21" s="298" t="s">
        <v>1215</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3"/>
      <c r="AA21" s="305"/>
      <c r="AB21" s="724"/>
      <c r="AC21" s="724"/>
      <c r="AD21" s="724"/>
      <c r="AE21" s="724"/>
      <c r="AF21" s="724"/>
      <c r="AG21" s="761"/>
      <c r="AR21">
        <f t="shared" si="9"/>
        <v>18</v>
      </c>
      <c r="AS21" t="str">
        <f t="shared" si="10"/>
        <v/>
      </c>
    </row>
    <row r="22" spans="1:45" ht="15" customHeight="1">
      <c r="A22" s="294">
        <v>106802009</v>
      </c>
      <c r="B22" s="295">
        <v>44334</v>
      </c>
      <c r="C22" s="296">
        <v>23</v>
      </c>
      <c r="D22" s="296">
        <v>1</v>
      </c>
      <c r="E22" s="296">
        <v>7</v>
      </c>
      <c r="F22" s="296">
        <v>1</v>
      </c>
      <c r="G22" s="297" t="s">
        <v>7</v>
      </c>
      <c r="H22" s="299" t="s">
        <v>1233</v>
      </c>
      <c r="I22" s="298" t="s">
        <v>1234</v>
      </c>
      <c r="J22" s="298" t="s">
        <v>1215</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3"/>
      <c r="AA22" s="306"/>
      <c r="AB22" s="724"/>
      <c r="AC22" s="724"/>
      <c r="AD22" s="724"/>
      <c r="AE22" s="724"/>
      <c r="AF22" s="724"/>
      <c r="AG22" s="761"/>
      <c r="AR22">
        <f t="shared" si="9"/>
        <v>19</v>
      </c>
      <c r="AS22" t="str">
        <f t="shared" si="10"/>
        <v>Y</v>
      </c>
    </row>
    <row r="23" spans="1:45" ht="15" customHeight="1">
      <c r="A23" s="294">
        <v>106802024</v>
      </c>
      <c r="B23" s="295">
        <v>44342</v>
      </c>
      <c r="C23" s="296">
        <v>21</v>
      </c>
      <c r="D23" s="296">
        <v>1</v>
      </c>
      <c r="E23" s="296">
        <v>0</v>
      </c>
      <c r="F23" s="296">
        <v>1</v>
      </c>
      <c r="G23" s="297" t="s">
        <v>7</v>
      </c>
      <c r="H23" s="299" t="s">
        <v>1196</v>
      </c>
      <c r="I23" s="298" t="s">
        <v>1215</v>
      </c>
      <c r="J23" s="298" t="s">
        <v>1218</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3"/>
      <c r="AA23" s="306"/>
      <c r="AB23" s="724"/>
      <c r="AC23" s="724"/>
      <c r="AD23" s="724"/>
      <c r="AE23" s="724"/>
      <c r="AF23" s="724"/>
      <c r="AG23" s="761"/>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3"/>
      <c r="AA24" s="302" t="s">
        <v>45</v>
      </c>
      <c r="AB24" s="724" t="s">
        <v>702</v>
      </c>
      <c r="AC24" s="724"/>
      <c r="AD24" s="724"/>
      <c r="AE24" s="724"/>
      <c r="AF24" s="724"/>
      <c r="AG24" s="761"/>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3"/>
      <c r="AA25" s="302"/>
      <c r="AB25" s="724"/>
      <c r="AC25" s="724"/>
      <c r="AD25" s="724"/>
      <c r="AE25" s="724"/>
      <c r="AF25" s="724"/>
      <c r="AG25" s="761"/>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3"/>
      <c r="AA26" s="306"/>
      <c r="AB26" s="724"/>
      <c r="AC26" s="724"/>
      <c r="AD26" s="724"/>
      <c r="AE26" s="724"/>
      <c r="AF26" s="724"/>
      <c r="AG26" s="761"/>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3"/>
      <c r="AA27" s="307"/>
      <c r="AB27" s="724"/>
      <c r="AC27" s="724"/>
      <c r="AD27" s="724"/>
      <c r="AE27" s="724"/>
      <c r="AF27" s="724"/>
      <c r="AG27" s="761"/>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78">
        <v>2</v>
      </c>
      <c r="AA28" s="784" t="s">
        <v>131</v>
      </c>
      <c r="AB28" s="784"/>
      <c r="AC28" s="784"/>
      <c r="AD28" s="784"/>
      <c r="AE28" s="784"/>
      <c r="AF28" s="784"/>
      <c r="AG28" s="785"/>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1"/>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1"/>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1"/>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1"/>
      <c r="AA32" s="218" t="s">
        <v>45</v>
      </c>
      <c r="AB32" s="786" t="s">
        <v>181</v>
      </c>
      <c r="AC32" s="786"/>
      <c r="AD32" s="786"/>
      <c r="AE32" s="786"/>
      <c r="AF32" s="786"/>
      <c r="AG32" s="787"/>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1"/>
      <c r="AA33" s="114"/>
      <c r="AB33" s="786"/>
      <c r="AC33" s="786"/>
      <c r="AD33" s="786"/>
      <c r="AE33" s="786"/>
      <c r="AF33" s="786"/>
      <c r="AG33" s="787"/>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1"/>
      <c r="AA34" s="114"/>
      <c r="AB34" s="786"/>
      <c r="AC34" s="786"/>
      <c r="AD34" s="786"/>
      <c r="AE34" s="786"/>
      <c r="AF34" s="786"/>
      <c r="AG34" s="787"/>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1"/>
      <c r="AA35" s="114"/>
      <c r="AB35" s="786"/>
      <c r="AC35" s="786"/>
      <c r="AD35" s="786"/>
      <c r="AE35" s="786"/>
      <c r="AF35" s="786"/>
      <c r="AG35" s="787"/>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1"/>
      <c r="AA36" s="218" t="s">
        <v>45</v>
      </c>
      <c r="AB36" s="698" t="s">
        <v>703</v>
      </c>
      <c r="AC36" s="698"/>
      <c r="AD36" s="698"/>
      <c r="AE36" s="698"/>
      <c r="AF36" s="698"/>
      <c r="AG36" s="788"/>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1"/>
      <c r="AA37" s="114"/>
      <c r="AB37" s="698"/>
      <c r="AC37" s="698"/>
      <c r="AD37" s="698"/>
      <c r="AE37" s="698"/>
      <c r="AF37" s="698"/>
      <c r="AG37" s="788"/>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1"/>
      <c r="AA38" s="218" t="s">
        <v>45</v>
      </c>
      <c r="AB38" s="698" t="s">
        <v>705</v>
      </c>
      <c r="AC38" s="698"/>
      <c r="AD38" s="698"/>
      <c r="AE38" s="698"/>
      <c r="AF38" s="698"/>
      <c r="AG38" s="788"/>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2"/>
      <c r="AA39" s="308"/>
      <c r="AB39" s="789"/>
      <c r="AC39" s="789"/>
      <c r="AD39" s="789"/>
      <c r="AE39" s="789"/>
      <c r="AF39" s="789"/>
      <c r="AG39" s="790"/>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78">
        <v>4</v>
      </c>
      <c r="AA40" s="780" t="s">
        <v>706</v>
      </c>
      <c r="AB40" s="780"/>
      <c r="AC40" s="780"/>
      <c r="AD40" s="780"/>
      <c r="AE40" s="780"/>
      <c r="AF40" s="780"/>
      <c r="AG40" s="781"/>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79"/>
      <c r="AA41" s="782"/>
      <c r="AB41" s="782"/>
      <c r="AC41" s="782"/>
      <c r="AD41" s="782"/>
      <c r="AE41" s="782"/>
      <c r="AF41" s="782"/>
      <c r="AG41" s="783"/>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3" t="s">
        <v>129</v>
      </c>
      <c r="B1" s="794"/>
      <c r="C1" s="794"/>
      <c r="D1" s="794"/>
      <c r="E1" s="794"/>
      <c r="F1" s="794"/>
      <c r="G1" s="794"/>
      <c r="H1" s="794"/>
      <c r="I1" s="794"/>
      <c r="J1" s="794"/>
      <c r="K1" s="794"/>
      <c r="L1" s="794"/>
      <c r="M1" s="794"/>
      <c r="N1" s="794"/>
      <c r="O1" s="265"/>
      <c r="P1" s="795" t="s">
        <v>130</v>
      </c>
      <c r="Q1" s="768"/>
      <c r="R1" s="768"/>
      <c r="S1" s="768"/>
      <c r="T1" s="768"/>
      <c r="U1" s="768"/>
      <c r="V1" s="768"/>
      <c r="W1" s="768"/>
      <c r="X1" s="768"/>
      <c r="Y1" s="768"/>
      <c r="Z1" s="768"/>
      <c r="AA1" s="768"/>
      <c r="AB1" s="768"/>
      <c r="AC1" s="768"/>
      <c r="AD1" s="768"/>
      <c r="AE1" s="768"/>
      <c r="AF1" s="768"/>
      <c r="AG1" s="769"/>
    </row>
    <row r="2" spans="1:45" s="97" customFormat="1" ht="18" customHeight="1" thickBot="1">
      <c r="A2" s="772" t="str">
        <f>"After Period ("&amp;TEXT('Evaluation Set-up'!D11, "mm/dd/yy")&amp;" - "&amp;TEXT('Evaluation Set-up'!E11, "mm/dd/yy")&amp;")"</f>
        <v>After Period (11/01/22 - 08/31/26)</v>
      </c>
      <c r="B2" s="773"/>
      <c r="C2" s="773"/>
      <c r="D2" s="773"/>
      <c r="E2" s="773"/>
      <c r="F2" s="773"/>
      <c r="G2" s="773"/>
      <c r="H2" s="773"/>
      <c r="I2" s="773"/>
      <c r="J2" s="773"/>
      <c r="K2" s="773"/>
      <c r="L2" s="773"/>
      <c r="M2" s="773"/>
      <c r="N2" s="773"/>
      <c r="O2" s="267"/>
      <c r="P2" s="774" t="s">
        <v>11</v>
      </c>
      <c r="Q2" s="764" t="s">
        <v>30</v>
      </c>
      <c r="R2" s="764" t="s">
        <v>12</v>
      </c>
      <c r="S2" s="764" t="s">
        <v>50</v>
      </c>
      <c r="T2" s="764" t="s">
        <v>51</v>
      </c>
      <c r="U2" s="764" t="s">
        <v>52</v>
      </c>
      <c r="V2" s="764" t="s">
        <v>53</v>
      </c>
      <c r="W2" s="764" t="s">
        <v>368</v>
      </c>
      <c r="X2" s="770"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5"/>
      <c r="Q3" s="765"/>
      <c r="R3" s="765"/>
      <c r="S3" s="765"/>
      <c r="T3" s="765"/>
      <c r="U3" s="765"/>
      <c r="V3" s="765"/>
      <c r="W3" s="765"/>
      <c r="X3" s="771"/>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1233</v>
      </c>
      <c r="I4" s="287" t="s">
        <v>1234</v>
      </c>
      <c r="J4" s="298" t="s">
        <v>1215</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1222</v>
      </c>
      <c r="I5" s="298" t="s">
        <v>1217</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1239</v>
      </c>
      <c r="I6" s="298" t="s">
        <v>1215</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1203</v>
      </c>
      <c r="I7" s="298" t="s">
        <v>1230</v>
      </c>
      <c r="J7" s="298" t="s">
        <v>1221</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1303</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1196</v>
      </c>
      <c r="I9" s="298" t="s">
        <v>1218</v>
      </c>
      <c r="J9" s="298" t="s">
        <v>1218</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1219</v>
      </c>
      <c r="I10" s="298" t="s">
        <v>1240</v>
      </c>
      <c r="J10" s="298" t="s">
        <v>1215</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2.9028571428571435</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1225</v>
      </c>
      <c r="I11" s="298" t="s">
        <v>780</v>
      </c>
      <c r="J11" s="298" t="s">
        <v>1215</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1239</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1241</v>
      </c>
      <c r="I13" s="298" t="s">
        <v>1217</v>
      </c>
      <c r="J13" s="298" t="s">
        <v>1215</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1196</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4" t="s">
        <v>40</v>
      </c>
      <c r="AA14" s="755"/>
      <c r="AB14" s="755"/>
      <c r="AC14" s="755"/>
      <c r="AD14" s="755"/>
      <c r="AE14" s="755"/>
      <c r="AF14" s="755"/>
      <c r="AG14" s="756"/>
      <c r="AR14">
        <f t="shared" si="9"/>
        <v>11</v>
      </c>
      <c r="AS14" t="str">
        <f t="shared" si="10"/>
        <v/>
      </c>
    </row>
    <row r="15" spans="1:45" ht="15" customHeight="1">
      <c r="A15" s="294">
        <v>107272557</v>
      </c>
      <c r="B15" s="295">
        <v>44999</v>
      </c>
      <c r="C15" s="296">
        <v>30</v>
      </c>
      <c r="D15" s="296">
        <v>1</v>
      </c>
      <c r="E15" s="296">
        <v>7</v>
      </c>
      <c r="F15" s="296">
        <v>1</v>
      </c>
      <c r="G15" s="297" t="s">
        <v>3</v>
      </c>
      <c r="H15" s="299" t="s">
        <v>1227</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2">
        <v>1</v>
      </c>
      <c r="AA15" s="757" t="s">
        <v>728</v>
      </c>
      <c r="AB15" s="758"/>
      <c r="AC15" s="758"/>
      <c r="AD15" s="758"/>
      <c r="AE15" s="758"/>
      <c r="AF15" s="758"/>
      <c r="AG15" s="759"/>
      <c r="AR15">
        <f t="shared" si="9"/>
        <v>12</v>
      </c>
      <c r="AS15" t="str">
        <f t="shared" si="10"/>
        <v/>
      </c>
    </row>
    <row r="16" spans="1:45" ht="15" customHeight="1">
      <c r="A16" s="294">
        <v>107416680</v>
      </c>
      <c r="B16" s="295">
        <v>45141</v>
      </c>
      <c r="C16" s="296">
        <v>25</v>
      </c>
      <c r="D16" s="296">
        <v>1</v>
      </c>
      <c r="E16" s="296">
        <v>7</v>
      </c>
      <c r="F16" s="296">
        <v>1</v>
      </c>
      <c r="G16" s="297" t="s">
        <v>8</v>
      </c>
      <c r="H16" s="299" t="s">
        <v>1237</v>
      </c>
      <c r="I16" s="298" t="s">
        <v>1234</v>
      </c>
      <c r="J16" s="298" t="s">
        <v>1215</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3"/>
      <c r="AA16" s="760"/>
      <c r="AB16" s="724"/>
      <c r="AC16" s="724"/>
      <c r="AD16" s="724"/>
      <c r="AE16" s="724"/>
      <c r="AF16" s="724"/>
      <c r="AG16" s="761"/>
      <c r="AR16">
        <f t="shared" si="9"/>
        <v>13</v>
      </c>
      <c r="AS16" t="str">
        <f t="shared" si="10"/>
        <v/>
      </c>
    </row>
    <row r="17" spans="1:45">
      <c r="A17" s="294">
        <v>107447464</v>
      </c>
      <c r="B17" s="295">
        <v>45174</v>
      </c>
      <c r="C17" s="296">
        <v>21</v>
      </c>
      <c r="D17" s="296">
        <v>1</v>
      </c>
      <c r="E17" s="296">
        <v>7</v>
      </c>
      <c r="F17" s="296">
        <v>1</v>
      </c>
      <c r="G17" s="297" t="s">
        <v>7</v>
      </c>
      <c r="H17" s="299" t="s">
        <v>1196</v>
      </c>
      <c r="I17" s="298" t="s">
        <v>1215</v>
      </c>
      <c r="J17" s="298" t="s">
        <v>1218</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3"/>
      <c r="AA17" s="760"/>
      <c r="AB17" s="724"/>
      <c r="AC17" s="724"/>
      <c r="AD17" s="724"/>
      <c r="AE17" s="724"/>
      <c r="AF17" s="724"/>
      <c r="AG17" s="761"/>
      <c r="AR17">
        <f t="shared" si="9"/>
        <v>14</v>
      </c>
      <c r="AS17" t="str">
        <f t="shared" si="10"/>
        <v/>
      </c>
    </row>
    <row r="18" spans="1:45" ht="15" customHeight="1">
      <c r="A18" s="294">
        <v>107468744</v>
      </c>
      <c r="B18" s="295">
        <v>45194</v>
      </c>
      <c r="C18" s="296">
        <v>21</v>
      </c>
      <c r="D18" s="296">
        <v>1</v>
      </c>
      <c r="E18" s="296">
        <v>7</v>
      </c>
      <c r="F18" s="296">
        <v>1</v>
      </c>
      <c r="G18" s="297" t="s">
        <v>7</v>
      </c>
      <c r="H18" s="299" t="s">
        <v>1196</v>
      </c>
      <c r="I18" s="298" t="s">
        <v>1218</v>
      </c>
      <c r="J18" s="298" t="s">
        <v>1215</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3"/>
      <c r="AA18" s="760"/>
      <c r="AB18" s="724"/>
      <c r="AC18" s="724"/>
      <c r="AD18" s="724"/>
      <c r="AE18" s="724"/>
      <c r="AF18" s="724"/>
      <c r="AG18" s="761"/>
      <c r="AR18">
        <f t="shared" si="9"/>
        <v>15</v>
      </c>
      <c r="AS18" t="str">
        <f t="shared" si="10"/>
        <v/>
      </c>
    </row>
    <row r="19" spans="1:45">
      <c r="A19" s="294">
        <v>107529695</v>
      </c>
      <c r="B19" s="295">
        <v>45197</v>
      </c>
      <c r="C19" s="296">
        <v>21</v>
      </c>
      <c r="D19" s="296">
        <v>1</v>
      </c>
      <c r="E19" s="296">
        <v>7</v>
      </c>
      <c r="F19" s="296">
        <v>1</v>
      </c>
      <c r="G19" s="297" t="s">
        <v>7</v>
      </c>
      <c r="H19" s="299" t="s">
        <v>1268</v>
      </c>
      <c r="I19" s="298" t="s">
        <v>1240</v>
      </c>
      <c r="J19" s="298" t="s">
        <v>1240</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3"/>
      <c r="AA19" s="302" t="s">
        <v>45</v>
      </c>
      <c r="AB19" s="724" t="s">
        <v>704</v>
      </c>
      <c r="AC19" s="724"/>
      <c r="AD19" s="724"/>
      <c r="AE19" s="724"/>
      <c r="AF19" s="724"/>
      <c r="AG19" s="761"/>
      <c r="AR19">
        <f t="shared" si="9"/>
        <v>16</v>
      </c>
      <c r="AS19" t="str">
        <f t="shared" si="10"/>
        <v/>
      </c>
    </row>
    <row r="20" spans="1:45" ht="14.5" customHeight="1">
      <c r="A20" s="294">
        <v>107495942</v>
      </c>
      <c r="B20" s="295">
        <v>45217</v>
      </c>
      <c r="C20" s="296">
        <v>30</v>
      </c>
      <c r="D20" s="296">
        <v>1</v>
      </c>
      <c r="E20" s="296">
        <v>7</v>
      </c>
      <c r="F20" s="296">
        <v>1</v>
      </c>
      <c r="G20" s="297" t="s">
        <v>7</v>
      </c>
      <c r="H20" s="299" t="s">
        <v>1213</v>
      </c>
      <c r="I20" s="298" t="s">
        <v>1214</v>
      </c>
      <c r="J20" s="298" t="s">
        <v>1215</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3"/>
      <c r="AA20" s="302"/>
      <c r="AB20" s="724"/>
      <c r="AC20" s="724"/>
      <c r="AD20" s="724"/>
      <c r="AE20" s="724"/>
      <c r="AF20" s="724"/>
      <c r="AG20" s="761"/>
      <c r="AR20">
        <f t="shared" si="9"/>
        <v>17</v>
      </c>
      <c r="AS20" t="str">
        <f t="shared" si="10"/>
        <v/>
      </c>
    </row>
    <row r="21" spans="1:45" ht="15" customHeight="1">
      <c r="A21" s="294">
        <v>107526751</v>
      </c>
      <c r="B21" s="295">
        <v>45244</v>
      </c>
      <c r="C21" s="296">
        <v>23</v>
      </c>
      <c r="D21" s="296">
        <v>1</v>
      </c>
      <c r="E21" s="296">
        <v>0</v>
      </c>
      <c r="F21" s="296">
        <v>1</v>
      </c>
      <c r="G21" s="297" t="s">
        <v>3</v>
      </c>
      <c r="H21" s="299" t="s">
        <v>1235</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3"/>
      <c r="AA21" s="305"/>
      <c r="AB21" s="724"/>
      <c r="AC21" s="724"/>
      <c r="AD21" s="724"/>
      <c r="AE21" s="724"/>
      <c r="AF21" s="724"/>
      <c r="AG21" s="761"/>
      <c r="AR21">
        <f t="shared" si="9"/>
        <v>18</v>
      </c>
      <c r="AS21" t="str">
        <f t="shared" si="10"/>
        <v>Y</v>
      </c>
    </row>
    <row r="22" spans="1:45">
      <c r="A22" s="294">
        <v>107535374</v>
      </c>
      <c r="B22" s="295">
        <v>45251</v>
      </c>
      <c r="C22" s="296">
        <v>24</v>
      </c>
      <c r="D22" s="296">
        <v>2</v>
      </c>
      <c r="E22" s="296">
        <v>7</v>
      </c>
      <c r="F22" s="296">
        <v>1</v>
      </c>
      <c r="G22" s="297" t="s">
        <v>7</v>
      </c>
      <c r="H22" s="299" t="s">
        <v>1193</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3"/>
      <c r="AA22" s="306"/>
      <c r="AB22" s="724"/>
      <c r="AC22" s="724"/>
      <c r="AD22" s="724"/>
      <c r="AE22" s="724"/>
      <c r="AF22" s="724"/>
      <c r="AG22" s="761"/>
      <c r="AR22">
        <f t="shared" si="9"/>
        <v>19</v>
      </c>
      <c r="AS22" t="str">
        <f t="shared" si="10"/>
        <v/>
      </c>
    </row>
    <row r="23" spans="1:45" ht="15" customHeight="1">
      <c r="A23" s="294">
        <v>107555301</v>
      </c>
      <c r="B23" s="295">
        <v>45268</v>
      </c>
      <c r="C23" s="296">
        <v>24</v>
      </c>
      <c r="D23" s="296">
        <v>1</v>
      </c>
      <c r="E23" s="296">
        <v>7</v>
      </c>
      <c r="F23" s="296">
        <v>1</v>
      </c>
      <c r="G23" s="297" t="s">
        <v>7</v>
      </c>
      <c r="H23" s="299" t="s">
        <v>1190</v>
      </c>
      <c r="I23" s="298" t="s">
        <v>1215</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3"/>
      <c r="AA23" s="306"/>
      <c r="AB23" s="724"/>
      <c r="AC23" s="724"/>
      <c r="AD23" s="724"/>
      <c r="AE23" s="724"/>
      <c r="AF23" s="724"/>
      <c r="AG23" s="761"/>
      <c r="AR23">
        <f t="shared" si="9"/>
        <v>20</v>
      </c>
      <c r="AS23" t="str">
        <f t="shared" si="10"/>
        <v/>
      </c>
    </row>
    <row r="24" spans="1:45">
      <c r="A24" s="294">
        <v>107667864</v>
      </c>
      <c r="B24" s="295">
        <v>45377</v>
      </c>
      <c r="C24" s="296">
        <v>21</v>
      </c>
      <c r="D24" s="296">
        <v>1</v>
      </c>
      <c r="E24" s="296">
        <v>7</v>
      </c>
      <c r="F24" s="296">
        <v>1</v>
      </c>
      <c r="G24" s="297" t="s">
        <v>7</v>
      </c>
      <c r="H24" s="299" t="s">
        <v>1220</v>
      </c>
      <c r="I24" s="298" t="s">
        <v>774</v>
      </c>
      <c r="J24" s="298" t="s">
        <v>1221</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3"/>
      <c r="AA24" s="302" t="s">
        <v>45</v>
      </c>
      <c r="AB24" s="724" t="s">
        <v>702</v>
      </c>
      <c r="AC24" s="724"/>
      <c r="AD24" s="724"/>
      <c r="AE24" s="724"/>
      <c r="AF24" s="724"/>
      <c r="AG24" s="761"/>
      <c r="AR24">
        <f t="shared" si="9"/>
        <v>21</v>
      </c>
      <c r="AS24" t="str">
        <f t="shared" si="10"/>
        <v/>
      </c>
    </row>
    <row r="25" spans="1:45" ht="14.5" customHeight="1">
      <c r="A25" s="294">
        <v>107713399</v>
      </c>
      <c r="B25" s="295">
        <v>45399</v>
      </c>
      <c r="C25" s="296">
        <v>21</v>
      </c>
      <c r="D25" s="296">
        <v>1</v>
      </c>
      <c r="E25" s="296">
        <v>12</v>
      </c>
      <c r="F25" s="296">
        <v>1</v>
      </c>
      <c r="G25" s="297" t="s">
        <v>7</v>
      </c>
      <c r="H25" s="299" t="s">
        <v>1220</v>
      </c>
      <c r="I25" s="298" t="s">
        <v>774</v>
      </c>
      <c r="J25" s="298" t="s">
        <v>1221</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3"/>
      <c r="AA25" s="302"/>
      <c r="AB25" s="724"/>
      <c r="AC25" s="724"/>
      <c r="AD25" s="724"/>
      <c r="AE25" s="724"/>
      <c r="AF25" s="724"/>
      <c r="AG25" s="761"/>
      <c r="AR25">
        <f t="shared" si="9"/>
        <v>22</v>
      </c>
      <c r="AS25" t="str">
        <f t="shared" si="10"/>
        <v/>
      </c>
    </row>
    <row r="26" spans="1:45" ht="15" customHeight="1">
      <c r="A26" s="294">
        <v>107702985</v>
      </c>
      <c r="B26" s="295">
        <v>45410</v>
      </c>
      <c r="C26" s="296">
        <v>30</v>
      </c>
      <c r="D26" s="296">
        <v>1</v>
      </c>
      <c r="E26" s="296">
        <v>7</v>
      </c>
      <c r="F26" s="296">
        <v>1</v>
      </c>
      <c r="G26" s="297" t="s">
        <v>3</v>
      </c>
      <c r="H26" s="299" t="s">
        <v>1226</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3"/>
      <c r="AA26" s="306"/>
      <c r="AB26" s="724"/>
      <c r="AC26" s="724"/>
      <c r="AD26" s="724"/>
      <c r="AE26" s="724"/>
      <c r="AF26" s="724"/>
      <c r="AG26" s="761"/>
      <c r="AR26">
        <f t="shared" si="9"/>
        <v>23</v>
      </c>
      <c r="AS26" t="str">
        <f t="shared" si="10"/>
        <v/>
      </c>
    </row>
    <row r="27" spans="1:45" ht="14.5" customHeight="1">
      <c r="A27" s="294">
        <v>107802051</v>
      </c>
      <c r="B27" s="295">
        <v>45504</v>
      </c>
      <c r="C27" s="296">
        <v>24</v>
      </c>
      <c r="D27" s="296">
        <v>1</v>
      </c>
      <c r="E27" s="296">
        <v>7</v>
      </c>
      <c r="F27" s="296">
        <v>1</v>
      </c>
      <c r="G27" s="297" t="s">
        <v>7</v>
      </c>
      <c r="H27" s="299" t="s">
        <v>1222</v>
      </c>
      <c r="I27" s="298" t="s">
        <v>774</v>
      </c>
      <c r="J27" s="298" t="s">
        <v>1217</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3"/>
      <c r="AA27" s="307"/>
      <c r="AB27" s="724"/>
      <c r="AC27" s="724"/>
      <c r="AD27" s="724"/>
      <c r="AE27" s="724"/>
      <c r="AF27" s="724"/>
      <c r="AG27" s="761"/>
      <c r="AR27">
        <f t="shared" si="9"/>
        <v>24</v>
      </c>
      <c r="AS27" t="str">
        <f t="shared" si="10"/>
        <v/>
      </c>
    </row>
    <row r="28" spans="1:45" ht="15" customHeight="1">
      <c r="A28" s="294">
        <v>107805343</v>
      </c>
      <c r="B28" s="295">
        <v>45506</v>
      </c>
      <c r="C28" s="296">
        <v>28</v>
      </c>
      <c r="D28" s="296">
        <v>1</v>
      </c>
      <c r="E28" s="296">
        <v>0</v>
      </c>
      <c r="F28" s="296">
        <v>1</v>
      </c>
      <c r="G28" s="297" t="s">
        <v>7</v>
      </c>
      <c r="H28" s="299" t="s">
        <v>1203</v>
      </c>
      <c r="I28" s="298" t="s">
        <v>1223</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78">
        <v>2</v>
      </c>
      <c r="AA28" s="784" t="s">
        <v>131</v>
      </c>
      <c r="AB28" s="784"/>
      <c r="AC28" s="784"/>
      <c r="AD28" s="784"/>
      <c r="AE28" s="784"/>
      <c r="AF28" s="784"/>
      <c r="AG28" s="785"/>
      <c r="AR28">
        <f t="shared" si="9"/>
        <v>25</v>
      </c>
      <c r="AS28" t="str">
        <f t="shared" si="10"/>
        <v/>
      </c>
    </row>
    <row r="29" spans="1:45">
      <c r="A29" s="294">
        <v>107813734</v>
      </c>
      <c r="B29" s="295">
        <v>45516</v>
      </c>
      <c r="C29" s="296">
        <v>30</v>
      </c>
      <c r="D29" s="296">
        <v>1</v>
      </c>
      <c r="E29" s="296">
        <v>0</v>
      </c>
      <c r="F29" s="296">
        <v>1</v>
      </c>
      <c r="G29" s="297" t="s">
        <v>7</v>
      </c>
      <c r="H29" s="299" t="s">
        <v>1228</v>
      </c>
      <c r="I29" s="298" t="s">
        <v>1215</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1"/>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1268</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1"/>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1293</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1"/>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1268</v>
      </c>
      <c r="I32" s="298" t="s">
        <v>771</v>
      </c>
      <c r="J32" s="298" t="s">
        <v>1297</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1"/>
      <c r="AA32" s="218" t="s">
        <v>45</v>
      </c>
      <c r="AB32" s="786" t="s">
        <v>181</v>
      </c>
      <c r="AC32" s="786"/>
      <c r="AD32" s="786"/>
      <c r="AE32" s="786"/>
      <c r="AF32" s="786"/>
      <c r="AG32" s="787"/>
      <c r="AR32">
        <f t="shared" si="9"/>
        <v>29</v>
      </c>
      <c r="AS32" t="str">
        <f t="shared" si="10"/>
        <v/>
      </c>
    </row>
    <row r="33" spans="1:45">
      <c r="A33" s="294">
        <v>108048149</v>
      </c>
      <c r="B33" s="295">
        <v>45729</v>
      </c>
      <c r="C33" s="296">
        <v>23</v>
      </c>
      <c r="D33" s="296">
        <v>1</v>
      </c>
      <c r="E33" s="296">
        <v>8</v>
      </c>
      <c r="F33" s="296">
        <v>1</v>
      </c>
      <c r="G33" s="297" t="s">
        <v>7</v>
      </c>
      <c r="H33" s="299" t="s">
        <v>1233</v>
      </c>
      <c r="I33" s="298" t="s">
        <v>1234</v>
      </c>
      <c r="J33" s="298" t="s">
        <v>1215</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1"/>
      <c r="AA33" s="114"/>
      <c r="AB33" s="786"/>
      <c r="AC33" s="786"/>
      <c r="AD33" s="786"/>
      <c r="AE33" s="786"/>
      <c r="AF33" s="786"/>
      <c r="AG33" s="787"/>
      <c r="AR33">
        <f t="shared" si="9"/>
        <v>30</v>
      </c>
      <c r="AS33" t="str">
        <f t="shared" si="10"/>
        <v>Y</v>
      </c>
    </row>
    <row r="34" spans="1:45">
      <c r="A34" s="294">
        <v>108071192</v>
      </c>
      <c r="B34" s="295">
        <v>45754</v>
      </c>
      <c r="C34" s="296">
        <v>21</v>
      </c>
      <c r="D34" s="296">
        <v>2</v>
      </c>
      <c r="E34" s="296">
        <v>7</v>
      </c>
      <c r="F34" s="296">
        <v>1</v>
      </c>
      <c r="G34" s="297" t="s">
        <v>7</v>
      </c>
      <c r="H34" s="299" t="s">
        <v>1268</v>
      </c>
      <c r="I34" s="298" t="s">
        <v>771</v>
      </c>
      <c r="J34" s="298" t="s">
        <v>1297</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1"/>
      <c r="AA34" s="114"/>
      <c r="AB34" s="786"/>
      <c r="AC34" s="786"/>
      <c r="AD34" s="786"/>
      <c r="AE34" s="786"/>
      <c r="AF34" s="786"/>
      <c r="AG34" s="787"/>
      <c r="AR34">
        <f t="shared" si="9"/>
        <v>31</v>
      </c>
      <c r="AS34" t="str">
        <f t="shared" si="10"/>
        <v/>
      </c>
    </row>
    <row r="35" spans="1:45">
      <c r="A35" s="294">
        <v>108264224</v>
      </c>
      <c r="B35" s="295">
        <v>45942</v>
      </c>
      <c r="C35" s="296">
        <v>27</v>
      </c>
      <c r="D35" s="296">
        <v>2</v>
      </c>
      <c r="E35" s="296">
        <v>12</v>
      </c>
      <c r="F35" s="296">
        <v>1</v>
      </c>
      <c r="G35" s="297" t="s">
        <v>3</v>
      </c>
      <c r="H35" s="299" t="s">
        <v>1296</v>
      </c>
      <c r="I35" s="298" t="s">
        <v>1295</v>
      </c>
      <c r="J35" s="298" t="s">
        <v>1297</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1"/>
      <c r="AA35" s="114"/>
      <c r="AB35" s="786"/>
      <c r="AC35" s="786"/>
      <c r="AD35" s="786"/>
      <c r="AE35" s="786"/>
      <c r="AF35" s="786"/>
      <c r="AG35" s="787"/>
      <c r="AR35">
        <f t="shared" si="9"/>
        <v>32</v>
      </c>
      <c r="AS35" t="str">
        <f t="shared" si="10"/>
        <v/>
      </c>
    </row>
    <row r="36" spans="1:45">
      <c r="A36" s="294">
        <v>108278028</v>
      </c>
      <c r="B36" s="295">
        <v>45955</v>
      </c>
      <c r="C36" s="296">
        <v>30</v>
      </c>
      <c r="D36" s="296">
        <v>1</v>
      </c>
      <c r="E36" s="296">
        <v>0</v>
      </c>
      <c r="F36" s="296">
        <v>4</v>
      </c>
      <c r="G36" s="297" t="s">
        <v>7</v>
      </c>
      <c r="H36" s="299" t="s">
        <v>1293</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1"/>
      <c r="AA36" s="218" t="s">
        <v>45</v>
      </c>
      <c r="AB36" s="698" t="s">
        <v>703</v>
      </c>
      <c r="AC36" s="698"/>
      <c r="AD36" s="698"/>
      <c r="AE36" s="698"/>
      <c r="AF36" s="698"/>
      <c r="AG36" s="788"/>
      <c r="AR36">
        <f t="shared" si="9"/>
        <v>33</v>
      </c>
      <c r="AS36" t="str">
        <f t="shared" si="10"/>
        <v/>
      </c>
    </row>
    <row r="37" spans="1:45" ht="15" customHeight="1">
      <c r="A37" s="294">
        <v>108527871</v>
      </c>
      <c r="B37" s="295">
        <v>46185</v>
      </c>
      <c r="C37" s="296">
        <v>2</v>
      </c>
      <c r="D37" s="296">
        <v>1</v>
      </c>
      <c r="E37" s="296">
        <v>7</v>
      </c>
      <c r="F37" s="296">
        <v>1</v>
      </c>
      <c r="G37" s="297" t="s">
        <v>8</v>
      </c>
      <c r="H37" s="299" t="s">
        <v>1216</v>
      </c>
      <c r="I37" s="298" t="s">
        <v>1217</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1"/>
      <c r="AA37" s="114"/>
      <c r="AB37" s="698"/>
      <c r="AC37" s="698"/>
      <c r="AD37" s="698"/>
      <c r="AE37" s="698"/>
      <c r="AF37" s="698"/>
      <c r="AG37" s="788"/>
      <c r="AR37">
        <f t="shared" si="9"/>
        <v>34</v>
      </c>
      <c r="AS37" t="str">
        <f t="shared" si="10"/>
        <v/>
      </c>
    </row>
    <row r="38" spans="1:45" ht="14.5" customHeight="1">
      <c r="A38" s="294">
        <v>108604168</v>
      </c>
      <c r="B38" s="295">
        <v>46262</v>
      </c>
      <c r="C38" s="296">
        <v>30</v>
      </c>
      <c r="D38" s="296">
        <v>2</v>
      </c>
      <c r="E38" s="296">
        <v>7</v>
      </c>
      <c r="F38" s="296">
        <v>1</v>
      </c>
      <c r="G38" s="297" t="s">
        <v>7</v>
      </c>
      <c r="H38" s="299" t="s">
        <v>1229</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1"/>
      <c r="AA38" s="218" t="s">
        <v>45</v>
      </c>
      <c r="AB38" s="698" t="s">
        <v>705</v>
      </c>
      <c r="AC38" s="698"/>
      <c r="AD38" s="698"/>
      <c r="AE38" s="698"/>
      <c r="AF38" s="698"/>
      <c r="AG38" s="788"/>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2"/>
      <c r="AA39" s="308"/>
      <c r="AB39" s="789"/>
      <c r="AC39" s="789"/>
      <c r="AD39" s="789"/>
      <c r="AE39" s="789"/>
      <c r="AF39" s="789"/>
      <c r="AG39" s="790"/>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78">
        <v>4</v>
      </c>
      <c r="AA40" s="780" t="s">
        <v>706</v>
      </c>
      <c r="AB40" s="780"/>
      <c r="AC40" s="780"/>
      <c r="AD40" s="780"/>
      <c r="AE40" s="780"/>
      <c r="AF40" s="780"/>
      <c r="AG40" s="781"/>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79"/>
      <c r="AA41" s="782"/>
      <c r="AB41" s="782"/>
      <c r="AC41" s="782"/>
      <c r="AD41" s="782"/>
      <c r="AE41" s="782"/>
      <c r="AF41" s="782"/>
      <c r="AG41" s="783"/>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election activeCell="E6" sqref="E6"/>
    </sheetView>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27" t="s">
        <v>360</v>
      </c>
      <c r="C2" s="828"/>
      <c r="K2" s="98" t="s">
        <v>348</v>
      </c>
      <c r="T2" s="5"/>
      <c r="U2" s="808" t="s">
        <v>16</v>
      </c>
      <c r="V2" s="809"/>
      <c r="W2" s="809"/>
      <c r="X2" s="809"/>
      <c r="Y2" s="810"/>
      <c r="Z2" s="811" t="s">
        <v>17</v>
      </c>
      <c r="AA2" s="811"/>
      <c r="AB2" s="811"/>
      <c r="AC2" s="811"/>
      <c r="AD2" s="811"/>
      <c r="AF2" t="s">
        <v>338</v>
      </c>
      <c r="AU2" t="s">
        <v>339</v>
      </c>
    </row>
    <row r="3" spans="2:60" ht="14.4" customHeight="1" thickBot="1">
      <c r="B3" s="343" t="s">
        <v>45</v>
      </c>
      <c r="C3" s="344" t="s">
        <v>148</v>
      </c>
      <c r="E3" s="228" t="s">
        <v>359</v>
      </c>
      <c r="H3" s="345" t="s">
        <v>135</v>
      </c>
      <c r="I3" s="571">
        <f>Assumptions!D6</f>
        <v>41000076575</v>
      </c>
      <c r="K3" s="813" t="s">
        <v>28</v>
      </c>
      <c r="L3" s="815" t="s">
        <v>16</v>
      </c>
      <c r="M3" s="815" t="s">
        <v>17</v>
      </c>
      <c r="N3" s="817"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29" t="s">
        <v>45</v>
      </c>
      <c r="C4" s="822" t="s">
        <v>707</v>
      </c>
      <c r="H4" s="347" t="s">
        <v>136</v>
      </c>
      <c r="I4" s="575" t="str">
        <f>Assumptions!D7</f>
        <v>05-08-203 (TIP #W-5601HP)</v>
      </c>
      <c r="J4" s="269" t="s">
        <v>784</v>
      </c>
      <c r="K4" s="814"/>
      <c r="L4" s="816"/>
      <c r="M4" s="816"/>
      <c r="N4" s="818"/>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2" t="s">
        <v>15</v>
      </c>
      <c r="AG4" s="804" t="s">
        <v>16</v>
      </c>
      <c r="AH4" s="804" t="s">
        <v>17</v>
      </c>
      <c r="AI4" s="806" t="s">
        <v>18</v>
      </c>
      <c r="AK4" s="802" t="s">
        <v>15</v>
      </c>
      <c r="AL4" s="804" t="s">
        <v>16</v>
      </c>
      <c r="AM4" s="804" t="s">
        <v>17</v>
      </c>
      <c r="AN4" s="806" t="s">
        <v>18</v>
      </c>
      <c r="AP4" s="802" t="s">
        <v>15</v>
      </c>
      <c r="AQ4" s="804" t="s">
        <v>16</v>
      </c>
      <c r="AR4" s="804" t="s">
        <v>17</v>
      </c>
      <c r="AS4" s="806" t="s">
        <v>18</v>
      </c>
      <c r="AU4" s="802" t="s">
        <v>15</v>
      </c>
      <c r="AV4" s="392" t="s">
        <v>16</v>
      </c>
      <c r="AW4" s="392" t="s">
        <v>17</v>
      </c>
      <c r="AX4" s="806" t="s">
        <v>18</v>
      </c>
      <c r="AZ4" s="802" t="s">
        <v>15</v>
      </c>
      <c r="BA4" s="392" t="s">
        <v>16</v>
      </c>
      <c r="BB4" s="392" t="s">
        <v>17</v>
      </c>
      <c r="BC4" s="806" t="s">
        <v>18</v>
      </c>
      <c r="BE4" s="802" t="s">
        <v>15</v>
      </c>
      <c r="BF4" s="392" t="s">
        <v>16</v>
      </c>
      <c r="BG4" s="392" t="s">
        <v>17</v>
      </c>
      <c r="BH4" s="806" t="s">
        <v>18</v>
      </c>
    </row>
    <row r="5" spans="2:60" ht="14.7" thickBot="1">
      <c r="B5" s="829"/>
      <c r="C5" s="822"/>
      <c r="E5" s="348" t="b">
        <v>0</v>
      </c>
      <c r="F5" s="349" t="s">
        <v>335</v>
      </c>
      <c r="H5" s="347" t="s">
        <v>155</v>
      </c>
      <c r="I5" s="575" t="str">
        <f>Assumptions!D8</f>
        <v>05-1723</v>
      </c>
      <c r="J5" s="569" t="s">
        <v>1318</v>
      </c>
      <c r="K5" s="569" t="s">
        <v>1318</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3"/>
      <c r="AG5" s="805"/>
      <c r="AH5" s="805"/>
      <c r="AI5" s="807"/>
      <c r="AK5" s="803"/>
      <c r="AL5" s="805"/>
      <c r="AM5" s="805"/>
      <c r="AN5" s="807"/>
      <c r="AP5" s="803"/>
      <c r="AQ5" s="805"/>
      <c r="AR5" s="805"/>
      <c r="AS5" s="807"/>
      <c r="AU5" s="803"/>
      <c r="AV5" s="393" t="str">
        <f>"("&amp;TEXT(ROUND('Evaluation Set-up'!$F$9+'Evaluation Set-up'!$G$9/12, 2), "0.00")&amp;" years"&amp;")"</f>
        <v>(3.83 years)</v>
      </c>
      <c r="AW5" s="393" t="str">
        <f>"("&amp;TEXT(ROUND('Evaluation Set-up'!$F$11+'Evaluation Set-up'!$G$11/12, 2), "0.00")&amp;" years"&amp;")"</f>
        <v>(3.83 years)</v>
      </c>
      <c r="AX5" s="807"/>
      <c r="AZ5" s="803"/>
      <c r="BA5" s="393" t="str">
        <f>"("&amp;TEXT(ROUND('Evaluation Set-up'!$F$9+'Evaluation Set-up'!$G$9/12, 2), "0.00")&amp;" years"&amp;")"</f>
        <v>(3.83 years)</v>
      </c>
      <c r="BB5" s="393" t="str">
        <f>"("&amp;TEXT(ROUND('Evaluation Set-up'!$F$11+'Evaluation Set-up'!$G$11/12, 2), "0.00")&amp;" years"&amp;")"</f>
        <v>(3.83 years)</v>
      </c>
      <c r="BC5" s="807"/>
      <c r="BE5" s="803"/>
      <c r="BF5" s="393" t="str">
        <f>"("&amp;TEXT(ROUND('Evaluation Set-up'!$F$9+'Evaluation Set-up'!$G$9/12, 2), "0.00")&amp;" years"&amp;")"</f>
        <v>(3.83 years)</v>
      </c>
      <c r="BG5" s="393" t="str">
        <f>"("&amp;TEXT(ROUND('Evaluation Set-up'!$F$11+'Evaluation Set-up'!$G$11/12, 2), "0.00")&amp;" years"&amp;")"</f>
        <v>(3.83 years)</v>
      </c>
      <c r="BH5" s="807"/>
    </row>
    <row r="6" spans="2:60" ht="15.6" thickBot="1">
      <c r="B6" s="829"/>
      <c r="C6" s="822"/>
      <c r="E6" s="351" t="b">
        <v>1</v>
      </c>
      <c r="F6" s="230" t="s">
        <v>336</v>
      </c>
      <c r="H6" s="347" t="s">
        <v>140</v>
      </c>
      <c r="I6" s="575" t="str">
        <f>Assumptions!D9</f>
        <v>SR 1375 (Lake Wheeler Road) at SR 1390 (Optimist Farm Road)/SR 1503 (Donnybrook Road)</v>
      </c>
      <c r="J6" s="569" t="s">
        <v>1319</v>
      </c>
      <c r="K6" s="350" t="s">
        <v>1319</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29" t="s">
        <v>45</v>
      </c>
      <c r="C7" s="822" t="s">
        <v>361</v>
      </c>
      <c r="E7" s="354" t="b">
        <v>0</v>
      </c>
      <c r="F7" s="355" t="s">
        <v>347</v>
      </c>
      <c r="H7" s="347" t="s">
        <v>157</v>
      </c>
      <c r="I7" s="575" t="str">
        <f>Assumptions!D10</f>
        <v>35.657816, -78.717261</v>
      </c>
      <c r="J7" s="569" t="s">
        <v>1320</v>
      </c>
      <c r="K7" s="350" t="s">
        <v>1320</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1.7543859649122744E-2</v>
      </c>
      <c r="AK7" s="400" t="s">
        <v>21</v>
      </c>
      <c r="AL7" s="399">
        <f>$U$10</f>
        <v>2.85</v>
      </c>
      <c r="AM7" s="399">
        <f>$Z$10</f>
        <v>2.9</v>
      </c>
      <c r="AN7" s="397">
        <f t="shared" si="2"/>
        <v>1.7543859649122744E-2</v>
      </c>
      <c r="AP7" s="394" t="s">
        <v>21</v>
      </c>
      <c r="AQ7" s="399">
        <f>$U$10</f>
        <v>2.85</v>
      </c>
      <c r="AR7" s="399">
        <f>$Z$10</f>
        <v>2.9</v>
      </c>
      <c r="AS7" s="397">
        <f t="shared" si="3"/>
        <v>1.7543859649122744E-2</v>
      </c>
      <c r="AU7" s="394" t="s">
        <v>21</v>
      </c>
      <c r="AV7" s="399">
        <f>$U$10</f>
        <v>2.85</v>
      </c>
      <c r="AW7" s="399">
        <f>$Z$10</f>
        <v>2.9</v>
      </c>
      <c r="AX7" s="397">
        <f t="shared" ref="AX7:AX8" si="4">IFERROR(IF(((AW7-AV7)/AV7)&gt;1,"100+%",((AW7-AV7)/AV7)), "n/a")</f>
        <v>1.7543859649122744E-2</v>
      </c>
      <c r="AZ7" s="400" t="s">
        <v>21</v>
      </c>
      <c r="BA7" s="399">
        <f>$U$10</f>
        <v>2.85</v>
      </c>
      <c r="BB7" s="399">
        <f>$Z$10</f>
        <v>2.9</v>
      </c>
      <c r="BC7" s="397">
        <f t="shared" ref="BC7:BC8" si="5">IFERROR(IF(((BB7-BA7)/BA7)&gt;1,"100+%",((BB7-BA7)/BA7)), "n/a")</f>
        <v>1.7543859649122744E-2</v>
      </c>
      <c r="BE7" s="394" t="s">
        <v>21</v>
      </c>
      <c r="BF7" s="399">
        <f>$U$10</f>
        <v>2.85</v>
      </c>
      <c r="BG7" s="399">
        <f>$Z$10</f>
        <v>2.9</v>
      </c>
      <c r="BH7" s="397">
        <f t="shared" ref="BH7:BH8" si="6">IFERROR(IF(((BG7-BF7)/BF7)&gt;1,"100+%",((BG7-BF7)/BF7)), "n/a")</f>
        <v>1.7543859649122744E-2</v>
      </c>
    </row>
    <row r="8" spans="2:60" ht="15" customHeight="1" thickBot="1">
      <c r="B8" s="829"/>
      <c r="C8" s="822"/>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5.2173913043478262</v>
      </c>
      <c r="AW8" s="407">
        <f>AW6/('Evaluation Set-up'!$F$11+'Evaluation Set-up'!$G$11/12)</f>
        <v>9.1304347826086953</v>
      </c>
      <c r="AX8" s="408">
        <f t="shared" si="4"/>
        <v>0.74999999999999989</v>
      </c>
      <c r="AZ8" s="406" t="s">
        <v>340</v>
      </c>
      <c r="BA8" s="407">
        <f>BA6/('Evaluation Set-up'!$F$9+'Evaluation Set-up'!$G$9/12)</f>
        <v>5.2173913043478262</v>
      </c>
      <c r="BB8" s="407">
        <f>BB6/('Evaluation Set-up'!$F$11+'Evaluation Set-up'!$G$11/12)</f>
        <v>9.1304347826086953</v>
      </c>
      <c r="BC8" s="408">
        <f t="shared" si="5"/>
        <v>0.74999999999999989</v>
      </c>
      <c r="BE8" s="406" t="s">
        <v>340</v>
      </c>
      <c r="BF8" s="407">
        <f>BF6/('Evaluation Set-up'!$F$9+'Evaluation Set-up'!$G$9/12)</f>
        <v>5.2173913043478262</v>
      </c>
      <c r="BG8" s="407">
        <f>BG6/('Evaluation Set-up'!$F$11+'Evaluation Set-up'!$G$11/12)</f>
        <v>9.1304347826086953</v>
      </c>
      <c r="BH8" s="408">
        <f t="shared" si="6"/>
        <v>0.74999999999999989</v>
      </c>
    </row>
    <row r="9" spans="2:60" ht="14.7" thickBot="1">
      <c r="B9" s="829" t="s">
        <v>45</v>
      </c>
      <c r="C9" s="822"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29"/>
      <c r="C10" s="822"/>
      <c r="E10" s="348" t="b">
        <v>1</v>
      </c>
      <c r="F10" s="349" t="s">
        <v>321</v>
      </c>
      <c r="H10" s="356" t="s">
        <v>139</v>
      </c>
      <c r="I10" s="576">
        <f>Assumptions!D13</f>
        <v>5</v>
      </c>
      <c r="J10" s="569" t="s">
        <v>1321</v>
      </c>
      <c r="K10" s="357" t="s">
        <v>1321</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0.15744680851063833</v>
      </c>
      <c r="AK10" s="400" t="s">
        <v>65</v>
      </c>
      <c r="AL10" s="414">
        <f>Y10</f>
        <v>4.7</v>
      </c>
      <c r="AM10" s="415">
        <f>AD10</f>
        <v>5.44</v>
      </c>
      <c r="AN10" s="397">
        <f t="shared" si="8"/>
        <v>0.15744680851063833</v>
      </c>
      <c r="AP10" s="394" t="s">
        <v>23</v>
      </c>
      <c r="AQ10" s="416">
        <f>Y10</f>
        <v>4.7</v>
      </c>
      <c r="AR10" s="399">
        <f>AD10</f>
        <v>5.44</v>
      </c>
      <c r="AS10" s="397">
        <f t="shared" si="9"/>
        <v>0.15744680851063833</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29"/>
      <c r="C11" s="822"/>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0.15744680851063833</v>
      </c>
      <c r="AZ11" s="400" t="s">
        <v>65</v>
      </c>
      <c r="BA11" s="414">
        <f>Y10</f>
        <v>4.7</v>
      </c>
      <c r="BB11" s="415">
        <f>AD10</f>
        <v>5.44</v>
      </c>
      <c r="BC11" s="397">
        <f t="shared" ref="BC11:BC12" si="11">IFERROR(IF(((BB11-BA11)/BA11)&gt;1,"100+%",((BB11-BA11)/BA11)), "n/a")</f>
        <v>0.15744680851063833</v>
      </c>
      <c r="BE11" s="394" t="s">
        <v>23</v>
      </c>
      <c r="BF11" s="416">
        <f>Y10</f>
        <v>4.7</v>
      </c>
      <c r="BG11" s="399">
        <f>AD10</f>
        <v>5.44</v>
      </c>
      <c r="BH11" s="397">
        <f t="shared" ref="BH11:BH12" si="12">IFERROR(IF(((BG11-BF11)/BF11)&gt;1,"100+%",((BG11-BF11)/BF11)), "n/a")</f>
        <v>0.15744680851063833</v>
      </c>
    </row>
    <row r="12" spans="2:60" ht="29.1" thickBot="1">
      <c r="B12" s="829" t="s">
        <v>45</v>
      </c>
      <c r="C12" s="822"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8.5470085470085479E-3</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8.5470085470085479E-3</v>
      </c>
      <c r="AU12" s="406" t="s">
        <v>341</v>
      </c>
      <c r="AV12" s="407">
        <f>AV10/('Evaluation Set-up'!$F$9+'Evaluation Set-up'!$G$9/12)</f>
        <v>1.0434782608695652</v>
      </c>
      <c r="AW12" s="407">
        <f>AW10/('Evaluation Set-up'!$F$11+'Evaluation Set-up'!$G$11/12)</f>
        <v>1.3043478260869565</v>
      </c>
      <c r="AX12" s="408">
        <f t="shared" si="10"/>
        <v>0.25000000000000006</v>
      </c>
      <c r="AZ12" s="406" t="s">
        <v>345</v>
      </c>
      <c r="BA12" s="407">
        <f>BA10/('Evaluation Set-up'!$F$9+'Evaluation Set-up'!$G$9/12)</f>
        <v>1.0434782608695652</v>
      </c>
      <c r="BB12" s="407">
        <f>BB10/('Evaluation Set-up'!$F$11+'Evaluation Set-up'!$G$11/12)</f>
        <v>1.3043478260869565</v>
      </c>
      <c r="BC12" s="408">
        <f t="shared" si="11"/>
        <v>0.25000000000000006</v>
      </c>
      <c r="BE12" s="406" t="s">
        <v>345</v>
      </c>
      <c r="BF12" s="407">
        <f>BF10/('Evaluation Set-up'!$F$9+'Evaluation Set-up'!$G$9/12)</f>
        <v>1.0434782608695652</v>
      </c>
      <c r="BG12" s="407">
        <f>BG10/('Evaluation Set-up'!$F$11+'Evaluation Set-up'!$G$11/12)</f>
        <v>1.3043478260869565</v>
      </c>
      <c r="BH12" s="408">
        <f t="shared" si="12"/>
        <v>0.25000000000000006</v>
      </c>
    </row>
    <row r="13" spans="2:60" ht="15" customHeight="1" thickBot="1">
      <c r="B13" s="829"/>
      <c r="C13" s="822"/>
      <c r="E13" s="685" t="s">
        <v>42</v>
      </c>
      <c r="F13" s="686"/>
      <c r="H13" s="347" t="s">
        <v>156</v>
      </c>
      <c r="I13" s="572">
        <f>Assumptions!D16</f>
        <v>665000</v>
      </c>
      <c r="K13" s="825" t="s">
        <v>28</v>
      </c>
      <c r="L13" s="432" t="s">
        <v>16</v>
      </c>
      <c r="M13" s="432" t="s">
        <v>17</v>
      </c>
      <c r="N13" s="823" t="s">
        <v>29</v>
      </c>
      <c r="AF13" s="418"/>
      <c r="AG13" s="419"/>
      <c r="AH13" s="419"/>
      <c r="AI13" s="420"/>
      <c r="AK13" s="400" t="s">
        <v>730</v>
      </c>
      <c r="AL13" s="421">
        <f>V10</f>
        <v>4.7</v>
      </c>
      <c r="AM13" s="421">
        <f>AA10</f>
        <v>5.44</v>
      </c>
      <c r="AN13" s="397">
        <f t="shared" si="14"/>
        <v>0.15744680851063833</v>
      </c>
      <c r="AP13" s="418"/>
      <c r="AQ13" s="419"/>
      <c r="AR13" s="419"/>
      <c r="AS13" s="420"/>
      <c r="AU13" s="401"/>
      <c r="AV13" s="402"/>
      <c r="AW13" s="402"/>
      <c r="AX13" s="402"/>
      <c r="AZ13" s="403"/>
      <c r="BA13" s="404"/>
      <c r="BB13" s="404"/>
      <c r="BC13" s="405"/>
      <c r="BE13" s="401"/>
      <c r="BF13" s="402"/>
      <c r="BG13" s="402"/>
      <c r="BH13" s="402"/>
    </row>
    <row r="14" spans="2:60" ht="15" customHeight="1" thickBot="1">
      <c r="B14" s="829"/>
      <c r="C14" s="822"/>
      <c r="E14" s="687" t="s">
        <v>38</v>
      </c>
      <c r="F14" s="688"/>
      <c r="H14" s="356" t="s">
        <v>158</v>
      </c>
      <c r="I14" s="573">
        <f>Assumptions!D17</f>
        <v>44379</v>
      </c>
      <c r="K14" s="826"/>
      <c r="L14" s="433" t="str">
        <f>"("&amp;TEXT(ROUND('Evaluation Set-up'!$F$9+'Evaluation Set-up'!$G$9/12, 2), "0.00")&amp;" years"&amp;")"</f>
        <v>(3.83 years)</v>
      </c>
      <c r="M14" s="433" t="str">
        <f>"("&amp;TEXT(ROUND('Evaluation Set-up'!$F$11+'Evaluation Set-up'!$G$11/12, 2), "0.00")&amp;" years"&amp;")"</f>
        <v>(3.83 years)</v>
      </c>
      <c r="N14" s="824"/>
      <c r="AF14" s="802" t="s">
        <v>24</v>
      </c>
      <c r="AG14" s="804" t="s">
        <v>16</v>
      </c>
      <c r="AH14" s="804" t="s">
        <v>17</v>
      </c>
      <c r="AI14" s="806" t="s">
        <v>25</v>
      </c>
      <c r="AK14" s="403"/>
      <c r="AL14" s="422"/>
      <c r="AM14" s="422"/>
      <c r="AN14" s="423"/>
      <c r="AP14" s="802" t="s">
        <v>24</v>
      </c>
      <c r="AQ14" s="804" t="s">
        <v>16</v>
      </c>
      <c r="AR14" s="804" t="s">
        <v>17</v>
      </c>
      <c r="AS14" s="806" t="s">
        <v>25</v>
      </c>
      <c r="AU14" s="394" t="str">
        <f>"Volume ("&amp;'Evaluation Set-up'!$N$5&amp;", "&amp;'Evaluation Set-up'!$N$6&amp;")"</f>
        <v>Volume (2021, 2025)</v>
      </c>
      <c r="AV14" s="417">
        <f>'Evaluation Set-up'!$R$5</f>
        <v>11700</v>
      </c>
      <c r="AW14" s="417">
        <f>'Evaluation Set-up'!$R$6</f>
        <v>11800</v>
      </c>
      <c r="AX14" s="397">
        <f t="shared" ref="AX14" si="16">IFERROR(IF(((AW14-AV14)/AV14)&gt;1,"100+%",((AW14-AV14)/AV14)), "n/a")</f>
        <v>8.5470085470085479E-3</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8.5470085470085479E-3</v>
      </c>
    </row>
    <row r="15" spans="2:60" ht="15.75" customHeight="1" thickBot="1">
      <c r="B15" s="829" t="s">
        <v>45</v>
      </c>
      <c r="C15" s="822" t="s">
        <v>708</v>
      </c>
      <c r="E15" s="820" t="s">
        <v>331</v>
      </c>
      <c r="F15" s="821"/>
      <c r="I15" s="359"/>
      <c r="K15" s="371" t="str">
        <f t="shared" ref="K15:K20" si="18">K5</f>
        <v>Frontal impact crashes (total)</v>
      </c>
      <c r="L15" s="372" t="str">
        <f>ROUND(L5/('Evaluation Set-up'!$F$9+'Evaluation Set-up'!$G$9/12),2)&amp;" cpy ("&amp;L5&amp;")"</f>
        <v>2.61 cpy (10)</v>
      </c>
      <c r="M15" s="372" t="str">
        <f>ROUND(M5/('Evaluation Set-up'!$F$11+'Evaluation Set-up'!$G$11/12),2)&amp;" cpy ("&amp;M5&amp;")"</f>
        <v>5.74 cpy (22)</v>
      </c>
      <c r="N15" s="373" t="str">
        <f>IFERROR(IF((((M5/('Evaluation Set-up'!$F$11+'Evaluation Set-up'!$G$11/12))-(L5/('Evaluation Set-up'!$F$9+'Evaluation Set-up'!$G$9/12)))/(L5/('Evaluation Set-up'!$F$9+'Evaluation Set-up'!$G$9/12)))&gt;1,"100+%",(((M5/('Evaluation Set-up'!$F$11+'Evaluation Set-up'!$G$11/12))-(L5/('Evaluation Set-up'!$F$9+'Evaluation Set-up'!$G$9/12)))/(L5/('Evaluation Set-up'!$F$9+'Evaluation Set-up'!$G$9/12)))), "n/a")</f>
        <v>100+%</v>
      </c>
      <c r="AF15" s="803"/>
      <c r="AG15" s="805"/>
      <c r="AH15" s="805"/>
      <c r="AI15" s="807"/>
      <c r="AK15" s="410" t="s">
        <v>731</v>
      </c>
      <c r="AL15" s="411">
        <f>W9</f>
        <v>0</v>
      </c>
      <c r="AM15" s="412">
        <f>AB9</f>
        <v>0</v>
      </c>
      <c r="AN15" s="424" t="str">
        <f>IFERROR((AM15-AL15)/AL15, "n/a")</f>
        <v>n/a</v>
      </c>
      <c r="AP15" s="803"/>
      <c r="AQ15" s="805"/>
      <c r="AR15" s="805"/>
      <c r="AS15" s="807"/>
      <c r="AU15" s="418"/>
      <c r="AV15" s="419"/>
      <c r="AW15" s="419"/>
      <c r="AX15" s="420"/>
      <c r="AZ15" s="400" t="s">
        <v>730</v>
      </c>
      <c r="BA15" s="421">
        <f>V10</f>
        <v>4.7</v>
      </c>
      <c r="BB15" s="421">
        <f>AA10</f>
        <v>5.44</v>
      </c>
      <c r="BC15" s="397">
        <f t="shared" ref="BC15:BC16" si="19">IFERROR(IF(((BB15-BA15)/BA15)&gt;1,"100+%",((BB15-BA15)/BA15)), "n/a")</f>
        <v>0.15744680851063833</v>
      </c>
      <c r="BE15" s="418"/>
      <c r="BF15" s="419"/>
      <c r="BG15" s="419"/>
      <c r="BH15" s="420"/>
    </row>
    <row r="16" spans="2:60" ht="14.7" thickBot="1">
      <c r="B16" s="829"/>
      <c r="C16" s="822"/>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(350 on N leg) ft of study intersection</v>
      </c>
      <c r="K16" s="374" t="str">
        <f t="shared" si="18"/>
        <v>Angle crashes</v>
      </c>
      <c r="L16" s="375" t="str">
        <f>ROUND(L6/('Evaluation Set-up'!$F$9+'Evaluation Set-up'!$G$9/12),2)&amp;" cpy ("&amp;L6&amp;")"</f>
        <v>1.3 cpy (5)</v>
      </c>
      <c r="M16" s="375" t="str">
        <f>ROUND(M6/('Evaluation Set-up'!$F$11+'Evaluation Set-up'!$G$11/12),2)&amp;" cpy ("&amp;M6&amp;")"</f>
        <v>2.87 cpy (11)</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100+%</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2" t="s">
        <v>24</v>
      </c>
      <c r="AV16" s="392" t="s">
        <v>16</v>
      </c>
      <c r="AW16" s="392" t="s">
        <v>17</v>
      </c>
      <c r="AX16" s="806" t="s">
        <v>25</v>
      </c>
      <c r="AZ16" s="406" t="s">
        <v>733</v>
      </c>
      <c r="BA16" s="407">
        <f>BA14/('Evaluation Set-up'!$F$9+'Evaluation Set-up'!$G$9/12)</f>
        <v>1.0434782608695652</v>
      </c>
      <c r="BB16" s="407">
        <f>BB14/('Evaluation Set-up'!$F$11+'Evaluation Set-up'!$G$11/12)</f>
        <v>1.3043478260869565</v>
      </c>
      <c r="BC16" s="408">
        <f t="shared" si="19"/>
        <v>0.25000000000000006</v>
      </c>
      <c r="BE16" s="802" t="s">
        <v>24</v>
      </c>
      <c r="BF16" s="392" t="s">
        <v>16</v>
      </c>
      <c r="BG16" s="392" t="s">
        <v>17</v>
      </c>
      <c r="BH16" s="806" t="s">
        <v>25</v>
      </c>
    </row>
    <row r="17" spans="2:60" ht="14.7" thickBot="1">
      <c r="B17" s="829"/>
      <c r="C17" s="822"/>
      <c r="I17" s="359"/>
      <c r="K17" s="374" t="str">
        <f t="shared" si="18"/>
        <v>LTDR crashes</v>
      </c>
      <c r="L17" s="375" t="str">
        <f>ROUND(L7/('Evaluation Set-up'!$F$9+'Evaluation Set-up'!$G$9/12),2)&amp;" cpy ("&amp;L7&amp;")"</f>
        <v>0 cpy (0)</v>
      </c>
      <c r="M17" s="375" t="str">
        <f>ROUND(M7/('Evaluation Set-up'!$F$11+'Evaluation Set-up'!$G$11/12),2)&amp;" cpy ("&amp;M7&amp;")"</f>
        <v>1.04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3"/>
      <c r="AV17" s="393" t="str">
        <f>"("&amp;TEXT(ROUND('Evaluation Set-up'!$F$9+'Evaluation Set-up'!$G$9/12, 2), "0.00")&amp;" years"&amp;")"</f>
        <v>(3.83 years)</v>
      </c>
      <c r="AW17" s="393" t="str">
        <f>"("&amp;TEXT(ROUND('Evaluation Set-up'!$F$11+'Evaluation Set-up'!$G$11/12, 2), "0.00")&amp;" years"&amp;")"</f>
        <v>(3.83 years)</v>
      </c>
      <c r="AX17" s="807"/>
      <c r="AZ17" s="403"/>
      <c r="BA17" s="422"/>
      <c r="BB17" s="422"/>
      <c r="BC17" s="423"/>
      <c r="BE17" s="803"/>
      <c r="BF17" s="393" t="str">
        <f>"("&amp;TEXT(ROUND('Evaluation Set-up'!$F$9+'Evaluation Set-up'!$G$9/12, 2), "0.00")&amp;" years"&amp;")"</f>
        <v>(3.83 years)</v>
      </c>
      <c r="BG17" s="393" t="str">
        <f>"("&amp;TEXT(ROUND('Evaluation Set-up'!$F$11+'Evaluation Set-up'!$G$11/12, 2), "0.00")&amp;" years"&amp;")"</f>
        <v>(3.83 years)</v>
      </c>
      <c r="BH17" s="807"/>
    </row>
    <row r="18" spans="2:60" ht="28.8">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1.04 cpy (4)</v>
      </c>
      <c r="M18" s="375" t="str">
        <f>ROUND(M8/('Evaluation Set-up'!$F$11+'Evaluation Set-up'!$G$11/12),2)&amp;" cpy ("&amp;M8&amp;")"</f>
        <v>2.61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8.5470085470085479E-3</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29" t="s">
        <v>45</v>
      </c>
      <c r="C19" s="822"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0.26 cpy (1)</v>
      </c>
      <c r="M19" s="375" t="str">
        <f>ROUND(M9/('Evaluation Set-up'!$F$11+'Evaluation Set-up'!$G$11/12),2)&amp;" cpy ("&amp;M9&amp;")"</f>
        <v>0.78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29"/>
      <c r="C20" s="822"/>
      <c r="H20" s="356" t="s">
        <v>309</v>
      </c>
      <c r="I20" s="576" t="str">
        <f>IF(Assumptions!D22&gt;0,Assumptions!D22,"")</f>
        <v/>
      </c>
      <c r="K20" s="377" t="str">
        <f t="shared" si="18"/>
        <v>Wet crashes</v>
      </c>
      <c r="L20" s="378" t="str">
        <f>ROUND(L10/('Evaluation Set-up'!$F$9+'Evaluation Set-up'!$G$9/12),2)&amp;" cpy ("&amp;L10&amp;")"</f>
        <v>1.3 cpy (5)</v>
      </c>
      <c r="M20" s="378" t="str">
        <f>ROUND(M10/('Evaluation Set-up'!$F$11+'Evaluation Set-up'!$G$11/12),2)&amp;" cpy ("&amp;M10&amp;")"</f>
        <v>1.04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-0.20000000000000004</v>
      </c>
      <c r="AF20" s="394" t="s">
        <v>27</v>
      </c>
      <c r="AG20" s="396">
        <f>U8</f>
        <v>15</v>
      </c>
      <c r="AH20" s="396">
        <f>Z8</f>
        <v>26</v>
      </c>
      <c r="AI20" s="397">
        <f t="shared" si="20"/>
        <v>0.73333333333333328</v>
      </c>
      <c r="AK20" s="802" t="s">
        <v>24</v>
      </c>
      <c r="AL20" s="804" t="s">
        <v>16</v>
      </c>
      <c r="AM20" s="804" t="s">
        <v>17</v>
      </c>
      <c r="AN20" s="806" t="s">
        <v>25</v>
      </c>
      <c r="AP20" s="394" t="s">
        <v>27</v>
      </c>
      <c r="AQ20" s="396">
        <f>U8</f>
        <v>15</v>
      </c>
      <c r="AR20" s="396">
        <f>Z8</f>
        <v>26</v>
      </c>
      <c r="AS20" s="397">
        <f t="shared" si="22"/>
        <v>0.73333333333333328</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29" t="s">
        <v>45</v>
      </c>
      <c r="C21" s="822" t="s">
        <v>710</v>
      </c>
      <c r="AF21" s="426"/>
      <c r="AG21" s="426"/>
      <c r="AH21" s="426"/>
      <c r="AI21" s="426"/>
      <c r="AK21" s="803"/>
      <c r="AL21" s="805"/>
      <c r="AM21" s="805"/>
      <c r="AN21" s="807"/>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29"/>
      <c r="C22" s="822"/>
      <c r="H22" s="345" t="s">
        <v>147</v>
      </c>
      <c r="I22" s="362" t="s">
        <v>775</v>
      </c>
      <c r="K22" s="363"/>
      <c r="L22" s="364" t="s">
        <v>142</v>
      </c>
      <c r="M22" s="364" t="s">
        <v>143</v>
      </c>
      <c r="N22" s="364" t="s">
        <v>441</v>
      </c>
      <c r="T22" s="427"/>
      <c r="U22" s="427"/>
      <c r="V22" s="100"/>
      <c r="AF22" s="800" t="s">
        <v>66</v>
      </c>
      <c r="AG22" s="804" t="s">
        <v>16</v>
      </c>
      <c r="AH22" s="804" t="s">
        <v>17</v>
      </c>
      <c r="AI22" s="806" t="s">
        <v>25</v>
      </c>
      <c r="AK22" s="394" t="s">
        <v>114</v>
      </c>
      <c r="AL22" s="396">
        <f>U4</f>
        <v>0</v>
      </c>
      <c r="AM22" s="396">
        <f>Z4</f>
        <v>0</v>
      </c>
      <c r="AN22" s="397" t="str">
        <f t="shared" ref="AN22:AN26" si="25">IFERROR(IF(((AM22-AL22)/AL22)&gt;1,"100+%",((AM22-AL22)/AL22)), "n/a")</f>
        <v>n/a</v>
      </c>
      <c r="AP22" s="800" t="s">
        <v>154</v>
      </c>
      <c r="AQ22" s="804" t="s">
        <v>16</v>
      </c>
      <c r="AR22" s="804" t="s">
        <v>17</v>
      </c>
      <c r="AS22" s="806"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8.5470085470085479E-3</v>
      </c>
      <c r="BE22" s="394" t="s">
        <v>27</v>
      </c>
      <c r="BF22" s="396">
        <f>U8</f>
        <v>15</v>
      </c>
      <c r="BG22" s="396">
        <f>Z8</f>
        <v>26</v>
      </c>
      <c r="BH22" s="398" t="s">
        <v>343</v>
      </c>
    </row>
    <row r="23" spans="2:60">
      <c r="B23" s="829" t="s">
        <v>45</v>
      </c>
      <c r="C23" s="822" t="s">
        <v>711</v>
      </c>
      <c r="H23" s="347" t="s">
        <v>145</v>
      </c>
      <c r="I23" s="365" t="s">
        <v>776</v>
      </c>
      <c r="K23" s="366" t="s">
        <v>112</v>
      </c>
      <c r="L23" s="380">
        <f>'Evaluation Set-up'!D9</f>
        <v>42917</v>
      </c>
      <c r="M23" s="380">
        <f>'Evaluation Set-up'!E9</f>
        <v>44316</v>
      </c>
      <c r="N23" s="381" t="str">
        <f>'Evaluation Set-up'!F9&amp;"y, "&amp;'Evaluation Set-up'!G9&amp;"m"</f>
        <v>3y, 10m</v>
      </c>
      <c r="AF23" s="801"/>
      <c r="AG23" s="805"/>
      <c r="AH23" s="805"/>
      <c r="AI23" s="807"/>
      <c r="AK23" s="394" t="s">
        <v>115</v>
      </c>
      <c r="AL23" s="396">
        <f>U5</f>
        <v>0</v>
      </c>
      <c r="AM23" s="396">
        <f>Z5</f>
        <v>0</v>
      </c>
      <c r="AN23" s="397" t="str">
        <f t="shared" si="25"/>
        <v>n/a</v>
      </c>
      <c r="AP23" s="801"/>
      <c r="AQ23" s="805"/>
      <c r="AR23" s="805"/>
      <c r="AS23" s="807"/>
      <c r="AU23" s="401"/>
      <c r="AV23" s="402"/>
      <c r="AW23" s="402"/>
      <c r="AX23" s="402"/>
      <c r="AZ23" s="418"/>
      <c r="BA23" s="419"/>
      <c r="BB23" s="419"/>
      <c r="BC23" s="420"/>
      <c r="BE23" s="401"/>
      <c r="BF23" s="402"/>
      <c r="BG23" s="402"/>
      <c r="BH23" s="402"/>
    </row>
    <row r="24" spans="2:60" ht="14.7" thickBot="1">
      <c r="B24" s="829"/>
      <c r="C24" s="822"/>
      <c r="H24" s="356" t="s">
        <v>146</v>
      </c>
      <c r="I24" s="620">
        <v>46293</v>
      </c>
      <c r="K24" s="366" t="s">
        <v>144</v>
      </c>
      <c r="L24" s="380">
        <f>'Evaluation Set-up'!D10</f>
        <v>44317</v>
      </c>
      <c r="M24" s="380">
        <f>'Evaluation Set-up'!E10</f>
        <v>44865</v>
      </c>
      <c r="N24" s="381" t="str">
        <f>'Evaluation Set-up'!F10&amp;"y, "&amp;'Evaluation Set-up'!G10&amp;"m"</f>
        <v>1y, 6m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1.3</v>
      </c>
      <c r="AW24" s="428">
        <f>ROUND(SUM(AW18:AW21)/('Evaluation Set-up'!$F$11+'Evaluation Set-up'!$G$11/12),2)</f>
        <v>2.35</v>
      </c>
      <c r="AX24" s="408">
        <f t="shared" ref="AX24" si="29">IFERROR(IF(((AW24-AV24)/AV24)&gt;1,"100+%",((AW24-AV24)/AV24)), "n/a")</f>
        <v>0.80769230769230771</v>
      </c>
      <c r="AZ24" s="802" t="s">
        <v>24</v>
      </c>
      <c r="BA24" s="392" t="s">
        <v>16</v>
      </c>
      <c r="BB24" s="392" t="s">
        <v>17</v>
      </c>
      <c r="BC24" s="806" t="s">
        <v>25</v>
      </c>
      <c r="BE24" s="406" t="s">
        <v>342</v>
      </c>
      <c r="BF24" s="428">
        <f>ROUND(SUM(BF18:BF21)/('Evaluation Set-up'!$F$9+'Evaluation Set-up'!$G$9/12),2)</f>
        <v>1.3</v>
      </c>
      <c r="BG24" s="428">
        <f>ROUND(SUM(BG18:BG21)/('Evaluation Set-up'!$F$11+'Evaluation Set-up'!$G$11/12),2)</f>
        <v>2.35</v>
      </c>
      <c r="BH24" s="408">
        <f t="shared" ref="BH24" si="30">IFERROR(IF(((BG24-BF24)/BF24)&gt;1,"100+%",((BG24-BF24)/BF24)), "n/a")</f>
        <v>0.80769230769230771</v>
      </c>
    </row>
    <row r="25" spans="2:60" ht="14.7" thickBot="1">
      <c r="B25" s="829"/>
      <c r="C25" s="822"/>
      <c r="K25" s="366" t="s">
        <v>113</v>
      </c>
      <c r="L25" s="380">
        <f>'Evaluation Set-up'!D11</f>
        <v>44866</v>
      </c>
      <c r="M25" s="380">
        <f>'Evaluation Set-up'!E11</f>
        <v>46265</v>
      </c>
      <c r="N25" s="381" t="str">
        <f>'Evaluation Set-up'!F11&amp;"y, "&amp;'Evaluation Set-up'!G11&amp;"m"</f>
        <v>3y, 10m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3"/>
      <c r="BA25" s="393" t="str">
        <f>"("&amp;TEXT(ROUND('Evaluation Set-up'!$F$9+'Evaluation Set-up'!$G$9/12, 2), "0.00")&amp;" years"&amp;")"</f>
        <v>(3.83 years)</v>
      </c>
      <c r="BB25" s="393" t="str">
        <f>"("&amp;TEXT(ROUND('Evaluation Set-up'!$F$11+'Evaluation Set-up'!$G$11/12, 2), "0.00")&amp;" years"&amp;")"</f>
        <v>(3.83 years)</v>
      </c>
      <c r="BC25" s="807"/>
      <c r="BE25" s="418"/>
      <c r="BF25" s="429"/>
      <c r="BG25" s="429"/>
      <c r="BH25" s="420"/>
    </row>
    <row r="26" spans="2:60" ht="15.6" thickBot="1">
      <c r="B26" s="829" t="s">
        <v>45</v>
      </c>
      <c r="C26" s="830" t="s">
        <v>738</v>
      </c>
      <c r="H26" s="360" t="s">
        <v>709</v>
      </c>
      <c r="I26" s="627" t="s">
        <v>1322</v>
      </c>
      <c r="AF26" s="394" t="s">
        <v>116</v>
      </c>
      <c r="AG26" s="396">
        <f>V6</f>
        <v>0</v>
      </c>
      <c r="AH26" s="396">
        <f>AA6</f>
        <v>0</v>
      </c>
      <c r="AI26" s="397" t="str">
        <f t="shared" si="27"/>
        <v>n/a</v>
      </c>
      <c r="AK26" s="394" t="s">
        <v>27</v>
      </c>
      <c r="AL26" s="396">
        <f>U8</f>
        <v>15</v>
      </c>
      <c r="AM26" s="396">
        <f>Z8</f>
        <v>26</v>
      </c>
      <c r="AN26" s="397">
        <f t="shared" si="25"/>
        <v>0.73333333333333328</v>
      </c>
      <c r="AP26" s="394" t="s">
        <v>116</v>
      </c>
      <c r="AQ26" s="396">
        <f>Y6</f>
        <v>0</v>
      </c>
      <c r="AR26" s="396">
        <f>AD6</f>
        <v>0</v>
      </c>
      <c r="AS26" s="397" t="str">
        <f t="shared" si="28"/>
        <v>n/a</v>
      </c>
      <c r="AU26" s="819" t="s">
        <v>66</v>
      </c>
      <c r="AV26" s="392" t="s">
        <v>16</v>
      </c>
      <c r="AW26" s="430" t="s">
        <v>17</v>
      </c>
      <c r="AX26" s="812" t="s">
        <v>25</v>
      </c>
      <c r="AZ26" s="394" t="s">
        <v>114</v>
      </c>
      <c r="BA26" s="396">
        <f>U4</f>
        <v>0</v>
      </c>
      <c r="BB26" s="396">
        <f>Z4</f>
        <v>0</v>
      </c>
      <c r="BC26" s="398" t="s">
        <v>343</v>
      </c>
      <c r="BE26" s="800" t="s">
        <v>154</v>
      </c>
      <c r="BF26" s="392" t="s">
        <v>16</v>
      </c>
      <c r="BG26" s="392" t="s">
        <v>17</v>
      </c>
      <c r="BH26" s="806" t="s">
        <v>25</v>
      </c>
    </row>
    <row r="27" spans="2:60" ht="15.3">
      <c r="B27" s="829"/>
      <c r="C27" s="830"/>
      <c r="K27" s="796" t="s">
        <v>442</v>
      </c>
      <c r="L27" s="798" t="s">
        <v>111</v>
      </c>
      <c r="M27" s="798" t="s">
        <v>443</v>
      </c>
      <c r="N27" s="798"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19"/>
      <c r="AV27" s="393" t="str">
        <f>"("&amp;TEXT(ROUND('Evaluation Set-up'!$F$9+'Evaluation Set-up'!$G$9/12, 2), "0.00")&amp;" years"&amp;")"</f>
        <v>(3.83 years)</v>
      </c>
      <c r="AW27" s="431" t="str">
        <f>"("&amp;TEXT(ROUND('Evaluation Set-up'!$F$11+'Evaluation Set-up'!$G$11/12, 2), "0.00")&amp;" years"&amp;")"</f>
        <v>(3.83 years)</v>
      </c>
      <c r="AX27" s="812"/>
      <c r="AZ27" s="394" t="s">
        <v>115</v>
      </c>
      <c r="BA27" s="396">
        <f>U5</f>
        <v>0</v>
      </c>
      <c r="BB27" s="396">
        <f>Z5</f>
        <v>0</v>
      </c>
      <c r="BC27" s="398" t="s">
        <v>343</v>
      </c>
      <c r="BE27" s="801"/>
      <c r="BF27" s="393" t="str">
        <f>"("&amp;TEXT(ROUND('Evaluation Set-up'!$F$9+'Evaluation Set-up'!$G$9/12, 2), "0.00")&amp;" years"&amp;")"</f>
        <v>(3.83 years)</v>
      </c>
      <c r="BG27" s="393" t="str">
        <f>"("&amp;TEXT(ROUND('Evaluation Set-up'!$F$11+'Evaluation Set-up'!$G$11/12, 2), "0.00")&amp;" years"&amp;")"</f>
        <v>(3.83 years)</v>
      </c>
      <c r="BH27" s="807"/>
    </row>
    <row r="28" spans="2:60" ht="15.3">
      <c r="B28" s="829"/>
      <c r="C28" s="830"/>
      <c r="K28" s="797"/>
      <c r="L28" s="799"/>
      <c r="M28" s="799"/>
      <c r="N28" s="799"/>
      <c r="AF28" s="394" t="s">
        <v>27</v>
      </c>
      <c r="AG28" s="396">
        <f>V8</f>
        <v>2</v>
      </c>
      <c r="AH28" s="396">
        <f>AA8</f>
        <v>2</v>
      </c>
      <c r="AI28" s="397">
        <f t="shared" si="27"/>
        <v>0</v>
      </c>
      <c r="AK28" s="800" t="s">
        <v>154</v>
      </c>
      <c r="AL28" s="804" t="s">
        <v>16</v>
      </c>
      <c r="AM28" s="804" t="s">
        <v>17</v>
      </c>
      <c r="AN28" s="806"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2"/>
      <c r="C29" s="831"/>
      <c r="K29" s="367" t="s">
        <v>149</v>
      </c>
      <c r="L29" s="381" t="str">
        <f>ROUND(Assumptions!H6,2)&amp; " years"</f>
        <v>5 years</v>
      </c>
      <c r="M29" s="381" t="str">
        <f>TEXT(ROUND('Evaluation Set-up'!$F$9+'Evaluation Set-up'!$G$9/12, 2), "0.00")&amp;" years"</f>
        <v>3.83 years</v>
      </c>
      <c r="N29" s="381" t="str">
        <f>TEXT(ROUND('Evaluation Set-up'!$F$11+'Evaluation Set-up'!$G$11/12, 2), "0.00")&amp;" years"</f>
        <v>3.83 years</v>
      </c>
      <c r="AK29" s="801"/>
      <c r="AL29" s="805"/>
      <c r="AM29" s="805"/>
      <c r="AN29" s="807"/>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42917</v>
      </c>
      <c r="N30" s="380">
        <f>'Evaluation Set-up'!D11</f>
        <v>44866</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1.3</v>
      </c>
      <c r="BB32" s="428">
        <f>ROUND(SUM(BB26:BB29)/('Evaluation Set-up'!$F$11+'Evaluation Set-up'!$G$11/12),2)</f>
        <v>2.35</v>
      </c>
      <c r="BC32" s="408">
        <f t="shared" ref="BC32" si="32">IFERROR(IF(((BB32-BA32)/BA32)&gt;1,"100+%",((BB32-BA32)/BA32)), "n/a")</f>
        <v>0.80769230769230771</v>
      </c>
      <c r="BE32" s="394" t="s">
        <v>27</v>
      </c>
      <c r="BF32" s="396">
        <f>Y8</f>
        <v>2</v>
      </c>
      <c r="BG32" s="396">
        <f>AD8</f>
        <v>2</v>
      </c>
      <c r="BH32" s="398" t="s">
        <v>343</v>
      </c>
    </row>
    <row r="33" spans="2:60">
      <c r="K33" s="369" t="s">
        <v>13</v>
      </c>
      <c r="L33" s="384">
        <f>Assumptions!I10</f>
        <v>7</v>
      </c>
      <c r="M33" s="384">
        <f>U9/('Evaluation Set-up'!$F$9+'Evaluation Set-up'!$G$9/12)</f>
        <v>5.2173913043478262</v>
      </c>
      <c r="N33" s="384">
        <f>Z9/('Evaluation Set-up'!$F$9+'Evaluation Set-up'!$G$9/12)</f>
        <v>9.1304347826086953</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0.52</v>
      </c>
      <c r="AW34" s="428">
        <f>ROUND(SUM(AW28:AW31)/('Evaluation Set-up'!$F$11+'Evaluation Set-up'!$G$11/12),2)</f>
        <v>0.78</v>
      </c>
      <c r="AX34" s="408">
        <f t="shared" ref="AX34" si="33">IFERROR(IF(((AW34-AV34)/AV34)&gt;1,"100+%",((AW34-AV34)/AV34)), "n/a")</f>
        <v>0.5</v>
      </c>
      <c r="AZ34" s="800" t="s">
        <v>154</v>
      </c>
      <c r="BA34" s="392" t="s">
        <v>16</v>
      </c>
      <c r="BB34" s="392" t="s">
        <v>17</v>
      </c>
      <c r="BC34" s="806" t="s">
        <v>25</v>
      </c>
      <c r="BE34" s="406" t="s">
        <v>346</v>
      </c>
      <c r="BF34" s="428">
        <f>ROUND(SUM(BF28:BF31)/('Evaluation Set-up'!$F$9+'Evaluation Set-up'!$G$9/12),2)</f>
        <v>0.52</v>
      </c>
      <c r="BG34" s="428">
        <f>ROUND(SUM(BG28:BG31)/('Evaluation Set-up'!$F$11+'Evaluation Set-up'!$G$11/12),2)</f>
        <v>0.78</v>
      </c>
      <c r="BH34" s="408">
        <f t="shared" ref="BH34" si="34">IFERROR(IF(((BG34-BF34)/BF34)&gt;1,"100+%",((BG34-BF34)/BF34)), "n/a")</f>
        <v>0.5</v>
      </c>
    </row>
    <row r="35" spans="2:60">
      <c r="K35" s="353" t="s">
        <v>151</v>
      </c>
      <c r="L35" s="384">
        <f>Assumptions!I12</f>
        <v>0</v>
      </c>
      <c r="M35" s="384">
        <f>U5/('Evaluation Set-up'!$F$9+'Evaluation Set-up'!$G$9/12)</f>
        <v>0</v>
      </c>
      <c r="N35" s="384">
        <f>Z5/('Evaluation Set-up'!$F$9+'Evaluation Set-up'!$G$9/12)</f>
        <v>0</v>
      </c>
      <c r="AZ35" s="801"/>
      <c r="BA35" s="393" t="str">
        <f>"("&amp;TEXT(ROUND('Evaluation Set-up'!$F$9+'Evaluation Set-up'!$G$9/12, 2), "0.00")&amp;" years"&amp;")"</f>
        <v>(3.83 years)</v>
      </c>
      <c r="BB35" s="393" t="str">
        <f>"("&amp;TEXT(ROUND('Evaluation Set-up'!$F$11+'Evaluation Set-up'!$G$11/12, 2), "0.00")&amp;" years"&amp;")"</f>
        <v>(3.83 years)</v>
      </c>
      <c r="BC35" s="807"/>
    </row>
    <row r="36" spans="2:60" ht="15.3">
      <c r="B36" s="370"/>
      <c r="C36" s="97"/>
      <c r="K36" s="353" t="s">
        <v>152</v>
      </c>
      <c r="L36" s="384">
        <f>Assumptions!I13</f>
        <v>0.4</v>
      </c>
      <c r="M36" s="384">
        <f>U6/('Evaluation Set-up'!$F$9+'Evaluation Set-up'!$G$9/12)</f>
        <v>0</v>
      </c>
      <c r="N36" s="384">
        <f>Z6/('Evaluation Set-up'!$F$9+'Evaluation Set-up'!$G$9/12)</f>
        <v>0.52173913043478259</v>
      </c>
      <c r="AZ36" s="394" t="s">
        <v>114</v>
      </c>
      <c r="BA36" s="396">
        <f>Y4</f>
        <v>0</v>
      </c>
      <c r="BB36" s="396">
        <f>AD4</f>
        <v>0</v>
      </c>
      <c r="BC36" s="398" t="s">
        <v>343</v>
      </c>
    </row>
    <row r="37" spans="2:60" ht="15.3">
      <c r="B37" s="370"/>
      <c r="C37" s="97"/>
      <c r="K37" s="353" t="s">
        <v>153</v>
      </c>
      <c r="L37" s="384">
        <f>Assumptions!I14</f>
        <v>1.4</v>
      </c>
      <c r="M37" s="384">
        <f>U7/('Evaluation Set-up'!$F$9+'Evaluation Set-up'!$G$9/12)</f>
        <v>1.3043478260869565</v>
      </c>
      <c r="N37" s="384">
        <f>Z7/('Evaluation Set-up'!$F$9+'Evaluation Set-up'!$G$9/12)</f>
        <v>1.826086956521739</v>
      </c>
      <c r="AZ37" s="394" t="s">
        <v>115</v>
      </c>
      <c r="BA37" s="396">
        <f>Y5</f>
        <v>0</v>
      </c>
      <c r="BB37" s="396">
        <f>AD5</f>
        <v>0</v>
      </c>
      <c r="BC37" s="398" t="s">
        <v>343</v>
      </c>
    </row>
    <row r="38" spans="2:60" ht="15.3">
      <c r="B38" s="370"/>
      <c r="C38" s="97"/>
      <c r="K38" s="353" t="s">
        <v>27</v>
      </c>
      <c r="L38" s="384">
        <f>Assumptions!I15</f>
        <v>5.2</v>
      </c>
      <c r="M38" s="384">
        <f>U8/('Evaluation Set-up'!$F$9+'Evaluation Set-up'!$G$9/12)</f>
        <v>3.9130434782608696</v>
      </c>
      <c r="N38" s="384">
        <f>Z8/('Evaluation Set-up'!$F$9+'Evaluation Set-up'!$G$9/12)</f>
        <v>6.7826086956521738</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0.52</v>
      </c>
      <c r="BB42" s="428">
        <f>ROUND(SUM(BB36:BB39)/('Evaluation Set-up'!$F$11+'Evaluation Set-up'!$G$11/12),2)</f>
        <v>0.78</v>
      </c>
      <c r="BC42" s="408">
        <f t="shared" ref="BC42" si="35">IFERROR(IF(((BB42-BA42)/BA42)&gt;1,"100+%",((BB42-BA42)/BA42)), "n/a")</f>
        <v>0.5</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8" t="s">
        <v>202</v>
      </c>
      <c r="T3" s="809"/>
      <c r="U3" s="809"/>
      <c r="V3" s="809"/>
      <c r="W3" s="809"/>
      <c r="X3" s="810"/>
      <c r="Y3" s="808" t="s">
        <v>203</v>
      </c>
      <c r="Z3" s="809"/>
      <c r="AA3" s="809"/>
      <c r="AB3" s="809"/>
      <c r="AC3" s="809"/>
      <c r="AD3" s="810"/>
      <c r="AE3" s="808" t="s">
        <v>204</v>
      </c>
      <c r="AF3" s="809"/>
      <c r="AG3" s="809"/>
      <c r="AH3" s="809"/>
      <c r="AI3" s="809"/>
      <c r="AJ3" s="810"/>
      <c r="AK3" s="808" t="s">
        <v>205</v>
      </c>
      <c r="AL3" s="809"/>
      <c r="AM3" s="809"/>
      <c r="AN3" s="809"/>
      <c r="AO3" s="809"/>
      <c r="AP3" s="810"/>
      <c r="AQ3" s="808" t="s">
        <v>206</v>
      </c>
      <c r="AR3" s="809"/>
      <c r="AS3" s="809"/>
      <c r="AT3" s="809"/>
      <c r="AU3" s="809"/>
      <c r="AV3" s="810"/>
      <c r="AW3" s="808" t="s">
        <v>207</v>
      </c>
      <c r="AX3" s="809"/>
      <c r="AY3" s="809"/>
      <c r="AZ3" s="809"/>
      <c r="BA3" s="809"/>
      <c r="BB3" s="810"/>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3" t="s">
        <v>234</v>
      </c>
      <c r="K11" s="835"/>
      <c r="L11" s="833" t="s">
        <v>230</v>
      </c>
      <c r="M11" s="834"/>
      <c r="N11" s="834"/>
      <c r="O11" s="834"/>
      <c r="P11" s="834"/>
      <c r="Q11" s="834"/>
      <c r="R11" s="834"/>
      <c r="S11" s="834"/>
      <c r="T11" s="834"/>
      <c r="U11" s="834"/>
      <c r="V11" s="834"/>
      <c r="W11" s="835"/>
      <c r="X11" s="48"/>
      <c r="Y11" s="833" t="s">
        <v>235</v>
      </c>
      <c r="Z11" s="835"/>
      <c r="AA11" s="833" t="s">
        <v>230</v>
      </c>
      <c r="AB11" s="834"/>
      <c r="AC11" s="834"/>
      <c r="AD11" s="834"/>
      <c r="AE11" s="834"/>
      <c r="AF11" s="834"/>
      <c r="AG11" s="834"/>
      <c r="AH11" s="834"/>
      <c r="AI11" s="834"/>
      <c r="AJ11" s="834"/>
      <c r="AK11" s="834"/>
      <c r="AL11" s="835"/>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6</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
      </c>
      <c r="O20" s="1" t="str">
        <f>IF(OR(DATE($J20, O$12, 1) &lt; 'Evaluation Set-up'!$D$9, DATE($J20, O$12, 1) &gt;= 'Evaluation Set-up'!$E$9), "", "Before")</f>
        <v/>
      </c>
      <c r="P20" s="1" t="str">
        <f>IF(OR(DATE($J20, P$12, 1) &lt; 'Evaluation Set-up'!$D$9, DATE($J20, P$12, 1) &gt;= 'Evaluation Set-up'!$E$9), "", "Before")</f>
        <v/>
      </c>
      <c r="Q20" s="1" t="str">
        <f>IF(OR(DATE($J20, Q$12, 1) &lt; 'Evaluation Set-up'!$D$9, DATE($J20, Q$12, 1) &gt;= 'Evaluation Set-up'!$E$9), "", "Before")</f>
        <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
      </c>
      <c r="Q24" s="1" t="str">
        <f>IF(OR(DATE($J24, Q$12, 1) &lt; 'Evaluation Set-up'!$D$9, DATE($J24, Q$12, 1) &gt;= 'Evaluation Set-up'!$E$9), "", "Before")</f>
        <v/>
      </c>
      <c r="R24" s="1" t="str">
        <f>IF(OR(DATE($J24, R$12, 1) &lt; 'Evaluation Set-up'!$D$9, DATE($J24, R$12, 1) &gt;= 'Evaluation Set-up'!$E$9), "", "Before")</f>
        <v/>
      </c>
      <c r="S24" s="1" t="str">
        <f>IF(OR(DATE($J24, S$12, 1) &lt; 'Evaluation Set-up'!$D$9, DATE($J24, S$12, 1) &gt;= 'Evaluation Set-up'!$E$9), "", "Before")</f>
        <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2</v>
      </c>
      <c r="AA25" s="1" t="str">
        <f>IF(OR(DATE($Y25, L$12, 1) &lt; 'Evaluation Set-up'!$D$11, DATE($Y25, L$12, 1) &gt;= 'Evaluation Set-up'!$E$11), "", "After")</f>
        <v/>
      </c>
      <c r="AB25" s="1" t="str">
        <f>IF(OR(DATE($Y25, M$12, 1) &lt; 'Evaluation Set-up'!$D$11, DATE($Y25, M$12, 1) &gt;= 'Evaluation Set-up'!$E$11), "", "After")</f>
        <v/>
      </c>
      <c r="AC25" s="1" t="str">
        <f>IF(OR(DATE($Y25, N$12, 1) &lt; 'Evaluation Set-up'!$D$11, DATE($Y25, N$12, 1) &gt;= 'Evaluation Set-up'!$E$11), "", "After")</f>
        <v/>
      </c>
      <c r="AD25" s="1" t="str">
        <f>IF(OR(DATE($Y25, O$12, 1) &lt; 'Evaluation Set-up'!$D$11, DATE($Y25, O$12, 1) &gt;= 'Evaluation Set-up'!$E$11), "", "After")</f>
        <v/>
      </c>
      <c r="AE25" s="1" t="str">
        <f>IF(OR(DATE($Y25, P$12, 1) &lt; 'Evaluation Set-up'!$D$11, DATE($Y25, P$12, 1) &gt;= 'Evaluation Set-up'!$E$11), "", "After")</f>
        <v/>
      </c>
      <c r="AF25" s="1" t="str">
        <f>IF(OR(DATE($Y25, Q$12, 1) &lt; 'Evaluation Set-up'!$D$11, DATE($Y25, Q$12, 1) &gt;= 'Evaluation Set-up'!$E$11), "", "After")</f>
        <v/>
      </c>
      <c r="AG25" s="1" t="str">
        <f>IF(OR(DATE($Y25, R$12, 1) &lt; 'Evaluation Set-up'!$D$11, DATE($Y25, R$12, 1) &gt;= 'Evaluation Set-up'!$E$11), "", "After")</f>
        <v/>
      </c>
      <c r="AH25" s="1" t="str">
        <f>IF(OR(DATE($Y25, S$12, 1) &lt; 'Evaluation Set-up'!$D$11, DATE($Y25, S$12, 1) &gt;= 'Evaluation Set-up'!$E$11), "", "After")</f>
        <v/>
      </c>
      <c r="AI25" s="1" t="str">
        <f>IF(OR(DATE($Y25, T$12, 1) &lt; 'Evaluation Set-up'!$D$11, DATE($Y25, T$12, 1) &gt;= 'Evaluation Set-up'!$E$11), "", "After")</f>
        <v/>
      </c>
      <c r="AJ25" s="1" t="str">
        <f>IF(OR(DATE($Y25, U$12, 1) &lt; 'Evaluation Set-up'!$D$11, DATE($Y25, U$12, 1) &gt;= 'Evaluation Set-up'!$E$11), "", "After")</f>
        <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0.28000000000000003</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t="e" cm="1" vm="1">
        <f t="array" ref="O7">_xlfn.REGEXEXTRACT(E5,"[0-9]{2}-[0-9]{2}-[0-9]{5}")</f>
        <v>#N/A</v>
      </c>
      <c r="AG7" s="520" t="s">
        <v>22</v>
      </c>
      <c r="AH7" s="521">
        <f>Before!$AF$9</f>
        <v>4</v>
      </c>
      <c r="AI7" s="522">
        <f>After!$AF$9</f>
        <v>5</v>
      </c>
      <c r="AJ7" s="513">
        <f>IFERROR(ROUND((AI7-AH7)/AH7,2), "n/a")</f>
        <v>0.25</v>
      </c>
    </row>
    <row r="8" spans="1:38">
      <c r="D8" s="495" t="s">
        <v>416</v>
      </c>
      <c r="E8" s="498"/>
      <c r="N8" s="98" t="s">
        <v>699</v>
      </c>
      <c r="O8" s="98" t="str" cm="1">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48" t="s">
        <v>419</v>
      </c>
      <c r="E14" s="839"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0"/>
      <c r="G14" s="840"/>
      <c r="H14" s="841"/>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49"/>
      <c r="E15" s="842"/>
      <c r="F15" s="843"/>
      <c r="G15" s="843"/>
      <c r="H15" s="844"/>
      <c r="AG15" s="525" t="s">
        <v>432</v>
      </c>
      <c r="AH15" s="523">
        <f>COUNTIFS(Before!$F$4:$F$1003,"&gt;=4",Before!$F$4:$F$1003,"&lt;=6",Before!$G$4:$G$1003,"O")</f>
        <v>1</v>
      </c>
      <c r="AI15" s="524">
        <f>COUNTIFS(After!$F$4:$F$1003,"&gt;=4",After!$F$4:$F$1003,"&lt;=6",After!$G$4:$G$1003,"O")</f>
        <v>2</v>
      </c>
      <c r="AJ15" s="514">
        <f t="shared" si="0"/>
        <v>1</v>
      </c>
    </row>
    <row r="16" spans="1:38">
      <c r="D16" s="849"/>
      <c r="E16" s="842"/>
      <c r="F16" s="843"/>
      <c r="G16" s="843"/>
      <c r="H16" s="844"/>
      <c r="AG16" s="525" t="s">
        <v>433</v>
      </c>
      <c r="AH16" s="523">
        <f>COUNTIFS(Before!$F$4:$F$1003,"&gt;=1",Before!$F$4:$F$1003,"&lt;=3")</f>
        <v>19</v>
      </c>
      <c r="AI16" s="524">
        <f>COUNTIFS(After!$F$4:$F$1003,"&gt;=1",After!$F$4:$F$1003,"&lt;=3")</f>
        <v>32</v>
      </c>
      <c r="AJ16" s="514">
        <f t="shared" si="0"/>
        <v>0.68</v>
      </c>
    </row>
    <row r="17" spans="4:36" ht="15" customHeight="1">
      <c r="D17" s="849"/>
      <c r="E17" s="842"/>
      <c r="F17" s="843"/>
      <c r="G17" s="843"/>
      <c r="H17" s="844"/>
      <c r="AG17" s="525" t="s">
        <v>425</v>
      </c>
      <c r="AH17" s="523">
        <f>Before!$AB$4</f>
        <v>0</v>
      </c>
      <c r="AI17" s="524">
        <f>After!$AB$4</f>
        <v>0</v>
      </c>
      <c r="AJ17" s="514" t="str">
        <f t="shared" si="0"/>
        <v>n/a</v>
      </c>
    </row>
    <row r="18" spans="4:36">
      <c r="D18" s="849"/>
      <c r="E18" s="842"/>
      <c r="F18" s="843"/>
      <c r="G18" s="843"/>
      <c r="H18" s="844"/>
      <c r="AG18" s="520" t="s">
        <v>421</v>
      </c>
      <c r="AH18" s="523">
        <f>SUM(Before!$AB$4:$AB$6)</f>
        <v>0</v>
      </c>
      <c r="AI18" s="524">
        <f>SUM(After!$AB$4:$AB$6)</f>
        <v>2</v>
      </c>
      <c r="AJ18" s="514" t="str">
        <f t="shared" si="0"/>
        <v>n/a</v>
      </c>
    </row>
    <row r="19" spans="4:36">
      <c r="D19" s="849"/>
      <c r="E19" s="842"/>
      <c r="F19" s="843"/>
      <c r="G19" s="843"/>
      <c r="H19" s="844"/>
      <c r="AG19" s="525" t="s">
        <v>422</v>
      </c>
      <c r="AH19" s="523">
        <f>SUM(Before!$AB$4:$AB$5)</f>
        <v>0</v>
      </c>
      <c r="AI19" s="524">
        <f>SUM(After!$AB$4:$AB$5)</f>
        <v>0</v>
      </c>
      <c r="AJ19" s="514" t="str">
        <f t="shared" si="0"/>
        <v>n/a</v>
      </c>
    </row>
    <row r="20" spans="4:36" ht="14.7" thickBot="1">
      <c r="D20" s="850"/>
      <c r="E20" s="845"/>
      <c r="F20" s="846"/>
      <c r="G20" s="846"/>
      <c r="H20" s="847"/>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6"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37"/>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37"/>
      <c r="E31" s="541" t="str">
        <f>"Division Traffic Engineer ("&amp;_xlfn.XLOOKUP(E22,'Email List'!B:B,'Email List'!I:I)&amp;")"</f>
        <v>Division Traffic Engineer (Ashley Lowery + Ben Upshaw)</v>
      </c>
      <c r="F31" s="542" t="str">
        <f>_xlfn.XLOOKUP($E$22,'Email List'!$B:$B,'Email List'!J:J)</f>
        <v>aclowery1@ncdot.gov</v>
      </c>
      <c r="G31" s="543">
        <f>_xlfn.XLOOKUP($E$22,'Email List'!$B:$B,'Email List'!K:K)</f>
        <v>46233</v>
      </c>
      <c r="H31"/>
      <c r="AI31" s="507"/>
    </row>
    <row r="32" spans="4:36" ht="14.7" thickBot="1">
      <c r="D32" s="838"/>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6" t="s">
        <v>562</v>
      </c>
      <c r="E33" s="538" t="s">
        <v>690</v>
      </c>
      <c r="F33" s="547" t="s">
        <v>563</v>
      </c>
      <c r="G33" s="548" t="s">
        <v>546</v>
      </c>
      <c r="H33" s="257"/>
      <c r="AI33" s="505"/>
    </row>
    <row r="34" spans="4:35">
      <c r="D34" s="837"/>
      <c r="E34" s="541" t="s">
        <v>689</v>
      </c>
      <c r="F34" s="549" t="s">
        <v>564</v>
      </c>
      <c r="G34" s="550" t="s">
        <v>546</v>
      </c>
      <c r="H34"/>
      <c r="AI34" s="507"/>
    </row>
    <row r="35" spans="4:35">
      <c r="D35" s="837"/>
      <c r="E35" s="541" t="s">
        <v>688</v>
      </c>
      <c r="F35" s="549" t="s">
        <v>565</v>
      </c>
      <c r="G35" s="550" t="s">
        <v>546</v>
      </c>
      <c r="H35"/>
      <c r="AI35" s="508"/>
    </row>
    <row r="36" spans="4:35">
      <c r="D36" s="837"/>
      <c r="E36" s="541" t="s">
        <v>687</v>
      </c>
      <c r="F36" s="549" t="s">
        <v>619</v>
      </c>
      <c r="G36" s="550" t="s">
        <v>546</v>
      </c>
      <c r="H36"/>
      <c r="AI36" s="98"/>
    </row>
    <row r="37" spans="4:35">
      <c r="D37" s="837"/>
      <c r="E37" s="541" t="s">
        <v>686</v>
      </c>
      <c r="F37" s="549" t="s">
        <v>566</v>
      </c>
      <c r="G37" s="550" t="s">
        <v>546</v>
      </c>
      <c r="H37"/>
      <c r="AI37" s="98"/>
    </row>
    <row r="38" spans="4:35">
      <c r="D38" s="837"/>
      <c r="E38" s="541" t="s">
        <v>685</v>
      </c>
      <c r="F38" s="549" t="s">
        <v>568</v>
      </c>
      <c r="G38" s="550" t="s">
        <v>546</v>
      </c>
      <c r="H38"/>
      <c r="AI38" s="98"/>
    </row>
    <row r="39" spans="4:35">
      <c r="D39" s="837"/>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37"/>
      <c r="E40" s="541" t="s">
        <v>694</v>
      </c>
      <c r="F40" s="549" t="s">
        <v>695</v>
      </c>
      <c r="G40" s="550" t="s">
        <v>546</v>
      </c>
      <c r="H40"/>
      <c r="AI40" s="98"/>
    </row>
    <row r="41" spans="4:35">
      <c r="D41" s="837"/>
      <c r="E41" s="541" t="s">
        <v>571</v>
      </c>
      <c r="F41" s="549" t="str">
        <f>IF(E23="Y","dishak@ncdot.gov","")</f>
        <v/>
      </c>
      <c r="G41" s="550" t="s">
        <v>546</v>
      </c>
      <c r="H41"/>
      <c r="AI41" s="98"/>
    </row>
    <row r="42" spans="4:35">
      <c r="D42" s="837"/>
      <c r="E42" s="541" t="str">
        <f>"Division Engineer ("&amp;_xlfn.XLOOKUP(E22,'Email List'!B:B,'Email List'!R:R)&amp;")"</f>
        <v>Division Engineer (Becca Gallas)</v>
      </c>
      <c r="F42" s="542" t="str">
        <f>_xlfn.XLOOKUP($E$22,'Email List'!$B:$B,'Email List'!S:S)</f>
        <v>rjgallas@ncdot.gov</v>
      </c>
      <c r="G42" s="543">
        <f>_xlfn.XLOOKUP($E$22,'Email List'!$B:$B,'Email List'!T:T)</f>
        <v>46233</v>
      </c>
      <c r="H42"/>
      <c r="AI42" s="98"/>
    </row>
    <row r="43" spans="4:35">
      <c r="D43" s="837"/>
      <c r="E43" s="541" t="s">
        <v>574</v>
      </c>
      <c r="F43" s="549" t="str">
        <f>IF(E24="Y","nhorne@ncdot.gov","")</f>
        <v/>
      </c>
      <c r="G43" s="550" t="s">
        <v>546</v>
      </c>
      <c r="H43"/>
      <c r="AI43" s="98"/>
    </row>
    <row r="44" spans="4:35">
      <c r="D44" s="837"/>
      <c r="E44" s="541" t="s">
        <v>575</v>
      </c>
      <c r="F44" s="549" t="str">
        <f>IF(E25="Y","sdlowry@ncdot.gov","")</f>
        <v/>
      </c>
      <c r="G44" s="550" t="s">
        <v>546</v>
      </c>
      <c r="H44"/>
      <c r="AI44" s="98"/>
    </row>
    <row r="45" spans="4:35" ht="14.7" thickBot="1">
      <c r="D45" s="838"/>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1" t="str">
        <f>_xlfn.CONCAT(IF(OR(F29="Vacant",F29="ALREADY INCLUDED"),"",_xlfn.CONCAT(F29,"; ")),IF(OR(F30="Vacant",F30="ALREADY INCLUDED"),"",_xlfn.CONCAT(F30,"; ")),IF(OR(F31="Vacant",F31="ALREADY INCLUDED"),"",F31),IF(OR(F32="Vacant",F32="ALREADY INCLUDED",F32=""),"",_xlfn.CONCAT("; ",F32)))</f>
        <v>tjfowler2@ncdot.gov; aclowery1@ncdot.gov</v>
      </c>
      <c r="F48" s="852"/>
      <c r="G48" s="852"/>
      <c r="H48" s="853"/>
      <c r="I48" s="509"/>
      <c r="AI48" s="98"/>
    </row>
    <row r="49" spans="4:35" ht="32.25" customHeight="1" thickBot="1">
      <c r="D49" s="555" t="s">
        <v>562</v>
      </c>
      <c r="E49" s="854"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rjgallas@ncdot.gov</v>
      </c>
      <c r="F49" s="855"/>
      <c r="G49" s="855"/>
      <c r="H49" s="856"/>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2026-10-07T12:52:59Z</dcterms:modified>
</cp:coreProperties>
</file>