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30" activeTab="1"/>
  </bookViews>
  <sheets>
    <sheet name="projeplanı" sheetId="11" r:id="rId1"/>
    <sheet name="open issues" sheetId="12" r:id="rId2"/>
  </sheets>
  <definedNames>
    <definedName name="_xlnm._FilterDatabase" localSheetId="1" hidden="1">'open issues'!$A$1:$H$91</definedName>
    <definedName name="Display_Week">projeplanı!$E$3</definedName>
    <definedName name="_xlnm.Print_Titles" localSheetId="0">projeplanı!$3:$5</definedName>
    <definedName name="Project_Start">projeplanı!$E$2</definedName>
    <definedName name="task_end" localSheetId="0">projeplanı!$G1</definedName>
    <definedName name="task_progress" localSheetId="0">projeplanı!$D1</definedName>
    <definedName name="task_start" localSheetId="0">projeplanı!$E1</definedName>
    <definedName name="today" localSheetId="0">TODAY()</definedName>
  </definedNames>
  <calcPr calcId="144525"/>
</workbook>
</file>

<file path=xl/sharedStrings.xml><?xml version="1.0" encoding="utf-8"?>
<sst xmlns="http://schemas.openxmlformats.org/spreadsheetml/2006/main" count="414" uniqueCount="198">
  <si>
    <t>HRM</t>
  </si>
  <si>
    <t xml:space="preserve"> </t>
  </si>
  <si>
    <t>Başlanğıc</t>
  </si>
  <si>
    <t>Hefteni göster</t>
  </si>
  <si>
    <t>İşin adı</t>
  </si>
  <si>
    <t>ASSIGNED
TO</t>
  </si>
  <si>
    <t>Reallaşma</t>
  </si>
  <si>
    <t>başlanğıc</t>
  </si>
  <si>
    <t>müddet</t>
  </si>
  <si>
    <t>Bitiş</t>
  </si>
  <si>
    <t>DAYS</t>
  </si>
  <si>
    <t>Personal Adminstration (PA)</t>
  </si>
  <si>
    <t>İşçi məlumatları</t>
  </si>
  <si>
    <t>İşçi profili</t>
  </si>
  <si>
    <t>İşə qəbul</t>
  </si>
  <si>
    <t>İşdən çıxış</t>
  </si>
  <si>
    <t>Struktur dəyişikliyi</t>
  </si>
  <si>
    <t>Time Management (TM)</t>
  </si>
  <si>
    <t>Qrafiklər</t>
  </si>
  <si>
    <t>Behruz</t>
  </si>
  <si>
    <t>İcazələr</t>
  </si>
  <si>
    <t>Tabel</t>
  </si>
  <si>
    <t>Maya</t>
  </si>
  <si>
    <t>Əlavə saat</t>
  </si>
  <si>
    <t>Giriş Çıxış</t>
  </si>
  <si>
    <t>Məzuniyyet hakları</t>
  </si>
  <si>
    <t>Xeta raporu</t>
  </si>
  <si>
    <t>Güzəştlər</t>
  </si>
  <si>
    <t xml:space="preserve">               </t>
  </si>
  <si>
    <t>Payroll</t>
  </si>
  <si>
    <t>Məzuniyyət/Bülleten hesablama prg.</t>
  </si>
  <si>
    <t>Əlavə ödəmə və kəsintilər</t>
  </si>
  <si>
    <t>Ə/H hesablama cədvəli</t>
  </si>
  <si>
    <t>Ödəmə maaş billgiləri</t>
  </si>
  <si>
    <t>Ödeme tarixçəsi_payresult</t>
  </si>
  <si>
    <t>Personal Documentation (PD)</t>
  </si>
  <si>
    <t>Əmrlər</t>
  </si>
  <si>
    <t>1.     mezuniyyetden geri çağrılma emri.docx</t>
  </si>
  <si>
    <t>2.     Məzuniyyət əmri - ödənişsiz.DOC</t>
  </si>
  <si>
    <t>3.     Məzuniyyət əmri - əmək.docx</t>
  </si>
  <si>
    <t>4.     Mükafat əmri.DOC</t>
  </si>
  <si>
    <t>5.     Sosial mezuniyyet emri.docx</t>
  </si>
  <si>
    <t>6.     Ştat əmri -əlavə.DOC</t>
  </si>
  <si>
    <t>7.     Ştat əmri -ləğv.DOC</t>
  </si>
  <si>
    <t>8.     Ştat əmri- ştat cədvəlinin təsdiqi.DOC</t>
  </si>
  <si>
    <t>9.     Vəzifə dəyişikliyi əmri.DOC</t>
  </si>
  <si>
    <t>10.  Avans əmri.DOC</t>
  </si>
  <si>
    <t>11.  Ezamiyyət əmri.DOC</t>
  </si>
  <si>
    <t>12.  Əvəzgün verilmesi hq emr.docx</t>
  </si>
  <si>
    <t>13.  Xitam əmri.DOC</t>
  </si>
  <si>
    <t>14.  iş vaxtından artıq iş emri.docx</t>
  </si>
  <si>
    <t>15.  İşə qəbul əmri.DOC</t>
  </si>
  <si>
    <t>16.  qısaldilmis is vaxti emri.docx</t>
  </si>
  <si>
    <t>17.  qrafik deyisikliyi emri.docx</t>
  </si>
  <si>
    <t>18.  Maaş dəyişikliyi əmri.DOC</t>
  </si>
  <si>
    <t>19.  mezuniyyet (qismen ödenisli).docx</t>
  </si>
  <si>
    <t>Əmək Müqaviləsi və Əlavə</t>
  </si>
  <si>
    <t>Əmr təqib programı</t>
  </si>
  <si>
    <t>Organization Management (OM)</t>
  </si>
  <si>
    <t>Struktur vahidlərinin yaradılması</t>
  </si>
  <si>
    <t>Vəzifələrin yaradılması</t>
  </si>
  <si>
    <t>Org chartın hazırlanması</t>
  </si>
  <si>
    <t>Ştat cədvəli</t>
  </si>
  <si>
    <t>Portal</t>
  </si>
  <si>
    <t>İcaze sistemi</t>
  </si>
  <si>
    <t>Məlumatlandırma sistemi</t>
  </si>
  <si>
    <t>Reporting</t>
  </si>
  <si>
    <t>PA reportları</t>
  </si>
  <si>
    <t>TM reportları</t>
  </si>
  <si>
    <t>Dövlet reportları</t>
  </si>
  <si>
    <t>Payroll reportları</t>
  </si>
  <si>
    <t>Maintance</t>
  </si>
  <si>
    <t>Back up alınması</t>
  </si>
  <si>
    <t>Toplu importlar</t>
  </si>
  <si>
    <t>Toplu eksportlar</t>
  </si>
  <si>
    <t>Yetkilendirmə</t>
  </si>
  <si>
    <t>Security</t>
  </si>
  <si>
    <t>Audit log</t>
  </si>
  <si>
    <t>Şirkət Məlumatları</t>
  </si>
  <si>
    <t>No</t>
  </si>
  <si>
    <t>Modul</t>
  </si>
  <si>
    <t>İş</t>
  </si>
  <si>
    <t>Assigned To</t>
  </si>
  <si>
    <t>Data Open</t>
  </si>
  <si>
    <t>update</t>
  </si>
  <si>
    <t>Status</t>
  </si>
  <si>
    <t>Resolution / Notes</t>
  </si>
  <si>
    <t>Test case 4</t>
  </si>
  <si>
    <t>emek funksiyasi muqavileye gelmir</t>
  </si>
  <si>
    <t>Maya x.</t>
  </si>
  <si>
    <t>Closed</t>
  </si>
  <si>
    <t>emek muqavilesinin sertleri menusunda daxil edirik. Emek muqavilesindeki 3,1 bendi</t>
  </si>
  <si>
    <t>emek muqavilesinin muddeti endindeki hec ne muqavileye gelmir</t>
  </si>
  <si>
    <t>muqavile dusmur sisteme</t>
  </si>
  <si>
    <t>Sənədlər</t>
  </si>
  <si>
    <t>Xitam əmri</t>
  </si>
  <si>
    <t>sistemde yoxdur</t>
  </si>
  <si>
    <t>is stajinda 3 cu dstrdeki melumat evvelki iki setrin cemi olmalidir</t>
  </si>
  <si>
    <t>menfi de melumat girmek olur. Ustelik gun sayi 31 den cox girilmemelidi. 1 ay bitdikde gun sayi avtomatik aya kecmelidir</t>
  </si>
  <si>
    <t>ise qebul emri cixmir</t>
  </si>
  <si>
    <t>emr sisteme dusmur</t>
  </si>
  <si>
    <t>muqavilede 7,4 bendine emek muqavilesinin sertlerinde Mülkiyyət münasibətlərinin tənzimlənməsi de olan melumat gelmelidir</t>
  </si>
  <si>
    <t>muqavilede 9.5 bendine Əmək müqaviləsinin şərtləri menusundeki Əmək müqaviləsinə xitam verilməsi barədə tərəflərin müəyyən etdiyi hallar bendine yazilan melumat gelmelidir</t>
  </si>
  <si>
    <t>muqavilenin sonundaki tereflerin imzalari ve unvanlari gelmir</t>
  </si>
  <si>
    <t>Mükafat əmri</t>
  </si>
  <si>
    <t>stat cedvelinde view da yuxari hissede melumatlar olmasin demisdim kecen defe de. Ancaq printde olacaq bu melumatlar.</t>
  </si>
  <si>
    <t>ok(localda bu dediyiniz formadadir,bir cox duzelisiniz localda mende islekdir) . Pdf den de silinib. Pdf de qalmalidir ustdeki melumatlar</t>
  </si>
  <si>
    <t>tehsil muqavileye gelmir</t>
  </si>
  <si>
    <t>toplam emek haqqi muqavileye yalnis gelir</t>
  </si>
  <si>
    <t>maas bilgilerindeki setr. Muqavilede 4.1.muqavile dusmur sisteme. Muqavile dusmedi deye test ede bilmirem</t>
  </si>
  <si>
    <t>Pa</t>
  </si>
  <si>
    <t>İş yeri barədə məlumat</t>
  </si>
  <si>
    <t>İslemir. Hec bir iscini pa terefden struktura teyin elemek olmur.</t>
  </si>
  <si>
    <t>İşə qəbul edilmiş işçinin əmək müqaviləsinin avtomatik hazırlanması</t>
  </si>
  <si>
    <t>Yene islemir. 2 nefer isci ise qebul etdim, hec biri siyahiya bele dusmedi. İsci test5</t>
  </si>
  <si>
    <t>İşə qəbul edilmiş işçinin işə qəbul əmrinin avtomatik hazırlanması</t>
  </si>
  <si>
    <t>ayliq toplam maas vezife maasi ile mukafatin cemi olmalidir</t>
  </si>
  <si>
    <t>bankin adi muqavileye yalnis gelir. Muqaviledeki 4,6 bendi</t>
  </si>
  <si>
    <t>Şirkət məlumatları</t>
  </si>
  <si>
    <t>düzəliş (servis xidmətin əlavə elədim)</t>
  </si>
  <si>
    <t>ok</t>
  </si>
  <si>
    <t>emek muqavilesini sertlerine hec ne daxil etmek olmur,save getmir</t>
  </si>
  <si>
    <t>Əmək muqavilesinin serlerinde eger muqavile muddetlidirse ondan sonraki 2 setr acilacaq, muddetli deyilse acilmayacaq sonraki 2 setr: Əmək müqaviləsinin müddətli bağlanma səbəbləri ve Müddətli əmək müqaviləsinin bağlanma tarixləri</t>
  </si>
  <si>
    <t>düzelmeyib</t>
  </si>
  <si>
    <t>Əmək muqavilesinin serterinde eger muqavile muddetlidirse ondan sonraki 2 setr acilacaq, muddetli deyilse acilmayacaq sonraki 2 setr: Əmək müqaviləsinin müddətli bağlanma səbəbləri ve Müddətli əmək müqaviləsinin bağlanma tarixləri</t>
  </si>
  <si>
    <t>Əsas və ya əlavə iş yeri olması barədə qeyd muqavileye gelmir</t>
  </si>
  <si>
    <t>Insan resurslarinin altinda Direktor pozisiyasi duzeltmek isteyirem gedir dusur asagi?ama altinda olmalidir/</t>
  </si>
  <si>
    <t>Struktura aid vezife hemin strukturun altinda gelmelidir, onsan sonra ona bagli strukturlar gelmelidir.</t>
  </si>
  <si>
    <t>İs vaxtinin ucotunda sirket filtirine yeni sirketler gelmir</t>
  </si>
  <si>
    <t xml:space="preserve">is yeri barededen status bilgisi silinmelidir. </t>
  </si>
  <si>
    <t>helelik qalsin</t>
  </si>
  <si>
    <t>isden cixarilan adam isci siyahisinda silinir, bilinmir hara oldu. Danisigimiza esasen qarsisinda statusuactivden passive deyismeli ve siyahida qalmalidir</t>
  </si>
  <si>
    <t>isden cixisda combolarin hec biri acilmir</t>
  </si>
  <si>
    <t>mukafat meblegi yazilan alan mecburi olmayacaq</t>
  </si>
  <si>
    <t>PA da fin 7 herf simvol olmalidir</t>
  </si>
  <si>
    <t>PA</t>
  </si>
  <si>
    <t>PA da vetendasliginda ölke siyahisi cixmalidir,daha önce de yazmisdim</t>
  </si>
  <si>
    <t>tam liste tekrar verilecek</t>
  </si>
  <si>
    <t>PA daki strukturda diger terefdeki strukturdaki vezifeler gelmir.</t>
  </si>
  <si>
    <t>strukturda yaradilan vezifeler pa daki is yeri barede melumata gelmir</t>
  </si>
  <si>
    <t>senedler-muqavilelerde isci filtri islemir. Sirketi secib sonra isciye filtr verende hec ne cixmir</t>
  </si>
  <si>
    <t>Sinaq muddetindeki 2ci box islemir</t>
  </si>
  <si>
    <t>struktur melumatlari muqavileye gelmir</t>
  </si>
  <si>
    <t>Strukturun performans yaxsilasdirmasi</t>
  </si>
  <si>
    <t>şekil elave edende problemler cixir. Video atmisam maile. Sonraki sekilleri atanda evvelkini goturur</t>
  </si>
  <si>
    <t>is yeri barede melumatda view islemir</t>
  </si>
  <si>
    <t>stat cedvelinde axtar, yukle ve cap et yuxari hissede solda, siraynan olmalidir. Secim edin yazisinin altinda</t>
  </si>
  <si>
    <t>Maaş deyisikliyi tarixcesi tutulmalidir</t>
  </si>
  <si>
    <t>Open</t>
  </si>
  <si>
    <t>Vəzifə dəyişikliyi əmri</t>
  </si>
  <si>
    <t>çalışma strukturu dogru deyi. Adamin id si deyisir her defe</t>
  </si>
  <si>
    <t xml:space="preserve">Maaş deyisikliyi emri hazirlanmalı. </t>
  </si>
  <si>
    <t>emr bos gelir. Kohne ve yeni maaş loga göre düz gelmir</t>
  </si>
  <si>
    <t>STRUKTUR</t>
  </si>
  <si>
    <t>Ştat cedvelinin tamamlanması</t>
  </si>
  <si>
    <t xml:space="preserve">ştatlarin sayi sehv gelir. Maaslar sehvdi. </t>
  </si>
  <si>
    <t>Avans əmri hazırlanmalı</t>
  </si>
  <si>
    <t>axirinci emr gelmir</t>
  </si>
  <si>
    <t>İsden cixis menusu ve ekrani duzeldilecek</t>
  </si>
  <si>
    <t>isden cixis okdi , ama isden cixan adamin melumatlarina baxanda hec ne gorsenmir.</t>
  </si>
  <si>
    <t>TM</t>
  </si>
  <si>
    <t>Tabelde deyisiklikler</t>
  </si>
  <si>
    <t xml:space="preserve">her hansi bir tarixi acib bagliyin.sonra hemin tarixden onceki tarixi acib baglayin. </t>
  </si>
  <si>
    <t>Sirket filtlri bilgi tiplerinden yigisdirilmali ve esas menuye elave edilmelidir. Eks halda bezi bilgi tiplerinde bu filtr var bezilerinde yoxdur, islemede problem yaradir</t>
  </si>
  <si>
    <r>
      <rPr>
        <sz val="9"/>
        <rFont val="Calibri"/>
        <charset val="134"/>
        <scheme val="major"/>
      </rPr>
      <t xml:space="preserve">aile melumatlari, herbi melumatlar, emek muqavilesinin sertleri , diger melumatlar yeni melumat daxil etdikden sonra avtomatik refresh olmur. </t>
    </r>
    <r>
      <rPr>
        <sz val="9"/>
        <color rgb="FFFF0000"/>
        <rFont val="Calibri"/>
        <charset val="134"/>
        <scheme val="major"/>
      </rPr>
      <t>Ekrandaki melumatlar sifirlanmir.</t>
    </r>
  </si>
  <si>
    <t>tibbi melumatlar duzelmeyib</t>
  </si>
  <si>
    <t>Əmək haqqı melumatlarinda maasin deyisme sebebi ilk ise girisde mecburi olmayacaq.</t>
  </si>
  <si>
    <t>oldugu kimi qalir</t>
  </si>
  <si>
    <t>İşe qebul toplu importu</t>
  </si>
  <si>
    <t>şablon normal dusmur</t>
  </si>
  <si>
    <t>servis melumati muqavileye yalnis gelir 4.22 bendi</t>
  </si>
  <si>
    <t>yükle dedikden sonra emek muqavilesi yuklenmir</t>
  </si>
  <si>
    <t>stat cedveli guncel strukturdaki melumatlari vermir. Vezifelerin hamisini gostermir</t>
  </si>
  <si>
    <t>duzelis eledim  isleyir</t>
  </si>
  <si>
    <t>stat cedvelinde stat vahidinin sayi duz deyil, aylik emek haqqi fondu duz deyil</t>
  </si>
  <si>
    <t>stat cedvelinde yukle dedikde duzgun atmir,pdf yarimciqdi</t>
  </si>
  <si>
    <t>tam siyahi dusmur</t>
  </si>
  <si>
    <t>ştat cedveli islemir</t>
  </si>
  <si>
    <t>veifesi muqavileye gelmir</t>
  </si>
  <si>
    <t>vezife masi muqavileye yalnis gelir</t>
  </si>
  <si>
    <r>
      <rPr>
        <sz val="9"/>
        <rFont val="Calibri"/>
        <charset val="134"/>
        <scheme val="major"/>
      </rPr>
      <t xml:space="preserve">yeri sehvdi. Bu yer toplam ucundu. 4,2 ye gelmelidi bu. muqavile dusmur sisteme.Muqavile dusmedi deye test ede bilmirem. </t>
    </r>
    <r>
      <rPr>
        <sz val="9"/>
        <color rgb="FFFF0000"/>
        <rFont val="Calibri"/>
        <charset val="134"/>
        <scheme val="major"/>
      </rPr>
      <t>Tekrar maas bilgisi dusdu,emri ilkin input ile cixardi</t>
    </r>
  </si>
  <si>
    <t>iscilerin listesinden adina view edib baxanda telefon nomrelerinin yeri sehv cixir/ mobil terine ev telefonu cixir</t>
  </si>
  <si>
    <t>isci listesindeki view da is yeri melumatlari gelmir</t>
  </si>
  <si>
    <t>isledim bunu ( profil sehvesi daha evvel islendiyi ucun bu hisse  islenmemisdi)</t>
  </si>
  <si>
    <t>isci listesindeki view da sekli deyisende sekil deyismir</t>
  </si>
  <si>
    <t>Behruz (Mayya x)</t>
  </si>
  <si>
    <t>men Eledim</t>
  </si>
  <si>
    <t>muqavilenin baglanma tarixi muqavileye gelmir. 1.2 bendinin yuxarisi</t>
  </si>
  <si>
    <t>tarixi duzeltdim artiq gelir</t>
  </si>
  <si>
    <t>3.1 bendine emek funksiyasinin hamisi gelmir</t>
  </si>
  <si>
    <t>data basada 300 simvol limit qoymusdum onu deyisdim indi isleyecek</t>
  </si>
  <si>
    <t>muqavilede 4.4 bendine "Maaşına əlavə - müqavilə" deki reqem gelmelidir. Test 10 iscisinde var bu reqem.</t>
  </si>
  <si>
    <t>duzelis eledim isledi</t>
  </si>
  <si>
    <t>isden cixan adam emr muqavile menusune gelmir deye xitam emrini falan gormek olmur</t>
  </si>
  <si>
    <t>eger emek muqavilesi muddetsizdirse, 2.3 bendi boş gelmelidir.</t>
  </si>
  <si>
    <t xml:space="preserve">duzelis eledim </t>
  </si>
  <si>
    <t>strukturun asagi hissesinde rollari tutdugumuz yerde isci listinde lazimsiz melumatlar cixir. Bos pozisyonlar ve s.</t>
  </si>
  <si>
    <t>Test</t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</si>
</sst>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ddd\,\ m/d/yyyy"/>
    <numFmt numFmtId="177" formatCode="d"/>
    <numFmt numFmtId="178" formatCode="m/d/yy;@"/>
    <numFmt numFmtId="179" formatCode="[$-F800]dddd\,\ mmmm\ dd\,\ yyyy"/>
    <numFmt numFmtId="180" formatCode="[$-409]d\-mmm;@"/>
    <numFmt numFmtId="181" formatCode="mmm\ d\,\ yyyy"/>
  </numFmts>
  <fonts count="43">
    <font>
      <sz val="11"/>
      <color theme="1"/>
      <name val="Calibri"/>
      <charset val="134"/>
      <scheme val="minor"/>
    </font>
    <font>
      <sz val="9"/>
      <name val="Calibri"/>
      <charset val="134"/>
      <scheme val="major"/>
    </font>
    <font>
      <b/>
      <sz val="9"/>
      <name val="Calibri"/>
      <charset val="134"/>
      <scheme val="major"/>
    </font>
    <font>
      <sz val="9"/>
      <color theme="2"/>
      <name val="Calibri"/>
      <charset val="134"/>
      <scheme val="major"/>
    </font>
    <font>
      <sz val="9"/>
      <color rgb="FF00B050"/>
      <name val="Calibri"/>
      <charset val="134"/>
      <scheme val="major"/>
    </font>
    <font>
      <sz val="9"/>
      <color rgb="FFFF0000"/>
      <name val="Calibri"/>
      <charset val="134"/>
      <scheme val="major"/>
    </font>
    <font>
      <sz val="14"/>
      <color theme="1"/>
      <name val="Calibri"/>
      <charset val="134"/>
      <scheme val="major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b/>
      <sz val="22"/>
      <color theme="1" tint="0.349986266670736"/>
      <name val="Calibri"/>
      <charset val="134"/>
      <scheme val="major"/>
    </font>
    <font>
      <b/>
      <sz val="20"/>
      <color theme="4" tint="-0.249977111117893"/>
      <name val="Calibri"/>
      <charset val="134"/>
      <scheme val="major"/>
    </font>
    <font>
      <sz val="10"/>
      <name val="Calibri"/>
      <charset val="134"/>
      <scheme val="major"/>
    </font>
    <font>
      <b/>
      <sz val="9"/>
      <color theme="0"/>
      <name val="Calibri"/>
      <charset val="134"/>
      <scheme val="major"/>
    </font>
    <font>
      <b/>
      <sz val="8"/>
      <color theme="0"/>
      <name val="Calibri"/>
      <charset val="134"/>
      <scheme val="major"/>
    </font>
    <font>
      <b/>
      <sz val="14"/>
      <color rgb="FF9C0006"/>
      <name val="Calibri"/>
      <charset val="134"/>
      <scheme val="minor"/>
    </font>
    <font>
      <sz val="14"/>
      <name val="Calibri"/>
      <charset val="134"/>
      <scheme val="major"/>
    </font>
    <font>
      <b/>
      <sz val="14"/>
      <color theme="1" tint="0.249946592608417"/>
      <name val="Calibri"/>
      <charset val="134"/>
      <scheme val="major"/>
    </font>
    <font>
      <sz val="11"/>
      <color theme="1" tint="0.249946592608417"/>
      <name val="Calibri"/>
      <charset val="134"/>
      <scheme val="major"/>
    </font>
    <font>
      <sz val="11"/>
      <color rgb="FFFF0000"/>
      <name val="Calibri"/>
      <charset val="134"/>
      <scheme val="major"/>
    </font>
    <font>
      <b/>
      <sz val="11"/>
      <color theme="1" tint="0.499984740745262"/>
      <name val="Calibri"/>
      <charset val="134"/>
      <scheme val="major"/>
    </font>
    <font>
      <sz val="9"/>
      <name val="Calibri"/>
      <charset val="134"/>
      <scheme val="major"/>
    </font>
    <font>
      <sz val="8"/>
      <color theme="0"/>
      <name val="Calibri"/>
      <charset val="134"/>
      <scheme val="major"/>
    </font>
    <font>
      <sz val="11"/>
      <color rgb="FF9C0006"/>
      <name val="Calibri"/>
      <charset val="186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4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0"/>
      <name val="Arial"/>
      <charset val="162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1" tint="0.249946592608417"/>
      <name val="Calibri"/>
      <charset val="134"/>
      <scheme val="maj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6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theme="0" tint="-0.349986266670736"/>
      </right>
      <top/>
      <bottom/>
      <diagonal/>
    </border>
    <border>
      <left/>
      <right/>
      <top style="medium">
        <color theme="0" tint="-0.149937437055574"/>
      </top>
      <bottom style="medium">
        <color theme="0" tint="-0.149937437055574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/>
      <right style="thin">
        <color theme="0" tint="-0.149906918546098"/>
      </right>
      <top style="medium">
        <color theme="0" tint="-0.149937437055574"/>
      </top>
      <bottom style="medium">
        <color theme="0" tint="-0.149937437055574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37437055574"/>
      </bottom>
      <diagonal/>
    </border>
    <border>
      <left style="thin">
        <color theme="0" tint="-0.149906918546098"/>
      </left>
      <right style="thin">
        <color theme="0" tint="-0.149906918546098"/>
      </right>
      <top style="medium">
        <color theme="0" tint="-0.149937437055574"/>
      </top>
      <bottom style="medium">
        <color theme="0" tint="-0.14993743705557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3" applyFill="0">
      <alignment horizontal="left" vertical="center" indent="2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0" fillId="0" borderId="3" applyFill="0">
      <alignment horizontal="center" vertical="center"/>
    </xf>
    <xf numFmtId="0" fontId="25" fillId="23" borderId="14" applyNumberFormat="0" applyAlignment="0" applyProtection="0">
      <alignment vertical="center"/>
    </xf>
    <xf numFmtId="0" fontId="31" fillId="0" borderId="0" applyNumberFormat="0" applyFill="0" applyProtection="0">
      <alignment vertical="top"/>
    </xf>
    <xf numFmtId="0" fontId="0" fillId="20" borderId="13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0" fillId="0" borderId="3" applyFill="0">
      <alignment horizontal="center" vertical="center"/>
    </xf>
    <xf numFmtId="0" fontId="33" fillId="0" borderId="17" applyNumberFormat="0" applyFill="0" applyAlignment="0" applyProtection="0">
      <alignment vertical="center"/>
    </xf>
    <xf numFmtId="0" fontId="0" fillId="0" borderId="0" applyNumberFormat="0" applyFill="0" applyProtection="0">
      <alignment horizontal="right" indent="1"/>
    </xf>
    <xf numFmtId="0" fontId="28" fillId="0" borderId="0" applyNumberFormat="0" applyFill="0" applyBorder="0" applyAlignment="0" applyProtection="0">
      <alignment vertical="center"/>
    </xf>
    <xf numFmtId="0" fontId="30" fillId="29" borderId="15" applyNumberForma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2" fillId="27" borderId="16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2" fillId="8" borderId="0" applyNumberFormat="0" applyBorder="0" applyAlignment="0" applyProtection="0"/>
    <xf numFmtId="0" fontId="38" fillId="3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0" borderId="0"/>
    <xf numFmtId="0" fontId="26" fillId="3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176" fontId="0" fillId="0" borderId="4">
      <alignment horizontal="center" vertical="center"/>
    </xf>
    <xf numFmtId="0" fontId="26" fillId="31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42" fillId="0" borderId="0" applyFill="0" applyBorder="0" applyProtection="0">
      <alignment horizontal="left" wrapText="1"/>
    </xf>
    <xf numFmtId="0" fontId="36" fillId="0" borderId="0"/>
  </cellStyleXfs>
  <cellXfs count="106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58" fontId="1" fillId="0" borderId="0" xfId="0" applyNumberFormat="1" applyFont="1" applyAlignment="1">
      <alignment horizontal="left" wrapText="1"/>
    </xf>
    <xf numFmtId="0" fontId="2" fillId="3" borderId="1" xfId="35" applyFont="1" applyFill="1" applyBorder="1" applyAlignment="1">
      <alignment horizontal="center" vertical="center" wrapText="1"/>
    </xf>
    <xf numFmtId="179" fontId="2" fillId="3" borderId="1" xfId="35" applyNumberFormat="1" applyFont="1" applyFill="1" applyBorder="1" applyAlignment="1">
      <alignment horizontal="center" vertical="center" wrapText="1"/>
    </xf>
    <xf numFmtId="180" fontId="2" fillId="3" borderId="1" xfId="35" applyNumberFormat="1" applyFont="1" applyFill="1" applyBorder="1" applyAlignment="1">
      <alignment horizontal="center" vertical="center" wrapText="1"/>
    </xf>
    <xf numFmtId="0" fontId="2" fillId="4" borderId="1" xfId="35" applyFont="1" applyFill="1" applyBorder="1" applyAlignment="1">
      <alignment horizontal="center" vertical="center" wrapText="1"/>
    </xf>
    <xf numFmtId="0" fontId="1" fillId="0" borderId="1" xfId="35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58" fontId="1" fillId="5" borderId="1" xfId="35" applyNumberFormat="1" applyFont="1" applyFill="1" applyBorder="1" applyAlignment="1">
      <alignment horizontal="left" vertical="center" wrapText="1"/>
    </xf>
    <xf numFmtId="58" fontId="1" fillId="5" borderId="1" xfId="0" applyNumberFormat="1" applyFont="1" applyFill="1" applyBorder="1" applyAlignment="1">
      <alignment horizontal="left" wrapText="1"/>
    </xf>
    <xf numFmtId="0" fontId="1" fillId="5" borderId="1" xfId="35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wrapText="1"/>
    </xf>
    <xf numFmtId="0" fontId="3" fillId="0" borderId="1" xfId="35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58" fontId="3" fillId="0" borderId="1" xfId="35" applyNumberFormat="1" applyFont="1" applyBorder="1" applyAlignment="1">
      <alignment horizontal="left" vertical="center" wrapText="1"/>
    </xf>
    <xf numFmtId="0" fontId="4" fillId="0" borderId="1" xfId="35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58" fontId="4" fillId="0" borderId="1" xfId="35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58" fontId="1" fillId="0" borderId="1" xfId="35" applyNumberFormat="1" applyFont="1" applyBorder="1" applyAlignment="1">
      <alignment horizontal="left" vertical="center" wrapText="1"/>
    </xf>
    <xf numFmtId="0" fontId="3" fillId="6" borderId="1" xfId="35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58" fontId="3" fillId="6" borderId="1" xfId="35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58" fontId="1" fillId="0" borderId="1" xfId="0" applyNumberFormat="1" applyFont="1" applyBorder="1" applyAlignment="1">
      <alignment horizontal="left" vertical="center" wrapText="1"/>
    </xf>
    <xf numFmtId="58" fontId="1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wrapText="1"/>
    </xf>
    <xf numFmtId="58" fontId="4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58" fontId="1" fillId="2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58" fontId="4" fillId="0" borderId="1" xfId="0" applyNumberFormat="1" applyFont="1" applyBorder="1" applyAlignment="1">
      <alignment horizontal="left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55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55" applyFont="1" applyAlignment="1">
      <alignment horizontal="center" vertical="center" wrapText="1"/>
    </xf>
    <xf numFmtId="0" fontId="9" fillId="0" borderId="0" xfId="18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10" applyFont="1">
      <alignment vertical="top"/>
    </xf>
    <xf numFmtId="0" fontId="7" fillId="0" borderId="0" xfId="22" applyFont="1">
      <alignment horizontal="right" indent="1"/>
    </xf>
    <xf numFmtId="0" fontId="7" fillId="0" borderId="2" xfId="22" applyFont="1" applyBorder="1">
      <alignment horizontal="right" indent="1"/>
    </xf>
    <xf numFmtId="58" fontId="7" fillId="3" borderId="3" xfId="8" applyNumberFormat="1" applyFont="1" applyFill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/>
    <xf numFmtId="0" fontId="12" fillId="7" borderId="6" xfId="0" applyFont="1" applyFill="1" applyBorder="1" applyAlignment="1">
      <alignment horizontal="left" vertical="center" indent="1"/>
    </xf>
    <xf numFmtId="0" fontId="13" fillId="7" borderId="6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9" fontId="14" fillId="8" borderId="0" xfId="32" applyNumberFormat="1" applyFont="1" applyAlignment="1">
      <alignment horizontal="center" vertical="center"/>
    </xf>
    <xf numFmtId="0" fontId="15" fillId="0" borderId="0" xfId="55" applyFont="1" applyAlignment="1">
      <alignment horizontal="center" vertical="center" wrapText="1"/>
    </xf>
    <xf numFmtId="0" fontId="16" fillId="3" borderId="1" xfId="54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7" fillId="3" borderId="1" xfId="20" applyFont="1" applyFill="1" applyBorder="1">
      <alignment horizontal="center" vertical="center"/>
    </xf>
    <xf numFmtId="9" fontId="8" fillId="2" borderId="1" xfId="7" applyFont="1" applyFill="1" applyBorder="1" applyAlignment="1">
      <alignment horizontal="center" vertical="center"/>
    </xf>
    <xf numFmtId="58" fontId="7" fillId="2" borderId="1" xfId="8" applyNumberFormat="1" applyFont="1" applyFill="1" applyBorder="1">
      <alignment horizontal="center" vertical="center"/>
    </xf>
    <xf numFmtId="0" fontId="7" fillId="2" borderId="1" xfId="8" applyNumberFormat="1" applyFont="1" applyFill="1" applyBorder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3" borderId="1" xfId="20" applyFont="1" applyFill="1" applyBorder="1" applyAlignment="1">
      <alignment horizontal="center" vertical="center"/>
    </xf>
    <xf numFmtId="58" fontId="7" fillId="2" borderId="1" xfId="8" applyNumberFormat="1" applyFont="1" applyFill="1" applyBorder="1" applyAlignment="1">
      <alignment horizontal="center" vertical="center"/>
    </xf>
    <xf numFmtId="0" fontId="7" fillId="2" borderId="1" xfId="8" applyNumberFormat="1" applyFont="1" applyFill="1" applyBorder="1" applyAlignment="1">
      <alignment horizontal="center" vertical="center"/>
    </xf>
    <xf numFmtId="0" fontId="16" fillId="9" borderId="1" xfId="54" applyFont="1" applyFill="1" applyBorder="1" applyAlignment="1">
      <alignment horizontal="center" vertical="center" wrapText="1"/>
    </xf>
    <xf numFmtId="0" fontId="7" fillId="10" borderId="1" xfId="20" applyFont="1" applyFill="1" applyBorder="1">
      <alignment horizontal="center" vertical="center"/>
    </xf>
    <xf numFmtId="0" fontId="18" fillId="0" borderId="1" xfId="0" applyFont="1" applyBorder="1" applyAlignment="1">
      <alignment vertical="center"/>
    </xf>
    <xf numFmtId="0" fontId="15" fillId="0" borderId="0" xfId="55" applyFont="1" applyAlignment="1">
      <alignment horizontal="center" vertical="center"/>
    </xf>
    <xf numFmtId="0" fontId="16" fillId="11" borderId="1" xfId="54" applyFont="1" applyFill="1" applyBorder="1" applyAlignment="1">
      <alignment horizontal="center" vertical="center" wrapText="1"/>
    </xf>
    <xf numFmtId="0" fontId="7" fillId="9" borderId="1" xfId="20" applyFont="1" applyFill="1" applyBorder="1">
      <alignment horizontal="center" vertical="center"/>
    </xf>
    <xf numFmtId="0" fontId="16" fillId="12" borderId="1" xfId="54" applyFont="1" applyFill="1" applyBorder="1" applyAlignment="1">
      <alignment horizontal="center" vertical="center" wrapText="1"/>
    </xf>
    <xf numFmtId="0" fontId="7" fillId="13" borderId="1" xfId="20" applyFont="1" applyFill="1" applyBorder="1">
      <alignment horizontal="center" vertical="center"/>
    </xf>
    <xf numFmtId="0" fontId="17" fillId="0" borderId="1" xfId="0" applyFont="1" applyBorder="1" applyAlignment="1">
      <alignment horizontal="left" vertical="center" indent="5"/>
    </xf>
    <xf numFmtId="0" fontId="6" fillId="0" borderId="7" xfId="0" applyFont="1" applyBorder="1" applyAlignment="1">
      <alignment vertical="center"/>
    </xf>
    <xf numFmtId="0" fontId="17" fillId="4" borderId="1" xfId="0" applyFont="1" applyFill="1" applyBorder="1" applyAlignment="1">
      <alignment horizontal="left" vertical="center" indent="5"/>
    </xf>
    <xf numFmtId="0" fontId="17" fillId="14" borderId="1" xfId="0" applyFont="1" applyFill="1" applyBorder="1" applyAlignment="1">
      <alignment horizontal="left" vertical="center" indent="5"/>
    </xf>
    <xf numFmtId="0" fontId="18" fillId="0" borderId="1" xfId="0" applyFont="1" applyBorder="1" applyAlignment="1">
      <alignment horizontal="left" vertical="center" indent="5"/>
    </xf>
    <xf numFmtId="0" fontId="16" fillId="15" borderId="1" xfId="54" applyFont="1" applyFill="1" applyBorder="1" applyAlignment="1">
      <alignment horizontal="center" vertical="center" wrapText="1"/>
    </xf>
    <xf numFmtId="0" fontId="16" fillId="16" borderId="1" xfId="54" applyFont="1" applyFill="1" applyBorder="1" applyAlignment="1">
      <alignment horizontal="center" vertical="center" wrapText="1"/>
    </xf>
    <xf numFmtId="0" fontId="7" fillId="0" borderId="1" xfId="0" applyFont="1" applyBorder="1"/>
    <xf numFmtId="0" fontId="16" fillId="14" borderId="1" xfId="54" applyFont="1" applyFill="1" applyBorder="1" applyAlignment="1">
      <alignment horizontal="center" vertical="center" wrapText="1"/>
    </xf>
    <xf numFmtId="0" fontId="19" fillId="0" borderId="0" xfId="0" applyFont="1"/>
    <xf numFmtId="181" fontId="7" fillId="17" borderId="8" xfId="0" applyNumberFormat="1" applyFont="1" applyFill="1" applyBorder="1" applyAlignment="1">
      <alignment horizontal="left" vertical="center" wrapText="1" indent="1"/>
    </xf>
    <xf numFmtId="181" fontId="7" fillId="17" borderId="6" xfId="0" applyNumberFormat="1" applyFont="1" applyFill="1" applyBorder="1" applyAlignment="1">
      <alignment horizontal="left" vertical="center" wrapText="1" indent="1"/>
    </xf>
    <xf numFmtId="181" fontId="7" fillId="17" borderId="9" xfId="0" applyNumberFormat="1" applyFont="1" applyFill="1" applyBorder="1" applyAlignment="1">
      <alignment horizontal="left" vertical="center" wrapText="1" indent="1"/>
    </xf>
    <xf numFmtId="177" fontId="20" fillId="17" borderId="10" xfId="0" applyNumberFormat="1" applyFont="1" applyFill="1" applyBorder="1" applyAlignment="1">
      <alignment horizontal="center" vertical="center"/>
    </xf>
    <xf numFmtId="177" fontId="20" fillId="17" borderId="0" xfId="0" applyNumberFormat="1" applyFont="1" applyFill="1" applyAlignment="1">
      <alignment horizontal="center" vertical="center"/>
    </xf>
    <xf numFmtId="177" fontId="20" fillId="17" borderId="2" xfId="0" applyNumberFormat="1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 shrinkToFit="1"/>
    </xf>
    <xf numFmtId="0" fontId="7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12" xfId="0" applyFont="1" applyBorder="1" applyAlignment="1">
      <alignment horizontal="right" vertical="center"/>
    </xf>
    <xf numFmtId="0" fontId="16" fillId="19" borderId="1" xfId="54" applyFont="1" applyFill="1" applyBorder="1" applyAlignment="1">
      <alignment horizontal="center" vertical="center" wrapText="1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Date" xfId="8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Name" xfId="20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Project Start" xfId="48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Activity" xfId="54"/>
    <cellStyle name="zHiddenText" xfId="55"/>
  </cellStyles>
  <dxfs count="13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6" tint="-0.249946592608417"/>
        </patternFill>
      </fill>
    </dxf>
    <dxf>
      <fill>
        <patternFill patternType="solid">
          <bgColor rgb="FFFF0000"/>
        </patternFill>
      </fill>
      <border>
        <left/>
        <right/>
      </border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14548173467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14548173467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15881"/>
      <color rgb="0042648A"/>
      <color rgb="00969696"/>
      <color rgb="00C0C0C0"/>
      <color rgb="00427FC2"/>
      <color rgb="0044678E"/>
      <color rgb="004A6F9C"/>
      <color rgb="003969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tex42.com/ExcelTemplates/simple-gantt-chart.html?utm_source=ms&amp;utm_medium=file&amp;utm_campaign=office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72"/>
  <sheetViews>
    <sheetView showGridLines="0" workbookViewId="0">
      <pane xSplit="7" ySplit="7" topLeftCell="H9" activePane="bottomRight" state="frozen"/>
      <selection/>
      <selection pane="topRight"/>
      <selection pane="bottomLeft"/>
      <selection pane="bottomRight" activeCell="G15" sqref="E15:G22"/>
    </sheetView>
  </sheetViews>
  <sheetFormatPr defaultColWidth="8.88571428571429" defaultRowHeight="30" customHeight="1"/>
  <cols>
    <col min="1" max="1" width="2.66666666666667" style="44" customWidth="1"/>
    <col min="2" max="2" width="43.8857142857143" style="45" customWidth="1"/>
    <col min="3" max="3" width="6.1047619047619" style="45" customWidth="1"/>
    <col min="4" max="4" width="6.21904761904762" style="45" customWidth="1"/>
    <col min="5" max="5" width="10.4380952380952" style="46" customWidth="1"/>
    <col min="6" max="6" width="4.21904761904762" style="46" customWidth="1"/>
    <col min="7" max="7" width="10.1047619047619" style="45" customWidth="1"/>
    <col min="8" max="8" width="2.66666666666667" style="45" customWidth="1"/>
    <col min="9" max="9" width="6.1047619047619" style="45" hidden="1" customWidth="1"/>
    <col min="10" max="65" width="2.1047619047619" style="45" customWidth="1"/>
    <col min="66" max="69" width="8.88571428571429" style="45"/>
    <col min="70" max="71" width="10.3333333333333" style="45"/>
    <col min="72" max="16384" width="8.88571428571429" style="45"/>
  </cols>
  <sheetData>
    <row r="1" ht="29.25" spans="1:10">
      <c r="A1" s="47"/>
      <c r="B1" s="48" t="s">
        <v>0</v>
      </c>
      <c r="C1" s="49"/>
      <c r="D1" s="50"/>
      <c r="E1" s="51"/>
      <c r="F1" s="51"/>
      <c r="G1" s="52"/>
      <c r="I1" s="50"/>
      <c r="J1" s="94" t="s">
        <v>1</v>
      </c>
    </row>
    <row r="2" ht="19.5" spans="2:7">
      <c r="B2" s="53" t="s">
        <v>1</v>
      </c>
      <c r="C2" s="54" t="s">
        <v>2</v>
      </c>
      <c r="D2" s="55"/>
      <c r="E2" s="56">
        <v>44013</v>
      </c>
      <c r="G2" s="46"/>
    </row>
    <row r="3" ht="15" spans="1:65">
      <c r="A3" s="47"/>
      <c r="C3" s="54" t="s">
        <v>3</v>
      </c>
      <c r="D3" s="55"/>
      <c r="E3" s="57">
        <v>1</v>
      </c>
      <c r="F3" s="58"/>
      <c r="J3" s="95">
        <f>J4</f>
        <v>44011</v>
      </c>
      <c r="K3" s="96"/>
      <c r="L3" s="96"/>
      <c r="M3" s="96"/>
      <c r="N3" s="96"/>
      <c r="O3" s="96"/>
      <c r="P3" s="97"/>
      <c r="Q3" s="95">
        <f>Q4</f>
        <v>44018</v>
      </c>
      <c r="R3" s="96"/>
      <c r="S3" s="96"/>
      <c r="T3" s="96"/>
      <c r="U3" s="96"/>
      <c r="V3" s="96"/>
      <c r="W3" s="97"/>
      <c r="X3" s="95">
        <f>X4</f>
        <v>44025</v>
      </c>
      <c r="Y3" s="96"/>
      <c r="Z3" s="96"/>
      <c r="AA3" s="96"/>
      <c r="AB3" s="96"/>
      <c r="AC3" s="96"/>
      <c r="AD3" s="97"/>
      <c r="AE3" s="95">
        <f>AE4</f>
        <v>44032</v>
      </c>
      <c r="AF3" s="96"/>
      <c r="AG3" s="96"/>
      <c r="AH3" s="96"/>
      <c r="AI3" s="96"/>
      <c r="AJ3" s="96"/>
      <c r="AK3" s="97"/>
      <c r="AL3" s="95">
        <f>AL4</f>
        <v>44039</v>
      </c>
      <c r="AM3" s="96"/>
      <c r="AN3" s="96"/>
      <c r="AO3" s="96"/>
      <c r="AP3" s="96"/>
      <c r="AQ3" s="96"/>
      <c r="AR3" s="97"/>
      <c r="AS3" s="95">
        <f>AS4</f>
        <v>44046</v>
      </c>
      <c r="AT3" s="96"/>
      <c r="AU3" s="96"/>
      <c r="AV3" s="96"/>
      <c r="AW3" s="96"/>
      <c r="AX3" s="96"/>
      <c r="AY3" s="97"/>
      <c r="AZ3" s="95">
        <f>AZ4</f>
        <v>44053</v>
      </c>
      <c r="BA3" s="96"/>
      <c r="BB3" s="96"/>
      <c r="BC3" s="96"/>
      <c r="BD3" s="96"/>
      <c r="BE3" s="96"/>
      <c r="BF3" s="97"/>
      <c r="BG3" s="95">
        <f>BG4</f>
        <v>44060</v>
      </c>
      <c r="BH3" s="96"/>
      <c r="BI3" s="96"/>
      <c r="BJ3" s="96"/>
      <c r="BK3" s="96"/>
      <c r="BL3" s="96"/>
      <c r="BM3" s="97"/>
    </row>
    <row r="4" ht="15" customHeight="1" spans="1:65">
      <c r="A4" s="47"/>
      <c r="B4" s="59"/>
      <c r="C4" s="59"/>
      <c r="D4" s="59"/>
      <c r="E4" s="59"/>
      <c r="F4" s="59"/>
      <c r="G4" s="59"/>
      <c r="H4" s="59"/>
      <c r="J4" s="98">
        <f>Project_Start-WEEKDAY(Project_Start,1)+2+7*(Display_Week-1)</f>
        <v>44011</v>
      </c>
      <c r="K4" s="99">
        <f>J4+1</f>
        <v>44012</v>
      </c>
      <c r="L4" s="99">
        <f t="shared" ref="L4:BA4" si="0">K4+1</f>
        <v>44013</v>
      </c>
      <c r="M4" s="99">
        <f t="shared" si="0"/>
        <v>44014</v>
      </c>
      <c r="N4" s="99">
        <f t="shared" si="0"/>
        <v>44015</v>
      </c>
      <c r="O4" s="99">
        <f t="shared" si="0"/>
        <v>44016</v>
      </c>
      <c r="P4" s="100">
        <f t="shared" si="0"/>
        <v>44017</v>
      </c>
      <c r="Q4" s="98">
        <f t="shared" si="0"/>
        <v>44018</v>
      </c>
      <c r="R4" s="99">
        <f t="shared" si="0"/>
        <v>44019</v>
      </c>
      <c r="S4" s="99">
        <f t="shared" si="0"/>
        <v>44020</v>
      </c>
      <c r="T4" s="99">
        <f t="shared" si="0"/>
        <v>44021</v>
      </c>
      <c r="U4" s="99">
        <f t="shared" si="0"/>
        <v>44022</v>
      </c>
      <c r="V4" s="99">
        <f t="shared" si="0"/>
        <v>44023</v>
      </c>
      <c r="W4" s="100">
        <f t="shared" si="0"/>
        <v>44024</v>
      </c>
      <c r="X4" s="98">
        <f t="shared" si="0"/>
        <v>44025</v>
      </c>
      <c r="Y4" s="99">
        <f t="shared" si="0"/>
        <v>44026</v>
      </c>
      <c r="Z4" s="99">
        <f t="shared" si="0"/>
        <v>44027</v>
      </c>
      <c r="AA4" s="99">
        <f t="shared" si="0"/>
        <v>44028</v>
      </c>
      <c r="AB4" s="99">
        <f t="shared" si="0"/>
        <v>44029</v>
      </c>
      <c r="AC4" s="99">
        <f t="shared" si="0"/>
        <v>44030</v>
      </c>
      <c r="AD4" s="100">
        <f t="shared" si="0"/>
        <v>44031</v>
      </c>
      <c r="AE4" s="98">
        <f t="shared" si="0"/>
        <v>44032</v>
      </c>
      <c r="AF4" s="99">
        <f t="shared" si="0"/>
        <v>44033</v>
      </c>
      <c r="AG4" s="99">
        <f t="shared" si="0"/>
        <v>44034</v>
      </c>
      <c r="AH4" s="99">
        <f t="shared" si="0"/>
        <v>44035</v>
      </c>
      <c r="AI4" s="99">
        <f t="shared" si="0"/>
        <v>44036</v>
      </c>
      <c r="AJ4" s="99">
        <f t="shared" si="0"/>
        <v>44037</v>
      </c>
      <c r="AK4" s="100">
        <f t="shared" si="0"/>
        <v>44038</v>
      </c>
      <c r="AL4" s="98">
        <f t="shared" si="0"/>
        <v>44039</v>
      </c>
      <c r="AM4" s="99">
        <f t="shared" si="0"/>
        <v>44040</v>
      </c>
      <c r="AN4" s="99">
        <f t="shared" si="0"/>
        <v>44041</v>
      </c>
      <c r="AO4" s="99">
        <f t="shared" si="0"/>
        <v>44042</v>
      </c>
      <c r="AP4" s="99">
        <f t="shared" si="0"/>
        <v>44043</v>
      </c>
      <c r="AQ4" s="99">
        <f t="shared" si="0"/>
        <v>44044</v>
      </c>
      <c r="AR4" s="100">
        <f t="shared" si="0"/>
        <v>44045</v>
      </c>
      <c r="AS4" s="98">
        <f t="shared" si="0"/>
        <v>44046</v>
      </c>
      <c r="AT4" s="99">
        <f t="shared" si="0"/>
        <v>44047</v>
      </c>
      <c r="AU4" s="99">
        <f t="shared" si="0"/>
        <v>44048</v>
      </c>
      <c r="AV4" s="99">
        <f t="shared" si="0"/>
        <v>44049</v>
      </c>
      <c r="AW4" s="99">
        <f t="shared" si="0"/>
        <v>44050</v>
      </c>
      <c r="AX4" s="99">
        <f t="shared" si="0"/>
        <v>44051</v>
      </c>
      <c r="AY4" s="100">
        <f t="shared" si="0"/>
        <v>44052</v>
      </c>
      <c r="AZ4" s="98">
        <f t="shared" si="0"/>
        <v>44053</v>
      </c>
      <c r="BA4" s="99">
        <f t="shared" si="0"/>
        <v>44054</v>
      </c>
      <c r="BB4" s="99">
        <f t="shared" ref="BB4:BH4" si="1">BA4+1</f>
        <v>44055</v>
      </c>
      <c r="BC4" s="99">
        <f t="shared" si="1"/>
        <v>44056</v>
      </c>
      <c r="BD4" s="99">
        <f t="shared" si="1"/>
        <v>44057</v>
      </c>
      <c r="BE4" s="99">
        <f t="shared" si="1"/>
        <v>44058</v>
      </c>
      <c r="BF4" s="100">
        <f t="shared" si="1"/>
        <v>44059</v>
      </c>
      <c r="BG4" s="98">
        <f t="shared" si="1"/>
        <v>44060</v>
      </c>
      <c r="BH4" s="99">
        <f t="shared" si="1"/>
        <v>44061</v>
      </c>
      <c r="BI4" s="99">
        <f t="shared" ref="BI4:BM4" si="2">BH4+1</f>
        <v>44062</v>
      </c>
      <c r="BJ4" s="99">
        <f t="shared" si="2"/>
        <v>44063</v>
      </c>
      <c r="BK4" s="99">
        <f t="shared" si="2"/>
        <v>44064</v>
      </c>
      <c r="BL4" s="99">
        <f t="shared" si="2"/>
        <v>44065</v>
      </c>
      <c r="BM4" s="100">
        <f t="shared" si="2"/>
        <v>44066</v>
      </c>
    </row>
    <row r="5" customHeight="1" spans="1:65">
      <c r="A5" s="47"/>
      <c r="B5" s="60" t="s">
        <v>4</v>
      </c>
      <c r="C5" s="61" t="s">
        <v>5</v>
      </c>
      <c r="D5" s="62" t="s">
        <v>6</v>
      </c>
      <c r="E5" s="62" t="s">
        <v>7</v>
      </c>
      <c r="F5" s="62" t="s">
        <v>8</v>
      </c>
      <c r="G5" s="62" t="s">
        <v>9</v>
      </c>
      <c r="H5" s="62"/>
      <c r="I5" s="62" t="s">
        <v>10</v>
      </c>
      <c r="J5" s="101" t="str">
        <f t="shared" ref="J5" si="3">LEFT(TEXT(J4,"ddd"),1)</f>
        <v>B</v>
      </c>
      <c r="K5" s="101" t="str">
        <f t="shared" ref="K5:AS5" si="4">LEFT(TEXT(K4,"ddd"),1)</f>
        <v>Ç</v>
      </c>
      <c r="L5" s="101" t="str">
        <f t="shared" si="4"/>
        <v>Ç</v>
      </c>
      <c r="M5" s="101" t="str">
        <f t="shared" si="4"/>
        <v>C</v>
      </c>
      <c r="N5" s="101" t="str">
        <f t="shared" si="4"/>
        <v>C</v>
      </c>
      <c r="O5" s="101" t="str">
        <f t="shared" si="4"/>
        <v>Ş</v>
      </c>
      <c r="P5" s="101" t="str">
        <f t="shared" si="4"/>
        <v>B</v>
      </c>
      <c r="Q5" s="101" t="str">
        <f t="shared" si="4"/>
        <v>B</v>
      </c>
      <c r="R5" s="101" t="str">
        <f t="shared" si="4"/>
        <v>Ç</v>
      </c>
      <c r="S5" s="101" t="str">
        <f t="shared" si="4"/>
        <v>Ç</v>
      </c>
      <c r="T5" s="101" t="str">
        <f t="shared" si="4"/>
        <v>C</v>
      </c>
      <c r="U5" s="101" t="str">
        <f t="shared" si="4"/>
        <v>C</v>
      </c>
      <c r="V5" s="101" t="str">
        <f t="shared" si="4"/>
        <v>Ş</v>
      </c>
      <c r="W5" s="101" t="str">
        <f t="shared" si="4"/>
        <v>B</v>
      </c>
      <c r="X5" s="101" t="str">
        <f t="shared" si="4"/>
        <v>B</v>
      </c>
      <c r="Y5" s="101" t="str">
        <f t="shared" si="4"/>
        <v>Ç</v>
      </c>
      <c r="Z5" s="101" t="str">
        <f t="shared" si="4"/>
        <v>Ç</v>
      </c>
      <c r="AA5" s="101" t="str">
        <f t="shared" si="4"/>
        <v>C</v>
      </c>
      <c r="AB5" s="101" t="str">
        <f t="shared" si="4"/>
        <v>C</v>
      </c>
      <c r="AC5" s="101" t="str">
        <f t="shared" si="4"/>
        <v>Ş</v>
      </c>
      <c r="AD5" s="101" t="str">
        <f t="shared" si="4"/>
        <v>B</v>
      </c>
      <c r="AE5" s="101" t="str">
        <f t="shared" si="4"/>
        <v>B</v>
      </c>
      <c r="AF5" s="101" t="str">
        <f t="shared" si="4"/>
        <v>Ç</v>
      </c>
      <c r="AG5" s="101" t="str">
        <f t="shared" si="4"/>
        <v>Ç</v>
      </c>
      <c r="AH5" s="101" t="str">
        <f t="shared" si="4"/>
        <v>C</v>
      </c>
      <c r="AI5" s="101" t="str">
        <f t="shared" si="4"/>
        <v>C</v>
      </c>
      <c r="AJ5" s="101" t="str">
        <f t="shared" si="4"/>
        <v>Ş</v>
      </c>
      <c r="AK5" s="101" t="str">
        <f t="shared" si="4"/>
        <v>B</v>
      </c>
      <c r="AL5" s="101" t="str">
        <f t="shared" si="4"/>
        <v>B</v>
      </c>
      <c r="AM5" s="101" t="str">
        <f t="shared" si="4"/>
        <v>Ç</v>
      </c>
      <c r="AN5" s="101" t="str">
        <f t="shared" si="4"/>
        <v>Ç</v>
      </c>
      <c r="AO5" s="101" t="str">
        <f t="shared" si="4"/>
        <v>C</v>
      </c>
      <c r="AP5" s="101" t="str">
        <f t="shared" si="4"/>
        <v>C</v>
      </c>
      <c r="AQ5" s="101" t="str">
        <f t="shared" si="4"/>
        <v>Ş</v>
      </c>
      <c r="AR5" s="101" t="str">
        <f t="shared" si="4"/>
        <v>B</v>
      </c>
      <c r="AS5" s="101" t="str">
        <f t="shared" si="4"/>
        <v>B</v>
      </c>
      <c r="AT5" s="101" t="str">
        <f t="shared" ref="AT5:BM5" si="5">LEFT(TEXT(AT4,"ddd"),1)</f>
        <v>Ç</v>
      </c>
      <c r="AU5" s="101" t="str">
        <f t="shared" si="5"/>
        <v>Ç</v>
      </c>
      <c r="AV5" s="101" t="str">
        <f t="shared" si="5"/>
        <v>C</v>
      </c>
      <c r="AW5" s="101" t="str">
        <f t="shared" si="5"/>
        <v>C</v>
      </c>
      <c r="AX5" s="101" t="str">
        <f t="shared" si="5"/>
        <v>Ş</v>
      </c>
      <c r="AY5" s="101" t="str">
        <f t="shared" si="5"/>
        <v>B</v>
      </c>
      <c r="AZ5" s="101" t="str">
        <f t="shared" si="5"/>
        <v>B</v>
      </c>
      <c r="BA5" s="101" t="str">
        <f t="shared" si="5"/>
        <v>Ç</v>
      </c>
      <c r="BB5" s="101" t="str">
        <f t="shared" si="5"/>
        <v>Ç</v>
      </c>
      <c r="BC5" s="101" t="str">
        <f t="shared" si="5"/>
        <v>C</v>
      </c>
      <c r="BD5" s="101" t="str">
        <f t="shared" si="5"/>
        <v>C</v>
      </c>
      <c r="BE5" s="101" t="str">
        <f t="shared" si="5"/>
        <v>Ş</v>
      </c>
      <c r="BF5" s="101" t="str">
        <f t="shared" si="5"/>
        <v>B</v>
      </c>
      <c r="BG5" s="101" t="str">
        <f t="shared" si="5"/>
        <v>B</v>
      </c>
      <c r="BH5" s="101" t="str">
        <f t="shared" si="5"/>
        <v>Ç</v>
      </c>
      <c r="BI5" s="101" t="str">
        <f t="shared" si="5"/>
        <v>Ç</v>
      </c>
      <c r="BJ5" s="101" t="str">
        <f t="shared" si="5"/>
        <v>C</v>
      </c>
      <c r="BK5" s="101" t="str">
        <f t="shared" si="5"/>
        <v>C</v>
      </c>
      <c r="BL5" s="101" t="str">
        <f t="shared" si="5"/>
        <v>Ş</v>
      </c>
      <c r="BM5" s="101" t="str">
        <f t="shared" si="5"/>
        <v>B</v>
      </c>
    </row>
    <row r="6" hidden="1" customHeight="1" spans="3:65">
      <c r="C6" s="63"/>
      <c r="E6" s="45"/>
      <c r="F6" s="45"/>
      <c r="I6" s="45" t="str">
        <f>IF(OR(ISBLANK(task_start),ISBLANK(task_end)),"",task_end-task_start+1)</f>
        <v/>
      </c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</row>
    <row r="7" ht="16.2" customHeight="1" spans="3:65">
      <c r="C7" s="63"/>
      <c r="D7" s="64">
        <f>AVERAGE(D9,D10,D15,D16,D17,D18,D19,D20,D21,D22,D24,D25,D26,D27,D30,D50,D51,D53,D54,D55,D56,D58,D59,D61,D62,D63,D64,D66,D67,D68,D69,D70,D71,D72,D11,D12,D13,D28)</f>
        <v>0.344736842105263</v>
      </c>
      <c r="E7" s="45"/>
      <c r="F7" s="45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</row>
    <row r="8" s="41" customFormat="1" ht="19.5" spans="1:65">
      <c r="A8" s="65">
        <v>1</v>
      </c>
      <c r="B8" s="66" t="s">
        <v>11</v>
      </c>
      <c r="C8" s="66"/>
      <c r="D8" s="66"/>
      <c r="E8" s="66"/>
      <c r="F8" s="66"/>
      <c r="G8" s="66"/>
      <c r="H8" s="67"/>
      <c r="I8" s="67" t="str">
        <f t="shared" ref="I8:I32" si="6">IF(OR(ISBLANK(task_start),ISBLANK(task_end)),"",task_end-task_start+1)</f>
        <v/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</row>
    <row r="9" s="42" customFormat="1" ht="15.75" spans="1:65">
      <c r="A9" s="47"/>
      <c r="B9" s="68" t="s">
        <v>12</v>
      </c>
      <c r="C9" s="69" t="s">
        <v>1</v>
      </c>
      <c r="D9" s="70">
        <v>1</v>
      </c>
      <c r="E9" s="71">
        <f>Project_Start</f>
        <v>44013</v>
      </c>
      <c r="F9" s="72">
        <v>3</v>
      </c>
      <c r="G9" s="71">
        <f>E9+F9</f>
        <v>44016</v>
      </c>
      <c r="H9" s="73"/>
      <c r="I9" s="73">
        <f t="shared" si="6"/>
        <v>4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</row>
    <row r="10" s="42" customFormat="1" ht="15.75" spans="1:65">
      <c r="A10" s="44"/>
      <c r="B10" s="68" t="s">
        <v>13</v>
      </c>
      <c r="C10" s="74"/>
      <c r="D10" s="70">
        <v>1</v>
      </c>
      <c r="E10" s="75">
        <f>G9</f>
        <v>44016</v>
      </c>
      <c r="F10" s="76">
        <v>1</v>
      </c>
      <c r="G10" s="75">
        <f t="shared" ref="G10" si="7">E10+F10</f>
        <v>44017</v>
      </c>
      <c r="H10" s="73"/>
      <c r="I10" s="73">
        <f t="shared" si="6"/>
        <v>2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4"/>
      <c r="W10" s="104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</row>
    <row r="11" s="42" customFormat="1" ht="15.75" spans="1:65">
      <c r="A11" s="44"/>
      <c r="B11" s="68" t="s">
        <v>14</v>
      </c>
      <c r="C11" s="74"/>
      <c r="D11" s="70">
        <v>1</v>
      </c>
      <c r="E11" s="75"/>
      <c r="F11" s="76"/>
      <c r="G11" s="75"/>
      <c r="H11" s="73"/>
      <c r="I11" s="73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4"/>
      <c r="W11" s="104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</row>
    <row r="12" s="42" customFormat="1" ht="15.75" spans="1:65">
      <c r="A12" s="44"/>
      <c r="B12" s="68" t="s">
        <v>15</v>
      </c>
      <c r="C12" s="74"/>
      <c r="D12" s="70">
        <v>0.5</v>
      </c>
      <c r="E12" s="75"/>
      <c r="F12" s="76"/>
      <c r="G12" s="75"/>
      <c r="H12" s="73"/>
      <c r="I12" s="73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4"/>
      <c r="W12" s="104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</row>
    <row r="13" s="42" customFormat="1" ht="15.75" spans="1:65">
      <c r="A13" s="44"/>
      <c r="B13" s="68" t="s">
        <v>16</v>
      </c>
      <c r="C13" s="74"/>
      <c r="D13" s="70">
        <v>0</v>
      </c>
      <c r="E13" s="75"/>
      <c r="F13" s="76"/>
      <c r="G13" s="75"/>
      <c r="H13" s="73"/>
      <c r="I13" s="73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4"/>
      <c r="W13" s="104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</row>
    <row r="14" s="41" customFormat="1" ht="18.6" customHeight="1" spans="1:65">
      <c r="A14" s="65">
        <v>2</v>
      </c>
      <c r="B14" s="77" t="s">
        <v>17</v>
      </c>
      <c r="C14" s="77"/>
      <c r="D14" s="77"/>
      <c r="E14" s="77"/>
      <c r="F14" s="77"/>
      <c r="G14" s="77"/>
      <c r="H14" s="67"/>
      <c r="I14" s="67" t="str">
        <f t="shared" si="6"/>
        <v/>
      </c>
      <c r="J14" s="103"/>
      <c r="K14" s="103"/>
      <c r="L14" s="103" t="s">
        <v>1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</row>
    <row r="15" s="42" customFormat="1" ht="15.75" spans="1:65">
      <c r="A15" s="47"/>
      <c r="B15" s="68" t="s">
        <v>18</v>
      </c>
      <c r="C15" s="78" t="s">
        <v>19</v>
      </c>
      <c r="D15" s="70">
        <v>0.9</v>
      </c>
      <c r="E15" s="71">
        <v>44048</v>
      </c>
      <c r="F15" s="72">
        <v>4</v>
      </c>
      <c r="G15" s="71">
        <v>44052</v>
      </c>
      <c r="H15" s="73"/>
      <c r="I15" s="73">
        <f t="shared" si="6"/>
        <v>5</v>
      </c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</row>
    <row r="16" s="42" customFormat="1" ht="15.75" spans="1:65">
      <c r="A16" s="44"/>
      <c r="B16" s="68" t="s">
        <v>20</v>
      </c>
      <c r="C16" s="78" t="s">
        <v>19</v>
      </c>
      <c r="D16" s="70">
        <v>0.3</v>
      </c>
      <c r="E16" s="71">
        <v>44048</v>
      </c>
      <c r="F16" s="72">
        <v>4</v>
      </c>
      <c r="G16" s="71">
        <v>44052</v>
      </c>
      <c r="H16" s="73"/>
      <c r="I16" s="73">
        <f t="shared" si="6"/>
        <v>5</v>
      </c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4"/>
      <c r="W16" s="104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</row>
    <row r="17" s="42" customFormat="1" ht="15.75" spans="1:65">
      <c r="A17" s="44"/>
      <c r="B17" s="79" t="s">
        <v>21</v>
      </c>
      <c r="C17" s="78" t="s">
        <v>22</v>
      </c>
      <c r="D17" s="70">
        <v>0.2</v>
      </c>
      <c r="E17" s="71">
        <v>44048</v>
      </c>
      <c r="F17" s="72">
        <v>4</v>
      </c>
      <c r="G17" s="71">
        <v>44052</v>
      </c>
      <c r="H17" s="73"/>
      <c r="I17" s="73">
        <f t="shared" si="6"/>
        <v>5</v>
      </c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</row>
    <row r="18" s="42" customFormat="1" ht="15.75" spans="1:65">
      <c r="A18" s="44"/>
      <c r="B18" s="68" t="s">
        <v>23</v>
      </c>
      <c r="C18" s="78" t="s">
        <v>19</v>
      </c>
      <c r="D18" s="70">
        <v>0.3</v>
      </c>
      <c r="E18" s="71">
        <v>44048</v>
      </c>
      <c r="F18" s="72">
        <v>4</v>
      </c>
      <c r="G18" s="71">
        <v>44052</v>
      </c>
      <c r="H18" s="73"/>
      <c r="I18" s="73">
        <f t="shared" si="6"/>
        <v>5</v>
      </c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4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</row>
    <row r="19" s="42" customFormat="1" ht="15.75" spans="1:65">
      <c r="A19" s="44"/>
      <c r="B19" s="68" t="s">
        <v>24</v>
      </c>
      <c r="C19" s="78" t="s">
        <v>19</v>
      </c>
      <c r="D19" s="70">
        <v>0.3</v>
      </c>
      <c r="E19" s="71">
        <v>44048</v>
      </c>
      <c r="F19" s="72">
        <v>4</v>
      </c>
      <c r="G19" s="71">
        <v>44052</v>
      </c>
      <c r="H19" s="73"/>
      <c r="I19" s="73">
        <f t="shared" si="6"/>
        <v>5</v>
      </c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</row>
    <row r="20" s="42" customFormat="1" ht="15.75" spans="1:65">
      <c r="A20" s="44"/>
      <c r="B20" s="79" t="s">
        <v>25</v>
      </c>
      <c r="C20" s="78" t="s">
        <v>19</v>
      </c>
      <c r="D20" s="70">
        <v>0</v>
      </c>
      <c r="E20" s="71">
        <v>44048</v>
      </c>
      <c r="F20" s="72">
        <v>4</v>
      </c>
      <c r="G20" s="71">
        <v>44052</v>
      </c>
      <c r="H20" s="73"/>
      <c r="I20" s="73">
        <f t="shared" si="6"/>
        <v>5</v>
      </c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</row>
    <row r="21" s="42" customFormat="1" ht="15.75" spans="1:65">
      <c r="A21" s="44"/>
      <c r="B21" s="79" t="s">
        <v>26</v>
      </c>
      <c r="C21" s="78" t="s">
        <v>19</v>
      </c>
      <c r="D21" s="70">
        <v>0</v>
      </c>
      <c r="E21" s="71">
        <v>44048</v>
      </c>
      <c r="F21" s="72">
        <v>4</v>
      </c>
      <c r="G21" s="71">
        <v>44052</v>
      </c>
      <c r="H21" s="73"/>
      <c r="I21" s="73">
        <f t="shared" si="6"/>
        <v>5</v>
      </c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</row>
    <row r="22" s="42" customFormat="1" ht="15.75" spans="1:65">
      <c r="A22" s="44"/>
      <c r="B22" s="68" t="s">
        <v>27</v>
      </c>
      <c r="C22" s="78" t="s">
        <v>19</v>
      </c>
      <c r="D22" s="70">
        <v>0.3</v>
      </c>
      <c r="E22" s="71">
        <v>44048</v>
      </c>
      <c r="F22" s="72">
        <v>4</v>
      </c>
      <c r="G22" s="71">
        <v>44052</v>
      </c>
      <c r="H22" s="73"/>
      <c r="I22" s="73">
        <f t="shared" si="6"/>
        <v>5</v>
      </c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 t="s">
        <v>28</v>
      </c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</row>
    <row r="23" s="41" customFormat="1" ht="19.5" spans="1:65">
      <c r="A23" s="80">
        <v>3</v>
      </c>
      <c r="B23" s="81" t="s">
        <v>29</v>
      </c>
      <c r="C23" s="81"/>
      <c r="D23" s="81"/>
      <c r="E23" s="81"/>
      <c r="F23" s="81"/>
      <c r="G23" s="81"/>
      <c r="H23" s="67"/>
      <c r="I23" s="67" t="str">
        <f t="shared" si="6"/>
        <v/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</row>
    <row r="24" s="42" customFormat="1" ht="15.75" spans="1:65">
      <c r="A24" s="44"/>
      <c r="B24" s="68" t="s">
        <v>30</v>
      </c>
      <c r="C24" s="82"/>
      <c r="D24" s="70">
        <v>0</v>
      </c>
      <c r="E24" s="71">
        <v>0</v>
      </c>
      <c r="F24" s="72">
        <v>1</v>
      </c>
      <c r="G24" s="71">
        <f t="shared" ref="G24:G72" si="8">E24+F24</f>
        <v>1</v>
      </c>
      <c r="H24" s="73"/>
      <c r="I24" s="73">
        <f t="shared" si="6"/>
        <v>2</v>
      </c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</row>
    <row r="25" s="42" customFormat="1" ht="15.75" spans="1:65">
      <c r="A25" s="44"/>
      <c r="B25" s="68" t="s">
        <v>31</v>
      </c>
      <c r="C25" s="82"/>
      <c r="D25" s="70">
        <v>0.8</v>
      </c>
      <c r="E25" s="71">
        <v>0</v>
      </c>
      <c r="F25" s="72">
        <v>1</v>
      </c>
      <c r="G25" s="71">
        <f t="shared" si="8"/>
        <v>1</v>
      </c>
      <c r="H25" s="73"/>
      <c r="I25" s="73">
        <f t="shared" si="6"/>
        <v>2</v>
      </c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</row>
    <row r="26" s="42" customFormat="1" ht="15.75" spans="1:65">
      <c r="A26" s="44"/>
      <c r="B26" s="68" t="s">
        <v>32</v>
      </c>
      <c r="C26" s="82"/>
      <c r="D26" s="70">
        <v>0</v>
      </c>
      <c r="E26" s="71">
        <v>0</v>
      </c>
      <c r="F26" s="72">
        <v>1</v>
      </c>
      <c r="G26" s="71">
        <f t="shared" si="8"/>
        <v>1</v>
      </c>
      <c r="H26" s="73"/>
      <c r="I26" s="73">
        <f t="shared" si="6"/>
        <v>2</v>
      </c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</row>
    <row r="27" s="42" customFormat="1" ht="15.75" spans="1:65">
      <c r="A27" s="44"/>
      <c r="B27" s="68" t="s">
        <v>33</v>
      </c>
      <c r="C27" s="82"/>
      <c r="D27" s="70">
        <v>0.8</v>
      </c>
      <c r="E27" s="71">
        <v>0</v>
      </c>
      <c r="F27" s="72">
        <v>1</v>
      </c>
      <c r="G27" s="71">
        <f t="shared" si="8"/>
        <v>1</v>
      </c>
      <c r="H27" s="73"/>
      <c r="I27" s="73">
        <f t="shared" si="6"/>
        <v>2</v>
      </c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</row>
    <row r="28" s="42" customFormat="1" ht="15.75" spans="1:65">
      <c r="A28" s="44"/>
      <c r="B28" s="68" t="s">
        <v>34</v>
      </c>
      <c r="C28" s="82"/>
      <c r="D28" s="70">
        <v>0</v>
      </c>
      <c r="E28" s="71"/>
      <c r="F28" s="72"/>
      <c r="G28" s="71"/>
      <c r="H28" s="73"/>
      <c r="I28" s="73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</row>
    <row r="29" s="41" customFormat="1" ht="19.5" spans="1:65">
      <c r="A29" s="80">
        <v>4</v>
      </c>
      <c r="B29" s="83" t="s">
        <v>35</v>
      </c>
      <c r="C29" s="83"/>
      <c r="D29" s="83"/>
      <c r="E29" s="83" t="e">
        <f>#REF!</f>
        <v>#REF!</v>
      </c>
      <c r="F29" s="83">
        <v>1</v>
      </c>
      <c r="G29" s="83" t="e">
        <f t="shared" si="8"/>
        <v>#REF!</v>
      </c>
      <c r="H29" s="67"/>
      <c r="I29" s="67" t="e">
        <f t="shared" si="6"/>
        <v>#REF!</v>
      </c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</row>
    <row r="30" s="42" customFormat="1" ht="15.75" spans="1:65">
      <c r="A30" s="44"/>
      <c r="B30" s="68" t="s">
        <v>36</v>
      </c>
      <c r="C30" s="84" t="s">
        <v>22</v>
      </c>
      <c r="D30" s="70">
        <v>0.2</v>
      </c>
      <c r="E30" s="71">
        <v>44047</v>
      </c>
      <c r="F30" s="72">
        <v>4</v>
      </c>
      <c r="G30" s="71">
        <f t="shared" si="8"/>
        <v>44051</v>
      </c>
      <c r="H30" s="73"/>
      <c r="I30" s="73">
        <f t="shared" si="6"/>
        <v>5</v>
      </c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</row>
    <row r="31" s="42" customFormat="1" ht="15.75" outlineLevel="1" spans="1:65">
      <c r="A31" s="44"/>
      <c r="B31" s="85" t="s">
        <v>37</v>
      </c>
      <c r="C31" s="84" t="s">
        <v>22</v>
      </c>
      <c r="D31" s="70">
        <v>0</v>
      </c>
      <c r="E31" s="71" t="s">
        <v>1</v>
      </c>
      <c r="F31" s="72"/>
      <c r="G31" s="71"/>
      <c r="H31" s="73"/>
      <c r="I31" s="73" t="str">
        <f t="shared" si="6"/>
        <v/>
      </c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</row>
    <row r="32" s="42" customFormat="1" ht="19.5" outlineLevel="1" spans="1:65">
      <c r="A32" s="47"/>
      <c r="B32" s="85" t="s">
        <v>38</v>
      </c>
      <c r="C32" s="84" t="s">
        <v>22</v>
      </c>
      <c r="D32" s="70">
        <v>0</v>
      </c>
      <c r="E32" s="71" t="s">
        <v>1</v>
      </c>
      <c r="F32" s="72"/>
      <c r="G32" s="71"/>
      <c r="H32" s="86"/>
      <c r="I32" s="103" t="str">
        <f t="shared" si="6"/>
        <v/>
      </c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</row>
    <row r="33" ht="19.5" outlineLevel="1" spans="2:65">
      <c r="B33" s="85" t="s">
        <v>39</v>
      </c>
      <c r="C33" s="84" t="s">
        <v>22</v>
      </c>
      <c r="D33" s="70">
        <v>0</v>
      </c>
      <c r="E33" s="71" t="s">
        <v>1</v>
      </c>
      <c r="F33" s="72"/>
      <c r="G33" s="71"/>
      <c r="H33" s="86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</row>
    <row r="34" ht="19.5" outlineLevel="1" spans="2:65">
      <c r="B34" s="87" t="s">
        <v>40</v>
      </c>
      <c r="C34" s="84" t="s">
        <v>22</v>
      </c>
      <c r="D34" s="70">
        <v>0</v>
      </c>
      <c r="E34" s="71" t="s">
        <v>1</v>
      </c>
      <c r="F34" s="72"/>
      <c r="G34" s="71"/>
      <c r="H34" s="86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</row>
    <row r="35" ht="19.5" outlineLevel="1" spans="2:65">
      <c r="B35" s="85" t="s">
        <v>41</v>
      </c>
      <c r="C35" s="84" t="s">
        <v>22</v>
      </c>
      <c r="D35" s="70">
        <v>0</v>
      </c>
      <c r="E35" s="71" t="s">
        <v>1</v>
      </c>
      <c r="F35" s="72"/>
      <c r="G35" s="71"/>
      <c r="H35" s="86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</row>
    <row r="36" ht="19.5" outlineLevel="1" spans="2:65">
      <c r="B36" s="88" t="s">
        <v>42</v>
      </c>
      <c r="C36" s="84" t="s">
        <v>22</v>
      </c>
      <c r="D36" s="70">
        <v>0</v>
      </c>
      <c r="E36" s="71" t="s">
        <v>1</v>
      </c>
      <c r="F36" s="72"/>
      <c r="G36" s="71"/>
      <c r="H36" s="86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</row>
    <row r="37" ht="19.5" outlineLevel="1" spans="2:65">
      <c r="B37" s="88" t="s">
        <v>43</v>
      </c>
      <c r="C37" s="84" t="s">
        <v>22</v>
      </c>
      <c r="D37" s="70">
        <v>0</v>
      </c>
      <c r="E37" s="71" t="s">
        <v>1</v>
      </c>
      <c r="F37" s="72"/>
      <c r="G37" s="71"/>
      <c r="H37" s="86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</row>
    <row r="38" ht="19.5" outlineLevel="1" spans="2:65">
      <c r="B38" s="85" t="s">
        <v>44</v>
      </c>
      <c r="C38" s="84" t="s">
        <v>22</v>
      </c>
      <c r="D38" s="70">
        <v>0</v>
      </c>
      <c r="E38" s="71" t="s">
        <v>1</v>
      </c>
      <c r="F38" s="72"/>
      <c r="G38" s="71"/>
      <c r="H38" s="86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03"/>
      <c r="BK38" s="103"/>
      <c r="BL38" s="103"/>
      <c r="BM38" s="103"/>
    </row>
    <row r="39" ht="19.5" outlineLevel="1" spans="2:65">
      <c r="B39" s="87" t="s">
        <v>45</v>
      </c>
      <c r="C39" s="84" t="s">
        <v>22</v>
      </c>
      <c r="D39" s="70">
        <v>0</v>
      </c>
      <c r="E39" s="71"/>
      <c r="F39" s="72"/>
      <c r="G39" s="71"/>
      <c r="H39" s="86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3"/>
      <c r="BK39" s="103"/>
      <c r="BL39" s="103"/>
      <c r="BM39" s="103"/>
    </row>
    <row r="40" ht="19.5" outlineLevel="1" spans="2:65">
      <c r="B40" s="89" t="s">
        <v>46</v>
      </c>
      <c r="C40" s="84" t="s">
        <v>22</v>
      </c>
      <c r="D40" s="70">
        <v>0</v>
      </c>
      <c r="E40" s="71"/>
      <c r="F40" s="72"/>
      <c r="G40" s="71"/>
      <c r="H40" s="86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</row>
    <row r="41" ht="19.5" outlineLevel="1" spans="2:65">
      <c r="B41" s="85" t="s">
        <v>47</v>
      </c>
      <c r="C41" s="84" t="s">
        <v>22</v>
      </c>
      <c r="D41" s="70">
        <v>0</v>
      </c>
      <c r="E41" s="71"/>
      <c r="F41" s="72"/>
      <c r="G41" s="71"/>
      <c r="H41" s="86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03"/>
      <c r="BK41" s="103"/>
      <c r="BL41" s="103"/>
      <c r="BM41" s="103"/>
    </row>
    <row r="42" ht="19.5" outlineLevel="1" spans="2:65">
      <c r="B42" s="85" t="s">
        <v>48</v>
      </c>
      <c r="C42" s="84" t="s">
        <v>22</v>
      </c>
      <c r="D42" s="70">
        <v>0</v>
      </c>
      <c r="E42" s="71"/>
      <c r="F42" s="72"/>
      <c r="G42" s="71"/>
      <c r="H42" s="86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</row>
    <row r="43" ht="19.5" outlineLevel="1" spans="2:65">
      <c r="B43" s="87" t="s">
        <v>49</v>
      </c>
      <c r="C43" s="84" t="s">
        <v>22</v>
      </c>
      <c r="D43" s="70">
        <v>0</v>
      </c>
      <c r="E43" s="71"/>
      <c r="F43" s="72"/>
      <c r="G43" s="71"/>
      <c r="H43" s="86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</row>
    <row r="44" ht="19.5" outlineLevel="1" spans="2:65">
      <c r="B44" s="85" t="s">
        <v>50</v>
      </c>
      <c r="C44" s="84" t="s">
        <v>22</v>
      </c>
      <c r="D44" s="70">
        <v>0</v>
      </c>
      <c r="E44" s="71"/>
      <c r="F44" s="72"/>
      <c r="G44" s="71"/>
      <c r="H44" s="86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</row>
    <row r="45" ht="19.5" outlineLevel="1" spans="2:65">
      <c r="B45" s="89" t="s">
        <v>51</v>
      </c>
      <c r="C45" s="84" t="s">
        <v>22</v>
      </c>
      <c r="D45" s="70">
        <v>0</v>
      </c>
      <c r="E45" s="71"/>
      <c r="F45" s="72"/>
      <c r="G45" s="71"/>
      <c r="H45" s="86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</row>
    <row r="46" ht="19.5" outlineLevel="1" spans="2:65">
      <c r="B46" s="85" t="s">
        <v>52</v>
      </c>
      <c r="C46" s="84" t="s">
        <v>22</v>
      </c>
      <c r="D46" s="70">
        <v>0</v>
      </c>
      <c r="E46" s="71"/>
      <c r="F46" s="72"/>
      <c r="G46" s="71"/>
      <c r="H46" s="86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</row>
    <row r="47" ht="19.5" outlineLevel="1" spans="2:65">
      <c r="B47" s="85" t="s">
        <v>53</v>
      </c>
      <c r="C47" s="84" t="s">
        <v>22</v>
      </c>
      <c r="D47" s="70">
        <v>0</v>
      </c>
      <c r="E47" s="71"/>
      <c r="F47" s="72"/>
      <c r="G47" s="71"/>
      <c r="H47" s="86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</row>
    <row r="48" ht="19.5" outlineLevel="1" spans="2:65">
      <c r="B48" s="89" t="s">
        <v>54</v>
      </c>
      <c r="C48" s="84" t="s">
        <v>22</v>
      </c>
      <c r="D48" s="70">
        <v>0</v>
      </c>
      <c r="E48" s="71"/>
      <c r="F48" s="72"/>
      <c r="G48" s="71"/>
      <c r="H48" s="86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03"/>
      <c r="BK48" s="103"/>
      <c r="BL48" s="103"/>
      <c r="BM48" s="103"/>
    </row>
    <row r="49" ht="19.5" outlineLevel="1" spans="2:65">
      <c r="B49" s="85" t="s">
        <v>55</v>
      </c>
      <c r="C49" s="84" t="s">
        <v>22</v>
      </c>
      <c r="D49" s="70">
        <v>0</v>
      </c>
      <c r="E49" s="71"/>
      <c r="F49" s="72"/>
      <c r="G49" s="71"/>
      <c r="H49" s="86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03"/>
      <c r="BK49" s="103"/>
      <c r="BL49" s="103"/>
      <c r="BM49" s="103"/>
    </row>
    <row r="50" ht="19.5" spans="2:65">
      <c r="B50" s="68" t="s">
        <v>56</v>
      </c>
      <c r="C50" s="84" t="s">
        <v>22</v>
      </c>
      <c r="D50" s="70">
        <v>0.5</v>
      </c>
      <c r="E50" s="71">
        <f>G30</f>
        <v>44051</v>
      </c>
      <c r="F50" s="72">
        <v>1</v>
      </c>
      <c r="G50" s="71">
        <f t="shared" si="8"/>
        <v>44052</v>
      </c>
      <c r="H50" s="86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03"/>
      <c r="BK50" s="103"/>
      <c r="BL50" s="103"/>
      <c r="BM50" s="103"/>
    </row>
    <row r="51" ht="19.5" spans="2:65">
      <c r="B51" s="68" t="s">
        <v>57</v>
      </c>
      <c r="C51" s="84" t="s">
        <v>22</v>
      </c>
      <c r="D51" s="70">
        <v>0.4</v>
      </c>
      <c r="E51" s="71">
        <f t="shared" ref="E51" si="9">G50</f>
        <v>44052</v>
      </c>
      <c r="F51" s="72">
        <v>1</v>
      </c>
      <c r="G51" s="71">
        <f t="shared" si="8"/>
        <v>44053</v>
      </c>
      <c r="H51" s="86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</row>
    <row r="52" s="43" customFormat="1" ht="19.5" spans="1:65">
      <c r="A52" s="80">
        <v>5</v>
      </c>
      <c r="B52" s="90" t="s">
        <v>58</v>
      </c>
      <c r="C52" s="90"/>
      <c r="D52" s="90"/>
      <c r="E52" s="90" t="e">
        <f>#REF!</f>
        <v>#REF!</v>
      </c>
      <c r="F52" s="90">
        <v>1</v>
      </c>
      <c r="G52" s="90" t="e">
        <f t="shared" si="8"/>
        <v>#REF!</v>
      </c>
      <c r="H52" s="86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</row>
    <row r="53" ht="19.5" spans="2:65">
      <c r="B53" s="68" t="s">
        <v>59</v>
      </c>
      <c r="C53" s="84" t="s">
        <v>22</v>
      </c>
      <c r="D53" s="70">
        <v>0.9</v>
      </c>
      <c r="E53" s="71">
        <v>44025</v>
      </c>
      <c r="F53" s="72">
        <v>4</v>
      </c>
      <c r="G53" s="71">
        <f t="shared" si="8"/>
        <v>44029</v>
      </c>
      <c r="H53" s="86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</row>
    <row r="54" ht="19.5" spans="2:65">
      <c r="B54" s="68" t="s">
        <v>60</v>
      </c>
      <c r="C54" s="84" t="s">
        <v>22</v>
      </c>
      <c r="D54" s="70">
        <v>0.9</v>
      </c>
      <c r="E54" s="71">
        <f t="shared" ref="E54:E56" si="10">G53</f>
        <v>44029</v>
      </c>
      <c r="F54" s="72">
        <v>4</v>
      </c>
      <c r="G54" s="71">
        <f t="shared" si="8"/>
        <v>44033</v>
      </c>
      <c r="H54" s="86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</row>
    <row r="55" ht="19.5" spans="2:65">
      <c r="B55" s="68" t="s">
        <v>61</v>
      </c>
      <c r="C55" s="84" t="s">
        <v>22</v>
      </c>
      <c r="D55" s="70">
        <v>0.9</v>
      </c>
      <c r="E55" s="71">
        <f t="shared" si="10"/>
        <v>44033</v>
      </c>
      <c r="F55" s="72">
        <v>1</v>
      </c>
      <c r="G55" s="71">
        <f t="shared" si="8"/>
        <v>44034</v>
      </c>
      <c r="H55" s="86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</row>
    <row r="56" ht="19.5" spans="2:65">
      <c r="B56" s="68" t="s">
        <v>62</v>
      </c>
      <c r="C56" s="84" t="s">
        <v>22</v>
      </c>
      <c r="D56" s="70">
        <v>0.9</v>
      </c>
      <c r="E56" s="71">
        <f t="shared" si="10"/>
        <v>44034</v>
      </c>
      <c r="F56" s="72">
        <v>0</v>
      </c>
      <c r="G56" s="71">
        <f t="shared" si="8"/>
        <v>44034</v>
      </c>
      <c r="H56" s="86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</row>
    <row r="57" s="43" customFormat="1" ht="19.5" spans="1:65">
      <c r="A57" s="80">
        <v>6</v>
      </c>
      <c r="B57" s="91" t="s">
        <v>63</v>
      </c>
      <c r="C57" s="91"/>
      <c r="D57" s="91"/>
      <c r="E57" s="91" t="e">
        <f>#REF!</f>
        <v>#REF!</v>
      </c>
      <c r="F57" s="91">
        <v>1</v>
      </c>
      <c r="G57" s="91" t="e">
        <f t="shared" si="8"/>
        <v>#REF!</v>
      </c>
      <c r="H57" s="86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</row>
    <row r="58" ht="19.5" spans="2:65">
      <c r="B58" s="68" t="s">
        <v>64</v>
      </c>
      <c r="C58" s="92"/>
      <c r="D58" s="70">
        <v>0</v>
      </c>
      <c r="E58" s="71">
        <v>0</v>
      </c>
      <c r="F58" s="72">
        <v>1</v>
      </c>
      <c r="G58" s="71">
        <f t="shared" si="8"/>
        <v>1</v>
      </c>
      <c r="H58" s="86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</row>
    <row r="59" ht="19.5" spans="2:65">
      <c r="B59" s="68" t="s">
        <v>65</v>
      </c>
      <c r="C59" s="92"/>
      <c r="D59" s="70">
        <v>0</v>
      </c>
      <c r="E59" s="71">
        <v>0</v>
      </c>
      <c r="F59" s="72">
        <v>1</v>
      </c>
      <c r="G59" s="71">
        <f t="shared" si="8"/>
        <v>1</v>
      </c>
      <c r="H59" s="86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</row>
    <row r="60" s="43" customFormat="1" ht="19.5" spans="1:65">
      <c r="A60" s="80">
        <v>7</v>
      </c>
      <c r="B60" s="93" t="s">
        <v>66</v>
      </c>
      <c r="C60" s="93"/>
      <c r="D60" s="93"/>
      <c r="E60" s="93" t="e">
        <f>#REF!</f>
        <v>#REF!</v>
      </c>
      <c r="F60" s="93">
        <v>1</v>
      </c>
      <c r="G60" s="93" t="e">
        <f t="shared" si="8"/>
        <v>#REF!</v>
      </c>
      <c r="H60" s="8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</row>
    <row r="61" ht="19.5" spans="2:65">
      <c r="B61" s="68" t="s">
        <v>67</v>
      </c>
      <c r="C61" s="92"/>
      <c r="D61" s="70">
        <v>0</v>
      </c>
      <c r="E61" s="71">
        <f>G59</f>
        <v>1</v>
      </c>
      <c r="F61" s="72">
        <v>1</v>
      </c>
      <c r="G61" s="71">
        <f t="shared" si="8"/>
        <v>2</v>
      </c>
      <c r="H61" s="86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</row>
    <row r="62" ht="19.5" spans="2:65">
      <c r="B62" s="68" t="s">
        <v>68</v>
      </c>
      <c r="C62" s="92"/>
      <c r="D62" s="70">
        <v>0</v>
      </c>
      <c r="E62" s="71">
        <f>G61</f>
        <v>2</v>
      </c>
      <c r="F62" s="72">
        <v>1</v>
      </c>
      <c r="G62" s="71">
        <f t="shared" si="8"/>
        <v>3</v>
      </c>
      <c r="H62" s="86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</row>
    <row r="63" ht="19.5" spans="2:65">
      <c r="B63" s="68" t="s">
        <v>69</v>
      </c>
      <c r="C63" s="92"/>
      <c r="D63" s="70">
        <v>0</v>
      </c>
      <c r="E63" s="71">
        <f>G62</f>
        <v>3</v>
      </c>
      <c r="F63" s="72">
        <v>1</v>
      </c>
      <c r="G63" s="71">
        <f t="shared" si="8"/>
        <v>4</v>
      </c>
      <c r="H63" s="86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</row>
    <row r="64" ht="19.5" spans="2:65">
      <c r="B64" s="68" t="s">
        <v>70</v>
      </c>
      <c r="C64" s="92"/>
      <c r="D64" s="70">
        <v>0</v>
      </c>
      <c r="E64" s="71">
        <f>G63</f>
        <v>4</v>
      </c>
      <c r="F64" s="72">
        <v>3</v>
      </c>
      <c r="G64" s="71">
        <f t="shared" si="8"/>
        <v>7</v>
      </c>
      <c r="H64" s="86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</row>
    <row r="65" s="43" customFormat="1" ht="19.5" spans="1:65">
      <c r="A65" s="80">
        <v>8</v>
      </c>
      <c r="B65" s="105" t="s">
        <v>71</v>
      </c>
      <c r="C65" s="105"/>
      <c r="D65" s="105"/>
      <c r="E65" s="105"/>
      <c r="F65" s="105"/>
      <c r="G65" s="105"/>
      <c r="H65" s="86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03"/>
      <c r="BK65" s="103"/>
      <c r="BL65" s="103"/>
      <c r="BM65" s="103"/>
    </row>
    <row r="66" ht="19.5" spans="2:65">
      <c r="B66" s="68" t="s">
        <v>72</v>
      </c>
      <c r="C66" s="78"/>
      <c r="D66" s="70">
        <v>0</v>
      </c>
      <c r="E66" s="71">
        <f>G64</f>
        <v>7</v>
      </c>
      <c r="F66" s="72">
        <v>1</v>
      </c>
      <c r="G66" s="71">
        <f t="shared" si="8"/>
        <v>8</v>
      </c>
      <c r="H66" s="86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03"/>
      <c r="BK66" s="103"/>
      <c r="BL66" s="103"/>
      <c r="BM66" s="103"/>
    </row>
    <row r="67" ht="19.5" spans="2:65">
      <c r="B67" s="68" t="s">
        <v>73</v>
      </c>
      <c r="C67" s="78"/>
      <c r="D67" s="70">
        <v>0</v>
      </c>
      <c r="E67" s="71">
        <f>G66</f>
        <v>8</v>
      </c>
      <c r="F67" s="72">
        <v>1</v>
      </c>
      <c r="G67" s="71">
        <f t="shared" si="8"/>
        <v>9</v>
      </c>
      <c r="H67" s="86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</row>
    <row r="68" ht="19.5" spans="2:65">
      <c r="B68" s="68" t="s">
        <v>74</v>
      </c>
      <c r="C68" s="78"/>
      <c r="D68" s="70">
        <v>0</v>
      </c>
      <c r="E68" s="71">
        <f>G67</f>
        <v>9</v>
      </c>
      <c r="F68" s="72">
        <v>3</v>
      </c>
      <c r="G68" s="71">
        <f t="shared" si="8"/>
        <v>12</v>
      </c>
      <c r="H68" s="86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</row>
    <row r="69" ht="19.5" spans="2:65">
      <c r="B69" s="68" t="s">
        <v>75</v>
      </c>
      <c r="C69" s="78"/>
      <c r="D69" s="70">
        <v>0</v>
      </c>
      <c r="E69" s="71">
        <f t="shared" ref="E69:E71" si="11">G68</f>
        <v>12</v>
      </c>
      <c r="F69" s="72">
        <v>1</v>
      </c>
      <c r="G69" s="71">
        <f t="shared" si="8"/>
        <v>13</v>
      </c>
      <c r="H69" s="86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</row>
    <row r="70" ht="19.5" spans="2:65">
      <c r="B70" s="68" t="s">
        <v>76</v>
      </c>
      <c r="C70" s="78"/>
      <c r="D70" s="70">
        <v>0</v>
      </c>
      <c r="E70" s="71">
        <f t="shared" si="11"/>
        <v>13</v>
      </c>
      <c r="F70" s="72">
        <v>1</v>
      </c>
      <c r="G70" s="71">
        <f t="shared" si="8"/>
        <v>14</v>
      </c>
      <c r="H70" s="86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</row>
    <row r="71" ht="19.5" spans="2:65">
      <c r="B71" s="68" t="s">
        <v>77</v>
      </c>
      <c r="C71" s="78"/>
      <c r="D71" s="70">
        <v>0</v>
      </c>
      <c r="E71" s="71">
        <f t="shared" si="11"/>
        <v>14</v>
      </c>
      <c r="F71" s="72">
        <v>1</v>
      </c>
      <c r="G71" s="71">
        <f t="shared" si="8"/>
        <v>15</v>
      </c>
      <c r="H71" s="86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</row>
    <row r="72" ht="19.5" spans="2:65">
      <c r="B72" s="68" t="s">
        <v>78</v>
      </c>
      <c r="C72" s="78" t="s">
        <v>19</v>
      </c>
      <c r="D72" s="70">
        <v>1</v>
      </c>
      <c r="E72" s="71">
        <v>44025</v>
      </c>
      <c r="F72" s="72">
        <v>1</v>
      </c>
      <c r="G72" s="71">
        <f t="shared" si="8"/>
        <v>44026</v>
      </c>
      <c r="H72" s="86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</row>
  </sheetData>
  <mergeCells count="19">
    <mergeCell ref="C2:D2"/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4:H4"/>
    <mergeCell ref="B8:G8"/>
    <mergeCell ref="B14:G14"/>
    <mergeCell ref="B23:G23"/>
    <mergeCell ref="B29:G29"/>
    <mergeCell ref="B52:G52"/>
    <mergeCell ref="B57:G57"/>
    <mergeCell ref="B60:G60"/>
    <mergeCell ref="B65:G65"/>
  </mergeCells>
  <conditionalFormatting sqref="D15:D22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{38603198-894b-44bd-b82f-72aa082f3207}</x14:id>
        </ext>
      </extLst>
    </cfRule>
  </conditionalFormatting>
  <conditionalFormatting sqref="D24:D28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{da9e3e49-d1e4-4859-be78-3d46c121335c}</x14:id>
        </ext>
      </extLst>
    </cfRule>
  </conditionalFormatting>
  <conditionalFormatting sqref="D30:D51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{1ff5f9f6-ce32-4d89-8274-98033b216e5a}</x14:id>
        </ext>
      </extLst>
    </cfRule>
  </conditionalFormatting>
  <conditionalFormatting sqref="D53:D56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{475c28c0-208a-41f6-be31-cce843df604a}</x14:id>
        </ext>
      </extLst>
    </cfRule>
  </conditionalFormatting>
  <conditionalFormatting sqref="D58:D59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{6628bdd1-fff0-4a60-8ad0-688808b9eac4}</x14:id>
        </ext>
      </extLst>
    </cfRule>
  </conditionalFormatting>
  <conditionalFormatting sqref="D61:D64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{6c426159-566e-4301-822a-68bcbc3224e6}</x14:id>
        </ext>
      </extLst>
    </cfRule>
  </conditionalFormatting>
  <conditionalFormatting sqref="D66:D7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{b27efbed-ebab-4ef4-8a13-fb546f42cd81}</x14:id>
        </ext>
      </extLst>
    </cfRule>
  </conditionalFormatting>
  <conditionalFormatting sqref="J4:BM31 H32:BM72">
    <cfRule type="expression" dxfId="0" priority="48">
      <formula>AND(TODAY()&gt;=H$4,TODAY()&lt;I$4)</formula>
    </cfRule>
  </conditionalFormatting>
  <conditionalFormatting sqref="D9:D13 D6:D7">
    <cfRule type="dataBar" priority="2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{1c2b5e3e-3d31-44a5-a800-3dccb79c3e69}</x14:id>
        </ext>
      </extLst>
    </cfRule>
  </conditionalFormatting>
  <conditionalFormatting sqref="J6:BM31 H32:BM72">
    <cfRule type="expression" dxfId="1" priority="42">
      <formula>AND(task_start&lt;=H$4,ROUNDDOWN((task_end-task_start+1)*task_progress,0)+task_start-1&gt;=H$4)</formula>
    </cfRule>
    <cfRule type="expression" dxfId="2" priority="43" stopIfTrue="1">
      <formula>AND(task_end&gt;=H$4,task_start&lt;I$4)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3:F3">
      <formula1>1</formula1>
    </dataValidation>
  </dataValidations>
  <hyperlinks>
    <hyperlink ref="J1" r:id="rId1" display=" "/>
  </hyperlinks>
  <printOptions horizontalCentered="1"/>
  <pageMargins left="0.35" right="0.35" top="0.35" bottom="0.5" header="0.3" footer="0.3"/>
  <pageSetup paperSize="1" scale="64" fitToHeight="0" orientation="landscape"/>
  <headerFooter scaleWithDoc="0"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603198-894b-44bd-b82f-72aa082f32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D15:D22</xm:sqref>
        </x14:conditionalFormatting>
        <x14:conditionalFormatting xmlns:xm="http://schemas.microsoft.com/office/excel/2006/main">
          <x14:cfRule type="dataBar" id="{da9e3e49-d1e4-4859-be78-3d46c12133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D24:D28</xm:sqref>
        </x14:conditionalFormatting>
        <x14:conditionalFormatting xmlns:xm="http://schemas.microsoft.com/office/excel/2006/main">
          <x14:cfRule type="dataBar" id="{1ff5f9f6-ce32-4d89-8274-98033b216e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D30:D51</xm:sqref>
        </x14:conditionalFormatting>
        <x14:conditionalFormatting xmlns:xm="http://schemas.microsoft.com/office/excel/2006/main">
          <x14:cfRule type="dataBar" id="{475c28c0-208a-41f6-be31-cce843df60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D53:D56</xm:sqref>
        </x14:conditionalFormatting>
        <x14:conditionalFormatting xmlns:xm="http://schemas.microsoft.com/office/excel/2006/main">
          <x14:cfRule type="dataBar" id="{6628bdd1-fff0-4a60-8ad0-688808b9ea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D58:D59</xm:sqref>
        </x14:conditionalFormatting>
        <x14:conditionalFormatting xmlns:xm="http://schemas.microsoft.com/office/excel/2006/main">
          <x14:cfRule type="dataBar" id="{6c426159-566e-4301-822a-68bcbc3224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D61:D64</xm:sqref>
        </x14:conditionalFormatting>
        <x14:conditionalFormatting xmlns:xm="http://schemas.microsoft.com/office/excel/2006/main">
          <x14:cfRule type="dataBar" id="{b27efbed-ebab-4ef4-8a13-fb546f42c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D66:D72</xm:sqref>
        </x14:conditionalFormatting>
        <x14:conditionalFormatting xmlns:xm="http://schemas.microsoft.com/office/excel/2006/main">
          <x14:cfRule type="dataBar" id="{1c2b5e3e-3d31-44a5-a800-3dccb79c3e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D9:D13 D6:D7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H194"/>
  <sheetViews>
    <sheetView tabSelected="1" zoomScale="115" zoomScaleNormal="115" topLeftCell="B1" workbookViewId="0">
      <pane ySplit="1" topLeftCell="A2" activePane="bottomLeft" state="frozen"/>
      <selection/>
      <selection pane="bottomLeft" activeCell="H52" sqref="H52"/>
    </sheetView>
  </sheetViews>
  <sheetFormatPr defaultColWidth="0" defaultRowHeight="12"/>
  <cols>
    <col min="1" max="1" width="3.33333333333333" style="3" customWidth="1"/>
    <col min="2" max="2" width="9.66666666666667" style="4" customWidth="1"/>
    <col min="3" max="3" width="51.1047619047619" style="3" customWidth="1"/>
    <col min="4" max="4" width="9.19047619047619" style="3" customWidth="1"/>
    <col min="5" max="5" width="10.8857142857143" style="3" customWidth="1"/>
    <col min="6" max="6" width="10" style="5" customWidth="1"/>
    <col min="7" max="7" width="6.33333333333333" style="3" customWidth="1"/>
    <col min="8" max="8" width="60.4380952380952" style="3" customWidth="1"/>
    <col min="9" max="9" width="8.88571428571429" style="3" hidden="1" customWidth="1"/>
    <col min="10" max="164" width="0" style="3" hidden="1" customWidth="1"/>
    <col min="165" max="16383" width="8.88571428571429" style="3" hidden="1"/>
    <col min="16384" max="16384" width="8.88571428571429" style="3" hidden="1" customWidth="1"/>
  </cols>
  <sheetData>
    <row r="1" s="1" customFormat="1" ht="24" spans="1:8">
      <c r="A1" s="6" t="s">
        <v>79</v>
      </c>
      <c r="B1" s="6" t="s">
        <v>80</v>
      </c>
      <c r="C1" s="6" t="s">
        <v>81</v>
      </c>
      <c r="D1" s="6" t="s">
        <v>82</v>
      </c>
      <c r="E1" s="7" t="s">
        <v>83</v>
      </c>
      <c r="F1" s="7" t="s">
        <v>84</v>
      </c>
      <c r="G1" s="8" t="s">
        <v>85</v>
      </c>
      <c r="H1" s="9" t="s">
        <v>86</v>
      </c>
    </row>
    <row r="2" ht="24" hidden="1" spans="1:8">
      <c r="A2" s="10">
        <v>1</v>
      </c>
      <c r="B2" s="11" t="s">
        <v>87</v>
      </c>
      <c r="C2" s="11" t="s">
        <v>88</v>
      </c>
      <c r="D2" s="11" t="s">
        <v>89</v>
      </c>
      <c r="E2" s="12">
        <v>44126</v>
      </c>
      <c r="F2" s="13">
        <v>44137</v>
      </c>
      <c r="G2" s="11" t="s">
        <v>90</v>
      </c>
      <c r="H2" s="11" t="s">
        <v>91</v>
      </c>
    </row>
    <row r="3" ht="24" hidden="1" spans="1:8">
      <c r="A3" s="10">
        <v>2</v>
      </c>
      <c r="B3" s="11" t="s">
        <v>87</v>
      </c>
      <c r="C3" s="11" t="s">
        <v>92</v>
      </c>
      <c r="D3" s="11" t="s">
        <v>89</v>
      </c>
      <c r="E3" s="12">
        <v>44126</v>
      </c>
      <c r="F3" s="12">
        <v>44137</v>
      </c>
      <c r="G3" s="11" t="s">
        <v>90</v>
      </c>
      <c r="H3" s="11" t="s">
        <v>93</v>
      </c>
    </row>
    <row r="4" hidden="1" spans="1:8">
      <c r="A4" s="10">
        <v>3</v>
      </c>
      <c r="B4" s="14" t="s">
        <v>94</v>
      </c>
      <c r="C4" s="11" t="s">
        <v>95</v>
      </c>
      <c r="D4" s="11" t="s">
        <v>89</v>
      </c>
      <c r="E4" s="12">
        <v>44121</v>
      </c>
      <c r="F4" s="12">
        <v>44136</v>
      </c>
      <c r="G4" s="11" t="s">
        <v>90</v>
      </c>
      <c r="H4" s="11" t="s">
        <v>96</v>
      </c>
    </row>
    <row r="5" ht="24" hidden="1" spans="1:8">
      <c r="A5" s="10">
        <v>4</v>
      </c>
      <c r="B5" s="11" t="s">
        <v>87</v>
      </c>
      <c r="C5" s="11" t="s">
        <v>97</v>
      </c>
      <c r="D5" s="11" t="s">
        <v>89</v>
      </c>
      <c r="E5" s="13">
        <v>44126</v>
      </c>
      <c r="F5" s="13">
        <v>44137</v>
      </c>
      <c r="G5" s="11" t="s">
        <v>90</v>
      </c>
      <c r="H5" s="11" t="s">
        <v>98</v>
      </c>
    </row>
    <row r="6" hidden="1" spans="1:8">
      <c r="A6" s="10">
        <v>5</v>
      </c>
      <c r="B6" s="14"/>
      <c r="C6" s="11" t="s">
        <v>99</v>
      </c>
      <c r="D6" s="11" t="s">
        <v>89</v>
      </c>
      <c r="E6" s="12">
        <v>44126</v>
      </c>
      <c r="F6" s="12">
        <v>44137</v>
      </c>
      <c r="G6" s="11" t="s">
        <v>90</v>
      </c>
      <c r="H6" s="11" t="s">
        <v>100</v>
      </c>
    </row>
    <row r="7" ht="36" hidden="1" spans="1:8">
      <c r="A7" s="10">
        <v>6</v>
      </c>
      <c r="B7" s="11" t="s">
        <v>87</v>
      </c>
      <c r="C7" s="11" t="s">
        <v>101</v>
      </c>
      <c r="D7" s="11" t="s">
        <v>89</v>
      </c>
      <c r="E7" s="13">
        <v>44130</v>
      </c>
      <c r="F7" s="13">
        <v>44137</v>
      </c>
      <c r="G7" s="11" t="s">
        <v>90</v>
      </c>
      <c r="H7" s="11" t="s">
        <v>93</v>
      </c>
    </row>
    <row r="8" ht="36" hidden="1" spans="1:8">
      <c r="A8" s="10">
        <v>7</v>
      </c>
      <c r="B8" s="11" t="s">
        <v>87</v>
      </c>
      <c r="C8" s="11" t="s">
        <v>102</v>
      </c>
      <c r="D8" s="11" t="s">
        <v>89</v>
      </c>
      <c r="E8" s="13">
        <v>44130</v>
      </c>
      <c r="F8" s="13">
        <v>44137</v>
      </c>
      <c r="G8" s="11" t="s">
        <v>90</v>
      </c>
      <c r="H8" s="11" t="s">
        <v>93</v>
      </c>
    </row>
    <row r="9" hidden="1" spans="1:8">
      <c r="A9" s="10">
        <v>8</v>
      </c>
      <c r="B9" s="14"/>
      <c r="C9" s="11" t="s">
        <v>103</v>
      </c>
      <c r="D9" s="11" t="s">
        <v>89</v>
      </c>
      <c r="E9" s="12">
        <v>44126</v>
      </c>
      <c r="F9" s="12">
        <v>44137</v>
      </c>
      <c r="G9" s="11" t="s">
        <v>90</v>
      </c>
      <c r="H9" s="11" t="s">
        <v>93</v>
      </c>
    </row>
    <row r="10" hidden="1" spans="1:8">
      <c r="A10" s="10">
        <v>9</v>
      </c>
      <c r="B10" s="14" t="s">
        <v>94</v>
      </c>
      <c r="C10" s="11" t="s">
        <v>104</v>
      </c>
      <c r="D10" s="11" t="s">
        <v>89</v>
      </c>
      <c r="E10" s="12">
        <v>44121</v>
      </c>
      <c r="F10" s="12">
        <v>44136</v>
      </c>
      <c r="G10" s="11" t="s">
        <v>90</v>
      </c>
      <c r="H10" s="11" t="s">
        <v>96</v>
      </c>
    </row>
    <row r="11" ht="24" hidden="1" spans="1:8">
      <c r="A11" s="10">
        <v>10</v>
      </c>
      <c r="B11" s="11" t="s">
        <v>87</v>
      </c>
      <c r="C11" s="11" t="s">
        <v>105</v>
      </c>
      <c r="D11" s="15" t="s">
        <v>89</v>
      </c>
      <c r="E11" s="13">
        <v>44130</v>
      </c>
      <c r="F11" s="13">
        <v>44137</v>
      </c>
      <c r="G11" s="11" t="s">
        <v>90</v>
      </c>
      <c r="H11" s="11" t="s">
        <v>106</v>
      </c>
    </row>
    <row r="12" hidden="1" spans="1:8">
      <c r="A12" s="10">
        <v>11</v>
      </c>
      <c r="B12" s="14"/>
      <c r="C12" s="11" t="s">
        <v>107</v>
      </c>
      <c r="D12" s="11" t="s">
        <v>89</v>
      </c>
      <c r="E12" s="12">
        <v>44126</v>
      </c>
      <c r="F12" s="12">
        <v>44137</v>
      </c>
      <c r="G12" s="11" t="s">
        <v>90</v>
      </c>
      <c r="H12" s="11" t="s">
        <v>93</v>
      </c>
    </row>
    <row r="13" ht="24" hidden="1" spans="1:8">
      <c r="A13" s="10">
        <v>12</v>
      </c>
      <c r="B13" s="11" t="s">
        <v>87</v>
      </c>
      <c r="C13" s="11" t="s">
        <v>108</v>
      </c>
      <c r="D13" s="11" t="s">
        <v>89</v>
      </c>
      <c r="E13" s="12">
        <v>44126</v>
      </c>
      <c r="F13" s="13">
        <v>44137</v>
      </c>
      <c r="G13" s="11" t="s">
        <v>90</v>
      </c>
      <c r="H13" s="11" t="s">
        <v>109</v>
      </c>
    </row>
    <row r="14" hidden="1" spans="1:8">
      <c r="A14" s="10">
        <v>13</v>
      </c>
      <c r="B14" s="14" t="s">
        <v>110</v>
      </c>
      <c r="C14" s="11" t="s">
        <v>111</v>
      </c>
      <c r="D14" s="11" t="s">
        <v>89</v>
      </c>
      <c r="E14" s="12">
        <v>44095</v>
      </c>
      <c r="F14" s="12">
        <v>44136</v>
      </c>
      <c r="G14" s="11" t="s">
        <v>90</v>
      </c>
      <c r="H14" s="11" t="s">
        <v>112</v>
      </c>
    </row>
    <row r="15" ht="24" hidden="1" spans="1:8">
      <c r="A15" s="10">
        <v>14</v>
      </c>
      <c r="B15" s="14" t="s">
        <v>94</v>
      </c>
      <c r="C15" s="11" t="s">
        <v>113</v>
      </c>
      <c r="D15" s="11" t="s">
        <v>89</v>
      </c>
      <c r="E15" s="12">
        <v>44100</v>
      </c>
      <c r="F15" s="12">
        <v>44136</v>
      </c>
      <c r="G15" s="11" t="s">
        <v>90</v>
      </c>
      <c r="H15" s="11" t="s">
        <v>114</v>
      </c>
    </row>
    <row r="16" ht="24" hidden="1" spans="1:8">
      <c r="A16" s="10">
        <v>15</v>
      </c>
      <c r="B16" s="14" t="s">
        <v>94</v>
      </c>
      <c r="C16" s="11" t="s">
        <v>115</v>
      </c>
      <c r="D16" s="11" t="s">
        <v>89</v>
      </c>
      <c r="E16" s="12">
        <v>44099</v>
      </c>
      <c r="F16" s="12">
        <v>44136</v>
      </c>
      <c r="G16" s="11" t="s">
        <v>90</v>
      </c>
      <c r="H16" s="11" t="s">
        <v>114</v>
      </c>
    </row>
    <row r="17" hidden="1" spans="1:8">
      <c r="A17" s="10">
        <v>16</v>
      </c>
      <c r="B17" s="11"/>
      <c r="C17" s="15" t="s">
        <v>116</v>
      </c>
      <c r="D17" s="15" t="s">
        <v>89</v>
      </c>
      <c r="E17" s="12">
        <v>44126</v>
      </c>
      <c r="F17" s="13">
        <v>44137</v>
      </c>
      <c r="G17" s="11" t="s">
        <v>90</v>
      </c>
      <c r="H17" s="15"/>
    </row>
    <row r="18" hidden="1" spans="1:8">
      <c r="A18" s="10">
        <v>17</v>
      </c>
      <c r="B18" s="11" t="s">
        <v>87</v>
      </c>
      <c r="C18" s="11" t="s">
        <v>117</v>
      </c>
      <c r="D18" s="11" t="s">
        <v>89</v>
      </c>
      <c r="E18" s="13">
        <v>44126</v>
      </c>
      <c r="F18" s="13">
        <v>44137</v>
      </c>
      <c r="G18" s="11" t="s">
        <v>90</v>
      </c>
      <c r="H18" s="11"/>
    </row>
    <row r="19" ht="24" hidden="1" spans="1:8">
      <c r="A19" s="10">
        <v>18</v>
      </c>
      <c r="B19" s="14" t="s">
        <v>118</v>
      </c>
      <c r="C19" s="11" t="s">
        <v>119</v>
      </c>
      <c r="D19" s="11" t="s">
        <v>89</v>
      </c>
      <c r="E19" s="12">
        <v>44101</v>
      </c>
      <c r="F19" s="12">
        <v>44103</v>
      </c>
      <c r="G19" s="11" t="s">
        <v>90</v>
      </c>
      <c r="H19" s="11" t="s">
        <v>120</v>
      </c>
    </row>
    <row r="20" ht="24" hidden="1" spans="1:8">
      <c r="A20" s="10">
        <v>19</v>
      </c>
      <c r="B20" s="14"/>
      <c r="C20" s="11" t="s">
        <v>121</v>
      </c>
      <c r="D20" s="11" t="s">
        <v>89</v>
      </c>
      <c r="E20" s="12">
        <v>44126</v>
      </c>
      <c r="F20" s="12">
        <v>44137</v>
      </c>
      <c r="G20" s="11" t="s">
        <v>90</v>
      </c>
      <c r="H20" s="11"/>
    </row>
    <row r="21" ht="48" hidden="1" spans="1:8">
      <c r="A21" s="10">
        <v>20</v>
      </c>
      <c r="B21" s="11" t="s">
        <v>87</v>
      </c>
      <c r="C21" s="11" t="s">
        <v>122</v>
      </c>
      <c r="D21" s="11" t="s">
        <v>89</v>
      </c>
      <c r="E21" s="13">
        <v>44126</v>
      </c>
      <c r="F21" s="13">
        <v>44137</v>
      </c>
      <c r="G21" s="11" t="s">
        <v>90</v>
      </c>
      <c r="H21" s="11" t="s">
        <v>123</v>
      </c>
    </row>
    <row r="22" ht="48" hidden="1" spans="1:8">
      <c r="A22" s="10">
        <v>21</v>
      </c>
      <c r="B22" s="14"/>
      <c r="C22" s="11" t="s">
        <v>124</v>
      </c>
      <c r="D22" s="11" t="s">
        <v>89</v>
      </c>
      <c r="E22" s="12">
        <v>44126</v>
      </c>
      <c r="F22" s="12">
        <v>44137</v>
      </c>
      <c r="G22" s="11" t="s">
        <v>90</v>
      </c>
      <c r="H22" s="11"/>
    </row>
    <row r="23" hidden="1" spans="1:8">
      <c r="A23" s="10">
        <v>22</v>
      </c>
      <c r="B23" s="11" t="s">
        <v>87</v>
      </c>
      <c r="C23" s="11" t="s">
        <v>125</v>
      </c>
      <c r="D23" s="11" t="s">
        <v>89</v>
      </c>
      <c r="E23" s="13">
        <v>44126</v>
      </c>
      <c r="F23" s="13">
        <v>44137</v>
      </c>
      <c r="G23" s="11" t="s">
        <v>90</v>
      </c>
      <c r="H23" s="11" t="s">
        <v>93</v>
      </c>
    </row>
    <row r="24" ht="24" hidden="1" spans="1:8">
      <c r="A24" s="10">
        <v>23</v>
      </c>
      <c r="B24" s="11" t="s">
        <v>87</v>
      </c>
      <c r="C24" s="11" t="s">
        <v>126</v>
      </c>
      <c r="D24" s="11" t="s">
        <v>89</v>
      </c>
      <c r="E24" s="13">
        <v>44126</v>
      </c>
      <c r="F24" s="13">
        <v>44137</v>
      </c>
      <c r="G24" s="11" t="s">
        <v>90</v>
      </c>
      <c r="H24" s="11" t="s">
        <v>127</v>
      </c>
    </row>
    <row r="25" hidden="1" spans="1:8">
      <c r="A25" s="10">
        <v>24</v>
      </c>
      <c r="B25" s="14"/>
      <c r="C25" s="11" t="s">
        <v>128</v>
      </c>
      <c r="D25" s="11" t="s">
        <v>19</v>
      </c>
      <c r="E25" s="12">
        <v>44126</v>
      </c>
      <c r="F25" s="12">
        <v>44137</v>
      </c>
      <c r="G25" s="11" t="s">
        <v>90</v>
      </c>
      <c r="H25" s="11"/>
    </row>
    <row r="26" hidden="1" spans="1:8">
      <c r="A26" s="10">
        <v>25</v>
      </c>
      <c r="B26" s="11" t="s">
        <v>87</v>
      </c>
      <c r="C26" s="11" t="s">
        <v>129</v>
      </c>
      <c r="D26" s="11" t="s">
        <v>89</v>
      </c>
      <c r="E26" s="12">
        <v>44126</v>
      </c>
      <c r="F26" s="13">
        <v>44137</v>
      </c>
      <c r="G26" s="11" t="s">
        <v>90</v>
      </c>
      <c r="H26" s="11" t="s">
        <v>130</v>
      </c>
    </row>
    <row r="27" ht="36" hidden="1" spans="1:8">
      <c r="A27" s="10">
        <v>26</v>
      </c>
      <c r="B27" s="14"/>
      <c r="C27" s="11" t="s">
        <v>131</v>
      </c>
      <c r="D27" s="11" t="s">
        <v>89</v>
      </c>
      <c r="E27" s="12">
        <v>44126</v>
      </c>
      <c r="F27" s="12">
        <v>44137</v>
      </c>
      <c r="G27" s="11" t="s">
        <v>90</v>
      </c>
      <c r="H27" s="11"/>
    </row>
    <row r="28" hidden="1" spans="1:8">
      <c r="A28" s="10">
        <v>27</v>
      </c>
      <c r="B28" s="11" t="s">
        <v>87</v>
      </c>
      <c r="C28" s="11" t="s">
        <v>132</v>
      </c>
      <c r="D28" s="11" t="s">
        <v>89</v>
      </c>
      <c r="E28" s="13">
        <v>44126</v>
      </c>
      <c r="F28" s="13">
        <v>44137</v>
      </c>
      <c r="G28" s="11" t="s">
        <v>90</v>
      </c>
      <c r="H28" s="11"/>
    </row>
    <row r="29" hidden="1" spans="1:8">
      <c r="A29" s="10">
        <v>28</v>
      </c>
      <c r="B29" s="11"/>
      <c r="C29" s="15" t="s">
        <v>133</v>
      </c>
      <c r="D29" s="15" t="s">
        <v>89</v>
      </c>
      <c r="E29" s="12">
        <v>44126</v>
      </c>
      <c r="F29" s="13">
        <v>44137</v>
      </c>
      <c r="G29" s="11" t="s">
        <v>90</v>
      </c>
      <c r="H29" s="15"/>
    </row>
    <row r="30" hidden="1" spans="1:8">
      <c r="A30" s="10">
        <v>29</v>
      </c>
      <c r="B30" s="11" t="s">
        <v>87</v>
      </c>
      <c r="C30" s="11" t="s">
        <v>134</v>
      </c>
      <c r="D30" s="11" t="s">
        <v>89</v>
      </c>
      <c r="E30" s="13">
        <v>44126</v>
      </c>
      <c r="F30" s="13">
        <v>44136</v>
      </c>
      <c r="G30" s="11" t="s">
        <v>90</v>
      </c>
      <c r="H30" s="11"/>
    </row>
    <row r="31" ht="24" hidden="1" spans="1:8">
      <c r="A31" s="10">
        <v>30</v>
      </c>
      <c r="B31" s="14" t="s">
        <v>135</v>
      </c>
      <c r="C31" s="11" t="s">
        <v>136</v>
      </c>
      <c r="D31" s="11" t="s">
        <v>89</v>
      </c>
      <c r="E31" s="12">
        <v>44126</v>
      </c>
      <c r="F31" s="12">
        <v>44136</v>
      </c>
      <c r="G31" s="11" t="s">
        <v>90</v>
      </c>
      <c r="H31" s="11" t="s">
        <v>137</v>
      </c>
    </row>
    <row r="32" hidden="1" spans="1:8">
      <c r="A32" s="10">
        <v>31</v>
      </c>
      <c r="B32" s="11" t="s">
        <v>87</v>
      </c>
      <c r="C32" s="11" t="s">
        <v>138</v>
      </c>
      <c r="D32" s="11" t="s">
        <v>89</v>
      </c>
      <c r="E32" s="12">
        <v>44126</v>
      </c>
      <c r="F32" s="13">
        <v>44137</v>
      </c>
      <c r="G32" s="11" t="s">
        <v>90</v>
      </c>
      <c r="H32" s="11" t="s">
        <v>139</v>
      </c>
    </row>
    <row r="33" ht="24" hidden="1" spans="1:8">
      <c r="A33" s="10">
        <v>32</v>
      </c>
      <c r="B33" s="11" t="s">
        <v>87</v>
      </c>
      <c r="C33" s="11" t="s">
        <v>140</v>
      </c>
      <c r="D33" s="11" t="s">
        <v>89</v>
      </c>
      <c r="E33" s="13">
        <v>44126</v>
      </c>
      <c r="F33" s="13">
        <v>44137</v>
      </c>
      <c r="G33" s="11" t="s">
        <v>90</v>
      </c>
      <c r="H33" s="11"/>
    </row>
    <row r="34" s="2" customFormat="1" hidden="1" spans="1:8">
      <c r="A34" s="10">
        <v>33</v>
      </c>
      <c r="B34" s="14"/>
      <c r="C34" s="11" t="s">
        <v>141</v>
      </c>
      <c r="D34" s="11" t="s">
        <v>89</v>
      </c>
      <c r="E34" s="12">
        <v>44126</v>
      </c>
      <c r="F34" s="12">
        <v>44137</v>
      </c>
      <c r="G34" s="11" t="s">
        <v>90</v>
      </c>
      <c r="H34" s="11"/>
    </row>
    <row r="35" s="2" customFormat="1" hidden="1" spans="1:8">
      <c r="A35" s="10">
        <v>34</v>
      </c>
      <c r="B35" s="11" t="s">
        <v>87</v>
      </c>
      <c r="C35" s="11" t="s">
        <v>142</v>
      </c>
      <c r="D35" s="11" t="s">
        <v>89</v>
      </c>
      <c r="E35" s="13">
        <v>44126</v>
      </c>
      <c r="F35" s="13">
        <v>44137</v>
      </c>
      <c r="G35" s="11" t="s">
        <v>90</v>
      </c>
      <c r="H35" s="11"/>
    </row>
    <row r="36" s="2" customFormat="1" hidden="1" spans="1:8">
      <c r="A36" s="10">
        <v>35</v>
      </c>
      <c r="B36" s="14" t="s">
        <v>71</v>
      </c>
      <c r="C36" s="11" t="s">
        <v>143</v>
      </c>
      <c r="D36" s="11" t="s">
        <v>19</v>
      </c>
      <c r="E36" s="12">
        <v>44116</v>
      </c>
      <c r="F36" s="12">
        <v>44119</v>
      </c>
      <c r="G36" s="11" t="s">
        <v>90</v>
      </c>
      <c r="H36" s="11"/>
    </row>
    <row r="37" s="2" customFormat="1" ht="24" hidden="1" spans="1:8">
      <c r="A37" s="10">
        <v>36</v>
      </c>
      <c r="B37" s="14"/>
      <c r="C37" s="11" t="s">
        <v>144</v>
      </c>
      <c r="D37" s="11" t="s">
        <v>19</v>
      </c>
      <c r="E37" s="12">
        <v>44126</v>
      </c>
      <c r="F37" s="12">
        <v>44137</v>
      </c>
      <c r="G37" s="11" t="s">
        <v>90</v>
      </c>
      <c r="H37" s="11"/>
    </row>
    <row r="38" s="2" customFormat="1" hidden="1" spans="1:8">
      <c r="A38" s="10">
        <v>37</v>
      </c>
      <c r="B38" s="11" t="s">
        <v>87</v>
      </c>
      <c r="C38" s="11" t="s">
        <v>145</v>
      </c>
      <c r="D38" s="11" t="s">
        <v>89</v>
      </c>
      <c r="E38" s="13">
        <v>44130</v>
      </c>
      <c r="F38" s="13">
        <v>44137</v>
      </c>
      <c r="G38" s="11" t="s">
        <v>90</v>
      </c>
      <c r="H38" s="11"/>
    </row>
    <row r="39" s="2" customFormat="1" ht="24" hidden="1" spans="1:8">
      <c r="A39" s="10">
        <v>38</v>
      </c>
      <c r="B39" s="11" t="s">
        <v>87</v>
      </c>
      <c r="C39" s="11" t="s">
        <v>146</v>
      </c>
      <c r="D39" s="11" t="s">
        <v>89</v>
      </c>
      <c r="E39" s="13">
        <v>44130</v>
      </c>
      <c r="F39" s="13">
        <v>44137</v>
      </c>
      <c r="G39" s="11" t="s">
        <v>90</v>
      </c>
      <c r="H39" s="11"/>
    </row>
    <row r="40" s="2" customFormat="1" spans="1:8">
      <c r="A40" s="16">
        <v>42</v>
      </c>
      <c r="B40" s="16" t="s">
        <v>29</v>
      </c>
      <c r="C40" s="17" t="s">
        <v>147</v>
      </c>
      <c r="D40" s="18" t="s">
        <v>19</v>
      </c>
      <c r="E40" s="19">
        <v>44116</v>
      </c>
      <c r="F40" s="19">
        <v>44136</v>
      </c>
      <c r="G40" s="17" t="s">
        <v>148</v>
      </c>
      <c r="H40" s="18"/>
    </row>
    <row r="41" s="2" customFormat="1" spans="1:8">
      <c r="A41" s="16">
        <v>52</v>
      </c>
      <c r="B41" s="16" t="s">
        <v>94</v>
      </c>
      <c r="C41" s="17" t="s">
        <v>149</v>
      </c>
      <c r="D41" s="18" t="s">
        <v>19</v>
      </c>
      <c r="E41" s="19">
        <v>44121</v>
      </c>
      <c r="F41" s="19">
        <v>44141</v>
      </c>
      <c r="G41" s="17" t="s">
        <v>148</v>
      </c>
      <c r="H41" s="18" t="s">
        <v>150</v>
      </c>
    </row>
    <row r="42" s="2" customFormat="1" spans="1:8">
      <c r="A42" s="16">
        <v>55</v>
      </c>
      <c r="B42" s="16" t="s">
        <v>94</v>
      </c>
      <c r="C42" s="17" t="s">
        <v>151</v>
      </c>
      <c r="D42" s="18" t="s">
        <v>19</v>
      </c>
      <c r="E42" s="19">
        <v>44106</v>
      </c>
      <c r="F42" s="19">
        <v>44141</v>
      </c>
      <c r="G42" s="17" t="s">
        <v>148</v>
      </c>
      <c r="H42" s="18" t="s">
        <v>152</v>
      </c>
    </row>
    <row r="43" s="2" customFormat="1" spans="1:8">
      <c r="A43" s="20">
        <v>49</v>
      </c>
      <c r="B43" s="20" t="s">
        <v>153</v>
      </c>
      <c r="C43" s="21" t="s">
        <v>154</v>
      </c>
      <c r="D43" s="22" t="s">
        <v>89</v>
      </c>
      <c r="E43" s="23">
        <v>44121</v>
      </c>
      <c r="F43" s="23">
        <v>44141</v>
      </c>
      <c r="G43" s="21" t="s">
        <v>148</v>
      </c>
      <c r="H43" s="22" t="s">
        <v>155</v>
      </c>
    </row>
    <row r="44" s="2" customFormat="1" spans="1:8">
      <c r="A44" s="20">
        <v>53</v>
      </c>
      <c r="B44" s="20" t="s">
        <v>94</v>
      </c>
      <c r="C44" s="21" t="s">
        <v>156</v>
      </c>
      <c r="D44" s="22" t="s">
        <v>89</v>
      </c>
      <c r="E44" s="23">
        <v>44106</v>
      </c>
      <c r="F44" s="23">
        <v>44144</v>
      </c>
      <c r="G44" s="21" t="s">
        <v>148</v>
      </c>
      <c r="H44" s="22" t="s">
        <v>157</v>
      </c>
    </row>
    <row r="45" s="2" customFormat="1" ht="24" hidden="1" spans="1:8">
      <c r="A45" s="10">
        <v>54</v>
      </c>
      <c r="B45" s="10" t="s">
        <v>135</v>
      </c>
      <c r="C45" s="24" t="s">
        <v>158</v>
      </c>
      <c r="D45" s="25" t="s">
        <v>89</v>
      </c>
      <c r="E45" s="26">
        <v>44116</v>
      </c>
      <c r="F45" s="26">
        <v>44141</v>
      </c>
      <c r="G45" s="24" t="s">
        <v>90</v>
      </c>
      <c r="H45" s="25" t="s">
        <v>159</v>
      </c>
    </row>
    <row r="46" s="2" customFormat="1" ht="24" hidden="1" spans="1:8">
      <c r="A46" s="10">
        <v>56</v>
      </c>
      <c r="B46" s="10" t="s">
        <v>160</v>
      </c>
      <c r="C46" s="24" t="s">
        <v>161</v>
      </c>
      <c r="D46" s="25" t="s">
        <v>89</v>
      </c>
      <c r="E46" s="26">
        <v>44116</v>
      </c>
      <c r="F46" s="26">
        <v>44141</v>
      </c>
      <c r="G46" s="24" t="s">
        <v>90</v>
      </c>
      <c r="H46" s="25" t="s">
        <v>162</v>
      </c>
    </row>
    <row r="47" s="2" customFormat="1" ht="36" spans="1:8">
      <c r="A47" s="27">
        <v>44</v>
      </c>
      <c r="B47" s="27"/>
      <c r="C47" s="28" t="s">
        <v>163</v>
      </c>
      <c r="D47" s="28" t="s">
        <v>19</v>
      </c>
      <c r="E47" s="29">
        <v>44126</v>
      </c>
      <c r="F47" s="29">
        <v>44137</v>
      </c>
      <c r="G47" s="28" t="s">
        <v>148</v>
      </c>
      <c r="H47" s="28"/>
    </row>
    <row r="48" s="2" customFormat="1" ht="36" hidden="1" spans="1:8">
      <c r="A48" s="10">
        <v>39</v>
      </c>
      <c r="B48" s="10"/>
      <c r="C48" s="24" t="s">
        <v>164</v>
      </c>
      <c r="D48" s="25" t="s">
        <v>89</v>
      </c>
      <c r="E48" s="26">
        <v>44126</v>
      </c>
      <c r="F48" s="26">
        <v>44141</v>
      </c>
      <c r="G48" s="24" t="s">
        <v>90</v>
      </c>
      <c r="H48" s="25" t="s">
        <v>165</v>
      </c>
    </row>
    <row r="49" s="2" customFormat="1" ht="24" hidden="1" spans="1:8">
      <c r="A49" s="10">
        <v>40</v>
      </c>
      <c r="B49" s="25"/>
      <c r="C49" s="30" t="s">
        <v>166</v>
      </c>
      <c r="D49" s="25" t="s">
        <v>89</v>
      </c>
      <c r="E49" s="26">
        <v>44126</v>
      </c>
      <c r="F49" s="31">
        <v>44141</v>
      </c>
      <c r="G49" s="24" t="s">
        <v>90</v>
      </c>
      <c r="H49" s="25" t="s">
        <v>167</v>
      </c>
    </row>
    <row r="50" s="2" customFormat="1" spans="1:8">
      <c r="A50" s="10">
        <v>41</v>
      </c>
      <c r="B50" s="25"/>
      <c r="C50" s="30" t="s">
        <v>168</v>
      </c>
      <c r="D50" s="30" t="s">
        <v>89</v>
      </c>
      <c r="E50" s="32">
        <v>44132</v>
      </c>
      <c r="F50" s="31">
        <v>44144</v>
      </c>
      <c r="G50" s="30" t="s">
        <v>148</v>
      </c>
      <c r="H50" s="33" t="s">
        <v>169</v>
      </c>
    </row>
    <row r="51" s="2" customFormat="1" hidden="1" spans="1:8">
      <c r="A51" s="10">
        <v>43</v>
      </c>
      <c r="B51" s="10"/>
      <c r="C51" s="24" t="s">
        <v>170</v>
      </c>
      <c r="D51" s="25" t="s">
        <v>89</v>
      </c>
      <c r="E51" s="26">
        <v>44126</v>
      </c>
      <c r="F51" s="26">
        <v>44141</v>
      </c>
      <c r="G51" s="24" t="s">
        <v>90</v>
      </c>
      <c r="H51" s="25" t="s">
        <v>171</v>
      </c>
    </row>
    <row r="52" s="2" customFormat="1" ht="24" spans="1:8">
      <c r="A52" s="20">
        <v>45</v>
      </c>
      <c r="B52" s="34" t="s">
        <v>87</v>
      </c>
      <c r="C52" s="34" t="s">
        <v>172</v>
      </c>
      <c r="D52" s="34" t="s">
        <v>89</v>
      </c>
      <c r="E52" s="35">
        <v>44130</v>
      </c>
      <c r="F52" s="35">
        <v>44144</v>
      </c>
      <c r="G52" s="21" t="s">
        <v>148</v>
      </c>
      <c r="H52" s="34" t="s">
        <v>173</v>
      </c>
    </row>
    <row r="53" s="2" customFormat="1" ht="24" spans="1:8">
      <c r="A53" s="20">
        <v>46</v>
      </c>
      <c r="B53" s="34" t="s">
        <v>87</v>
      </c>
      <c r="C53" s="34" t="s">
        <v>174</v>
      </c>
      <c r="D53" s="34" t="s">
        <v>89</v>
      </c>
      <c r="E53" s="35">
        <v>44130</v>
      </c>
      <c r="F53" s="35">
        <v>44144</v>
      </c>
      <c r="G53" s="21" t="s">
        <v>148</v>
      </c>
      <c r="H53" s="34" t="s">
        <v>173</v>
      </c>
    </row>
    <row r="54" s="2" customFormat="1" hidden="1" spans="1:8">
      <c r="A54" s="10">
        <v>47</v>
      </c>
      <c r="B54" s="36" t="s">
        <v>87</v>
      </c>
      <c r="C54" s="36" t="s">
        <v>175</v>
      </c>
      <c r="D54" s="37" t="s">
        <v>89</v>
      </c>
      <c r="E54" s="38">
        <v>44130</v>
      </c>
      <c r="F54" s="38">
        <v>44137</v>
      </c>
      <c r="G54" s="24" t="s">
        <v>90</v>
      </c>
      <c r="H54" s="36" t="s">
        <v>176</v>
      </c>
    </row>
    <row r="55" s="2" customFormat="1" spans="1:8">
      <c r="A55" s="20">
        <v>48</v>
      </c>
      <c r="B55" s="34" t="s">
        <v>87</v>
      </c>
      <c r="C55" s="34" t="s">
        <v>177</v>
      </c>
      <c r="D55" s="34" t="s">
        <v>89</v>
      </c>
      <c r="E55" s="35">
        <v>44126</v>
      </c>
      <c r="F55" s="35">
        <v>44144</v>
      </c>
      <c r="G55" s="21" t="s">
        <v>148</v>
      </c>
      <c r="H55" s="34" t="s">
        <v>173</v>
      </c>
    </row>
    <row r="56" s="2" customFormat="1" hidden="1" spans="1:8">
      <c r="A56" s="10">
        <v>50</v>
      </c>
      <c r="B56" s="10"/>
      <c r="C56" s="24" t="s">
        <v>178</v>
      </c>
      <c r="D56" s="25" t="s">
        <v>89</v>
      </c>
      <c r="E56" s="26">
        <v>44126</v>
      </c>
      <c r="F56" s="26">
        <v>44141</v>
      </c>
      <c r="G56" s="24" t="s">
        <v>90</v>
      </c>
      <c r="H56" s="25" t="s">
        <v>93</v>
      </c>
    </row>
    <row r="57" ht="36" hidden="1" spans="1:8">
      <c r="A57" s="10">
        <v>51</v>
      </c>
      <c r="B57" s="36" t="s">
        <v>87</v>
      </c>
      <c r="C57" s="36" t="s">
        <v>179</v>
      </c>
      <c r="D57" s="36" t="s">
        <v>89</v>
      </c>
      <c r="E57" s="38">
        <v>44126</v>
      </c>
      <c r="F57" s="38">
        <v>44137</v>
      </c>
      <c r="G57" s="24" t="s">
        <v>90</v>
      </c>
      <c r="H57" s="36" t="s">
        <v>180</v>
      </c>
    </row>
    <row r="58" ht="24" hidden="1" spans="1:8">
      <c r="A58" s="10">
        <v>61</v>
      </c>
      <c r="B58" s="25"/>
      <c r="C58" s="30" t="s">
        <v>181</v>
      </c>
      <c r="D58" s="30" t="s">
        <v>19</v>
      </c>
      <c r="E58" s="32">
        <v>44139</v>
      </c>
      <c r="F58" s="32" t="s">
        <v>1</v>
      </c>
      <c r="G58" s="30" t="s">
        <v>90</v>
      </c>
      <c r="H58" s="30"/>
    </row>
    <row r="59" ht="24" spans="1:8">
      <c r="A59" s="20">
        <v>62</v>
      </c>
      <c r="B59" s="22"/>
      <c r="C59" s="39" t="s">
        <v>182</v>
      </c>
      <c r="D59" s="39" t="s">
        <v>89</v>
      </c>
      <c r="E59" s="40">
        <v>44139</v>
      </c>
      <c r="F59" s="40">
        <v>44144</v>
      </c>
      <c r="G59" s="39" t="s">
        <v>148</v>
      </c>
      <c r="H59" s="39" t="s">
        <v>183</v>
      </c>
    </row>
    <row r="60" ht="24" spans="1:8">
      <c r="A60" s="20">
        <v>63</v>
      </c>
      <c r="B60" s="22"/>
      <c r="C60" s="39" t="s">
        <v>184</v>
      </c>
      <c r="D60" s="39" t="s">
        <v>185</v>
      </c>
      <c r="E60" s="40">
        <v>44139</v>
      </c>
      <c r="F60" s="40">
        <v>44144</v>
      </c>
      <c r="G60" s="39" t="s">
        <v>148</v>
      </c>
      <c r="H60" s="39" t="s">
        <v>186</v>
      </c>
    </row>
    <row r="61" ht="24" spans="1:8">
      <c r="A61" s="20">
        <v>57</v>
      </c>
      <c r="B61" s="22"/>
      <c r="C61" s="39" t="s">
        <v>187</v>
      </c>
      <c r="D61" s="39" t="s">
        <v>89</v>
      </c>
      <c r="E61" s="40">
        <v>44139</v>
      </c>
      <c r="F61" s="40">
        <v>44144</v>
      </c>
      <c r="G61" s="39" t="s">
        <v>148</v>
      </c>
      <c r="H61" s="39" t="s">
        <v>188</v>
      </c>
    </row>
    <row r="62" spans="1:8">
      <c r="A62" s="20">
        <v>58</v>
      </c>
      <c r="B62" s="22"/>
      <c r="C62" s="39" t="s">
        <v>189</v>
      </c>
      <c r="D62" s="39" t="s">
        <v>89</v>
      </c>
      <c r="E62" s="40">
        <v>44139</v>
      </c>
      <c r="F62" s="40">
        <v>44144</v>
      </c>
      <c r="G62" s="39" t="s">
        <v>148</v>
      </c>
      <c r="H62" s="39" t="s">
        <v>190</v>
      </c>
    </row>
    <row r="63" ht="24" spans="1:8">
      <c r="A63" s="20">
        <v>59</v>
      </c>
      <c r="B63" s="22"/>
      <c r="C63" s="39" t="s">
        <v>191</v>
      </c>
      <c r="D63" s="39" t="s">
        <v>89</v>
      </c>
      <c r="E63" s="40">
        <v>44139</v>
      </c>
      <c r="F63" s="40">
        <v>44144</v>
      </c>
      <c r="G63" s="39" t="s">
        <v>148</v>
      </c>
      <c r="H63" s="39" t="s">
        <v>192</v>
      </c>
    </row>
    <row r="64" ht="24" hidden="1" spans="1:8">
      <c r="A64" s="10">
        <v>60</v>
      </c>
      <c r="B64" s="25"/>
      <c r="C64" s="30" t="s">
        <v>193</v>
      </c>
      <c r="D64" s="30" t="s">
        <v>89</v>
      </c>
      <c r="E64" s="32">
        <v>44139</v>
      </c>
      <c r="F64" s="32"/>
      <c r="G64" s="30" t="s">
        <v>90</v>
      </c>
      <c r="H64" s="30"/>
    </row>
    <row r="65" spans="1:8">
      <c r="A65" s="20">
        <v>64</v>
      </c>
      <c r="B65" s="22"/>
      <c r="C65" s="39" t="s">
        <v>194</v>
      </c>
      <c r="D65" s="39" t="s">
        <v>89</v>
      </c>
      <c r="E65" s="40">
        <v>44139</v>
      </c>
      <c r="F65" s="40">
        <v>44144</v>
      </c>
      <c r="G65" s="39" t="s">
        <v>148</v>
      </c>
      <c r="H65" s="39" t="s">
        <v>195</v>
      </c>
    </row>
    <row r="66" ht="24" spans="1:8">
      <c r="A66" s="20">
        <v>65</v>
      </c>
      <c r="B66" s="22"/>
      <c r="C66" s="39" t="s">
        <v>196</v>
      </c>
      <c r="D66" s="39" t="s">
        <v>89</v>
      </c>
      <c r="E66" s="40">
        <v>44139</v>
      </c>
      <c r="F66" s="40"/>
      <c r="G66" s="39" t="s">
        <v>148</v>
      </c>
      <c r="H66" s="39" t="s">
        <v>195</v>
      </c>
    </row>
    <row r="67" spans="1:8">
      <c r="A67" s="10">
        <v>66</v>
      </c>
      <c r="B67" s="25"/>
      <c r="C67" s="30"/>
      <c r="D67" s="30"/>
      <c r="E67" s="30"/>
      <c r="F67" s="32"/>
      <c r="G67" s="30"/>
      <c r="H67" s="30"/>
    </row>
    <row r="68" spans="1:8">
      <c r="A68" s="10">
        <v>67</v>
      </c>
      <c r="B68" s="25"/>
      <c r="C68" s="30"/>
      <c r="D68" s="30"/>
      <c r="E68" s="30"/>
      <c r="F68" s="32"/>
      <c r="G68" s="30"/>
      <c r="H68" s="30"/>
    </row>
    <row r="69" spans="1:8">
      <c r="A69" s="10">
        <v>68</v>
      </c>
      <c r="B69" s="25"/>
      <c r="C69" s="30"/>
      <c r="D69" s="30"/>
      <c r="E69" s="30"/>
      <c r="F69" s="32"/>
      <c r="G69" s="30"/>
      <c r="H69" s="30"/>
    </row>
    <row r="70" spans="1:8">
      <c r="A70" s="10">
        <v>69</v>
      </c>
      <c r="B70" s="25"/>
      <c r="C70" s="30"/>
      <c r="D70" s="30"/>
      <c r="E70" s="30"/>
      <c r="F70" s="32"/>
      <c r="G70" s="30"/>
      <c r="H70" s="30"/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192" ht="48" spans="164:164">
      <c r="FH192" s="3" t="s">
        <v>148</v>
      </c>
    </row>
    <row r="193" ht="72" spans="164:164">
      <c r="FH193" s="3" t="s">
        <v>90</v>
      </c>
    </row>
    <row r="194" ht="48" spans="164:164">
      <c r="FH194" s="3" t="s">
        <v>197</v>
      </c>
    </row>
  </sheetData>
  <autoFilter ref="A1:H91">
    <filterColumn colId="6">
      <customFilters>
        <customFilter operator="equal" val=""/>
        <customFilter operator="equal" val="Open"/>
      </customFilters>
    </filterColumn>
    <extLst/>
  </autoFilter>
  <conditionalFormatting sqref="C$1:C$1048576">
    <cfRule type="duplicateValues" dxfId="3" priority="1"/>
  </conditionalFormatting>
  <dataValidations count="1">
    <dataValidation type="list" allowBlank="1" showInputMessage="1" showErrorMessage="1" sqref="G2:G56">
      <formula1>$FH$192:$FH$198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projeplanı</vt:lpstr>
      <vt:lpstr>open issues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mayya.soltanova</cp:lastModifiedBy>
  <dcterms:created xsi:type="dcterms:W3CDTF">2019-03-19T17:17:00Z</dcterms:created>
  <dcterms:modified xsi:type="dcterms:W3CDTF">2020-11-15T19:42:26Z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2057-11.2.0.9684</vt:lpwstr>
  </property>
</Properties>
</file>