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undas/Desktop/"/>
    </mc:Choice>
  </mc:AlternateContent>
  <bookViews>
    <workbookView xWindow="80" yWindow="460" windowWidth="14000" windowHeight="17540" tabRatio="500"/>
  </bookViews>
  <sheets>
    <sheet name="Results" sheetId="3" r:id="rId1"/>
    <sheet name="Specs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3" i="3" l="1"/>
  <c r="C74" i="3"/>
  <c r="C75" i="3"/>
  <c r="C76" i="3"/>
  <c r="C77" i="3"/>
  <c r="C78" i="3"/>
  <c r="C79" i="3"/>
  <c r="C8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2" i="3"/>
  <c r="J83" i="3"/>
  <c r="J2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54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I139" i="3"/>
  <c r="I140" i="3"/>
  <c r="I141" i="3"/>
  <c r="I142" i="3"/>
  <c r="I143" i="3"/>
  <c r="I144" i="3"/>
  <c r="I145" i="3"/>
  <c r="I146" i="3"/>
  <c r="I147" i="3"/>
  <c r="I148" i="3"/>
  <c r="I149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54" i="3"/>
  <c r="I138" i="3"/>
  <c r="A141" i="3"/>
  <c r="A145" i="3"/>
  <c r="R92" i="3"/>
  <c r="S92" i="3"/>
  <c r="W92" i="3"/>
  <c r="R93" i="3"/>
  <c r="S93" i="3"/>
  <c r="W93" i="3"/>
  <c r="R94" i="3"/>
  <c r="S94" i="3"/>
  <c r="W94" i="3"/>
  <c r="R95" i="3"/>
  <c r="S95" i="3"/>
  <c r="W95" i="3"/>
  <c r="R96" i="3"/>
  <c r="S96" i="3"/>
  <c r="W96" i="3"/>
  <c r="R97" i="3"/>
  <c r="S97" i="3"/>
  <c r="W97" i="3"/>
  <c r="R98" i="3"/>
  <c r="S98" i="3"/>
  <c r="W98" i="3"/>
  <c r="R99" i="3"/>
  <c r="S99" i="3"/>
  <c r="W99" i="3"/>
  <c r="R100" i="3"/>
  <c r="S100" i="3"/>
  <c r="W100" i="3"/>
  <c r="R101" i="3"/>
  <c r="S101" i="3"/>
  <c r="W101" i="3"/>
  <c r="R102" i="3"/>
  <c r="S102" i="3"/>
  <c r="W102" i="3"/>
  <c r="R103" i="3"/>
  <c r="S103" i="3"/>
  <c r="W103" i="3"/>
  <c r="R104" i="3"/>
  <c r="S104" i="3"/>
  <c r="W104" i="3"/>
  <c r="R105" i="3"/>
  <c r="S105" i="3"/>
  <c r="W105" i="3"/>
  <c r="R106" i="3"/>
  <c r="S106" i="3"/>
  <c r="W106" i="3"/>
  <c r="R107" i="3"/>
  <c r="S107" i="3"/>
  <c r="W107" i="3"/>
  <c r="R108" i="3"/>
  <c r="S108" i="3"/>
  <c r="W108" i="3"/>
  <c r="R109" i="3"/>
  <c r="S109" i="3"/>
  <c r="W109" i="3"/>
  <c r="R110" i="3"/>
  <c r="C110" i="3"/>
  <c r="S110" i="3"/>
  <c r="W110" i="3"/>
  <c r="R111" i="3"/>
  <c r="C111" i="3"/>
  <c r="S111" i="3"/>
  <c r="W111" i="3"/>
  <c r="R112" i="3"/>
  <c r="S112" i="3"/>
  <c r="W112" i="3"/>
  <c r="R113" i="3"/>
  <c r="S113" i="3"/>
  <c r="W113" i="3"/>
  <c r="R114" i="3"/>
  <c r="S114" i="3"/>
  <c r="W114" i="3"/>
  <c r="R115" i="3"/>
  <c r="S115" i="3"/>
  <c r="W115" i="3"/>
  <c r="R116" i="3"/>
  <c r="C116" i="3"/>
  <c r="S116" i="3"/>
  <c r="W116" i="3"/>
  <c r="R117" i="3"/>
  <c r="C117" i="3"/>
  <c r="S117" i="3"/>
  <c r="W117" i="3"/>
  <c r="R118" i="3"/>
  <c r="S118" i="3"/>
  <c r="W118" i="3"/>
  <c r="R119" i="3"/>
  <c r="S119" i="3"/>
  <c r="W119" i="3"/>
  <c r="R120" i="3"/>
  <c r="S120" i="3"/>
  <c r="W120" i="3"/>
  <c r="R121" i="3"/>
  <c r="S121" i="3"/>
  <c r="W121" i="3"/>
  <c r="R122" i="3"/>
  <c r="S122" i="3"/>
  <c r="W122" i="3"/>
  <c r="R123" i="3"/>
  <c r="S123" i="3"/>
  <c r="W123" i="3"/>
  <c r="R124" i="3"/>
  <c r="S124" i="3"/>
  <c r="W124" i="3"/>
  <c r="R125" i="3"/>
  <c r="S125" i="3"/>
  <c r="W125" i="3"/>
  <c r="R126" i="3"/>
  <c r="S126" i="3"/>
  <c r="W126" i="3"/>
  <c r="R91" i="3"/>
  <c r="S91" i="3"/>
  <c r="W91" i="3"/>
  <c r="V95" i="3"/>
  <c r="V96" i="3"/>
  <c r="V97" i="3"/>
  <c r="V98" i="3"/>
  <c r="V100" i="3"/>
  <c r="V101" i="3"/>
  <c r="V102" i="3"/>
  <c r="V104" i="3"/>
  <c r="V105" i="3"/>
  <c r="V106" i="3"/>
  <c r="V107" i="3"/>
  <c r="V109" i="3"/>
  <c r="V110" i="3"/>
  <c r="V111" i="3"/>
  <c r="V112" i="3"/>
  <c r="V113" i="3"/>
  <c r="V115" i="3"/>
  <c r="V116" i="3"/>
  <c r="V117" i="3"/>
  <c r="V118" i="3"/>
  <c r="V119" i="3"/>
  <c r="V121" i="3"/>
  <c r="V122" i="3"/>
  <c r="V123" i="3"/>
  <c r="V124" i="3"/>
  <c r="V125" i="3"/>
  <c r="V126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91" i="3"/>
</calcChain>
</file>

<file path=xl/sharedStrings.xml><?xml version="1.0" encoding="utf-8"?>
<sst xmlns="http://schemas.openxmlformats.org/spreadsheetml/2006/main" count="263" uniqueCount="60">
  <si>
    <t>Dense Matrix Multiplication</t>
  </si>
  <si>
    <t>Convolution</t>
  </si>
  <si>
    <t>M</t>
  </si>
  <si>
    <t>N</t>
  </si>
  <si>
    <t>K</t>
  </si>
  <si>
    <t>A Transpose</t>
  </si>
  <si>
    <t>B Transpose</t>
  </si>
  <si>
    <t>W</t>
  </si>
  <si>
    <t>H</t>
  </si>
  <si>
    <t>C</t>
  </si>
  <si>
    <t xml:space="preserve">K </t>
  </si>
  <si>
    <t>R</t>
  </si>
  <si>
    <t>S</t>
  </si>
  <si>
    <t>Recurrent Layers - Vanilla</t>
  </si>
  <si>
    <t>Recurrent Layers - LSTM</t>
  </si>
  <si>
    <t>Hidden Units</t>
  </si>
  <si>
    <t>Timesteps</t>
  </si>
  <si>
    <t>T</t>
  </si>
  <si>
    <t>(both matrices are 2560x7133)</t>
  </si>
  <si>
    <t>Time Forward (msec)</t>
  </si>
  <si>
    <t>Time Backward (msec)</t>
  </si>
  <si>
    <t xml:space="preserve">Time Forward (msec) </t>
  </si>
  <si>
    <t xml:space="preserve">Time Backward (msec) </t>
  </si>
  <si>
    <t>Forward (msec)</t>
  </si>
  <si>
    <t>wrt Inputs (msec)</t>
  </si>
  <si>
    <t>wrt Parameters (msec)</t>
  </si>
  <si>
    <t>Time (msec)</t>
  </si>
  <si>
    <t>TERAFLOPS</t>
  </si>
  <si>
    <t>pad_h</t>
  </si>
  <si>
    <t>pad_w</t>
  </si>
  <si>
    <t>Vertical stride</t>
  </si>
  <si>
    <t>Horizontal stride</t>
  </si>
  <si>
    <t>P</t>
  </si>
  <si>
    <t>Q</t>
  </si>
  <si>
    <t>Forward Algorithm</t>
  </si>
  <si>
    <t>IMPLICIT_PRECOMP_GEMM</t>
  </si>
  <si>
    <t>WINOGRAD</t>
  </si>
  <si>
    <t>FFT</t>
  </si>
  <si>
    <t>FWD TERAFLOPS</t>
  </si>
  <si>
    <t>BWD INPUTS TERAFLOPS</t>
  </si>
  <si>
    <t>BWD PARMS TERAFLOPS</t>
  </si>
  <si>
    <t>TERAFLOPS FWD</t>
  </si>
  <si>
    <t>TERAFLOPS BWD</t>
  </si>
  <si>
    <t>CPU Model</t>
  </si>
  <si>
    <t>GPU Model</t>
  </si>
  <si>
    <t>Linux Kernel Version</t>
  </si>
  <si>
    <t>CUDA Version</t>
  </si>
  <si>
    <t>Cudnn Version</t>
  </si>
  <si>
    <t>OpenMPI Version</t>
  </si>
  <si>
    <t>Nvidia Driver</t>
  </si>
  <si>
    <t>Motherboard</t>
  </si>
  <si>
    <t>Bios Version</t>
  </si>
  <si>
    <t>HCA Version</t>
  </si>
  <si>
    <t>N/A*</t>
  </si>
  <si>
    <t>* = The backward pass wrt inputs is excluded for these kernels since they are typically the input layers of a neural network</t>
  </si>
  <si>
    <t>Total Time (msec)</t>
  </si>
  <si>
    <t>Nvidia Tesla P100</t>
  </si>
  <si>
    <t>Intel(R) Xeon(R) CPU E5-2670 v3 @ 2.30GHz</t>
  </si>
  <si>
    <t>1.10.6</t>
  </si>
  <si>
    <t>4.4.0-66-generic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</si>
</sst>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</cellXfs>
  <cellStyles count="2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2"/>
  <sheetViews>
    <sheetView tabSelected="1" showRuler="0" topLeftCell="A156" zoomScale="50" zoomScaleNormal="50" zoomScalePageLayoutView="50" workbookViewId="0">
      <selection activeCell="K138" sqref="K138"/>
    </sheetView>
  </sheetViews>
  <sheetFormatPr baseColWidth="10" defaultRowHeight="16" x14ac:dyDescent="0.2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 x14ac:dyDescent="0.2">
      <c r="A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26</v>
      </c>
      <c r="J1" t="s">
        <v>27</v>
      </c>
    </row>
    <row r="2" spans="1:12" x14ac:dyDescent="0.2">
      <c r="C2">
        <v>1760</v>
      </c>
      <c r="D2">
        <v>16</v>
      </c>
      <c r="E2">
        <v>1760</v>
      </c>
      <c r="F2" t="s">
        <v>3</v>
      </c>
      <c r="G2" t="s">
        <v>3</v>
      </c>
      <c r="I2">
        <v>5.5E-2</v>
      </c>
      <c r="J2" s="2">
        <f>(2*C2*D2*E2)/(I2/1000)/10^12</f>
        <v>1.8022400000000001</v>
      </c>
      <c r="K2" s="2"/>
      <c r="L2" s="2"/>
    </row>
    <row r="3" spans="1:12" x14ac:dyDescent="0.2">
      <c r="C3">
        <v>1760</v>
      </c>
      <c r="D3">
        <v>32</v>
      </c>
      <c r="E3">
        <v>1760</v>
      </c>
      <c r="F3" t="s">
        <v>3</v>
      </c>
      <c r="G3" t="s">
        <v>3</v>
      </c>
      <c r="I3">
        <v>0.24</v>
      </c>
      <c r="J3" s="2">
        <f t="shared" ref="J3:J66" si="0">(2*C3*D3*E3)/(I3/1000)/10^12</f>
        <v>0.8260266666666668</v>
      </c>
      <c r="K3" s="2"/>
      <c r="L3" s="2"/>
    </row>
    <row r="4" spans="1:12" x14ac:dyDescent="0.2">
      <c r="C4">
        <v>1760</v>
      </c>
      <c r="D4">
        <v>64</v>
      </c>
      <c r="E4">
        <v>1760</v>
      </c>
      <c r="F4" t="s">
        <v>3</v>
      </c>
      <c r="G4" t="s">
        <v>3</v>
      </c>
      <c r="I4">
        <v>0.112</v>
      </c>
      <c r="J4" s="2">
        <f t="shared" si="0"/>
        <v>3.5401142857142855</v>
      </c>
      <c r="K4" s="2"/>
      <c r="L4" s="2"/>
    </row>
    <row r="5" spans="1:12" x14ac:dyDescent="0.2">
      <c r="C5">
        <v>1760</v>
      </c>
      <c r="D5">
        <v>128</v>
      </c>
      <c r="E5">
        <v>1760</v>
      </c>
      <c r="F5" t="s">
        <v>3</v>
      </c>
      <c r="G5" t="s">
        <v>3</v>
      </c>
      <c r="I5">
        <v>0.14799999999999999</v>
      </c>
      <c r="J5" s="2">
        <f t="shared" si="0"/>
        <v>5.3580108108108115</v>
      </c>
      <c r="K5" s="2"/>
      <c r="L5" s="2"/>
    </row>
    <row r="6" spans="1:12" x14ac:dyDescent="0.2">
      <c r="C6">
        <v>1760</v>
      </c>
      <c r="D6">
        <v>7000</v>
      </c>
      <c r="E6">
        <v>1760</v>
      </c>
      <c r="F6" t="s">
        <v>3</v>
      </c>
      <c r="G6" t="s">
        <v>3</v>
      </c>
      <c r="I6">
        <v>5.1449999999999996</v>
      </c>
      <c r="J6" s="2">
        <f t="shared" si="0"/>
        <v>8.4288435374149664</v>
      </c>
      <c r="K6" s="2"/>
      <c r="L6" s="2"/>
    </row>
    <row r="7" spans="1:12" x14ac:dyDescent="0.2">
      <c r="C7">
        <v>2048</v>
      </c>
      <c r="D7">
        <v>16</v>
      </c>
      <c r="E7">
        <v>2048</v>
      </c>
      <c r="F7" t="s">
        <v>3</v>
      </c>
      <c r="G7" t="s">
        <v>3</v>
      </c>
      <c r="I7">
        <v>8.3000000000000004E-2</v>
      </c>
      <c r="J7" s="2">
        <f t="shared" si="0"/>
        <v>1.6170810602409638</v>
      </c>
      <c r="K7" s="2"/>
      <c r="L7" s="2"/>
    </row>
    <row r="8" spans="1:12" x14ac:dyDescent="0.2">
      <c r="C8">
        <v>2048</v>
      </c>
      <c r="D8">
        <v>32</v>
      </c>
      <c r="E8">
        <v>2048</v>
      </c>
      <c r="F8" t="s">
        <v>3</v>
      </c>
      <c r="G8" t="s">
        <v>3</v>
      </c>
      <c r="I8">
        <v>0.27500000000000002</v>
      </c>
      <c r="J8" s="2">
        <f t="shared" si="0"/>
        <v>0.97612893090909081</v>
      </c>
      <c r="K8" s="2"/>
      <c r="L8" s="2"/>
    </row>
    <row r="9" spans="1:12" x14ac:dyDescent="0.2">
      <c r="C9">
        <v>2048</v>
      </c>
      <c r="D9">
        <v>64</v>
      </c>
      <c r="E9">
        <v>2048</v>
      </c>
      <c r="F9" t="s">
        <v>3</v>
      </c>
      <c r="G9" t="s">
        <v>3</v>
      </c>
      <c r="I9">
        <v>0.14499999999999999</v>
      </c>
      <c r="J9" s="2">
        <f t="shared" si="0"/>
        <v>3.7025580137931033</v>
      </c>
      <c r="K9" s="2"/>
      <c r="L9" s="2"/>
    </row>
    <row r="10" spans="1:12" x14ac:dyDescent="0.2">
      <c r="C10">
        <v>2048</v>
      </c>
      <c r="D10">
        <v>128</v>
      </c>
      <c r="E10">
        <v>2048</v>
      </c>
      <c r="F10" t="s">
        <v>3</v>
      </c>
      <c r="G10" t="s">
        <v>3</v>
      </c>
      <c r="I10">
        <v>0.19800000000000001</v>
      </c>
      <c r="J10" s="2">
        <f t="shared" si="0"/>
        <v>5.4229385050505048</v>
      </c>
      <c r="K10" s="2"/>
      <c r="L10" s="2"/>
    </row>
    <row r="11" spans="1:12" x14ac:dyDescent="0.2">
      <c r="C11">
        <v>2048</v>
      </c>
      <c r="D11">
        <v>7000</v>
      </c>
      <c r="E11">
        <v>2048</v>
      </c>
      <c r="F11" t="s">
        <v>3</v>
      </c>
      <c r="G11" t="s">
        <v>3</v>
      </c>
      <c r="I11">
        <v>6.8209999999999997</v>
      </c>
      <c r="J11" s="2">
        <f t="shared" si="0"/>
        <v>8.6087459316815718</v>
      </c>
      <c r="K11" s="2"/>
      <c r="L11" s="2"/>
    </row>
    <row r="12" spans="1:12" x14ac:dyDescent="0.2">
      <c r="C12">
        <v>2560</v>
      </c>
      <c r="D12">
        <v>16</v>
      </c>
      <c r="E12">
        <v>2560</v>
      </c>
      <c r="F12" t="s">
        <v>3</v>
      </c>
      <c r="G12" t="s">
        <v>3</v>
      </c>
      <c r="I12">
        <v>0.106</v>
      </c>
      <c r="J12" s="2">
        <f t="shared" si="0"/>
        <v>1.9784452830188679</v>
      </c>
      <c r="K12" s="2"/>
      <c r="L12" s="2"/>
    </row>
    <row r="13" spans="1:12" x14ac:dyDescent="0.2">
      <c r="C13">
        <v>2560</v>
      </c>
      <c r="D13">
        <v>32</v>
      </c>
      <c r="E13">
        <v>2560</v>
      </c>
      <c r="F13" t="s">
        <v>3</v>
      </c>
      <c r="G13" t="s">
        <v>3</v>
      </c>
      <c r="I13">
        <v>0.33700000000000002</v>
      </c>
      <c r="J13" s="2">
        <f t="shared" si="0"/>
        <v>1.2446005934718101</v>
      </c>
      <c r="K13" s="2"/>
      <c r="L13" s="2"/>
    </row>
    <row r="14" spans="1:12" x14ac:dyDescent="0.2">
      <c r="C14">
        <v>2560</v>
      </c>
      <c r="D14">
        <v>64</v>
      </c>
      <c r="E14">
        <v>2560</v>
      </c>
      <c r="F14" t="s">
        <v>3</v>
      </c>
      <c r="G14" t="s">
        <v>3</v>
      </c>
      <c r="I14">
        <v>0.156</v>
      </c>
      <c r="J14" s="2">
        <f t="shared" si="0"/>
        <v>5.3773128205128202</v>
      </c>
      <c r="K14" s="2"/>
      <c r="L14" s="2"/>
    </row>
    <row r="15" spans="1:12" x14ac:dyDescent="0.2">
      <c r="C15">
        <v>2560</v>
      </c>
      <c r="D15">
        <v>128</v>
      </c>
      <c r="E15">
        <v>2560</v>
      </c>
      <c r="F15" t="s">
        <v>3</v>
      </c>
      <c r="G15" t="s">
        <v>3</v>
      </c>
      <c r="I15">
        <v>0.26700000000000002</v>
      </c>
      <c r="J15" s="2">
        <f t="shared" si="0"/>
        <v>6.2836014981273403</v>
      </c>
      <c r="K15" s="2"/>
      <c r="L15" s="2"/>
    </row>
    <row r="16" spans="1:12" x14ac:dyDescent="0.2">
      <c r="C16">
        <v>2560</v>
      </c>
      <c r="D16">
        <v>7000</v>
      </c>
      <c r="E16">
        <v>2560</v>
      </c>
      <c r="F16" t="s">
        <v>3</v>
      </c>
      <c r="G16" t="s">
        <v>3</v>
      </c>
      <c r="I16">
        <v>10.603</v>
      </c>
      <c r="J16" s="2">
        <f t="shared" si="0"/>
        <v>8.6532490804489299</v>
      </c>
      <c r="K16" s="2"/>
      <c r="L16" s="2"/>
    </row>
    <row r="17" spans="3:12" x14ac:dyDescent="0.2">
      <c r="C17">
        <v>4096</v>
      </c>
      <c r="D17">
        <v>16</v>
      </c>
      <c r="E17">
        <v>4096</v>
      </c>
      <c r="F17" t="s">
        <v>3</v>
      </c>
      <c r="G17" t="s">
        <v>3</v>
      </c>
      <c r="I17">
        <v>0.40600000000000003</v>
      </c>
      <c r="J17" s="2">
        <f t="shared" si="0"/>
        <v>1.3223421477832513</v>
      </c>
      <c r="K17" s="2"/>
      <c r="L17" s="2"/>
    </row>
    <row r="18" spans="3:12" x14ac:dyDescent="0.2">
      <c r="C18">
        <v>4096</v>
      </c>
      <c r="D18">
        <v>32</v>
      </c>
      <c r="E18">
        <v>4096</v>
      </c>
      <c r="F18" t="s">
        <v>3</v>
      </c>
      <c r="G18" t="s">
        <v>3</v>
      </c>
      <c r="I18">
        <v>0.56599999999999995</v>
      </c>
      <c r="J18" s="2">
        <f t="shared" si="0"/>
        <v>1.8970703604240282</v>
      </c>
      <c r="K18" s="2"/>
      <c r="L18" s="2"/>
    </row>
    <row r="19" spans="3:12" x14ac:dyDescent="0.2">
      <c r="C19">
        <v>4096</v>
      </c>
      <c r="D19">
        <v>64</v>
      </c>
      <c r="E19">
        <v>4096</v>
      </c>
      <c r="F19" t="s">
        <v>3</v>
      </c>
      <c r="G19" t="s">
        <v>3</v>
      </c>
      <c r="I19">
        <v>0.55600000000000005</v>
      </c>
      <c r="J19" s="2">
        <f t="shared" si="0"/>
        <v>3.8623806618705028</v>
      </c>
      <c r="K19" s="2"/>
      <c r="L19" s="2"/>
    </row>
    <row r="20" spans="3:12" x14ac:dyDescent="0.2">
      <c r="C20">
        <v>4096</v>
      </c>
      <c r="D20">
        <v>128</v>
      </c>
      <c r="E20">
        <v>4096</v>
      </c>
      <c r="F20" t="s">
        <v>3</v>
      </c>
      <c r="G20" t="s">
        <v>3</v>
      </c>
      <c r="I20">
        <v>0.60799999999999998</v>
      </c>
      <c r="J20" s="2">
        <f t="shared" si="0"/>
        <v>7.0640909473684212</v>
      </c>
      <c r="K20" s="2"/>
      <c r="L20" s="2"/>
    </row>
    <row r="21" spans="3:12" x14ac:dyDescent="0.2">
      <c r="C21">
        <v>4096</v>
      </c>
      <c r="D21">
        <v>7000</v>
      </c>
      <c r="E21">
        <v>4096</v>
      </c>
      <c r="F21" t="s">
        <v>3</v>
      </c>
      <c r="G21" t="s">
        <v>3</v>
      </c>
      <c r="I21">
        <v>27.013999999999999</v>
      </c>
      <c r="J21" s="2">
        <f t="shared" si="0"/>
        <v>8.6947887761901246</v>
      </c>
      <c r="K21" s="2"/>
      <c r="L21" s="2"/>
    </row>
    <row r="22" spans="3:12" x14ac:dyDescent="0.2">
      <c r="C22">
        <v>1760</v>
      </c>
      <c r="D22">
        <v>16</v>
      </c>
      <c r="E22">
        <v>1760</v>
      </c>
      <c r="F22" t="s">
        <v>17</v>
      </c>
      <c r="G22" t="s">
        <v>3</v>
      </c>
      <c r="I22">
        <v>8.1000000000000003E-2</v>
      </c>
      <c r="J22" s="2">
        <f t="shared" si="0"/>
        <v>1.2237432098765433</v>
      </c>
      <c r="K22" s="2"/>
      <c r="L22" s="2"/>
    </row>
    <row r="23" spans="3:12" x14ac:dyDescent="0.2">
      <c r="C23">
        <v>1760</v>
      </c>
      <c r="D23">
        <v>32</v>
      </c>
      <c r="E23">
        <v>1760</v>
      </c>
      <c r="F23" t="s">
        <v>17</v>
      </c>
      <c r="G23" t="s">
        <v>3</v>
      </c>
      <c r="I23">
        <v>0.23799999999999999</v>
      </c>
      <c r="J23" s="2">
        <f t="shared" si="0"/>
        <v>0.83296806722689087</v>
      </c>
      <c r="K23" s="2"/>
      <c r="L23" s="2"/>
    </row>
    <row r="24" spans="3:12" x14ac:dyDescent="0.2">
      <c r="C24">
        <v>1760</v>
      </c>
      <c r="D24">
        <v>64</v>
      </c>
      <c r="E24">
        <v>1760</v>
      </c>
      <c r="F24" t="s">
        <v>17</v>
      </c>
      <c r="G24" t="s">
        <v>3</v>
      </c>
      <c r="I24">
        <v>0.14000000000000001</v>
      </c>
      <c r="J24" s="2">
        <f t="shared" si="0"/>
        <v>2.8320914285714283</v>
      </c>
      <c r="K24" s="2"/>
      <c r="L24" s="2"/>
    </row>
    <row r="25" spans="3:12" x14ac:dyDescent="0.2">
      <c r="C25">
        <v>1760</v>
      </c>
      <c r="D25">
        <v>128</v>
      </c>
      <c r="E25">
        <v>1760</v>
      </c>
      <c r="F25" t="s">
        <v>17</v>
      </c>
      <c r="G25" t="s">
        <v>3</v>
      </c>
      <c r="I25">
        <v>0.161</v>
      </c>
      <c r="J25" s="2">
        <f t="shared" si="0"/>
        <v>4.9253763975155271</v>
      </c>
      <c r="K25" s="2"/>
      <c r="L25" s="2"/>
    </row>
    <row r="26" spans="3:12" x14ac:dyDescent="0.2">
      <c r="C26">
        <v>1760</v>
      </c>
      <c r="D26">
        <v>7000</v>
      </c>
      <c r="E26">
        <v>1760</v>
      </c>
      <c r="F26" t="s">
        <v>17</v>
      </c>
      <c r="G26" t="s">
        <v>3</v>
      </c>
      <c r="I26">
        <v>5.7409999999999997</v>
      </c>
      <c r="J26" s="2">
        <f t="shared" si="0"/>
        <v>7.5538059571503231</v>
      </c>
      <c r="K26" s="2"/>
      <c r="L26" s="2"/>
    </row>
    <row r="27" spans="3:12" x14ac:dyDescent="0.2">
      <c r="C27">
        <v>2048</v>
      </c>
      <c r="D27">
        <v>16</v>
      </c>
      <c r="E27">
        <v>2048</v>
      </c>
      <c r="F27" t="s">
        <v>17</v>
      </c>
      <c r="G27" t="s">
        <v>3</v>
      </c>
      <c r="I27">
        <v>0.11600000000000001</v>
      </c>
      <c r="J27" s="2">
        <f t="shared" si="0"/>
        <v>1.1570493793103447</v>
      </c>
      <c r="K27" s="2"/>
      <c r="L27" s="2"/>
    </row>
    <row r="28" spans="3:12" x14ac:dyDescent="0.2">
      <c r="C28">
        <v>2048</v>
      </c>
      <c r="D28">
        <v>32</v>
      </c>
      <c r="E28">
        <v>2048</v>
      </c>
      <c r="F28" t="s">
        <v>17</v>
      </c>
      <c r="G28" t="s">
        <v>3</v>
      </c>
      <c r="I28">
        <v>0.27300000000000002</v>
      </c>
      <c r="J28" s="2">
        <f t="shared" si="0"/>
        <v>0.98328005860805845</v>
      </c>
      <c r="K28" s="2"/>
      <c r="L28" s="2"/>
    </row>
    <row r="29" spans="3:12" x14ac:dyDescent="0.2">
      <c r="C29">
        <v>2048</v>
      </c>
      <c r="D29">
        <v>64</v>
      </c>
      <c r="E29">
        <v>2048</v>
      </c>
      <c r="F29" t="s">
        <v>17</v>
      </c>
      <c r="G29" t="s">
        <v>3</v>
      </c>
      <c r="I29">
        <v>0.154</v>
      </c>
      <c r="J29" s="2">
        <f t="shared" si="0"/>
        <v>3.4861747532467535</v>
      </c>
      <c r="K29" s="2"/>
      <c r="L29" s="2"/>
    </row>
    <row r="30" spans="3:12" x14ac:dyDescent="0.2">
      <c r="C30">
        <v>2048</v>
      </c>
      <c r="D30">
        <v>128</v>
      </c>
      <c r="E30">
        <v>2048</v>
      </c>
      <c r="F30" t="s">
        <v>17</v>
      </c>
      <c r="G30" t="s">
        <v>3</v>
      </c>
      <c r="I30">
        <v>0.21099999999999999</v>
      </c>
      <c r="J30" s="2">
        <f t="shared" si="0"/>
        <v>5.0888238104265398</v>
      </c>
      <c r="K30" s="2"/>
      <c r="L30" s="2"/>
    </row>
    <row r="31" spans="3:12" x14ac:dyDescent="0.2">
      <c r="C31">
        <v>2048</v>
      </c>
      <c r="D31">
        <v>7000</v>
      </c>
      <c r="E31">
        <v>2048</v>
      </c>
      <c r="F31" t="s">
        <v>17</v>
      </c>
      <c r="G31" t="s">
        <v>3</v>
      </c>
      <c r="I31">
        <v>6.9260000000000002</v>
      </c>
      <c r="J31" s="2">
        <f t="shared" si="0"/>
        <v>8.4782350563095594</v>
      </c>
      <c r="K31" s="2"/>
      <c r="L31" s="2"/>
    </row>
    <row r="32" spans="3:12" x14ac:dyDescent="0.2">
      <c r="C32">
        <v>2560</v>
      </c>
      <c r="D32">
        <v>16</v>
      </c>
      <c r="E32">
        <v>2560</v>
      </c>
      <c r="F32" t="s">
        <v>17</v>
      </c>
      <c r="G32" t="s">
        <v>3</v>
      </c>
      <c r="I32">
        <v>0.157</v>
      </c>
      <c r="J32" s="2">
        <f t="shared" si="0"/>
        <v>1.3357656050955415</v>
      </c>
      <c r="K32" s="2"/>
      <c r="L32" s="2"/>
    </row>
    <row r="33" spans="3:12" x14ac:dyDescent="0.2">
      <c r="C33">
        <v>2560</v>
      </c>
      <c r="D33">
        <v>32</v>
      </c>
      <c r="E33">
        <v>2560</v>
      </c>
      <c r="F33" t="s">
        <v>17</v>
      </c>
      <c r="G33" t="s">
        <v>3</v>
      </c>
      <c r="I33">
        <v>0.33500000000000002</v>
      </c>
      <c r="J33" s="2">
        <f t="shared" si="0"/>
        <v>1.2520310447761194</v>
      </c>
      <c r="K33" s="2"/>
      <c r="L33" s="2"/>
    </row>
    <row r="34" spans="3:12" x14ac:dyDescent="0.2">
      <c r="C34">
        <v>2560</v>
      </c>
      <c r="D34">
        <v>64</v>
      </c>
      <c r="E34">
        <v>2560</v>
      </c>
      <c r="F34" t="s">
        <v>17</v>
      </c>
      <c r="G34" t="s">
        <v>3</v>
      </c>
      <c r="I34">
        <v>0.19800000000000001</v>
      </c>
      <c r="J34" s="2">
        <f t="shared" si="0"/>
        <v>4.2366707070707061</v>
      </c>
      <c r="K34" s="2"/>
      <c r="L34" s="2"/>
    </row>
    <row r="35" spans="3:12" x14ac:dyDescent="0.2">
      <c r="C35">
        <v>2560</v>
      </c>
      <c r="D35">
        <v>128</v>
      </c>
      <c r="E35">
        <v>2560</v>
      </c>
      <c r="F35" t="s">
        <v>17</v>
      </c>
      <c r="G35" t="s">
        <v>3</v>
      </c>
      <c r="I35">
        <v>0.30299999999999999</v>
      </c>
      <c r="J35" s="2">
        <f t="shared" si="0"/>
        <v>5.5370349834983497</v>
      </c>
      <c r="K35" s="2"/>
      <c r="L35" s="2"/>
    </row>
    <row r="36" spans="3:12" x14ac:dyDescent="0.2">
      <c r="C36">
        <v>2560</v>
      </c>
      <c r="D36">
        <v>7000</v>
      </c>
      <c r="E36">
        <v>2560</v>
      </c>
      <c r="F36" t="s">
        <v>17</v>
      </c>
      <c r="G36" t="s">
        <v>3</v>
      </c>
      <c r="I36">
        <v>10.773999999999999</v>
      </c>
      <c r="J36" s="2">
        <f t="shared" si="0"/>
        <v>8.5159086690180068</v>
      </c>
      <c r="K36" s="2"/>
      <c r="L36" s="2"/>
    </row>
    <row r="37" spans="3:12" x14ac:dyDescent="0.2">
      <c r="C37">
        <v>4096</v>
      </c>
      <c r="D37">
        <v>16</v>
      </c>
      <c r="E37">
        <v>4096</v>
      </c>
      <c r="F37" t="s">
        <v>17</v>
      </c>
      <c r="G37" t="s">
        <v>3</v>
      </c>
      <c r="I37">
        <v>0.378</v>
      </c>
      <c r="J37" s="2">
        <f t="shared" si="0"/>
        <v>1.420293417989418</v>
      </c>
      <c r="K37" s="2"/>
      <c r="L37" s="2"/>
    </row>
    <row r="38" spans="3:12" x14ac:dyDescent="0.2">
      <c r="C38">
        <v>4096</v>
      </c>
      <c r="D38">
        <v>32</v>
      </c>
      <c r="E38">
        <v>4096</v>
      </c>
      <c r="F38" t="s">
        <v>17</v>
      </c>
      <c r="G38" t="s">
        <v>3</v>
      </c>
      <c r="I38">
        <v>0.61399999999999999</v>
      </c>
      <c r="J38" s="2">
        <f t="shared" si="0"/>
        <v>1.7487651856677524</v>
      </c>
      <c r="K38" s="2"/>
      <c r="L38" s="2"/>
    </row>
    <row r="39" spans="3:12" x14ac:dyDescent="0.2">
      <c r="C39">
        <v>4096</v>
      </c>
      <c r="D39">
        <v>64</v>
      </c>
      <c r="E39">
        <v>4096</v>
      </c>
      <c r="F39" t="s">
        <v>17</v>
      </c>
      <c r="G39" t="s">
        <v>3</v>
      </c>
      <c r="I39">
        <v>0.625</v>
      </c>
      <c r="J39" s="2">
        <f t="shared" si="0"/>
        <v>3.4359738368000001</v>
      </c>
      <c r="K39" s="2"/>
      <c r="L39" s="2"/>
    </row>
    <row r="40" spans="3:12" x14ac:dyDescent="0.2">
      <c r="C40">
        <v>4096</v>
      </c>
      <c r="D40">
        <v>128</v>
      </c>
      <c r="E40">
        <v>4096</v>
      </c>
      <c r="F40" t="s">
        <v>17</v>
      </c>
      <c r="G40" t="s">
        <v>3</v>
      </c>
      <c r="I40">
        <v>0.626</v>
      </c>
      <c r="J40" s="2">
        <f t="shared" si="0"/>
        <v>6.8609701214057504</v>
      </c>
      <c r="K40" s="2"/>
      <c r="L40" s="2"/>
    </row>
    <row r="41" spans="3:12" x14ac:dyDescent="0.2">
      <c r="C41">
        <v>4096</v>
      </c>
      <c r="D41">
        <v>7000</v>
      </c>
      <c r="E41">
        <v>4096</v>
      </c>
      <c r="F41" t="s">
        <v>17</v>
      </c>
      <c r="G41" t="s">
        <v>3</v>
      </c>
      <c r="I41">
        <v>27.373000000000001</v>
      </c>
      <c r="J41" s="2">
        <f t="shared" si="0"/>
        <v>8.5807556351148939</v>
      </c>
      <c r="K41" s="2"/>
      <c r="L41" s="2"/>
    </row>
    <row r="42" spans="3:12" x14ac:dyDescent="0.2">
      <c r="C42">
        <v>1760</v>
      </c>
      <c r="D42">
        <v>7133</v>
      </c>
      <c r="E42">
        <v>1760</v>
      </c>
      <c r="F42" t="s">
        <v>3</v>
      </c>
      <c r="G42" t="s">
        <v>17</v>
      </c>
      <c r="H42" t="s">
        <v>18</v>
      </c>
      <c r="I42">
        <v>5.2190000000000003</v>
      </c>
      <c r="J42" s="2">
        <f t="shared" si="0"/>
        <v>8.4672085840199269</v>
      </c>
      <c r="K42" s="2"/>
      <c r="L42" s="2"/>
    </row>
    <row r="43" spans="3:12" x14ac:dyDescent="0.2">
      <c r="C43">
        <v>2048</v>
      </c>
      <c r="D43">
        <v>7133</v>
      </c>
      <c r="E43">
        <v>2048</v>
      </c>
      <c r="F43" t="s">
        <v>3</v>
      </c>
      <c r="G43" t="s">
        <v>17</v>
      </c>
      <c r="I43">
        <v>6.726</v>
      </c>
      <c r="J43" s="2">
        <f t="shared" si="0"/>
        <v>8.8962148177222709</v>
      </c>
      <c r="K43" s="2"/>
      <c r="L43" s="2"/>
    </row>
    <row r="44" spans="3:12" x14ac:dyDescent="0.2">
      <c r="C44">
        <v>2560</v>
      </c>
      <c r="D44">
        <v>7133</v>
      </c>
      <c r="E44">
        <v>2560</v>
      </c>
      <c r="F44" t="s">
        <v>3</v>
      </c>
      <c r="G44" t="s">
        <v>17</v>
      </c>
      <c r="I44">
        <v>10.45</v>
      </c>
      <c r="J44" s="2">
        <f t="shared" si="0"/>
        <v>8.9467614928229668</v>
      </c>
      <c r="K44" s="2"/>
      <c r="L44" s="2"/>
    </row>
    <row r="45" spans="3:12" x14ac:dyDescent="0.2">
      <c r="C45" s="1">
        <v>4096</v>
      </c>
      <c r="D45" s="1">
        <v>7133</v>
      </c>
      <c r="E45" s="1">
        <v>4096</v>
      </c>
      <c r="F45" s="1" t="s">
        <v>3</v>
      </c>
      <c r="G45" s="1" t="s">
        <v>17</v>
      </c>
      <c r="I45">
        <v>26.716000000000001</v>
      </c>
      <c r="J45" s="2">
        <f t="shared" si="0"/>
        <v>8.9588173175625094</v>
      </c>
      <c r="K45" s="2"/>
      <c r="L45" s="2"/>
    </row>
    <row r="46" spans="3:12" x14ac:dyDescent="0.2">
      <c r="I46" s="2"/>
      <c r="J46" s="2"/>
      <c r="K46" s="2"/>
      <c r="L46" s="2"/>
    </row>
    <row r="47" spans="3:12" x14ac:dyDescent="0.2">
      <c r="I47" s="2"/>
      <c r="J47" s="2"/>
      <c r="K47" s="2"/>
      <c r="L47" s="2"/>
    </row>
    <row r="48" spans="3:12" x14ac:dyDescent="0.2">
      <c r="C48">
        <v>5124</v>
      </c>
      <c r="D48">
        <v>9124</v>
      </c>
      <c r="E48">
        <v>1760</v>
      </c>
      <c r="F48" t="s">
        <v>3</v>
      </c>
      <c r="G48" t="s">
        <v>3</v>
      </c>
      <c r="I48">
        <v>19.763999999999999</v>
      </c>
      <c r="J48" s="2">
        <f t="shared" si="0"/>
        <v>8.326494814814815</v>
      </c>
      <c r="K48" s="2"/>
      <c r="L48" s="2"/>
    </row>
    <row r="49" spans="3:12" x14ac:dyDescent="0.2">
      <c r="C49">
        <v>35</v>
      </c>
      <c r="D49">
        <v>8457</v>
      </c>
      <c r="E49">
        <v>1760</v>
      </c>
      <c r="F49" t="s">
        <v>3</v>
      </c>
      <c r="G49" t="s">
        <v>3</v>
      </c>
      <c r="I49">
        <v>0.45700000000000002</v>
      </c>
      <c r="J49" s="2">
        <f t="shared" si="0"/>
        <v>2.2798739606126914</v>
      </c>
      <c r="K49" s="2"/>
      <c r="L49" s="2"/>
    </row>
    <row r="50" spans="3:12" x14ac:dyDescent="0.2">
      <c r="C50">
        <v>5124</v>
      </c>
      <c r="D50">
        <v>9124</v>
      </c>
      <c r="E50">
        <v>2048</v>
      </c>
      <c r="F50" t="s">
        <v>3</v>
      </c>
      <c r="G50" t="s">
        <v>3</v>
      </c>
      <c r="I50">
        <v>22.577000000000002</v>
      </c>
      <c r="J50" s="2">
        <f t="shared" si="0"/>
        <v>8.4818016608052424</v>
      </c>
      <c r="K50" s="2"/>
      <c r="L50" s="2"/>
    </row>
    <row r="51" spans="3:12" x14ac:dyDescent="0.2">
      <c r="C51">
        <v>35</v>
      </c>
      <c r="D51">
        <v>8457</v>
      </c>
      <c r="E51">
        <v>2048</v>
      </c>
      <c r="F51" t="s">
        <v>3</v>
      </c>
      <c r="G51" t="s">
        <v>3</v>
      </c>
      <c r="I51">
        <v>0.42799999999999999</v>
      </c>
      <c r="J51" s="2">
        <f t="shared" si="0"/>
        <v>2.8326998130841123</v>
      </c>
      <c r="K51" s="2"/>
      <c r="L51" s="2"/>
    </row>
    <row r="52" spans="3:12" x14ac:dyDescent="0.2">
      <c r="C52">
        <v>5124</v>
      </c>
      <c r="D52">
        <v>9124</v>
      </c>
      <c r="E52">
        <v>2560</v>
      </c>
      <c r="F52" t="s">
        <v>3</v>
      </c>
      <c r="G52" t="s">
        <v>3</v>
      </c>
      <c r="I52">
        <v>28.533000000000001</v>
      </c>
      <c r="J52" s="2">
        <f t="shared" si="0"/>
        <v>8.3891299589948485</v>
      </c>
      <c r="K52" s="2"/>
      <c r="L52" s="2"/>
    </row>
    <row r="53" spans="3:12" x14ac:dyDescent="0.2">
      <c r="C53">
        <v>35</v>
      </c>
      <c r="D53">
        <v>8457</v>
      </c>
      <c r="E53">
        <v>2560</v>
      </c>
      <c r="F53" t="s">
        <v>3</v>
      </c>
      <c r="G53" t="s">
        <v>3</v>
      </c>
      <c r="I53">
        <v>0.67300000000000004</v>
      </c>
      <c r="J53" s="2">
        <f t="shared" si="0"/>
        <v>2.2518490341753341</v>
      </c>
      <c r="K53" s="2"/>
      <c r="L53" s="2"/>
    </row>
    <row r="54" spans="3:12" x14ac:dyDescent="0.2">
      <c r="C54">
        <v>5124</v>
      </c>
      <c r="D54">
        <v>9124</v>
      </c>
      <c r="E54">
        <v>4096</v>
      </c>
      <c r="F54" t="s">
        <v>3</v>
      </c>
      <c r="G54" t="s">
        <v>3</v>
      </c>
      <c r="I54">
        <v>45.529000000000003</v>
      </c>
      <c r="J54" s="2">
        <f t="shared" si="0"/>
        <v>8.411941228491731</v>
      </c>
      <c r="K54" s="2"/>
      <c r="L54" s="2"/>
    </row>
    <row r="55" spans="3:12" x14ac:dyDescent="0.2">
      <c r="C55">
        <v>35</v>
      </c>
      <c r="D55">
        <v>8457</v>
      </c>
      <c r="E55">
        <v>4096</v>
      </c>
      <c r="F55" t="s">
        <v>3</v>
      </c>
      <c r="G55" t="s">
        <v>3</v>
      </c>
      <c r="I55">
        <v>0.79600000000000004</v>
      </c>
      <c r="J55" s="2">
        <f t="shared" si="0"/>
        <v>3.0462198994974874</v>
      </c>
      <c r="K55" s="2"/>
      <c r="L55" s="2"/>
    </row>
    <row r="56" spans="3:12" x14ac:dyDescent="0.2">
      <c r="C56">
        <v>5124</v>
      </c>
      <c r="D56">
        <v>9124</v>
      </c>
      <c r="E56">
        <v>1760</v>
      </c>
      <c r="F56" t="s">
        <v>17</v>
      </c>
      <c r="G56" t="s">
        <v>3</v>
      </c>
      <c r="I56">
        <v>20.617000000000001</v>
      </c>
      <c r="J56" s="2">
        <f t="shared" si="0"/>
        <v>7.9819975515351409</v>
      </c>
      <c r="K56" s="2"/>
      <c r="L56" s="2"/>
    </row>
    <row r="57" spans="3:12" x14ac:dyDescent="0.2">
      <c r="C57">
        <v>35</v>
      </c>
      <c r="D57">
        <v>8457</v>
      </c>
      <c r="E57">
        <v>1760</v>
      </c>
      <c r="F57" t="s">
        <v>17</v>
      </c>
      <c r="G57" t="s">
        <v>3</v>
      </c>
      <c r="I57">
        <v>0.36599999999999999</v>
      </c>
      <c r="J57" s="2">
        <f t="shared" si="0"/>
        <v>2.8467278688524589</v>
      </c>
      <c r="K57" s="2"/>
      <c r="L57" s="2"/>
    </row>
    <row r="58" spans="3:12" x14ac:dyDescent="0.2">
      <c r="C58">
        <v>5124</v>
      </c>
      <c r="D58">
        <v>9124</v>
      </c>
      <c r="E58">
        <v>2048</v>
      </c>
      <c r="F58" t="s">
        <v>17</v>
      </c>
      <c r="G58" t="s">
        <v>3</v>
      </c>
      <c r="I58">
        <v>23.672999999999998</v>
      </c>
      <c r="J58" s="2">
        <f t="shared" si="0"/>
        <v>8.0891157054872629</v>
      </c>
      <c r="K58" s="2"/>
      <c r="L58" s="2"/>
    </row>
    <row r="59" spans="3:12" x14ac:dyDescent="0.2">
      <c r="C59">
        <v>35</v>
      </c>
      <c r="D59">
        <v>8457</v>
      </c>
      <c r="E59">
        <v>2048</v>
      </c>
      <c r="F59" t="s">
        <v>17</v>
      </c>
      <c r="G59" t="s">
        <v>3</v>
      </c>
      <c r="I59">
        <v>0.42</v>
      </c>
      <c r="J59" s="2">
        <f t="shared" si="0"/>
        <v>2.8866560000000003</v>
      </c>
      <c r="K59" s="2"/>
      <c r="L59" s="2"/>
    </row>
    <row r="60" spans="3:12" x14ac:dyDescent="0.2">
      <c r="C60">
        <v>5124</v>
      </c>
      <c r="D60">
        <v>9124</v>
      </c>
      <c r="E60">
        <v>2560</v>
      </c>
      <c r="F60" t="s">
        <v>17</v>
      </c>
      <c r="G60" t="s">
        <v>3</v>
      </c>
      <c r="I60">
        <v>29.684000000000001</v>
      </c>
      <c r="J60" s="2">
        <f t="shared" si="0"/>
        <v>8.0638406252526611</v>
      </c>
      <c r="K60" s="2"/>
      <c r="L60" s="2"/>
    </row>
    <row r="61" spans="3:12" x14ac:dyDescent="0.2">
      <c r="C61">
        <v>35</v>
      </c>
      <c r="D61">
        <v>8457</v>
      </c>
      <c r="E61">
        <v>2560</v>
      </c>
      <c r="F61" t="s">
        <v>17</v>
      </c>
      <c r="G61" t="s">
        <v>3</v>
      </c>
      <c r="I61">
        <v>0.51500000000000001</v>
      </c>
      <c r="J61" s="2">
        <f t="shared" si="0"/>
        <v>2.9427075728155336</v>
      </c>
      <c r="K61" s="2"/>
      <c r="L61" s="2"/>
    </row>
    <row r="62" spans="3:12" x14ac:dyDescent="0.2">
      <c r="C62">
        <v>5124</v>
      </c>
      <c r="D62">
        <v>9124</v>
      </c>
      <c r="E62">
        <v>4096</v>
      </c>
      <c r="F62" t="s">
        <v>17</v>
      </c>
      <c r="G62" t="s">
        <v>3</v>
      </c>
      <c r="I62">
        <v>46.692</v>
      </c>
      <c r="J62" s="2">
        <f t="shared" si="0"/>
        <v>8.202417377537909</v>
      </c>
      <c r="K62" s="2"/>
      <c r="L62" s="2"/>
    </row>
    <row r="63" spans="3:12" x14ac:dyDescent="0.2">
      <c r="C63">
        <v>35</v>
      </c>
      <c r="D63">
        <v>8457</v>
      </c>
      <c r="E63">
        <v>4096</v>
      </c>
      <c r="F63" t="s">
        <v>17</v>
      </c>
      <c r="G63" t="s">
        <v>3</v>
      </c>
      <c r="I63">
        <v>0.79200000000000004</v>
      </c>
      <c r="J63" s="2">
        <f t="shared" si="0"/>
        <v>3.0616048484848482</v>
      </c>
      <c r="K63" s="2"/>
      <c r="L63" s="2"/>
    </row>
    <row r="64" spans="3:12" x14ac:dyDescent="0.2">
      <c r="I64" s="2"/>
      <c r="J64" s="2"/>
      <c r="K64" s="2"/>
      <c r="L64" s="2"/>
    </row>
    <row r="65" spans="3:12" x14ac:dyDescent="0.2">
      <c r="C65">
        <v>7680</v>
      </c>
      <c r="D65">
        <v>16</v>
      </c>
      <c r="E65">
        <v>2560</v>
      </c>
      <c r="F65" t="s">
        <v>3</v>
      </c>
      <c r="G65" t="s">
        <v>3</v>
      </c>
      <c r="I65" s="2">
        <v>0.52600000000000002</v>
      </c>
      <c r="J65" s="2">
        <f t="shared" si="0"/>
        <v>1.1960942965779469</v>
      </c>
      <c r="K65" s="2"/>
      <c r="L65" s="2"/>
    </row>
    <row r="66" spans="3:12" x14ac:dyDescent="0.2">
      <c r="C66">
        <v>7680</v>
      </c>
      <c r="D66">
        <v>32</v>
      </c>
      <c r="E66">
        <v>2560</v>
      </c>
      <c r="F66" t="s">
        <v>3</v>
      </c>
      <c r="G66" t="s">
        <v>3</v>
      </c>
      <c r="I66" s="2">
        <v>0.40699999999999997</v>
      </c>
      <c r="J66" s="2">
        <f t="shared" si="0"/>
        <v>3.0916245700245701</v>
      </c>
      <c r="K66" s="2"/>
      <c r="L66" s="2"/>
    </row>
    <row r="67" spans="3:12" x14ac:dyDescent="0.2">
      <c r="C67">
        <v>7680</v>
      </c>
      <c r="D67">
        <v>64</v>
      </c>
      <c r="E67">
        <v>2560</v>
      </c>
      <c r="F67" t="s">
        <v>3</v>
      </c>
      <c r="G67" t="s">
        <v>3</v>
      </c>
      <c r="I67" s="2">
        <v>0.504</v>
      </c>
      <c r="J67" s="2">
        <f t="shared" ref="J67:J80" si="1">(2*C67*D67*E67)/(I67/1000)/10^12</f>
        <v>4.9932190476190481</v>
      </c>
      <c r="K67" s="2"/>
      <c r="L67" s="2"/>
    </row>
    <row r="68" spans="3:12" x14ac:dyDescent="0.2">
      <c r="C68">
        <v>7680</v>
      </c>
      <c r="D68">
        <v>128</v>
      </c>
      <c r="E68">
        <v>2560</v>
      </c>
      <c r="F68" t="s">
        <v>3</v>
      </c>
      <c r="G68" t="s">
        <v>3</v>
      </c>
      <c r="I68" s="2">
        <v>1.0720000000000001</v>
      </c>
      <c r="J68" s="2">
        <f t="shared" si="1"/>
        <v>4.6951164179104472</v>
      </c>
      <c r="K68" s="2"/>
      <c r="L68" s="2"/>
    </row>
    <row r="69" spans="3:12" x14ac:dyDescent="0.2">
      <c r="C69">
        <v>7680</v>
      </c>
      <c r="D69">
        <v>16</v>
      </c>
      <c r="E69">
        <v>2560</v>
      </c>
      <c r="F69" t="s">
        <v>17</v>
      </c>
      <c r="G69" t="s">
        <v>3</v>
      </c>
      <c r="I69" s="2">
        <v>0.45500000000000002</v>
      </c>
      <c r="J69" s="2">
        <f t="shared" si="1"/>
        <v>1.3827375824175825</v>
      </c>
      <c r="K69" s="2"/>
      <c r="L69" s="2"/>
    </row>
    <row r="70" spans="3:12" x14ac:dyDescent="0.2">
      <c r="C70">
        <v>7680</v>
      </c>
      <c r="D70">
        <v>32</v>
      </c>
      <c r="E70">
        <v>2560</v>
      </c>
      <c r="F70" t="s">
        <v>17</v>
      </c>
      <c r="G70" t="s">
        <v>3</v>
      </c>
      <c r="I70" s="2">
        <v>0.51300000000000001</v>
      </c>
      <c r="J70" s="2">
        <f t="shared" si="1"/>
        <v>2.4528093567251461</v>
      </c>
      <c r="K70" s="2"/>
      <c r="L70" s="2"/>
    </row>
    <row r="71" spans="3:12" x14ac:dyDescent="0.2">
      <c r="C71">
        <v>7680</v>
      </c>
      <c r="D71">
        <v>64</v>
      </c>
      <c r="E71">
        <v>2560</v>
      </c>
      <c r="F71" t="s">
        <v>17</v>
      </c>
      <c r="G71" t="s">
        <v>3</v>
      </c>
      <c r="I71" s="2">
        <v>0.51400000000000001</v>
      </c>
      <c r="J71" s="2">
        <f t="shared" si="1"/>
        <v>4.8960747081712057</v>
      </c>
      <c r="K71" s="2"/>
      <c r="L71" s="2"/>
    </row>
    <row r="72" spans="3:12" x14ac:dyDescent="0.2">
      <c r="C72">
        <v>7680</v>
      </c>
      <c r="D72">
        <v>128</v>
      </c>
      <c r="E72">
        <v>2560</v>
      </c>
      <c r="F72" t="s">
        <v>17</v>
      </c>
      <c r="G72" t="s">
        <v>3</v>
      </c>
      <c r="I72" s="2">
        <v>1.095</v>
      </c>
      <c r="J72" s="2">
        <f t="shared" si="1"/>
        <v>4.5964975342465753</v>
      </c>
      <c r="K72" s="2"/>
      <c r="L72" s="2"/>
    </row>
    <row r="73" spans="3:12" x14ac:dyDescent="0.2">
      <c r="C73">
        <f>3*1024</f>
        <v>3072</v>
      </c>
      <c r="D73">
        <v>16</v>
      </c>
      <c r="E73">
        <v>1024</v>
      </c>
      <c r="F73" t="s">
        <v>3</v>
      </c>
      <c r="G73" t="s">
        <v>3</v>
      </c>
      <c r="I73" s="2">
        <v>6.2E-2</v>
      </c>
      <c r="J73" s="2">
        <f t="shared" si="1"/>
        <v>1.6236015483870967</v>
      </c>
      <c r="K73" s="2"/>
      <c r="L73" s="2"/>
    </row>
    <row r="74" spans="3:12" x14ac:dyDescent="0.2">
      <c r="C74">
        <f t="shared" ref="C74:C80" si="2">3*1024</f>
        <v>3072</v>
      </c>
      <c r="D74">
        <v>32</v>
      </c>
      <c r="E74">
        <v>1024</v>
      </c>
      <c r="F74" t="s">
        <v>3</v>
      </c>
      <c r="G74" t="s">
        <v>3</v>
      </c>
      <c r="I74" s="2">
        <v>0.151</v>
      </c>
      <c r="J74" s="2">
        <f t="shared" si="1"/>
        <v>1.3332886887417219</v>
      </c>
      <c r="K74" s="2"/>
      <c r="L74" s="2"/>
    </row>
    <row r="75" spans="3:12" x14ac:dyDescent="0.2">
      <c r="C75">
        <f t="shared" si="2"/>
        <v>3072</v>
      </c>
      <c r="D75">
        <v>64</v>
      </c>
      <c r="E75">
        <v>1024</v>
      </c>
      <c r="F75" t="s">
        <v>3</v>
      </c>
      <c r="G75" t="s">
        <v>3</v>
      </c>
      <c r="I75" s="2">
        <v>0.10299999999999999</v>
      </c>
      <c r="J75" s="2">
        <f t="shared" si="1"/>
        <v>3.909254213592233</v>
      </c>
      <c r="K75" s="2"/>
      <c r="L75" s="2"/>
    </row>
    <row r="76" spans="3:12" x14ac:dyDescent="0.2">
      <c r="C76">
        <f t="shared" si="2"/>
        <v>3072</v>
      </c>
      <c r="D76">
        <v>128</v>
      </c>
      <c r="E76">
        <v>1024</v>
      </c>
      <c r="F76" t="s">
        <v>3</v>
      </c>
      <c r="G76" t="s">
        <v>3</v>
      </c>
      <c r="I76" s="2">
        <v>0.13800000000000001</v>
      </c>
      <c r="J76" s="2">
        <f t="shared" si="1"/>
        <v>5.8355533913043462</v>
      </c>
      <c r="K76" s="2"/>
      <c r="L76" s="2"/>
    </row>
    <row r="77" spans="3:12" x14ac:dyDescent="0.2">
      <c r="C77">
        <f t="shared" si="2"/>
        <v>3072</v>
      </c>
      <c r="D77">
        <v>16</v>
      </c>
      <c r="E77">
        <v>1024</v>
      </c>
      <c r="F77" t="s">
        <v>17</v>
      </c>
      <c r="G77" t="s">
        <v>3</v>
      </c>
      <c r="I77" s="2">
        <v>0.109</v>
      </c>
      <c r="J77" s="2">
        <f t="shared" si="1"/>
        <v>0.92351647706422024</v>
      </c>
      <c r="K77" s="2"/>
      <c r="L77" s="2"/>
    </row>
    <row r="78" spans="3:12" x14ac:dyDescent="0.2">
      <c r="C78">
        <f t="shared" si="2"/>
        <v>3072</v>
      </c>
      <c r="D78">
        <v>32</v>
      </c>
      <c r="E78">
        <v>1024</v>
      </c>
      <c r="F78" t="s">
        <v>17</v>
      </c>
      <c r="G78" t="s">
        <v>3</v>
      </c>
      <c r="I78" s="2">
        <v>0.15</v>
      </c>
      <c r="J78" s="2">
        <f t="shared" si="1"/>
        <v>1.34217728</v>
      </c>
      <c r="K78" s="2"/>
      <c r="L78" s="2"/>
    </row>
    <row r="79" spans="3:12" x14ac:dyDescent="0.2">
      <c r="C79">
        <f t="shared" si="2"/>
        <v>3072</v>
      </c>
      <c r="D79">
        <v>64</v>
      </c>
      <c r="E79">
        <v>1024</v>
      </c>
      <c r="F79" t="s">
        <v>17</v>
      </c>
      <c r="G79" t="s">
        <v>3</v>
      </c>
      <c r="I79" s="2">
        <v>0.127</v>
      </c>
      <c r="J79" s="2">
        <f t="shared" si="1"/>
        <v>3.1704975118110239</v>
      </c>
      <c r="K79" s="2"/>
      <c r="L79" s="2"/>
    </row>
    <row r="80" spans="3:12" x14ac:dyDescent="0.2">
      <c r="C80">
        <f t="shared" si="2"/>
        <v>3072</v>
      </c>
      <c r="D80">
        <v>128</v>
      </c>
      <c r="E80">
        <v>1024</v>
      </c>
      <c r="F80" t="s">
        <v>17</v>
      </c>
      <c r="G80" t="s">
        <v>3</v>
      </c>
      <c r="I80" s="2">
        <v>0.15</v>
      </c>
      <c r="J80" s="2">
        <f t="shared" si="1"/>
        <v>5.3687091200000001</v>
      </c>
      <c r="K80" s="2"/>
      <c r="L80" s="2"/>
    </row>
    <row r="81" spans="1:31" x14ac:dyDescent="0.2">
      <c r="I81" s="2"/>
      <c r="J81" s="2"/>
      <c r="K81" s="2"/>
      <c r="L81" s="2"/>
    </row>
    <row r="82" spans="1:31" x14ac:dyDescent="0.2">
      <c r="C82">
        <v>3072</v>
      </c>
      <c r="D82">
        <v>7435</v>
      </c>
      <c r="E82">
        <v>1024</v>
      </c>
      <c r="F82" t="s">
        <v>3</v>
      </c>
      <c r="G82" t="s">
        <v>17</v>
      </c>
      <c r="I82" s="2">
        <v>5.5739999999999998</v>
      </c>
      <c r="J82" s="2">
        <f>(2*C82*D82*E82)/(I82/1000)/10^12</f>
        <v>8.391994144241119</v>
      </c>
      <c r="K82" s="2"/>
      <c r="L82" s="2"/>
    </row>
    <row r="83" spans="1:31" x14ac:dyDescent="0.2">
      <c r="C83">
        <v>7680</v>
      </c>
      <c r="D83">
        <v>5481</v>
      </c>
      <c r="E83">
        <v>2560</v>
      </c>
      <c r="F83" t="s">
        <v>3</v>
      </c>
      <c r="G83" t="s">
        <v>17</v>
      </c>
      <c r="I83" s="2">
        <v>24.463999999999999</v>
      </c>
      <c r="J83" s="2">
        <f>(2*C83*D83*E83)/(I83/1000)/10^12</f>
        <v>8.8097485938521913</v>
      </c>
      <c r="K83" s="2"/>
      <c r="L83" s="2"/>
    </row>
    <row r="87" spans="1:31" x14ac:dyDescent="0.2">
      <c r="J87" s="3"/>
    </row>
    <row r="89" spans="1:31" x14ac:dyDescent="0.2">
      <c r="A89" t="s">
        <v>1</v>
      </c>
    </row>
    <row r="90" spans="1:31" x14ac:dyDescent="0.2">
      <c r="C90" t="s">
        <v>7</v>
      </c>
      <c r="D90" t="s">
        <v>8</v>
      </c>
      <c r="E90" t="s">
        <v>9</v>
      </c>
      <c r="F90" t="s">
        <v>3</v>
      </c>
      <c r="G90" t="s">
        <v>10</v>
      </c>
      <c r="H90" t="s">
        <v>11</v>
      </c>
      <c r="I90" t="s">
        <v>12</v>
      </c>
      <c r="J90" t="s">
        <v>28</v>
      </c>
      <c r="K90" t="s">
        <v>29</v>
      </c>
      <c r="L90" t="s">
        <v>30</v>
      </c>
      <c r="M90" t="s">
        <v>31</v>
      </c>
      <c r="N90" t="s">
        <v>23</v>
      </c>
      <c r="O90" t="s">
        <v>24</v>
      </c>
      <c r="P90" t="s">
        <v>25</v>
      </c>
      <c r="R90" t="s">
        <v>32</v>
      </c>
      <c r="S90" t="s">
        <v>33</v>
      </c>
      <c r="T90" t="s">
        <v>55</v>
      </c>
      <c r="U90" t="s">
        <v>38</v>
      </c>
      <c r="V90" t="s">
        <v>39</v>
      </c>
      <c r="W90" t="s">
        <v>40</v>
      </c>
      <c r="X90" t="s">
        <v>34</v>
      </c>
    </row>
    <row r="91" spans="1:31" x14ac:dyDescent="0.2">
      <c r="C91">
        <v>700</v>
      </c>
      <c r="D91">
        <v>161</v>
      </c>
      <c r="E91">
        <v>1</v>
      </c>
      <c r="F91">
        <v>4</v>
      </c>
      <c r="G91">
        <v>32</v>
      </c>
      <c r="H91">
        <v>5</v>
      </c>
      <c r="I91">
        <v>20</v>
      </c>
      <c r="J91">
        <v>0</v>
      </c>
      <c r="K91">
        <v>0</v>
      </c>
      <c r="L91">
        <v>2</v>
      </c>
      <c r="M91">
        <v>2</v>
      </c>
      <c r="N91" s="2">
        <v>0.14099999999999999</v>
      </c>
      <c r="O91" s="2">
        <v>0.48399999999999999</v>
      </c>
      <c r="P91" s="2">
        <v>0.32900000000000001</v>
      </c>
      <c r="R91" s="4">
        <f t="shared" ref="R91:R126" si="3">(D91-H91+1+2*J91)/L91</f>
        <v>78.5</v>
      </c>
      <c r="S91" s="4">
        <f t="shared" ref="S91:S126" si="4">(C91-I91+1+2*K91)/M91</f>
        <v>340.5</v>
      </c>
      <c r="T91" s="2">
        <f>N91+P91</f>
        <v>0.47</v>
      </c>
      <c r="U91" s="2">
        <f>(2*$R91*$S91*$F91*$G91*$E91*$H91*$I91)/(N91/1000)/10^12</f>
        <v>4.8529702127659577</v>
      </c>
      <c r="V91" s="2" t="s">
        <v>53</v>
      </c>
      <c r="W91" s="2">
        <f>(2*$R91*$S91*$F91*$G91*$E91*$H91*$I91)/(P91/1000)/10^12</f>
        <v>2.0798443768996959</v>
      </c>
      <c r="X91" s="1" t="s">
        <v>35</v>
      </c>
      <c r="AA91" s="2"/>
      <c r="AE91" s="2"/>
    </row>
    <row r="92" spans="1:31" x14ac:dyDescent="0.2">
      <c r="C92">
        <v>700</v>
      </c>
      <c r="D92">
        <v>161</v>
      </c>
      <c r="E92">
        <v>1</v>
      </c>
      <c r="F92">
        <v>8</v>
      </c>
      <c r="G92">
        <v>32</v>
      </c>
      <c r="H92">
        <v>5</v>
      </c>
      <c r="I92">
        <v>20</v>
      </c>
      <c r="J92">
        <v>0</v>
      </c>
      <c r="K92">
        <v>0</v>
      </c>
      <c r="L92">
        <v>2</v>
      </c>
      <c r="M92">
        <v>2</v>
      </c>
      <c r="N92" s="2">
        <v>0.23899999999999999</v>
      </c>
      <c r="O92" s="2">
        <v>0.82799999999999996</v>
      </c>
      <c r="P92" s="2">
        <v>0.60699999999999998</v>
      </c>
      <c r="R92" s="4">
        <f t="shared" si="3"/>
        <v>78.5</v>
      </c>
      <c r="S92" s="4">
        <f t="shared" si="4"/>
        <v>340.5</v>
      </c>
      <c r="T92" s="2">
        <f>N92+P92</f>
        <v>0.84599999999999997</v>
      </c>
      <c r="U92" s="2">
        <f t="shared" ref="U92:U126" si="5">(2*$R92*$S92*$F92*$G92*$E92*$H92*$I92)/(N92/1000)/10^12</f>
        <v>5.7260987447698746</v>
      </c>
      <c r="V92" s="2" t="s">
        <v>53</v>
      </c>
      <c r="W92" s="2">
        <f t="shared" ref="W92:W126" si="6">(2*$R92*$S92*$F92*$G92*$E92*$H92*$I92)/(P92/1000)/10^12</f>
        <v>2.2545924217462932</v>
      </c>
      <c r="X92" s="1" t="s">
        <v>35</v>
      </c>
      <c r="AA92" s="2"/>
      <c r="AE92" s="2"/>
    </row>
    <row r="93" spans="1:31" x14ac:dyDescent="0.2">
      <c r="C93">
        <v>700</v>
      </c>
      <c r="D93">
        <v>161</v>
      </c>
      <c r="E93">
        <v>1</v>
      </c>
      <c r="F93">
        <v>16</v>
      </c>
      <c r="G93">
        <v>32</v>
      </c>
      <c r="H93">
        <v>5</v>
      </c>
      <c r="I93">
        <v>20</v>
      </c>
      <c r="J93">
        <v>0</v>
      </c>
      <c r="K93">
        <v>0</v>
      </c>
      <c r="L93">
        <v>2</v>
      </c>
      <c r="M93">
        <v>2</v>
      </c>
      <c r="N93" s="2">
        <v>0.45100000000000001</v>
      </c>
      <c r="O93" s="2">
        <v>1.5940000000000001</v>
      </c>
      <c r="P93" s="2">
        <v>1.177</v>
      </c>
      <c r="R93" s="4">
        <f t="shared" si="3"/>
        <v>78.5</v>
      </c>
      <c r="S93" s="4">
        <f t="shared" si="4"/>
        <v>340.5</v>
      </c>
      <c r="T93" s="2">
        <f>N93+P93</f>
        <v>1.6280000000000001</v>
      </c>
      <c r="U93" s="2">
        <f t="shared" si="5"/>
        <v>6.0689028824833704</v>
      </c>
      <c r="V93" s="2" t="s">
        <v>53</v>
      </c>
      <c r="W93" s="2">
        <f t="shared" si="6"/>
        <v>2.3254674596431602</v>
      </c>
      <c r="X93" s="1" t="s">
        <v>35</v>
      </c>
      <c r="AA93" s="2"/>
      <c r="AE93" s="2"/>
    </row>
    <row r="94" spans="1:31" x14ac:dyDescent="0.2">
      <c r="C94">
        <v>700</v>
      </c>
      <c r="D94">
        <v>161</v>
      </c>
      <c r="E94">
        <v>1</v>
      </c>
      <c r="F94">
        <v>32</v>
      </c>
      <c r="G94">
        <v>32</v>
      </c>
      <c r="H94">
        <v>5</v>
      </c>
      <c r="I94">
        <v>20</v>
      </c>
      <c r="J94">
        <v>0</v>
      </c>
      <c r="K94">
        <v>0</v>
      </c>
      <c r="L94">
        <v>2</v>
      </c>
      <c r="M94">
        <v>2</v>
      </c>
      <c r="N94" s="2">
        <v>0.877</v>
      </c>
      <c r="O94" s="2">
        <v>3.1459999999999999</v>
      </c>
      <c r="P94" s="2">
        <v>2.331</v>
      </c>
      <c r="R94" s="4">
        <f t="shared" si="3"/>
        <v>78.5</v>
      </c>
      <c r="S94" s="4">
        <f t="shared" si="4"/>
        <v>340.5</v>
      </c>
      <c r="T94" s="2">
        <f>N94+P94</f>
        <v>3.2080000000000002</v>
      </c>
      <c r="U94" s="2">
        <f t="shared" si="5"/>
        <v>6.2419046750285068</v>
      </c>
      <c r="V94" s="2" t="s">
        <v>53</v>
      </c>
      <c r="W94" s="2">
        <f t="shared" si="6"/>
        <v>2.3484128700128695</v>
      </c>
      <c r="X94" s="1" t="s">
        <v>35</v>
      </c>
      <c r="AA94" s="2"/>
      <c r="AE94" s="2"/>
    </row>
    <row r="95" spans="1:31" x14ac:dyDescent="0.2">
      <c r="C95">
        <v>341</v>
      </c>
      <c r="D95">
        <v>79</v>
      </c>
      <c r="E95">
        <v>32</v>
      </c>
      <c r="F95">
        <v>4</v>
      </c>
      <c r="G95">
        <v>32</v>
      </c>
      <c r="H95">
        <v>5</v>
      </c>
      <c r="I95">
        <v>10</v>
      </c>
      <c r="J95">
        <v>0</v>
      </c>
      <c r="K95">
        <v>0</v>
      </c>
      <c r="L95">
        <v>2</v>
      </c>
      <c r="M95">
        <v>2</v>
      </c>
      <c r="N95" s="2">
        <v>0.40400000000000003</v>
      </c>
      <c r="O95" s="2">
        <v>1.4850000000000001</v>
      </c>
      <c r="P95" s="2">
        <v>0.71399999999999997</v>
      </c>
      <c r="R95" s="4">
        <f t="shared" si="3"/>
        <v>37.5</v>
      </c>
      <c r="S95" s="4">
        <f t="shared" si="4"/>
        <v>166</v>
      </c>
      <c r="T95" s="2">
        <f>N95+O95+P95</f>
        <v>2.6030000000000002</v>
      </c>
      <c r="U95" s="2">
        <f t="shared" si="5"/>
        <v>6.3112871287128707</v>
      </c>
      <c r="V95" s="2">
        <f t="shared" ref="V95:V126" si="7">(2*$R95*$S95*$F95*$G95*$E95*$H95*$I95)/(O95/1000)/10^12</f>
        <v>1.7170101010101011</v>
      </c>
      <c r="W95" s="2">
        <f t="shared" si="6"/>
        <v>3.5710924369747898</v>
      </c>
      <c r="X95" s="1" t="s">
        <v>35</v>
      </c>
      <c r="AA95" s="2"/>
      <c r="AE95" s="2"/>
    </row>
    <row r="96" spans="1:31" x14ac:dyDescent="0.2">
      <c r="C96">
        <v>341</v>
      </c>
      <c r="D96">
        <v>79</v>
      </c>
      <c r="E96">
        <v>32</v>
      </c>
      <c r="F96">
        <v>8</v>
      </c>
      <c r="G96">
        <v>32</v>
      </c>
      <c r="H96">
        <v>5</v>
      </c>
      <c r="I96">
        <v>10</v>
      </c>
      <c r="J96">
        <v>0</v>
      </c>
      <c r="K96">
        <v>0</v>
      </c>
      <c r="L96">
        <v>2</v>
      </c>
      <c r="M96">
        <v>2</v>
      </c>
      <c r="N96" s="2">
        <v>0.83599999999999997</v>
      </c>
      <c r="O96" s="2">
        <v>2.9329999999999998</v>
      </c>
      <c r="P96" s="2">
        <v>1.3720000000000001</v>
      </c>
      <c r="R96" s="4">
        <f t="shared" si="3"/>
        <v>37.5</v>
      </c>
      <c r="S96" s="4">
        <f t="shared" si="4"/>
        <v>166</v>
      </c>
      <c r="T96" s="2">
        <f t="shared" ref="T96:T98" si="8">N96+O96+P96</f>
        <v>5.141</v>
      </c>
      <c r="U96" s="2">
        <f t="shared" si="5"/>
        <v>6.0999043062200959</v>
      </c>
      <c r="V96" s="2">
        <f t="shared" si="7"/>
        <v>1.7386703034435733</v>
      </c>
      <c r="W96" s="2">
        <f t="shared" si="6"/>
        <v>3.7168513119533526</v>
      </c>
      <c r="X96" s="1" t="s">
        <v>35</v>
      </c>
      <c r="AA96" s="2"/>
      <c r="AE96" s="2"/>
    </row>
    <row r="97" spans="3:31" x14ac:dyDescent="0.2">
      <c r="C97">
        <v>341</v>
      </c>
      <c r="D97">
        <v>79</v>
      </c>
      <c r="E97">
        <v>32</v>
      </c>
      <c r="F97">
        <v>16</v>
      </c>
      <c r="G97">
        <v>32</v>
      </c>
      <c r="H97">
        <v>5</v>
      </c>
      <c r="I97">
        <v>10</v>
      </c>
      <c r="J97">
        <v>0</v>
      </c>
      <c r="K97">
        <v>0</v>
      </c>
      <c r="L97">
        <v>2</v>
      </c>
      <c r="M97">
        <v>2</v>
      </c>
      <c r="N97" s="2">
        <v>1.456</v>
      </c>
      <c r="O97" s="2">
        <v>5.819</v>
      </c>
      <c r="P97" s="2">
        <v>2.6509999999999998</v>
      </c>
      <c r="R97" s="4">
        <f t="shared" si="3"/>
        <v>37.5</v>
      </c>
      <c r="S97" s="4">
        <f t="shared" si="4"/>
        <v>166</v>
      </c>
      <c r="T97" s="2">
        <f t="shared" si="8"/>
        <v>9.9260000000000002</v>
      </c>
      <c r="U97" s="2">
        <f t="shared" si="5"/>
        <v>7.004835164835165</v>
      </c>
      <c r="V97" s="2">
        <f t="shared" si="7"/>
        <v>1.7527135246605947</v>
      </c>
      <c r="W97" s="2">
        <f t="shared" si="6"/>
        <v>3.8472425499811398</v>
      </c>
      <c r="X97" s="1" t="s">
        <v>35</v>
      </c>
      <c r="AA97" s="2"/>
      <c r="AE97" s="2"/>
    </row>
    <row r="98" spans="3:31" x14ac:dyDescent="0.2">
      <c r="C98">
        <v>341</v>
      </c>
      <c r="D98">
        <v>79</v>
      </c>
      <c r="E98">
        <v>32</v>
      </c>
      <c r="F98">
        <v>32</v>
      </c>
      <c r="G98">
        <v>32</v>
      </c>
      <c r="H98">
        <v>5</v>
      </c>
      <c r="I98">
        <v>10</v>
      </c>
      <c r="J98">
        <v>0</v>
      </c>
      <c r="K98">
        <v>0</v>
      </c>
      <c r="L98">
        <v>2</v>
      </c>
      <c r="M98">
        <v>2</v>
      </c>
      <c r="N98" s="2">
        <v>2.8050000000000002</v>
      </c>
      <c r="O98" s="2">
        <v>11.582000000000001</v>
      </c>
      <c r="P98" s="2">
        <v>5.2119999999999997</v>
      </c>
      <c r="R98" s="4">
        <f t="shared" si="3"/>
        <v>37.5</v>
      </c>
      <c r="S98" s="4">
        <f t="shared" si="4"/>
        <v>166</v>
      </c>
      <c r="T98" s="2">
        <f t="shared" si="8"/>
        <v>19.599</v>
      </c>
      <c r="U98" s="2">
        <f t="shared" si="5"/>
        <v>7.2720427807486621</v>
      </c>
      <c r="V98" s="2">
        <f t="shared" si="7"/>
        <v>1.7611880504230704</v>
      </c>
      <c r="W98" s="2">
        <f t="shared" si="6"/>
        <v>3.9136761320030704</v>
      </c>
      <c r="X98" s="1" t="s">
        <v>35</v>
      </c>
      <c r="AA98" s="2"/>
      <c r="AE98" s="2"/>
    </row>
    <row r="99" spans="3:31" x14ac:dyDescent="0.2">
      <c r="C99">
        <v>480</v>
      </c>
      <c r="D99">
        <v>48</v>
      </c>
      <c r="E99">
        <v>1</v>
      </c>
      <c r="F99">
        <v>16</v>
      </c>
      <c r="G99">
        <v>16</v>
      </c>
      <c r="H99">
        <v>3</v>
      </c>
      <c r="I99">
        <v>3</v>
      </c>
      <c r="J99">
        <v>1</v>
      </c>
      <c r="K99">
        <v>1</v>
      </c>
      <c r="L99">
        <v>1</v>
      </c>
      <c r="M99">
        <v>1</v>
      </c>
      <c r="N99" s="2">
        <v>0.11799999999999999</v>
      </c>
      <c r="O99" s="2">
        <v>0.48099999999999998</v>
      </c>
      <c r="P99" s="2">
        <v>1.4350000000000001</v>
      </c>
      <c r="R99" s="4">
        <f t="shared" si="3"/>
        <v>48</v>
      </c>
      <c r="S99" s="4">
        <f t="shared" si="4"/>
        <v>480</v>
      </c>
      <c r="T99" s="2">
        <f>N99+P99</f>
        <v>1.5529999999999999</v>
      </c>
      <c r="U99" s="2">
        <f t="shared" si="5"/>
        <v>0.89973152542372892</v>
      </c>
      <c r="V99" s="2" t="s">
        <v>53</v>
      </c>
      <c r="W99" s="2">
        <f t="shared" si="6"/>
        <v>7.3984891986062715E-2</v>
      </c>
      <c r="X99" s="1" t="s">
        <v>35</v>
      </c>
      <c r="AA99" s="2"/>
      <c r="AE99" s="2"/>
    </row>
    <row r="100" spans="3:31" x14ac:dyDescent="0.2">
      <c r="C100">
        <v>240</v>
      </c>
      <c r="D100">
        <v>24</v>
      </c>
      <c r="E100">
        <v>16</v>
      </c>
      <c r="F100">
        <v>16</v>
      </c>
      <c r="G100">
        <v>32</v>
      </c>
      <c r="H100">
        <v>3</v>
      </c>
      <c r="I100">
        <v>3</v>
      </c>
      <c r="J100">
        <v>1</v>
      </c>
      <c r="K100">
        <v>1</v>
      </c>
      <c r="L100">
        <v>1</v>
      </c>
      <c r="M100">
        <v>1</v>
      </c>
      <c r="N100" s="2">
        <v>0.14899999999999999</v>
      </c>
      <c r="O100" s="2">
        <v>0.20200000000000001</v>
      </c>
      <c r="P100" s="2">
        <v>0.7</v>
      </c>
      <c r="R100" s="4">
        <f t="shared" si="3"/>
        <v>24</v>
      </c>
      <c r="S100" s="4">
        <f t="shared" si="4"/>
        <v>240</v>
      </c>
      <c r="T100" s="2">
        <f>N100+O100+P100</f>
        <v>1.0509999999999999</v>
      </c>
      <c r="U100" s="2">
        <f t="shared" si="5"/>
        <v>5.7003124832214764</v>
      </c>
      <c r="V100" s="2">
        <f t="shared" si="7"/>
        <v>4.2046859405940591</v>
      </c>
      <c r="W100" s="2">
        <f t="shared" si="6"/>
        <v>1.2133522285714284</v>
      </c>
      <c r="X100" s="1" t="s">
        <v>35</v>
      </c>
      <c r="AA100" s="2"/>
      <c r="AE100" s="2"/>
    </row>
    <row r="101" spans="3:31" x14ac:dyDescent="0.2">
      <c r="C101">
        <v>120</v>
      </c>
      <c r="D101">
        <v>12</v>
      </c>
      <c r="E101">
        <v>32</v>
      </c>
      <c r="F101">
        <v>16</v>
      </c>
      <c r="G101">
        <v>64</v>
      </c>
      <c r="H101">
        <v>3</v>
      </c>
      <c r="I101">
        <v>3</v>
      </c>
      <c r="J101">
        <v>1</v>
      </c>
      <c r="K101">
        <v>1</v>
      </c>
      <c r="L101">
        <v>1</v>
      </c>
      <c r="M101">
        <v>1</v>
      </c>
      <c r="N101" s="2">
        <v>0.11700000000000001</v>
      </c>
      <c r="O101" s="2">
        <v>0.111</v>
      </c>
      <c r="P101" s="2">
        <v>0.47899999999999998</v>
      </c>
      <c r="R101" s="4">
        <f t="shared" si="3"/>
        <v>12</v>
      </c>
      <c r="S101" s="4">
        <f t="shared" si="4"/>
        <v>120</v>
      </c>
      <c r="T101" s="2">
        <f t="shared" ref="T101:T102" si="9">N101+O101+P101</f>
        <v>0.70699999999999996</v>
      </c>
      <c r="U101" s="2">
        <f t="shared" si="5"/>
        <v>7.2593723076923062</v>
      </c>
      <c r="V101" s="2">
        <f t="shared" si="7"/>
        <v>7.6517708108108105</v>
      </c>
      <c r="W101" s="2">
        <f t="shared" si="6"/>
        <v>1.773166096033403</v>
      </c>
      <c r="X101" s="1" t="s">
        <v>35</v>
      </c>
      <c r="AA101" s="2"/>
      <c r="AE101" s="2"/>
    </row>
    <row r="102" spans="3:31" x14ac:dyDescent="0.2">
      <c r="C102">
        <v>60</v>
      </c>
      <c r="D102">
        <v>6</v>
      </c>
      <c r="E102">
        <v>64</v>
      </c>
      <c r="F102">
        <v>16</v>
      </c>
      <c r="G102">
        <v>128</v>
      </c>
      <c r="H102">
        <v>3</v>
      </c>
      <c r="I102">
        <v>3</v>
      </c>
      <c r="J102">
        <v>1</v>
      </c>
      <c r="K102">
        <v>1</v>
      </c>
      <c r="L102">
        <v>1</v>
      </c>
      <c r="M102">
        <v>1</v>
      </c>
      <c r="N102" s="2">
        <v>0.11</v>
      </c>
      <c r="O102" s="2">
        <v>0.10100000000000001</v>
      </c>
      <c r="P102" s="2">
        <v>0.28299999999999997</v>
      </c>
      <c r="R102" s="4">
        <f t="shared" si="3"/>
        <v>6</v>
      </c>
      <c r="S102" s="4">
        <f t="shared" si="4"/>
        <v>60</v>
      </c>
      <c r="T102" s="2">
        <f t="shared" si="9"/>
        <v>0.49399999999999999</v>
      </c>
      <c r="U102" s="2">
        <f t="shared" si="5"/>
        <v>7.7213323636363631</v>
      </c>
      <c r="V102" s="2">
        <f t="shared" si="7"/>
        <v>8.4093718811881182</v>
      </c>
      <c r="W102" s="2">
        <f t="shared" si="6"/>
        <v>3.0012245936395763</v>
      </c>
      <c r="X102" s="1" t="s">
        <v>36</v>
      </c>
      <c r="AA102" s="2"/>
      <c r="AE102" s="2"/>
    </row>
    <row r="103" spans="3:31" x14ac:dyDescent="0.2">
      <c r="C103">
        <v>108</v>
      </c>
      <c r="D103">
        <v>108</v>
      </c>
      <c r="E103">
        <v>3</v>
      </c>
      <c r="F103">
        <v>8</v>
      </c>
      <c r="G103">
        <v>64</v>
      </c>
      <c r="H103">
        <v>3</v>
      </c>
      <c r="I103">
        <v>3</v>
      </c>
      <c r="J103">
        <v>1</v>
      </c>
      <c r="K103">
        <v>1</v>
      </c>
      <c r="L103">
        <v>2</v>
      </c>
      <c r="M103">
        <v>2</v>
      </c>
      <c r="N103" s="2">
        <v>3.5000000000000003E-2</v>
      </c>
      <c r="O103" s="2">
        <v>8.2000000000000003E-2</v>
      </c>
      <c r="P103" s="2">
        <v>0.13500000000000001</v>
      </c>
      <c r="R103" s="4">
        <f t="shared" si="3"/>
        <v>54</v>
      </c>
      <c r="S103" s="4">
        <f t="shared" si="4"/>
        <v>54</v>
      </c>
      <c r="T103" s="2">
        <f>N103+P103</f>
        <v>0.17</v>
      </c>
      <c r="U103" s="2">
        <f t="shared" si="5"/>
        <v>2.3034733714285713</v>
      </c>
      <c r="V103" s="2" t="s">
        <v>53</v>
      </c>
      <c r="W103" s="2">
        <f t="shared" si="6"/>
        <v>0.59719679999999997</v>
      </c>
      <c r="X103" s="1" t="s">
        <v>35</v>
      </c>
      <c r="AA103" s="2"/>
      <c r="AE103" s="2"/>
    </row>
    <row r="104" spans="3:31" x14ac:dyDescent="0.2">
      <c r="C104">
        <v>54</v>
      </c>
      <c r="D104">
        <v>54</v>
      </c>
      <c r="E104">
        <v>64</v>
      </c>
      <c r="F104">
        <v>8</v>
      </c>
      <c r="G104">
        <v>64</v>
      </c>
      <c r="H104">
        <v>3</v>
      </c>
      <c r="I104">
        <v>3</v>
      </c>
      <c r="J104">
        <v>1</v>
      </c>
      <c r="K104">
        <v>1</v>
      </c>
      <c r="L104">
        <v>1</v>
      </c>
      <c r="M104">
        <v>1</v>
      </c>
      <c r="N104" s="2">
        <v>0.20599999999999999</v>
      </c>
      <c r="O104" s="2">
        <v>0.20599999999999999</v>
      </c>
      <c r="P104" s="2">
        <v>0.41499999999999998</v>
      </c>
      <c r="R104" s="4">
        <f t="shared" si="3"/>
        <v>54</v>
      </c>
      <c r="S104" s="4">
        <f t="shared" si="4"/>
        <v>54</v>
      </c>
      <c r="T104" s="2">
        <f>N104+O104+P104</f>
        <v>0.82699999999999996</v>
      </c>
      <c r="U104" s="2">
        <f t="shared" si="5"/>
        <v>8.3491591456310683</v>
      </c>
      <c r="V104" s="2">
        <f t="shared" si="7"/>
        <v>8.3491591456310683</v>
      </c>
      <c r="W104" s="2">
        <f t="shared" si="6"/>
        <v>4.1444018891566268</v>
      </c>
      <c r="X104" s="1" t="s">
        <v>36</v>
      </c>
      <c r="AA104" s="2"/>
      <c r="AE104" s="2"/>
    </row>
    <row r="105" spans="3:31" x14ac:dyDescent="0.2">
      <c r="C105">
        <v>27</v>
      </c>
      <c r="D105">
        <v>27</v>
      </c>
      <c r="E105">
        <v>128</v>
      </c>
      <c r="F105">
        <v>8</v>
      </c>
      <c r="G105">
        <v>128</v>
      </c>
      <c r="H105">
        <v>3</v>
      </c>
      <c r="I105">
        <v>3</v>
      </c>
      <c r="J105">
        <v>1</v>
      </c>
      <c r="K105">
        <v>1</v>
      </c>
      <c r="L105">
        <v>1</v>
      </c>
      <c r="M105">
        <v>1</v>
      </c>
      <c r="N105" s="2">
        <v>0.17499999999999999</v>
      </c>
      <c r="O105" s="2">
        <v>0.17499999999999999</v>
      </c>
      <c r="P105" s="2">
        <v>0.35099999999999998</v>
      </c>
      <c r="R105" s="4">
        <f t="shared" si="3"/>
        <v>27</v>
      </c>
      <c r="S105" s="4">
        <f t="shared" si="4"/>
        <v>27</v>
      </c>
      <c r="T105" s="2">
        <f t="shared" ref="T105:T107" si="10">N105+O105+P105</f>
        <v>0.70099999999999996</v>
      </c>
      <c r="U105" s="2">
        <f t="shared" si="5"/>
        <v>9.828153051428572</v>
      </c>
      <c r="V105" s="2">
        <f t="shared" si="7"/>
        <v>9.828153051428572</v>
      </c>
      <c r="W105" s="2">
        <f t="shared" si="6"/>
        <v>4.9000763076923084</v>
      </c>
      <c r="X105" s="1" t="s">
        <v>36</v>
      </c>
      <c r="AA105" s="2"/>
      <c r="AE105" s="2"/>
    </row>
    <row r="106" spans="3:31" x14ac:dyDescent="0.2">
      <c r="C106">
        <v>14</v>
      </c>
      <c r="D106">
        <v>14</v>
      </c>
      <c r="E106">
        <v>128</v>
      </c>
      <c r="F106">
        <v>8</v>
      </c>
      <c r="G106">
        <v>256</v>
      </c>
      <c r="H106">
        <v>3</v>
      </c>
      <c r="I106">
        <v>3</v>
      </c>
      <c r="J106">
        <v>1</v>
      </c>
      <c r="K106">
        <v>1</v>
      </c>
      <c r="L106">
        <v>1</v>
      </c>
      <c r="M106">
        <v>1</v>
      </c>
      <c r="N106" s="2">
        <v>0.10199999999999999</v>
      </c>
      <c r="O106" s="2">
        <v>9.6000000000000002E-2</v>
      </c>
      <c r="P106" s="2">
        <v>0.193</v>
      </c>
      <c r="R106" s="4">
        <f t="shared" si="3"/>
        <v>14</v>
      </c>
      <c r="S106" s="4">
        <f t="shared" si="4"/>
        <v>14</v>
      </c>
      <c r="T106" s="2">
        <f t="shared" si="10"/>
        <v>0.39100000000000001</v>
      </c>
      <c r="U106" s="2">
        <f t="shared" si="5"/>
        <v>9.0670983529411764</v>
      </c>
      <c r="V106" s="2">
        <f t="shared" si="7"/>
        <v>9.6337919999999997</v>
      </c>
      <c r="W106" s="2">
        <f t="shared" si="6"/>
        <v>4.7919379896373053</v>
      </c>
      <c r="X106" s="1" t="s">
        <v>36</v>
      </c>
      <c r="AA106" s="2"/>
      <c r="AE106" s="2"/>
    </row>
    <row r="107" spans="3:31" x14ac:dyDescent="0.2">
      <c r="C107">
        <v>7</v>
      </c>
      <c r="D107">
        <v>7</v>
      </c>
      <c r="E107">
        <v>256</v>
      </c>
      <c r="F107">
        <v>8</v>
      </c>
      <c r="G107">
        <v>512</v>
      </c>
      <c r="H107">
        <v>3</v>
      </c>
      <c r="I107">
        <v>3</v>
      </c>
      <c r="J107">
        <v>1</v>
      </c>
      <c r="K107">
        <v>1</v>
      </c>
      <c r="L107">
        <v>1</v>
      </c>
      <c r="M107">
        <v>1</v>
      </c>
      <c r="N107" s="2">
        <v>0.24299999999999999</v>
      </c>
      <c r="O107" s="2">
        <v>0.29199999999999998</v>
      </c>
      <c r="P107" s="2">
        <v>0.29399999999999998</v>
      </c>
      <c r="R107" s="4">
        <f t="shared" si="3"/>
        <v>7</v>
      </c>
      <c r="S107" s="4">
        <f t="shared" si="4"/>
        <v>7</v>
      </c>
      <c r="T107" s="2">
        <f t="shared" si="10"/>
        <v>0.82899999999999996</v>
      </c>
      <c r="U107" s="2">
        <f t="shared" si="5"/>
        <v>3.8059425185185187</v>
      </c>
      <c r="V107" s="2">
        <f t="shared" si="7"/>
        <v>3.1672740821917809</v>
      </c>
      <c r="W107" s="2">
        <f t="shared" si="6"/>
        <v>3.1457280000000001</v>
      </c>
      <c r="X107" s="1" t="s">
        <v>36</v>
      </c>
      <c r="AA107" s="2"/>
      <c r="AE107" s="2"/>
    </row>
    <row r="108" spans="3:31" x14ac:dyDescent="0.2">
      <c r="C108">
        <v>224</v>
      </c>
      <c r="D108">
        <v>224</v>
      </c>
      <c r="E108">
        <v>3</v>
      </c>
      <c r="F108">
        <v>8</v>
      </c>
      <c r="G108">
        <v>64</v>
      </c>
      <c r="H108">
        <v>3</v>
      </c>
      <c r="I108">
        <v>3</v>
      </c>
      <c r="J108">
        <v>1</v>
      </c>
      <c r="K108">
        <v>1</v>
      </c>
      <c r="L108">
        <v>1</v>
      </c>
      <c r="M108">
        <v>1</v>
      </c>
      <c r="N108" s="2">
        <v>0.32100000000000001</v>
      </c>
      <c r="O108" s="2">
        <v>1.226</v>
      </c>
      <c r="P108" s="2">
        <v>0.93600000000000005</v>
      </c>
      <c r="R108" s="4">
        <f t="shared" si="3"/>
        <v>224</v>
      </c>
      <c r="S108" s="4">
        <f t="shared" si="4"/>
        <v>224</v>
      </c>
      <c r="T108" s="2">
        <f>N108+P108</f>
        <v>1.2570000000000001</v>
      </c>
      <c r="U108" s="2">
        <f t="shared" si="5"/>
        <v>4.3217010841121493</v>
      </c>
      <c r="V108" s="2" t="s">
        <v>53</v>
      </c>
      <c r="W108" s="2">
        <f t="shared" si="6"/>
        <v>1.4821218461538459</v>
      </c>
      <c r="X108" s="1" t="s">
        <v>35</v>
      </c>
      <c r="AA108" s="2"/>
      <c r="AE108" s="2"/>
    </row>
    <row r="109" spans="3:31" x14ac:dyDescent="0.2">
      <c r="C109">
        <v>112</v>
      </c>
      <c r="D109">
        <v>112</v>
      </c>
      <c r="E109">
        <v>64</v>
      </c>
      <c r="F109">
        <v>8</v>
      </c>
      <c r="G109">
        <v>128</v>
      </c>
      <c r="H109">
        <v>3</v>
      </c>
      <c r="I109">
        <v>3</v>
      </c>
      <c r="J109">
        <v>1</v>
      </c>
      <c r="K109">
        <v>1</v>
      </c>
      <c r="L109">
        <v>1</v>
      </c>
      <c r="M109">
        <v>1</v>
      </c>
      <c r="N109" s="2">
        <v>1.212</v>
      </c>
      <c r="O109" s="2">
        <v>1.083</v>
      </c>
      <c r="P109" s="2">
        <v>2.2309999999999999</v>
      </c>
      <c r="R109" s="4">
        <f t="shared" si="3"/>
        <v>112</v>
      </c>
      <c r="S109" s="4">
        <f t="shared" si="4"/>
        <v>112</v>
      </c>
      <c r="T109" s="2">
        <f>N109+O109+P109</f>
        <v>4.5259999999999998</v>
      </c>
      <c r="U109" s="2">
        <f t="shared" si="5"/>
        <v>12.209162138613861</v>
      </c>
      <c r="V109" s="2">
        <f t="shared" si="7"/>
        <v>13.663439069252078</v>
      </c>
      <c r="W109" s="2">
        <f t="shared" si="6"/>
        <v>6.6326779524876738</v>
      </c>
      <c r="X109" s="1" t="s">
        <v>36</v>
      </c>
      <c r="AA109" s="2"/>
      <c r="AE109" s="2"/>
    </row>
    <row r="110" spans="3:31" x14ac:dyDescent="0.2">
      <c r="C110">
        <f>112/2</f>
        <v>56</v>
      </c>
      <c r="D110">
        <v>56</v>
      </c>
      <c r="E110">
        <v>128</v>
      </c>
      <c r="F110">
        <v>8</v>
      </c>
      <c r="G110">
        <v>256</v>
      </c>
      <c r="H110">
        <v>3</v>
      </c>
      <c r="I110">
        <v>3</v>
      </c>
      <c r="J110">
        <v>1</v>
      </c>
      <c r="K110">
        <v>1</v>
      </c>
      <c r="L110">
        <v>1</v>
      </c>
      <c r="M110">
        <v>1</v>
      </c>
      <c r="N110" s="2">
        <v>3.0409999999999999</v>
      </c>
      <c r="O110" s="2">
        <v>1.0840000000000001</v>
      </c>
      <c r="P110" s="2">
        <v>2.0310000000000001</v>
      </c>
      <c r="R110" s="4">
        <f t="shared" si="3"/>
        <v>56</v>
      </c>
      <c r="S110" s="4">
        <f t="shared" si="4"/>
        <v>56</v>
      </c>
      <c r="T110" s="2">
        <f t="shared" ref="T110:T113" si="11">N110+O110+P110</f>
        <v>6.1560000000000006</v>
      </c>
      <c r="U110" s="2">
        <f t="shared" si="5"/>
        <v>4.8659995106872742</v>
      </c>
      <c r="V110" s="2">
        <f t="shared" si="7"/>
        <v>13.650834420664205</v>
      </c>
      <c r="W110" s="2">
        <f t="shared" si="6"/>
        <v>7.285822014771048</v>
      </c>
      <c r="X110" s="1" t="s">
        <v>37</v>
      </c>
      <c r="AA110" s="2"/>
      <c r="AE110" s="2"/>
    </row>
    <row r="111" spans="3:31" x14ac:dyDescent="0.2">
      <c r="C111">
        <f>56/2</f>
        <v>28</v>
      </c>
      <c r="D111">
        <v>28</v>
      </c>
      <c r="E111">
        <v>256</v>
      </c>
      <c r="F111">
        <v>8</v>
      </c>
      <c r="G111">
        <v>512</v>
      </c>
      <c r="H111">
        <v>3</v>
      </c>
      <c r="I111">
        <v>3</v>
      </c>
      <c r="J111">
        <v>1</v>
      </c>
      <c r="K111">
        <v>1</v>
      </c>
      <c r="L111">
        <v>1</v>
      </c>
      <c r="M111">
        <v>1</v>
      </c>
      <c r="N111" s="2">
        <v>1.129</v>
      </c>
      <c r="O111" s="2">
        <v>1.0740000000000001</v>
      </c>
      <c r="P111" s="2">
        <v>2.3530000000000002</v>
      </c>
      <c r="R111" s="4">
        <f t="shared" si="3"/>
        <v>28</v>
      </c>
      <c r="S111" s="4">
        <f t="shared" si="4"/>
        <v>28</v>
      </c>
      <c r="T111" s="2">
        <f t="shared" si="11"/>
        <v>4.5560000000000009</v>
      </c>
      <c r="U111" s="2">
        <f t="shared" si="5"/>
        <v>13.106735617360496</v>
      </c>
      <c r="V111" s="2">
        <f t="shared" si="7"/>
        <v>13.777937162011172</v>
      </c>
      <c r="W111" s="2">
        <f t="shared" si="6"/>
        <v>6.2887821980450491</v>
      </c>
      <c r="X111" s="1" t="s">
        <v>36</v>
      </c>
      <c r="AA111" s="2"/>
      <c r="AE111" s="2"/>
    </row>
    <row r="112" spans="3:31" x14ac:dyDescent="0.2">
      <c r="C112">
        <v>14</v>
      </c>
      <c r="D112">
        <v>14</v>
      </c>
      <c r="E112">
        <v>512</v>
      </c>
      <c r="F112">
        <v>8</v>
      </c>
      <c r="G112">
        <v>512</v>
      </c>
      <c r="H112">
        <v>3</v>
      </c>
      <c r="I112">
        <v>3</v>
      </c>
      <c r="J112">
        <v>1</v>
      </c>
      <c r="K112">
        <v>1</v>
      </c>
      <c r="L112">
        <v>1</v>
      </c>
      <c r="M112">
        <v>1</v>
      </c>
      <c r="N112" s="2">
        <v>0.59699999999999998</v>
      </c>
      <c r="O112" s="2">
        <v>0.58799999999999997</v>
      </c>
      <c r="P112" s="2">
        <v>1.542</v>
      </c>
      <c r="R112" s="4">
        <f t="shared" si="3"/>
        <v>14</v>
      </c>
      <c r="S112" s="4">
        <f t="shared" si="4"/>
        <v>14</v>
      </c>
      <c r="T112" s="2">
        <f t="shared" si="11"/>
        <v>2.7270000000000003</v>
      </c>
      <c r="U112" s="2">
        <f t="shared" si="5"/>
        <v>12.393219859296483</v>
      </c>
      <c r="V112" s="2">
        <f t="shared" si="7"/>
        <v>12.582912</v>
      </c>
      <c r="W112" s="2">
        <f t="shared" si="6"/>
        <v>4.7981532140077823</v>
      </c>
      <c r="X112" s="1" t="s">
        <v>36</v>
      </c>
      <c r="AA112" s="2"/>
      <c r="AE112" s="2"/>
    </row>
    <row r="113" spans="3:31" x14ac:dyDescent="0.2">
      <c r="C113">
        <v>7</v>
      </c>
      <c r="D113">
        <v>7</v>
      </c>
      <c r="E113">
        <v>512</v>
      </c>
      <c r="F113">
        <v>8</v>
      </c>
      <c r="G113">
        <v>512</v>
      </c>
      <c r="H113">
        <v>3</v>
      </c>
      <c r="I113">
        <v>3</v>
      </c>
      <c r="J113">
        <v>1</v>
      </c>
      <c r="K113">
        <v>1</v>
      </c>
      <c r="L113">
        <v>1</v>
      </c>
      <c r="M113">
        <v>1</v>
      </c>
      <c r="N113" s="2">
        <v>0.45200000000000001</v>
      </c>
      <c r="O113" s="2">
        <v>0.443</v>
      </c>
      <c r="P113" s="2">
        <v>0.59399999999999997</v>
      </c>
      <c r="R113" s="4">
        <f t="shared" si="3"/>
        <v>7</v>
      </c>
      <c r="S113" s="4">
        <f t="shared" si="4"/>
        <v>7</v>
      </c>
      <c r="T113" s="2">
        <f t="shared" si="11"/>
        <v>1.4889999999999999</v>
      </c>
      <c r="U113" s="2">
        <f t="shared" si="5"/>
        <v>4.0922302300884947</v>
      </c>
      <c r="V113" s="2">
        <f t="shared" si="7"/>
        <v>4.1753680902934542</v>
      </c>
      <c r="W113" s="2">
        <f t="shared" si="6"/>
        <v>3.1139529696969697</v>
      </c>
      <c r="X113" s="1" t="s">
        <v>36</v>
      </c>
      <c r="AA113" s="2"/>
      <c r="AE113" s="2"/>
    </row>
    <row r="114" spans="3:31" x14ac:dyDescent="0.2">
      <c r="C114">
        <v>224</v>
      </c>
      <c r="D114">
        <v>224</v>
      </c>
      <c r="E114">
        <v>3</v>
      </c>
      <c r="F114">
        <v>16</v>
      </c>
      <c r="G114">
        <v>64</v>
      </c>
      <c r="H114">
        <v>3</v>
      </c>
      <c r="I114">
        <v>3</v>
      </c>
      <c r="J114">
        <v>1</v>
      </c>
      <c r="K114">
        <v>1</v>
      </c>
      <c r="L114">
        <v>1</v>
      </c>
      <c r="M114">
        <v>1</v>
      </c>
      <c r="N114" s="2">
        <v>0.61599999999999999</v>
      </c>
      <c r="O114" s="2">
        <v>2.4340000000000002</v>
      </c>
      <c r="P114" s="2">
        <v>1.712</v>
      </c>
      <c r="R114" s="4">
        <f t="shared" si="3"/>
        <v>224</v>
      </c>
      <c r="S114" s="4">
        <f t="shared" si="4"/>
        <v>224</v>
      </c>
      <c r="T114" s="2">
        <f>N114+P114</f>
        <v>2.3279999999999998</v>
      </c>
      <c r="U114" s="2">
        <f t="shared" si="5"/>
        <v>4.5041105454545445</v>
      </c>
      <c r="V114" s="2" t="s">
        <v>53</v>
      </c>
      <c r="W114" s="2">
        <f t="shared" si="6"/>
        <v>1.6206379065420562</v>
      </c>
      <c r="X114" s="1" t="s">
        <v>35</v>
      </c>
      <c r="AA114" s="2"/>
      <c r="AE114" s="2"/>
    </row>
    <row r="115" spans="3:31" x14ac:dyDescent="0.2">
      <c r="C115">
        <v>112</v>
      </c>
      <c r="D115">
        <v>112</v>
      </c>
      <c r="E115">
        <v>64</v>
      </c>
      <c r="F115">
        <v>16</v>
      </c>
      <c r="G115">
        <v>128</v>
      </c>
      <c r="H115">
        <v>3</v>
      </c>
      <c r="I115">
        <v>3</v>
      </c>
      <c r="J115">
        <v>1</v>
      </c>
      <c r="K115">
        <v>1</v>
      </c>
      <c r="L115">
        <v>1</v>
      </c>
      <c r="M115">
        <v>1</v>
      </c>
      <c r="N115" s="2">
        <v>2.399</v>
      </c>
      <c r="O115" s="2">
        <v>2.1520000000000001</v>
      </c>
      <c r="P115" s="2">
        <v>4.2240000000000002</v>
      </c>
      <c r="R115" s="4">
        <f t="shared" si="3"/>
        <v>112</v>
      </c>
      <c r="S115" s="4">
        <f t="shared" si="4"/>
        <v>112</v>
      </c>
      <c r="T115" s="2">
        <f>N115+O115+P115</f>
        <v>8.7750000000000004</v>
      </c>
      <c r="U115" s="2">
        <f t="shared" si="5"/>
        <v>12.336393924135056</v>
      </c>
      <c r="V115" s="2">
        <f t="shared" si="7"/>
        <v>13.752327613382898</v>
      </c>
      <c r="W115" s="2">
        <f t="shared" si="6"/>
        <v>7.0063941818181821</v>
      </c>
      <c r="X115" s="1" t="s">
        <v>36</v>
      </c>
      <c r="AA115" s="2"/>
      <c r="AE115" s="2"/>
    </row>
    <row r="116" spans="3:31" x14ac:dyDescent="0.2">
      <c r="C116">
        <f>112/2</f>
        <v>56</v>
      </c>
      <c r="D116">
        <v>56</v>
      </c>
      <c r="E116">
        <v>128</v>
      </c>
      <c r="F116">
        <v>16</v>
      </c>
      <c r="G116">
        <v>256</v>
      </c>
      <c r="H116">
        <v>3</v>
      </c>
      <c r="I116">
        <v>3</v>
      </c>
      <c r="J116">
        <v>1</v>
      </c>
      <c r="K116">
        <v>1</v>
      </c>
      <c r="L116">
        <v>1</v>
      </c>
      <c r="M116">
        <v>1</v>
      </c>
      <c r="N116" s="2">
        <v>4.6100000000000003</v>
      </c>
      <c r="O116" s="2">
        <v>4.7709999999999999</v>
      </c>
      <c r="P116" s="2">
        <v>3.8559999999999999</v>
      </c>
      <c r="R116" s="4">
        <f t="shared" si="3"/>
        <v>56</v>
      </c>
      <c r="S116" s="4">
        <f t="shared" si="4"/>
        <v>56</v>
      </c>
      <c r="T116" s="2">
        <f t="shared" ref="T116:T119" si="12">N116+O116+P116</f>
        <v>13.237</v>
      </c>
      <c r="U116" s="2">
        <f t="shared" si="5"/>
        <v>6.4197416537960947</v>
      </c>
      <c r="V116" s="2">
        <f t="shared" si="7"/>
        <v>6.2031039664640542</v>
      </c>
      <c r="W116" s="2">
        <f t="shared" si="6"/>
        <v>7.6750542074688797</v>
      </c>
      <c r="X116" s="1" t="s">
        <v>37</v>
      </c>
      <c r="AA116" s="2"/>
      <c r="AE116" s="2"/>
    </row>
    <row r="117" spans="3:31" x14ac:dyDescent="0.2">
      <c r="C117">
        <f>56/2</f>
        <v>28</v>
      </c>
      <c r="D117">
        <v>28</v>
      </c>
      <c r="E117">
        <v>256</v>
      </c>
      <c r="F117">
        <v>16</v>
      </c>
      <c r="G117">
        <v>512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2">
        <v>2.2069999999999999</v>
      </c>
      <c r="O117" s="2">
        <v>2.1070000000000002</v>
      </c>
      <c r="P117" s="2">
        <v>4.0730000000000004</v>
      </c>
      <c r="R117" s="4">
        <f t="shared" si="3"/>
        <v>28</v>
      </c>
      <c r="S117" s="4">
        <f t="shared" si="4"/>
        <v>28</v>
      </c>
      <c r="T117" s="2">
        <f t="shared" si="12"/>
        <v>8.3870000000000005</v>
      </c>
      <c r="U117" s="2">
        <f t="shared" si="5"/>
        <v>13.409609888536476</v>
      </c>
      <c r="V117" s="2">
        <f t="shared" si="7"/>
        <v>14.046041302325579</v>
      </c>
      <c r="W117" s="2">
        <f t="shared" si="6"/>
        <v>7.2661451077829611</v>
      </c>
      <c r="X117" s="1" t="s">
        <v>36</v>
      </c>
      <c r="AA117" s="2"/>
      <c r="AE117" s="2"/>
    </row>
    <row r="118" spans="3:31" x14ac:dyDescent="0.2">
      <c r="C118">
        <v>14</v>
      </c>
      <c r="D118">
        <v>14</v>
      </c>
      <c r="E118">
        <v>512</v>
      </c>
      <c r="F118">
        <v>16</v>
      </c>
      <c r="G118">
        <v>512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2">
        <v>1.119</v>
      </c>
      <c r="O118" s="2">
        <v>1.109</v>
      </c>
      <c r="P118" s="2">
        <v>2.3740000000000001</v>
      </c>
      <c r="R118" s="4">
        <f t="shared" si="3"/>
        <v>14</v>
      </c>
      <c r="S118" s="4">
        <f t="shared" si="4"/>
        <v>14</v>
      </c>
      <c r="T118" s="2">
        <f t="shared" si="12"/>
        <v>4.6020000000000003</v>
      </c>
      <c r="U118" s="2">
        <f t="shared" si="5"/>
        <v>13.223864621983914</v>
      </c>
      <c r="V118" s="2">
        <f t="shared" si="7"/>
        <v>13.343105962128043</v>
      </c>
      <c r="W118" s="2">
        <f t="shared" si="6"/>
        <v>6.2331527009267047</v>
      </c>
      <c r="X118" s="1" t="s">
        <v>36</v>
      </c>
      <c r="AA118" s="2"/>
      <c r="AE118" s="2"/>
    </row>
    <row r="119" spans="3:31" x14ac:dyDescent="0.2">
      <c r="C119">
        <v>7</v>
      </c>
      <c r="D119">
        <v>7</v>
      </c>
      <c r="E119">
        <v>512</v>
      </c>
      <c r="F119">
        <v>16</v>
      </c>
      <c r="G119">
        <v>512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2">
        <v>0.70499999999999996</v>
      </c>
      <c r="O119" s="2">
        <v>0.69699999999999995</v>
      </c>
      <c r="P119" s="2">
        <v>1.5960000000000001</v>
      </c>
      <c r="R119" s="4">
        <f t="shared" si="3"/>
        <v>7</v>
      </c>
      <c r="S119" s="4">
        <f t="shared" si="4"/>
        <v>7</v>
      </c>
      <c r="T119" s="2">
        <f t="shared" si="12"/>
        <v>2.9980000000000002</v>
      </c>
      <c r="U119" s="2">
        <f t="shared" si="5"/>
        <v>5.247342025531915</v>
      </c>
      <c r="V119" s="2">
        <f t="shared" si="7"/>
        <v>5.3075697675753233</v>
      </c>
      <c r="W119" s="2">
        <f t="shared" si="6"/>
        <v>2.3179048421052633</v>
      </c>
      <c r="X119" s="1" t="s">
        <v>36</v>
      </c>
      <c r="AA119" s="2"/>
      <c r="AE119" s="2"/>
    </row>
    <row r="120" spans="3:31" x14ac:dyDescent="0.2">
      <c r="C120">
        <v>224</v>
      </c>
      <c r="D120">
        <v>224</v>
      </c>
      <c r="E120">
        <v>3</v>
      </c>
      <c r="F120">
        <v>16</v>
      </c>
      <c r="G120">
        <v>64</v>
      </c>
      <c r="H120">
        <v>7</v>
      </c>
      <c r="I120">
        <v>7</v>
      </c>
      <c r="J120">
        <v>3</v>
      </c>
      <c r="K120">
        <v>3</v>
      </c>
      <c r="L120">
        <v>2</v>
      </c>
      <c r="M120">
        <v>2</v>
      </c>
      <c r="N120" s="2">
        <v>0.56000000000000005</v>
      </c>
      <c r="O120" s="2">
        <v>1.3520000000000001</v>
      </c>
      <c r="P120" s="2">
        <v>0.90100000000000002</v>
      </c>
      <c r="R120" s="4">
        <f t="shared" si="3"/>
        <v>112</v>
      </c>
      <c r="S120" s="4">
        <f t="shared" si="4"/>
        <v>112</v>
      </c>
      <c r="T120" s="2">
        <f>N120+P120</f>
        <v>1.4610000000000001</v>
      </c>
      <c r="U120" s="2">
        <f t="shared" si="5"/>
        <v>6.7436543999999987</v>
      </c>
      <c r="V120" s="2" t="s">
        <v>53</v>
      </c>
      <c r="W120" s="2">
        <f t="shared" si="6"/>
        <v>4.1913945216426187</v>
      </c>
      <c r="X120" s="1" t="s">
        <v>35</v>
      </c>
      <c r="AA120" s="2"/>
      <c r="AE120" s="2"/>
    </row>
    <row r="121" spans="3:31" x14ac:dyDescent="0.2">
      <c r="C121">
        <v>28</v>
      </c>
      <c r="D121">
        <v>28</v>
      </c>
      <c r="E121">
        <v>192</v>
      </c>
      <c r="F121">
        <v>16</v>
      </c>
      <c r="G121">
        <v>32</v>
      </c>
      <c r="H121">
        <v>5</v>
      </c>
      <c r="I121">
        <v>5</v>
      </c>
      <c r="J121">
        <v>2</v>
      </c>
      <c r="K121">
        <v>2</v>
      </c>
      <c r="L121">
        <v>1</v>
      </c>
      <c r="M121">
        <v>1</v>
      </c>
      <c r="N121" s="2">
        <v>0.79600000000000004</v>
      </c>
      <c r="O121" s="2">
        <v>0.49</v>
      </c>
      <c r="P121" s="2">
        <v>0.36899999999999999</v>
      </c>
      <c r="R121" s="4">
        <f t="shared" si="3"/>
        <v>28</v>
      </c>
      <c r="S121" s="4">
        <f t="shared" si="4"/>
        <v>28</v>
      </c>
      <c r="T121" s="2">
        <f>N121+O121+P121</f>
        <v>1.655</v>
      </c>
      <c r="U121" s="2">
        <f t="shared" si="5"/>
        <v>4.8411015075376884</v>
      </c>
      <c r="V121" s="2">
        <f t="shared" si="7"/>
        <v>7.8643200000000002</v>
      </c>
      <c r="W121" s="2">
        <f t="shared" si="6"/>
        <v>10.443134959349594</v>
      </c>
      <c r="X121" s="1" t="s">
        <v>35</v>
      </c>
      <c r="AA121" s="2"/>
      <c r="AE121" s="2"/>
    </row>
    <row r="122" spans="3:31" x14ac:dyDescent="0.2">
      <c r="C122">
        <v>28</v>
      </c>
      <c r="D122">
        <v>28</v>
      </c>
      <c r="E122">
        <v>192</v>
      </c>
      <c r="F122">
        <v>16</v>
      </c>
      <c r="G122">
        <v>64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1</v>
      </c>
      <c r="N122" s="2">
        <v>7.1999999999999995E-2</v>
      </c>
      <c r="O122" s="2">
        <v>7.8E-2</v>
      </c>
      <c r="P122" s="2">
        <v>0.14699999999999999</v>
      </c>
      <c r="R122" s="4">
        <f t="shared" si="3"/>
        <v>28</v>
      </c>
      <c r="S122" s="4">
        <f t="shared" si="4"/>
        <v>28</v>
      </c>
      <c r="T122" s="2">
        <f t="shared" ref="T122:T126" si="13">N122+O122+P122</f>
        <v>0.29699999999999999</v>
      </c>
      <c r="U122" s="2">
        <f t="shared" si="5"/>
        <v>4.2816853333333338</v>
      </c>
      <c r="V122" s="2">
        <f t="shared" si="7"/>
        <v>3.9523249230769233</v>
      </c>
      <c r="W122" s="2">
        <f t="shared" si="6"/>
        <v>2.0971519999999999</v>
      </c>
      <c r="X122" s="1" t="s">
        <v>35</v>
      </c>
      <c r="AA122" s="2"/>
      <c r="AE122" s="2"/>
    </row>
    <row r="123" spans="3:31" x14ac:dyDescent="0.2">
      <c r="C123">
        <v>14</v>
      </c>
      <c r="D123">
        <v>14</v>
      </c>
      <c r="E123">
        <v>512</v>
      </c>
      <c r="F123">
        <v>16</v>
      </c>
      <c r="G123">
        <v>48</v>
      </c>
      <c r="H123">
        <v>5</v>
      </c>
      <c r="I123">
        <v>5</v>
      </c>
      <c r="J123">
        <v>2</v>
      </c>
      <c r="K123">
        <v>2</v>
      </c>
      <c r="L123">
        <v>1</v>
      </c>
      <c r="M123">
        <v>1</v>
      </c>
      <c r="N123" s="2">
        <v>0.81399999999999995</v>
      </c>
      <c r="O123" s="2">
        <v>1.581</v>
      </c>
      <c r="P123" s="2">
        <v>0.78200000000000003</v>
      </c>
      <c r="R123" s="4">
        <f t="shared" si="3"/>
        <v>14</v>
      </c>
      <c r="S123" s="4">
        <f t="shared" si="4"/>
        <v>14</v>
      </c>
      <c r="T123" s="2">
        <f t="shared" si="13"/>
        <v>3.177</v>
      </c>
      <c r="U123" s="2">
        <f t="shared" si="5"/>
        <v>4.7340501228501228</v>
      </c>
      <c r="V123" s="2">
        <f t="shared" si="7"/>
        <v>2.4373920303605314</v>
      </c>
      <c r="W123" s="2">
        <f t="shared" si="6"/>
        <v>4.9277708439897694</v>
      </c>
      <c r="X123" s="1" t="s">
        <v>35</v>
      </c>
      <c r="AA123" s="2"/>
      <c r="AE123" s="2"/>
    </row>
    <row r="124" spans="3:31" x14ac:dyDescent="0.2">
      <c r="C124">
        <v>14</v>
      </c>
      <c r="D124">
        <v>14</v>
      </c>
      <c r="E124">
        <v>512</v>
      </c>
      <c r="F124">
        <v>16</v>
      </c>
      <c r="G124">
        <v>192</v>
      </c>
      <c r="H124">
        <v>1</v>
      </c>
      <c r="I124">
        <v>1</v>
      </c>
      <c r="J124">
        <v>0</v>
      </c>
      <c r="K124">
        <v>0</v>
      </c>
      <c r="L124">
        <v>1</v>
      </c>
      <c r="M124">
        <v>1</v>
      </c>
      <c r="N124" s="2">
        <v>0.14199999999999999</v>
      </c>
      <c r="O124" s="2">
        <v>0.124</v>
      </c>
      <c r="P124" s="2">
        <v>0.14299999999999999</v>
      </c>
      <c r="R124" s="4">
        <f t="shared" si="3"/>
        <v>14</v>
      </c>
      <c r="S124" s="4">
        <f t="shared" si="4"/>
        <v>14</v>
      </c>
      <c r="T124" s="2">
        <f t="shared" si="13"/>
        <v>0.40900000000000003</v>
      </c>
      <c r="U124" s="2">
        <f t="shared" si="5"/>
        <v>4.3419907605633812</v>
      </c>
      <c r="V124" s="2">
        <f t="shared" si="7"/>
        <v>4.9722797419354832</v>
      </c>
      <c r="W124" s="2">
        <f t="shared" si="6"/>
        <v>4.3116271888111894</v>
      </c>
      <c r="X124" s="1" t="s">
        <v>35</v>
      </c>
      <c r="AA124" s="2"/>
      <c r="AE124" s="2"/>
    </row>
    <row r="125" spans="3:31" x14ac:dyDescent="0.2">
      <c r="C125">
        <v>7</v>
      </c>
      <c r="D125">
        <v>7</v>
      </c>
      <c r="E125">
        <v>832</v>
      </c>
      <c r="F125">
        <v>16</v>
      </c>
      <c r="G125">
        <v>256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1</v>
      </c>
      <c r="N125" s="2">
        <v>0.221</v>
      </c>
      <c r="O125" s="2">
        <v>8.8999999999999996E-2</v>
      </c>
      <c r="P125" s="2">
        <v>0.107</v>
      </c>
      <c r="R125" s="4">
        <f t="shared" si="3"/>
        <v>7</v>
      </c>
      <c r="S125" s="4">
        <f t="shared" si="4"/>
        <v>7</v>
      </c>
      <c r="T125" s="2">
        <f t="shared" si="13"/>
        <v>0.41699999999999998</v>
      </c>
      <c r="U125" s="2">
        <f t="shared" si="5"/>
        <v>1.5111830588235293</v>
      </c>
      <c r="V125" s="2">
        <f t="shared" si="7"/>
        <v>3.7524882696629214</v>
      </c>
      <c r="W125" s="2">
        <f t="shared" si="6"/>
        <v>3.1212285607476637</v>
      </c>
      <c r="X125" s="1" t="s">
        <v>35</v>
      </c>
      <c r="AA125" s="2"/>
      <c r="AE125" s="2"/>
    </row>
    <row r="126" spans="3:31" x14ac:dyDescent="0.2">
      <c r="C126">
        <v>7</v>
      </c>
      <c r="D126">
        <v>7</v>
      </c>
      <c r="E126">
        <v>832</v>
      </c>
      <c r="F126">
        <v>16</v>
      </c>
      <c r="G126">
        <v>128</v>
      </c>
      <c r="H126">
        <v>5</v>
      </c>
      <c r="I126">
        <v>5</v>
      </c>
      <c r="J126">
        <v>2</v>
      </c>
      <c r="K126">
        <v>2</v>
      </c>
      <c r="L126">
        <v>1</v>
      </c>
      <c r="M126">
        <v>1</v>
      </c>
      <c r="N126" s="2">
        <v>0.71799999999999997</v>
      </c>
      <c r="O126" s="2">
        <v>1.06</v>
      </c>
      <c r="P126" s="2">
        <v>0.97099999999999997</v>
      </c>
      <c r="R126" s="4">
        <f t="shared" si="3"/>
        <v>7</v>
      </c>
      <c r="S126" s="4">
        <f t="shared" si="4"/>
        <v>7</v>
      </c>
      <c r="T126" s="2">
        <f t="shared" si="13"/>
        <v>2.7490000000000001</v>
      </c>
      <c r="U126" s="2">
        <f t="shared" si="5"/>
        <v>5.8142662952646242</v>
      </c>
      <c r="V126" s="2">
        <f t="shared" si="7"/>
        <v>3.938342641509434</v>
      </c>
      <c r="W126" s="2">
        <f t="shared" si="6"/>
        <v>4.2993235839340889</v>
      </c>
      <c r="X126" s="1" t="s">
        <v>35</v>
      </c>
      <c r="AA126" s="2"/>
      <c r="AE126" s="2"/>
    </row>
    <row r="129" spans="1:12" x14ac:dyDescent="0.2">
      <c r="D129" t="s">
        <v>54</v>
      </c>
    </row>
    <row r="135" spans="1:12" x14ac:dyDescent="0.2">
      <c r="L135" s="3"/>
    </row>
    <row r="136" spans="1:12" x14ac:dyDescent="0.2">
      <c r="A136" t="s">
        <v>13</v>
      </c>
      <c r="C136" t="s">
        <v>15</v>
      </c>
      <c r="D136" t="s">
        <v>3</v>
      </c>
      <c r="E136" t="s">
        <v>16</v>
      </c>
      <c r="G136" t="s">
        <v>19</v>
      </c>
      <c r="H136" t="s">
        <v>20</v>
      </c>
      <c r="I136" t="s">
        <v>41</v>
      </c>
      <c r="J136" t="s">
        <v>42</v>
      </c>
    </row>
    <row r="138" spans="1:12" x14ac:dyDescent="0.2">
      <c r="C138">
        <v>1760</v>
      </c>
      <c r="D138">
        <v>16</v>
      </c>
      <c r="E138">
        <v>50</v>
      </c>
      <c r="G138" s="2">
        <v>4.5030000000000001</v>
      </c>
      <c r="H138" s="2">
        <v>4.2080000000000002</v>
      </c>
      <c r="I138" s="2">
        <f>(2*$E138*$D138*$C138*$C138+$E138*$D138*$C138)/(G138/1000)/10^12</f>
        <v>1.1009478125693981</v>
      </c>
      <c r="J138" s="2">
        <f>(2*$E138*$D138*$C138*$C138+$E138*$D138*$C138)/(H138/1000)/10^12</f>
        <v>1.17812927756654</v>
      </c>
    </row>
    <row r="139" spans="1:12" x14ac:dyDescent="0.2">
      <c r="C139">
        <v>1760</v>
      </c>
      <c r="D139">
        <v>32</v>
      </c>
      <c r="E139">
        <v>50</v>
      </c>
      <c r="G139" s="2">
        <v>9.5980000000000008</v>
      </c>
      <c r="H139" s="2">
        <v>9.3190000000000008</v>
      </c>
      <c r="I139" s="2">
        <f t="shared" ref="I139:J149" si="14">(2*$E139*$D139*$C139*$C139+$E139*$D139*$C139)/(G139/1000)/10^12</f>
        <v>1.0330418837257762</v>
      </c>
      <c r="J139" s="2">
        <f t="shared" si="14"/>
        <v>1.0639699538577099</v>
      </c>
    </row>
    <row r="140" spans="1:12" x14ac:dyDescent="0.2">
      <c r="C140">
        <v>1760</v>
      </c>
      <c r="D140">
        <v>64</v>
      </c>
      <c r="E140">
        <v>50</v>
      </c>
      <c r="G140" s="2">
        <v>11.705</v>
      </c>
      <c r="H140" s="2">
        <v>11.484999999999999</v>
      </c>
      <c r="I140" s="2">
        <f t="shared" si="14"/>
        <v>1.6941710380179409</v>
      </c>
      <c r="J140" s="2">
        <f t="shared" si="14"/>
        <v>1.7266235959947758</v>
      </c>
    </row>
    <row r="141" spans="1:12" x14ac:dyDescent="0.2">
      <c r="A141">
        <f>2560*2560/1760/1760</f>
        <v>2.115702479338843</v>
      </c>
      <c r="C141">
        <v>1760</v>
      </c>
      <c r="D141">
        <v>128</v>
      </c>
      <c r="E141">
        <v>50</v>
      </c>
      <c r="G141" s="2">
        <v>15.46</v>
      </c>
      <c r="H141" s="2">
        <v>15.365</v>
      </c>
      <c r="I141" s="2">
        <f t="shared" si="14"/>
        <v>2.565365071151358</v>
      </c>
      <c r="J141" s="2">
        <f t="shared" si="14"/>
        <v>2.5812264236902052</v>
      </c>
    </row>
    <row r="142" spans="1:12" x14ac:dyDescent="0.2">
      <c r="C142">
        <v>2048</v>
      </c>
      <c r="D142">
        <v>16</v>
      </c>
      <c r="E142">
        <v>50</v>
      </c>
      <c r="G142" s="2">
        <v>6.5880000000000001</v>
      </c>
      <c r="H142" s="2">
        <v>6.5019999999999998</v>
      </c>
      <c r="I142" s="2">
        <f t="shared" si="14"/>
        <v>1.0189017607771707</v>
      </c>
      <c r="J142" s="2">
        <f t="shared" si="14"/>
        <v>1.0323784681636419</v>
      </c>
    </row>
    <row r="143" spans="1:12" x14ac:dyDescent="0.2">
      <c r="C143">
        <v>2048</v>
      </c>
      <c r="D143">
        <v>32</v>
      </c>
      <c r="E143">
        <v>50</v>
      </c>
      <c r="G143" s="2">
        <v>11.364000000000001</v>
      </c>
      <c r="H143" s="2">
        <v>11.24</v>
      </c>
      <c r="I143" s="2">
        <f t="shared" si="14"/>
        <v>1.1813665610700457</v>
      </c>
      <c r="J143" s="2">
        <f t="shared" si="14"/>
        <v>1.1943994306049821</v>
      </c>
    </row>
    <row r="144" spans="1:12" x14ac:dyDescent="0.2">
      <c r="C144">
        <v>2048</v>
      </c>
      <c r="D144">
        <v>64</v>
      </c>
      <c r="E144">
        <v>50</v>
      </c>
      <c r="G144" s="2">
        <v>11.836</v>
      </c>
      <c r="H144" s="2">
        <v>11.483000000000001</v>
      </c>
      <c r="I144" s="2">
        <f t="shared" si="14"/>
        <v>2.2685112538019601</v>
      </c>
      <c r="J144" s="2">
        <f t="shared" si="14"/>
        <v>2.3382477749716974</v>
      </c>
    </row>
    <row r="145" spans="1:10" x14ac:dyDescent="0.2">
      <c r="A145">
        <f>2560*2560/2048/2048</f>
        <v>1.5625</v>
      </c>
      <c r="C145">
        <v>2048</v>
      </c>
      <c r="D145">
        <v>128</v>
      </c>
      <c r="E145">
        <v>50</v>
      </c>
      <c r="G145" s="2">
        <v>19.251000000000001</v>
      </c>
      <c r="H145" s="2">
        <v>19.132999999999999</v>
      </c>
      <c r="I145" s="2">
        <f t="shared" si="14"/>
        <v>2.7894757882707393</v>
      </c>
      <c r="J145" s="2">
        <f t="shared" si="14"/>
        <v>2.806679475252182</v>
      </c>
    </row>
    <row r="146" spans="1:10" x14ac:dyDescent="0.2">
      <c r="C146">
        <v>2560</v>
      </c>
      <c r="D146">
        <v>16</v>
      </c>
      <c r="E146">
        <v>50</v>
      </c>
      <c r="G146" s="2">
        <v>7.8840000000000003</v>
      </c>
      <c r="H146" s="2">
        <v>7.7229999999999999</v>
      </c>
      <c r="I146" s="2">
        <f t="shared" si="14"/>
        <v>1.3302648401826485</v>
      </c>
      <c r="J146" s="2">
        <f t="shared" si="14"/>
        <v>1.3579966334326039</v>
      </c>
    </row>
    <row r="147" spans="1:10" x14ac:dyDescent="0.2">
      <c r="C147">
        <v>2560</v>
      </c>
      <c r="D147">
        <v>32</v>
      </c>
      <c r="E147">
        <v>50</v>
      </c>
      <c r="G147" s="2">
        <v>11.843</v>
      </c>
      <c r="H147" s="2">
        <v>11.712</v>
      </c>
      <c r="I147" s="2">
        <f t="shared" si="14"/>
        <v>1.7711404205015622</v>
      </c>
      <c r="J147" s="2">
        <f t="shared" si="14"/>
        <v>1.7909508196721311</v>
      </c>
    </row>
    <row r="148" spans="1:10" x14ac:dyDescent="0.2">
      <c r="C148">
        <v>2560</v>
      </c>
      <c r="D148">
        <v>64</v>
      </c>
      <c r="E148">
        <v>50</v>
      </c>
      <c r="G148" s="2">
        <v>16.515000000000001</v>
      </c>
      <c r="H148" s="2">
        <v>16.292999999999999</v>
      </c>
      <c r="I148" s="2">
        <f t="shared" si="14"/>
        <v>2.5401896457765663</v>
      </c>
      <c r="J148" s="2">
        <f t="shared" si="14"/>
        <v>2.574800957466397</v>
      </c>
    </row>
    <row r="149" spans="1:10" x14ac:dyDescent="0.2">
      <c r="C149">
        <v>2560</v>
      </c>
      <c r="D149">
        <v>128</v>
      </c>
      <c r="E149">
        <v>50</v>
      </c>
      <c r="G149" s="2">
        <v>24.266999999999999</v>
      </c>
      <c r="H149" s="2">
        <v>24.102</v>
      </c>
      <c r="I149" s="2">
        <f t="shared" si="14"/>
        <v>3.4574716281369762</v>
      </c>
      <c r="J149" s="2">
        <f t="shared" si="14"/>
        <v>3.4811411501120233</v>
      </c>
    </row>
    <row r="153" spans="1:10" x14ac:dyDescent="0.2">
      <c r="A153" t="s">
        <v>14</v>
      </c>
      <c r="C153" t="s">
        <v>15</v>
      </c>
      <c r="D153" t="s">
        <v>3</v>
      </c>
      <c r="E153" t="s">
        <v>16</v>
      </c>
      <c r="G153" t="s">
        <v>21</v>
      </c>
      <c r="H153" t="s">
        <v>22</v>
      </c>
      <c r="I153" t="s">
        <v>41</v>
      </c>
      <c r="J153" t="s">
        <v>42</v>
      </c>
    </row>
    <row r="154" spans="1:10" x14ac:dyDescent="0.2">
      <c r="C154">
        <v>512</v>
      </c>
      <c r="D154">
        <v>16</v>
      </c>
      <c r="E154">
        <v>25</v>
      </c>
      <c r="G154" s="2">
        <v>1.69</v>
      </c>
      <c r="H154" s="2">
        <v>2.032</v>
      </c>
      <c r="I154" s="2">
        <f t="shared" ref="I154:I169" si="15">(8*$E154*$D154*$C154*$C154)/(G154/1000)/10^12</f>
        <v>0.49636733727810656</v>
      </c>
      <c r="J154" s="2">
        <f t="shared" ref="J154:J169" si="16">(8*$E154*$D154*$C154*$C154)/(H154/1000)/10^12</f>
        <v>0.41282519685039376</v>
      </c>
    </row>
    <row r="155" spans="1:10" x14ac:dyDescent="0.2">
      <c r="C155">
        <v>512</v>
      </c>
      <c r="D155">
        <v>32</v>
      </c>
      <c r="E155">
        <v>25</v>
      </c>
      <c r="G155" s="2">
        <v>3.2280000000000002</v>
      </c>
      <c r="H155" s="2">
        <v>4.54</v>
      </c>
      <c r="I155" s="2">
        <f t="shared" si="15"/>
        <v>0.51974027261462197</v>
      </c>
      <c r="J155" s="2">
        <f t="shared" si="16"/>
        <v>0.36954220264317184</v>
      </c>
    </row>
    <row r="156" spans="1:10" x14ac:dyDescent="0.2">
      <c r="C156">
        <v>512</v>
      </c>
      <c r="D156">
        <v>64</v>
      </c>
      <c r="E156">
        <v>25</v>
      </c>
      <c r="G156" s="2">
        <v>3.1709999999999998</v>
      </c>
      <c r="H156" s="2">
        <v>4.5490000000000004</v>
      </c>
      <c r="I156" s="2">
        <f t="shared" si="15"/>
        <v>1.0581656259854937</v>
      </c>
      <c r="J156" s="2">
        <f t="shared" si="16"/>
        <v>0.73762215871620129</v>
      </c>
    </row>
    <row r="157" spans="1:10" x14ac:dyDescent="0.2">
      <c r="C157">
        <v>512</v>
      </c>
      <c r="D157">
        <v>128</v>
      </c>
      <c r="E157">
        <v>25</v>
      </c>
      <c r="G157" s="2">
        <v>3.387</v>
      </c>
      <c r="H157" s="2">
        <v>4.7679999999999998</v>
      </c>
      <c r="I157" s="2">
        <f t="shared" si="15"/>
        <v>1.9813659285503396</v>
      </c>
      <c r="J157" s="2">
        <f t="shared" si="16"/>
        <v>1.4074845637583895</v>
      </c>
    </row>
    <row r="158" spans="1:10" x14ac:dyDescent="0.2">
      <c r="C158">
        <v>1024</v>
      </c>
      <c r="D158">
        <v>16</v>
      </c>
      <c r="E158">
        <v>25</v>
      </c>
      <c r="G158" s="2">
        <v>3.9609999999999999</v>
      </c>
      <c r="H158" s="2">
        <v>3.2789999999999999</v>
      </c>
      <c r="I158" s="2">
        <f t="shared" si="15"/>
        <v>0.8471202221661196</v>
      </c>
      <c r="J158" s="2">
        <f t="shared" si="16"/>
        <v>1.0233129612686795</v>
      </c>
    </row>
    <row r="159" spans="1:10" x14ac:dyDescent="0.2">
      <c r="C159">
        <v>1024</v>
      </c>
      <c r="D159">
        <v>32</v>
      </c>
      <c r="E159">
        <v>25</v>
      </c>
      <c r="G159" s="2">
        <v>5.0179999999999998</v>
      </c>
      <c r="H159" s="2">
        <v>5.6710000000000003</v>
      </c>
      <c r="I159" s="2">
        <f t="shared" si="15"/>
        <v>1.3373627740135512</v>
      </c>
      <c r="J159" s="2">
        <f t="shared" si="16"/>
        <v>1.1833691412449301</v>
      </c>
    </row>
    <row r="160" spans="1:10" x14ac:dyDescent="0.2">
      <c r="C160">
        <v>1024</v>
      </c>
      <c r="D160">
        <v>64</v>
      </c>
      <c r="E160">
        <v>25</v>
      </c>
      <c r="G160" s="2">
        <v>4.97</v>
      </c>
      <c r="H160" s="2">
        <v>5.9640000000000004</v>
      </c>
      <c r="I160" s="2">
        <f t="shared" si="15"/>
        <v>2.7005579074446686</v>
      </c>
      <c r="J160" s="2">
        <f t="shared" si="16"/>
        <v>2.2504649228705564</v>
      </c>
    </row>
    <row r="161" spans="3:10" x14ac:dyDescent="0.2">
      <c r="C161">
        <v>1024</v>
      </c>
      <c r="D161">
        <v>128</v>
      </c>
      <c r="E161">
        <v>25</v>
      </c>
      <c r="G161" s="2">
        <v>7.0279999999999996</v>
      </c>
      <c r="H161" s="2">
        <v>10.172000000000001</v>
      </c>
      <c r="I161" s="2">
        <f t="shared" si="15"/>
        <v>3.8195141718838932</v>
      </c>
      <c r="J161" s="2">
        <f t="shared" si="16"/>
        <v>2.6389643727880454</v>
      </c>
    </row>
    <row r="162" spans="3:10" x14ac:dyDescent="0.2">
      <c r="C162">
        <v>2048</v>
      </c>
      <c r="D162">
        <v>16</v>
      </c>
      <c r="E162">
        <v>25</v>
      </c>
      <c r="G162" s="2">
        <v>13.654999999999999</v>
      </c>
      <c r="H162" s="2">
        <v>10.215</v>
      </c>
      <c r="I162" s="2">
        <f t="shared" si="15"/>
        <v>0.98292001464664969</v>
      </c>
      <c r="J162" s="2">
        <f t="shared" si="16"/>
        <v>1.3139278316201666</v>
      </c>
    </row>
    <row r="163" spans="3:10" x14ac:dyDescent="0.2">
      <c r="C163">
        <v>2048</v>
      </c>
      <c r="D163">
        <v>32</v>
      </c>
      <c r="E163">
        <v>25</v>
      </c>
      <c r="G163" s="2">
        <v>10.192</v>
      </c>
      <c r="H163" s="2">
        <v>10.585000000000001</v>
      </c>
      <c r="I163" s="2">
        <f t="shared" si="15"/>
        <v>2.6337858712715856</v>
      </c>
      <c r="J163" s="2">
        <f t="shared" si="16"/>
        <v>2.5359986395843173</v>
      </c>
    </row>
    <row r="164" spans="3:10" x14ac:dyDescent="0.2">
      <c r="C164">
        <v>2048</v>
      </c>
      <c r="D164">
        <v>64</v>
      </c>
      <c r="E164">
        <v>25</v>
      </c>
      <c r="G164" s="2">
        <v>12.738</v>
      </c>
      <c r="H164" s="2">
        <v>15.867000000000001</v>
      </c>
      <c r="I164" s="2">
        <f t="shared" si="15"/>
        <v>4.2147190453760404</v>
      </c>
      <c r="J164" s="2">
        <f t="shared" si="16"/>
        <v>3.3835691182958345</v>
      </c>
    </row>
    <row r="165" spans="3:10" x14ac:dyDescent="0.2">
      <c r="C165">
        <v>2048</v>
      </c>
      <c r="D165">
        <v>128</v>
      </c>
      <c r="E165">
        <v>25</v>
      </c>
      <c r="G165" s="2">
        <v>18.498000000000001</v>
      </c>
      <c r="H165" s="2">
        <v>26.965</v>
      </c>
      <c r="I165" s="2">
        <f t="shared" si="15"/>
        <v>5.8046373878257107</v>
      </c>
      <c r="J165" s="2">
        <f t="shared" si="16"/>
        <v>3.9819834007046171</v>
      </c>
    </row>
    <row r="166" spans="3:10" x14ac:dyDescent="0.2">
      <c r="C166">
        <v>4096</v>
      </c>
      <c r="D166">
        <v>16</v>
      </c>
      <c r="E166">
        <v>25</v>
      </c>
      <c r="G166" s="2">
        <v>51.933</v>
      </c>
      <c r="H166" s="2">
        <v>48.354999999999997</v>
      </c>
      <c r="I166" s="2">
        <f t="shared" si="15"/>
        <v>1.0337760422082298</v>
      </c>
      <c r="J166" s="2">
        <f t="shared" si="16"/>
        <v>1.1102696970323649</v>
      </c>
    </row>
    <row r="167" spans="3:10" x14ac:dyDescent="0.2">
      <c r="C167">
        <v>4096</v>
      </c>
      <c r="D167">
        <v>32</v>
      </c>
      <c r="E167">
        <v>25</v>
      </c>
      <c r="G167" s="2">
        <v>28.382999999999999</v>
      </c>
      <c r="H167" s="2">
        <v>26.765000000000001</v>
      </c>
      <c r="I167" s="2">
        <f t="shared" si="15"/>
        <v>3.7830455695310574</v>
      </c>
      <c r="J167" s="2">
        <f t="shared" si="16"/>
        <v>4.0117385540818233</v>
      </c>
    </row>
    <row r="168" spans="3:10" x14ac:dyDescent="0.2">
      <c r="C168">
        <v>4096</v>
      </c>
      <c r="D168">
        <v>64</v>
      </c>
      <c r="E168">
        <v>25</v>
      </c>
      <c r="G168" s="2">
        <v>35.332999999999998</v>
      </c>
      <c r="H168" s="2">
        <v>49.904000000000003</v>
      </c>
      <c r="I168" s="2">
        <f t="shared" si="15"/>
        <v>6.0778412475589398</v>
      </c>
      <c r="J168" s="2">
        <f t="shared" si="16"/>
        <v>4.303229496633536</v>
      </c>
    </row>
    <row r="169" spans="3:10" x14ac:dyDescent="0.2">
      <c r="C169">
        <v>4096</v>
      </c>
      <c r="D169">
        <v>128</v>
      </c>
      <c r="E169">
        <v>25</v>
      </c>
      <c r="G169" s="2">
        <v>64.203000000000003</v>
      </c>
      <c r="H169" s="2">
        <v>91.932000000000002</v>
      </c>
      <c r="I169" s="2">
        <f t="shared" si="15"/>
        <v>6.6896676105477937</v>
      </c>
      <c r="J169" s="2">
        <f t="shared" si="16"/>
        <v>4.6718958534569035</v>
      </c>
    </row>
    <row r="172" spans="3:10" x14ac:dyDescent="0.2">
      <c r="G172" s="2"/>
      <c r="H172" s="2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Ruler="0" workbookViewId="0">
      <selection activeCell="B8" sqref="B8"/>
    </sheetView>
  </sheetViews>
  <sheetFormatPr baseColWidth="10" defaultRowHeight="16" x14ac:dyDescent="0.2"/>
  <cols>
    <col min="1" max="1" width="21.1640625" customWidth="1"/>
  </cols>
  <sheetData>
    <row r="1" spans="1:2" x14ac:dyDescent="0.2">
      <c r="A1" s="5" t="s">
        <v>43</v>
      </c>
      <c r="B1" s="6" t="s">
        <v>57</v>
      </c>
    </row>
    <row r="2" spans="1:2" x14ac:dyDescent="0.2">
      <c r="A2" s="5" t="s">
        <v>44</v>
      </c>
      <c r="B2" s="7" t="s">
        <v>56</v>
      </c>
    </row>
    <row r="3" spans="1:2" x14ac:dyDescent="0.2">
      <c r="A3" s="5" t="s">
        <v>45</v>
      </c>
      <c r="B3" s="7" t="s">
        <v>59</v>
      </c>
    </row>
    <row r="4" spans="1:2" x14ac:dyDescent="0.2">
      <c r="A4" s="5" t="s">
        <v>46</v>
      </c>
      <c r="B4" s="8">
        <v>8</v>
      </c>
    </row>
    <row r="5" spans="1:2" x14ac:dyDescent="0.2">
      <c r="A5" s="5" t="s">
        <v>47</v>
      </c>
      <c r="B5" s="8">
        <v>5.0999999999999996</v>
      </c>
    </row>
    <row r="6" spans="1:2" x14ac:dyDescent="0.2">
      <c r="A6" s="5" t="s">
        <v>48</v>
      </c>
      <c r="B6" s="7" t="s">
        <v>58</v>
      </c>
    </row>
    <row r="7" spans="1:2" x14ac:dyDescent="0.2">
      <c r="A7" s="5" t="s">
        <v>49</v>
      </c>
      <c r="B7" s="9">
        <v>375.2</v>
      </c>
    </row>
    <row r="8" spans="1:2" x14ac:dyDescent="0.2">
      <c r="A8" s="5" t="s">
        <v>50</v>
      </c>
      <c r="B8" s="7"/>
    </row>
    <row r="9" spans="1:2" x14ac:dyDescent="0.2">
      <c r="A9" s="5" t="s">
        <v>51</v>
      </c>
    </row>
    <row r="10" spans="1:2" x14ac:dyDescent="0.2">
      <c r="A10" s="5" t="s">
        <v>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Specs</vt:lpstr>
    </vt:vector>
  </TitlesOfParts>
  <Company>Baidu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Elsen</dc:creator>
  <cp:lastModifiedBy>Microsoft Office User</cp:lastModifiedBy>
  <dcterms:created xsi:type="dcterms:W3CDTF">2016-06-07T15:13:25Z</dcterms:created>
  <dcterms:modified xsi:type="dcterms:W3CDTF">2017-04-07T02:21:22Z</dcterms:modified>
</cp:coreProperties>
</file>