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Poon\Desktop\"/>
    </mc:Choice>
  </mc:AlternateContent>
  <bookViews>
    <workbookView xWindow="0" yWindow="0" windowWidth="28800" windowHeight="1221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B27" i="1"/>
  <c r="B28" i="1"/>
  <c r="B29" i="1"/>
  <c r="B30" i="1"/>
  <c r="B26" i="1"/>
  <c r="G17" i="1"/>
  <c r="G18" i="1"/>
  <c r="G19" i="1"/>
  <c r="G20" i="1"/>
  <c r="G21" i="1"/>
  <c r="D18" i="1"/>
  <c r="E18" i="1"/>
  <c r="F18" i="1"/>
  <c r="E19" i="1"/>
  <c r="F19" i="1"/>
  <c r="F16" i="1" s="1"/>
  <c r="F25" i="1" s="1"/>
  <c r="F20" i="1"/>
  <c r="D17" i="1"/>
  <c r="E17" i="1"/>
  <c r="F17" i="1"/>
  <c r="C17" i="1"/>
  <c r="C16" i="1" s="1"/>
  <c r="C25" i="1" s="1"/>
  <c r="C26" i="1" s="1"/>
  <c r="C31" i="1" s="1"/>
  <c r="B4" i="1"/>
  <c r="E16" i="1" l="1"/>
  <c r="E25" i="1" s="1"/>
  <c r="E34" i="1" s="1"/>
  <c r="E35" i="1" s="1"/>
  <c r="D16" i="1"/>
  <c r="D25" i="1" s="1"/>
  <c r="D26" i="1" s="1"/>
  <c r="G16" i="1"/>
  <c r="G25" i="1" s="1"/>
  <c r="G28" i="1" s="1"/>
  <c r="F27" i="1"/>
  <c r="F28" i="1"/>
  <c r="F29" i="1"/>
  <c r="F26" i="1"/>
  <c r="E27" i="1" l="1"/>
  <c r="E26" i="1"/>
  <c r="D27" i="1"/>
  <c r="G30" i="1"/>
  <c r="G27" i="1"/>
  <c r="G26" i="1"/>
  <c r="G29" i="1"/>
  <c r="D31" i="1"/>
  <c r="F31" i="1"/>
  <c r="E31" i="1" l="1"/>
  <c r="G31" i="1"/>
</calcChain>
</file>

<file path=xl/sharedStrings.xml><?xml version="1.0" encoding="utf-8"?>
<sst xmlns="http://schemas.openxmlformats.org/spreadsheetml/2006/main" count="29" uniqueCount="15">
  <si>
    <t>Priniciple</t>
  </si>
  <si>
    <t>coupon %</t>
  </si>
  <si>
    <t>coupon $</t>
  </si>
  <si>
    <t>Term</t>
  </si>
  <si>
    <t>Spot Rate</t>
  </si>
  <si>
    <t>Bond1</t>
  </si>
  <si>
    <t>Bond2</t>
  </si>
  <si>
    <t>Bond3</t>
  </si>
  <si>
    <t>Bond4</t>
  </si>
  <si>
    <t>Bond5</t>
  </si>
  <si>
    <t>CF</t>
  </si>
  <si>
    <t>PV(CF)=CF * e ^(-rT)</t>
  </si>
  <si>
    <t>Key Rate Duration</t>
  </si>
  <si>
    <t>Same as MacDuration</t>
  </si>
  <si>
    <t>Key Rate Duration, (dPrice/Price)/dKeyRate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</si>
</sst>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9" fontId="0" fillId="0" borderId="0" xfId="1" applyFont="1"/>
    <xf numFmtId="2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topLeftCell="A4" zoomScale="85" zoomScaleNormal="85" workbookViewId="0">
      <selection activeCell="C18" sqref="C18"/>
    </sheetView>
  </sheetViews>
  <sheetFormatPr defaultRowHeight="15" x14ac:dyDescent="0.25"/>
  <cols>
    <col min="2" max="2" width="21.42578125" bestFit="1" customWidth="1"/>
  </cols>
  <sheetData>
    <row r="2" spans="1:7" x14ac:dyDescent="0.25">
      <c r="A2" t="s">
        <v>0</v>
      </c>
      <c r="B2">
        <v>1000</v>
      </c>
    </row>
    <row r="3" spans="1:7" x14ac:dyDescent="0.25">
      <c r="A3" t="s">
        <v>1</v>
      </c>
      <c r="B3" s="1">
        <v>0.05</v>
      </c>
    </row>
    <row r="4" spans="1:7" x14ac:dyDescent="0.25">
      <c r="A4" t="s">
        <v>2</v>
      </c>
      <c r="B4">
        <f>B3*B2</f>
        <v>50</v>
      </c>
    </row>
    <row r="6" spans="1:7" x14ac:dyDescent="0.25">
      <c r="C6" t="s">
        <v>10</v>
      </c>
    </row>
    <row r="7" spans="1:7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8" spans="1:7" x14ac:dyDescent="0.25">
      <c r="A8">
        <v>1</v>
      </c>
      <c r="B8" s="2">
        <v>0.03</v>
      </c>
      <c r="C8">
        <v>1050</v>
      </c>
      <c r="D8">
        <v>50</v>
      </c>
      <c r="E8">
        <v>50</v>
      </c>
      <c r="F8">
        <v>50</v>
      </c>
      <c r="G8">
        <v>50</v>
      </c>
    </row>
    <row r="9" spans="1:7" x14ac:dyDescent="0.25">
      <c r="A9">
        <v>2</v>
      </c>
      <c r="B9" s="2">
        <v>0.04</v>
      </c>
      <c r="D9">
        <v>1050</v>
      </c>
      <c r="E9">
        <v>50</v>
      </c>
      <c r="F9">
        <v>50</v>
      </c>
      <c r="G9">
        <v>50</v>
      </c>
    </row>
    <row r="10" spans="1:7" x14ac:dyDescent="0.25">
      <c r="A10">
        <v>3</v>
      </c>
      <c r="B10" s="2">
        <v>0.05</v>
      </c>
      <c r="E10">
        <v>1050</v>
      </c>
      <c r="F10">
        <v>50</v>
      </c>
      <c r="G10">
        <v>50</v>
      </c>
    </row>
    <row r="11" spans="1:7" x14ac:dyDescent="0.25">
      <c r="A11">
        <v>4</v>
      </c>
      <c r="B11" s="2">
        <v>0.06</v>
      </c>
      <c r="F11">
        <v>1050</v>
      </c>
      <c r="G11">
        <v>50</v>
      </c>
    </row>
    <row r="12" spans="1:7" x14ac:dyDescent="0.25">
      <c r="A12">
        <v>5</v>
      </c>
      <c r="B12" s="2">
        <v>7.0000000000000007E-2</v>
      </c>
      <c r="G12">
        <v>1050</v>
      </c>
    </row>
    <row r="14" spans="1:7" x14ac:dyDescent="0.25">
      <c r="C14" t="s">
        <v>11</v>
      </c>
    </row>
    <row r="15" spans="1:7" x14ac:dyDescent="0.25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</row>
    <row r="16" spans="1:7" x14ac:dyDescent="0.25">
      <c r="C16" s="4">
        <f>SUM(C17:C21)</f>
        <v>1018.9678102259336</v>
      </c>
      <c r="D16" s="4">
        <f t="shared" ref="D16:G16" si="0">SUM(D17:D21)</f>
        <v>1017.794440383393</v>
      </c>
      <c r="E16" s="4">
        <f t="shared" si="0"/>
        <v>998.42146924306792</v>
      </c>
      <c r="F16" s="4">
        <f t="shared" si="0"/>
        <v>963.67274693789125</v>
      </c>
      <c r="G16" s="4">
        <f t="shared" si="0"/>
        <v>916.96738007598685</v>
      </c>
    </row>
    <row r="17" spans="1:7" x14ac:dyDescent="0.25">
      <c r="A17">
        <v>1</v>
      </c>
      <c r="B17" s="2">
        <v>0.03</v>
      </c>
      <c r="C17" s="3">
        <f>C8*EXP(-$B17*$A17)</f>
        <v>1018.9678102259336</v>
      </c>
      <c r="D17" s="3">
        <f>D8*EXP(-$B17*$A17)</f>
        <v>48.52227667742541</v>
      </c>
      <c r="E17" s="3">
        <f>E8*EXP(-$B17*$A17)</f>
        <v>48.52227667742541</v>
      </c>
      <c r="F17" s="3">
        <f>F8*EXP(-$B17*$A17)</f>
        <v>48.52227667742541</v>
      </c>
      <c r="G17" s="3">
        <f>G8*EXP(-$B17*$A17)</f>
        <v>48.52227667742541</v>
      </c>
    </row>
    <row r="18" spans="1:7" x14ac:dyDescent="0.25">
      <c r="A18">
        <v>2</v>
      </c>
      <c r="B18" s="2">
        <v>0.04</v>
      </c>
      <c r="D18" s="3">
        <f>D9*EXP(-$B18*$A18)</f>
        <v>969.2721637059675</v>
      </c>
      <c r="E18" s="3">
        <f>E9*EXP(-$B18*$A18)</f>
        <v>46.155817319331788</v>
      </c>
      <c r="F18" s="3">
        <f>F9*EXP(-$B18*$A18)</f>
        <v>46.155817319331788</v>
      </c>
      <c r="G18" s="3">
        <f>G9*EXP(-$B18*$A18)</f>
        <v>46.155817319331788</v>
      </c>
    </row>
    <row r="19" spans="1:7" x14ac:dyDescent="0.25">
      <c r="A19">
        <v>3</v>
      </c>
      <c r="B19" s="2">
        <v>0.05</v>
      </c>
      <c r="D19" s="3"/>
      <c r="E19" s="3">
        <f>E10*EXP(-$B19*$A19)</f>
        <v>903.74337524631073</v>
      </c>
      <c r="F19" s="3">
        <f>F10*EXP(-$B19*$A19)</f>
        <v>43.03539882125289</v>
      </c>
      <c r="G19" s="3">
        <f>G10*EXP(-$B19*$A19)</f>
        <v>43.03539882125289</v>
      </c>
    </row>
    <row r="20" spans="1:7" x14ac:dyDescent="0.25">
      <c r="A20">
        <v>4</v>
      </c>
      <c r="B20" s="2">
        <v>0.06</v>
      </c>
      <c r="D20" s="3"/>
      <c r="E20" s="3"/>
      <c r="F20" s="3">
        <f>F11*EXP(-$B20*$A20)</f>
        <v>825.95925411988117</v>
      </c>
      <c r="G20" s="3">
        <f>G11*EXP(-$B20*$A20)</f>
        <v>39.331393053327673</v>
      </c>
    </row>
    <row r="21" spans="1:7" x14ac:dyDescent="0.25">
      <c r="A21">
        <v>5</v>
      </c>
      <c r="B21" s="2">
        <v>7.0000000000000007E-2</v>
      </c>
      <c r="D21" s="3"/>
      <c r="E21" s="3"/>
      <c r="F21" s="3"/>
      <c r="G21" s="3">
        <f>G12*EXP(-$B21*$A21)</f>
        <v>739.92249420464907</v>
      </c>
    </row>
    <row r="23" spans="1:7" x14ac:dyDescent="0.25">
      <c r="C23" s="8" t="s">
        <v>14</v>
      </c>
    </row>
    <row r="24" spans="1:7" x14ac:dyDescent="0.25">
      <c r="B24" t="s">
        <v>12</v>
      </c>
      <c r="C24" t="s">
        <v>5</v>
      </c>
      <c r="D24" t="s">
        <v>6</v>
      </c>
      <c r="E24" t="s">
        <v>7</v>
      </c>
      <c r="F24" t="s">
        <v>8</v>
      </c>
      <c r="G24" t="s">
        <v>9</v>
      </c>
    </row>
    <row r="25" spans="1:7" x14ac:dyDescent="0.25">
      <c r="A25" t="s">
        <v>3</v>
      </c>
      <c r="B25" t="s">
        <v>4</v>
      </c>
      <c r="C25" s="4">
        <f>C16</f>
        <v>1018.9678102259336</v>
      </c>
      <c r="D25" s="4">
        <f t="shared" ref="D25:G25" si="1">D16</f>
        <v>1017.794440383393</v>
      </c>
      <c r="E25" s="4">
        <f t="shared" si="1"/>
        <v>998.42146924306792</v>
      </c>
      <c r="F25" s="4">
        <f t="shared" si="1"/>
        <v>963.67274693789125</v>
      </c>
      <c r="G25" s="4">
        <f t="shared" si="1"/>
        <v>916.96738007598685</v>
      </c>
    </row>
    <row r="26" spans="1:7" x14ac:dyDescent="0.25">
      <c r="A26">
        <v>1</v>
      </c>
      <c r="B26" s="2">
        <f>B17</f>
        <v>0.03</v>
      </c>
      <c r="C26" s="6">
        <f t="shared" ref="C26:D26" si="2">(C8*$A26)*EXP(-$B8*$A26)/C$25</f>
        <v>1</v>
      </c>
      <c r="D26" s="6">
        <f t="shared" si="2"/>
        <v>4.7673945496447746E-2</v>
      </c>
      <c r="E26" s="6">
        <f>(E8*$A26)*EXP(-$B8*$A26)/E$25</f>
        <v>4.8598991680549042E-2</v>
      </c>
      <c r="F26" s="6">
        <f t="shared" ref="F26:G26" si="3">(F8*$A26)*EXP(-$B8*$A26)/F$25</f>
        <v>5.035140490545871E-2</v>
      </c>
      <c r="G26" s="6">
        <f t="shared" si="3"/>
        <v>5.2916033581701112E-2</v>
      </c>
    </row>
    <row r="27" spans="1:7" x14ac:dyDescent="0.25">
      <c r="A27">
        <v>2</v>
      </c>
      <c r="B27" s="2">
        <f t="shared" ref="B27:B30" si="4">B18</f>
        <v>0.04</v>
      </c>
      <c r="C27" s="6"/>
      <c r="D27" s="6">
        <f t="shared" ref="D27" si="5">(D9*$A27)*EXP(-$B9*$A27)/D$25</f>
        <v>1.9046521090071045</v>
      </c>
      <c r="E27" s="6">
        <f t="shared" ref="E27:G27" si="6">(E9*$A27)*EXP(-$B9*$A27)/E$25</f>
        <v>9.2457581775207298E-2</v>
      </c>
      <c r="F27" s="6">
        <f t="shared" si="6"/>
        <v>9.5791475822043837E-2</v>
      </c>
      <c r="G27" s="6">
        <f t="shared" si="6"/>
        <v>0.10067057634156401</v>
      </c>
    </row>
    <row r="28" spans="1:7" x14ac:dyDescent="0.25">
      <c r="A28">
        <v>3</v>
      </c>
      <c r="B28" s="2">
        <f t="shared" si="4"/>
        <v>0.05</v>
      </c>
      <c r="C28" s="6"/>
      <c r="D28" s="6"/>
      <c r="E28" s="6">
        <f>(E10*$A28)*EXP(-$B28*$A28)/E$25</f>
        <v>2.7155166522955421</v>
      </c>
      <c r="F28" s="6">
        <f t="shared" ref="F28:G28" si="7">(F10*$A28)*EXP(-$B10*$A28)/F$25</f>
        <v>0.13397307008421561</v>
      </c>
      <c r="G28" s="6">
        <f t="shared" si="7"/>
        <v>0.14079693484086636</v>
      </c>
    </row>
    <row r="29" spans="1:7" x14ac:dyDescent="0.25">
      <c r="A29">
        <v>4</v>
      </c>
      <c r="B29" s="2">
        <f t="shared" si="4"/>
        <v>0.06</v>
      </c>
      <c r="C29" s="6"/>
      <c r="D29" s="6"/>
      <c r="E29" s="6"/>
      <c r="F29" s="6">
        <f t="shared" ref="F29:G29" si="8">(F11*$A29)*EXP(-$B11*$A29)/F$25</f>
        <v>3.4283806686217901</v>
      </c>
      <c r="G29" s="6">
        <f t="shared" si="8"/>
        <v>0.17157161272222521</v>
      </c>
    </row>
    <row r="30" spans="1:7" x14ac:dyDescent="0.25">
      <c r="A30">
        <v>5</v>
      </c>
      <c r="B30" s="2">
        <f t="shared" si="4"/>
        <v>7.0000000000000007E-2</v>
      </c>
      <c r="C30" s="6"/>
      <c r="D30" s="6"/>
      <c r="E30" s="6"/>
      <c r="F30" s="6"/>
      <c r="G30" s="6">
        <f t="shared" ref="G30" si="9">(G12*$A30)*EXP(-$B12*$A30)/G$25</f>
        <v>4.0346173172666928</v>
      </c>
    </row>
    <row r="31" spans="1:7" x14ac:dyDescent="0.25">
      <c r="B31" t="s">
        <v>13</v>
      </c>
      <c r="C31" s="5">
        <f>SUM(C26:C30)</f>
        <v>1</v>
      </c>
      <c r="D31" s="5">
        <f t="shared" ref="D31:G31" si="10">SUM(D26:D30)</f>
        <v>1.9523260545035521</v>
      </c>
      <c r="E31" s="5">
        <f t="shared" si="10"/>
        <v>2.8565732257512986</v>
      </c>
      <c r="F31" s="5">
        <f t="shared" si="10"/>
        <v>3.7084966194335083</v>
      </c>
      <c r="G31" s="5">
        <f t="shared" si="10"/>
        <v>4.5005724747530493</v>
      </c>
    </row>
    <row r="33" spans="3:7" x14ac:dyDescent="0.25">
      <c r="C33" s="4">
        <v>1018.9678102259336</v>
      </c>
      <c r="D33" s="4">
        <v>1017.794440383393</v>
      </c>
      <c r="E33" s="4">
        <v>998.42146924306792</v>
      </c>
      <c r="F33" s="4">
        <v>963.67274693789125</v>
      </c>
      <c r="G33" s="4">
        <v>916.96738007598685</v>
      </c>
    </row>
    <row r="34" spans="3:7" x14ac:dyDescent="0.25">
      <c r="E34" s="4">
        <f>E25-E33</f>
        <v>0</v>
      </c>
    </row>
    <row r="35" spans="3:7" x14ac:dyDescent="0.25">
      <c r="E35" s="7">
        <f>E34/E33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Poon</dc:creator>
  <cp:lastModifiedBy>Ivan Poon</cp:lastModifiedBy>
  <dcterms:created xsi:type="dcterms:W3CDTF">2018-03-14T07:32:00Z</dcterms:created>
  <dcterms:modified xsi:type="dcterms:W3CDTF">2018-03-14T15:05:14Z</dcterms:modified>
</cp:coreProperties>
</file>