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19TS744\Desktop\CHATGPT\Streamlit\"/>
    </mc:Choice>
  </mc:AlternateContent>
  <xr:revisionPtr revIDLastSave="0" documentId="13_ncr:1_{37CC0E09-83F0-48D5-BA74-2091C5D7D893}" xr6:coauthVersionLast="47" xr6:coauthVersionMax="47" xr10:uidLastSave="{00000000-0000-0000-0000-000000000000}"/>
  <bookViews>
    <workbookView xWindow="-110" yWindow="-110" windowWidth="19420" windowHeight="10300" xr2:uid="{5E2AB541-C0AE-411E-B46D-9E7337E26435}"/>
  </bookViews>
  <sheets>
    <sheet name="Sheet1" sheetId="1" r:id="rId1"/>
    <sheet name="Outp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2" i="2"/>
  <c r="J3" i="2"/>
  <c r="J4" i="2"/>
  <c r="J5" i="2"/>
  <c r="J6" i="2"/>
  <c r="J7" i="2"/>
  <c r="J2" i="2"/>
  <c r="P7" i="1"/>
  <c r="R7" i="1" s="1"/>
  <c r="M7" i="1"/>
  <c r="I7" i="1"/>
  <c r="P6" i="1"/>
  <c r="R6" i="1" s="1"/>
  <c r="M6" i="1"/>
  <c r="I6" i="1"/>
  <c r="P5" i="1"/>
  <c r="R5" i="1" s="1"/>
  <c r="I5" i="1"/>
  <c r="P4" i="1"/>
  <c r="R4" i="1" s="1"/>
  <c r="I4" i="1"/>
  <c r="P3" i="1"/>
  <c r="R3" i="1" s="1"/>
  <c r="I3" i="1"/>
  <c r="P2" i="1"/>
  <c r="R2" i="1" s="1"/>
  <c r="I2" i="1"/>
</calcChain>
</file>

<file path=xl/sharedStrings.xml><?xml version="1.0" encoding="utf-8"?>
<sst xmlns="http://schemas.openxmlformats.org/spreadsheetml/2006/main" count="94" uniqueCount="48">
  <si>
    <t>POID</t>
  </si>
  <si>
    <t>SUPPLIER</t>
  </si>
  <si>
    <t>PAYMENTTERMS_PO</t>
  </si>
  <si>
    <t>POLINENUMBER</t>
  </si>
  <si>
    <t>POQUANTITY</t>
  </si>
  <si>
    <t>UNITOFMEASURE</t>
  </si>
  <si>
    <t>UNITPRICEINORIGINALCURRENCY</t>
  </si>
  <si>
    <t>POSPENDUSD</t>
  </si>
  <si>
    <t>Contract_ID</t>
  </si>
  <si>
    <t>INVOICE</t>
  </si>
  <si>
    <t>Document Date (BLDAT)</t>
  </si>
  <si>
    <t>Invoice vendor</t>
  </si>
  <si>
    <t>Line item</t>
  </si>
  <si>
    <t>PO</t>
  </si>
  <si>
    <t>Invoice Gross Value</t>
  </si>
  <si>
    <t>Invoice Payterms</t>
  </si>
  <si>
    <t>Invoice unit price</t>
  </si>
  <si>
    <t>Invoice Qty</t>
  </si>
  <si>
    <t>P410951674-V2</t>
  </si>
  <si>
    <t>Partner</t>
  </si>
  <si>
    <t>saga innovations services</t>
  </si>
  <si>
    <t>NT40</t>
  </si>
  <si>
    <t>Hours</t>
  </si>
  <si>
    <t>CO_12L23</t>
  </si>
  <si>
    <t>5100142379</t>
  </si>
  <si>
    <t>Senior manager</t>
  </si>
  <si>
    <t>5100019650</t>
  </si>
  <si>
    <t>Manager</t>
  </si>
  <si>
    <t>1900000684</t>
  </si>
  <si>
    <t>Senior analyst</t>
  </si>
  <si>
    <t>5100144922</t>
  </si>
  <si>
    <t>P410951684-V2</t>
  </si>
  <si>
    <t>Foreman Electrician</t>
  </si>
  <si>
    <t>Electric Service Inc</t>
  </si>
  <si>
    <t>NT90</t>
  </si>
  <si>
    <t>C0_1L976</t>
  </si>
  <si>
    <t>Journeyman Electrician</t>
  </si>
  <si>
    <t>PO_Payterms</t>
  </si>
  <si>
    <t>PO Unit Price</t>
  </si>
  <si>
    <t>Contracted Payterms</t>
  </si>
  <si>
    <t>Contracted Unit Price</t>
  </si>
  <si>
    <t>Purchase Price variance</t>
  </si>
  <si>
    <t>Working Capital</t>
  </si>
  <si>
    <t>Senior</t>
  </si>
  <si>
    <t>Senior Manager</t>
  </si>
  <si>
    <t>Document Number</t>
  </si>
  <si>
    <t>Product Description</t>
  </si>
  <si>
    <t>Line Item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</si>
</sst>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\ yyyy\ hh:mm\ AM/PM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9" fontId="0" fillId="0" borderId="0" xfId="1" applyFont="1"/>
    <xf numFmtId="1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45ACF-3FFA-45CC-9756-2E32DF3E023C}">
  <dimension ref="A1:S7"/>
  <sheetViews>
    <sheetView tabSelected="1" workbookViewId="0">
      <selection activeCell="D7" sqref="D7"/>
    </sheetView>
  </sheetViews>
  <sheetFormatPr defaultRowHeight="14.5" x14ac:dyDescent="0.35"/>
  <cols>
    <col min="1" max="1" width="19.36328125" customWidth="1"/>
    <col min="2" max="2" width="20.1796875" customWidth="1"/>
    <col min="3" max="3" width="8.453125" bestFit="1" customWidth="1"/>
    <col min="4" max="4" width="18.26953125" bestFit="1" customWidth="1"/>
    <col min="5" max="5" width="14.36328125" bestFit="1" customWidth="1"/>
    <col min="6" max="6" width="11.81640625" bestFit="1" customWidth="1"/>
    <col min="7" max="7" width="15.453125" bestFit="1" customWidth="1"/>
    <col min="8" max="8" width="28.81640625" bestFit="1" customWidth="1"/>
    <col min="9" max="9" width="12.08984375" bestFit="1" customWidth="1"/>
    <col min="10" max="10" width="10.7265625" bestFit="1" customWidth="1"/>
    <col min="11" max="11" width="7.7265625" bestFit="1" customWidth="1"/>
    <col min="12" max="12" width="21.1796875" bestFit="1" customWidth="1"/>
    <col min="13" max="13" width="13.1796875" bestFit="1" customWidth="1"/>
    <col min="14" max="14" width="8.36328125" bestFit="1" customWidth="1"/>
    <col min="15" max="15" width="16.6328125" customWidth="1"/>
    <col min="16" max="16" width="17.1796875" bestFit="1" customWidth="1"/>
    <col min="17" max="17" width="15" bestFit="1" customWidth="1"/>
    <col min="18" max="18" width="15.08984375" bestFit="1" customWidth="1"/>
    <col min="19" max="19" width="10.08984375" bestFit="1" customWidth="1"/>
  </cols>
  <sheetData>
    <row r="1" spans="1:19" x14ac:dyDescent="0.35">
      <c r="A1" t="s">
        <v>0</v>
      </c>
      <c r="B1" t="s">
        <v>47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35">
      <c r="A2" t="s">
        <v>18</v>
      </c>
      <c r="B2" t="s">
        <v>19</v>
      </c>
      <c r="C2" t="s">
        <v>20</v>
      </c>
      <c r="D2">
        <v>40</v>
      </c>
      <c r="E2">
        <v>1</v>
      </c>
      <c r="F2">
        <v>4</v>
      </c>
      <c r="G2" t="s">
        <v>22</v>
      </c>
      <c r="H2">
        <v>500</v>
      </c>
      <c r="I2">
        <f>F2*H2</f>
        <v>2000</v>
      </c>
      <c r="J2" t="s">
        <v>23</v>
      </c>
      <c r="K2" t="s">
        <v>24</v>
      </c>
      <c r="L2" s="1">
        <v>43490</v>
      </c>
      <c r="M2" t="s">
        <v>20</v>
      </c>
      <c r="N2">
        <v>1</v>
      </c>
      <c r="O2" t="s">
        <v>18</v>
      </c>
      <c r="P2">
        <f>(H2+50)*2</f>
        <v>1100</v>
      </c>
      <c r="Q2">
        <v>40</v>
      </c>
      <c r="R2">
        <f>P2/S2</f>
        <v>550</v>
      </c>
      <c r="S2">
        <v>2</v>
      </c>
    </row>
    <row r="3" spans="1:19" x14ac:dyDescent="0.35">
      <c r="A3" t="s">
        <v>18</v>
      </c>
      <c r="B3" t="s">
        <v>44</v>
      </c>
      <c r="C3" t="s">
        <v>20</v>
      </c>
      <c r="D3">
        <v>40</v>
      </c>
      <c r="E3">
        <v>2</v>
      </c>
      <c r="F3">
        <v>12</v>
      </c>
      <c r="G3" t="s">
        <v>22</v>
      </c>
      <c r="H3">
        <v>400</v>
      </c>
      <c r="I3">
        <f t="shared" ref="I3:I7" si="0">F3*H3</f>
        <v>4800</v>
      </c>
      <c r="J3" t="s">
        <v>23</v>
      </c>
      <c r="K3" t="s">
        <v>26</v>
      </c>
      <c r="L3" s="1">
        <v>43507</v>
      </c>
      <c r="M3" t="s">
        <v>20</v>
      </c>
      <c r="N3">
        <v>2</v>
      </c>
      <c r="O3" t="s">
        <v>18</v>
      </c>
      <c r="P3">
        <f>(H3+100)*2</f>
        <v>1000</v>
      </c>
      <c r="Q3">
        <v>40</v>
      </c>
      <c r="R3">
        <f>P3/S3</f>
        <v>500</v>
      </c>
      <c r="S3">
        <v>2</v>
      </c>
    </row>
    <row r="4" spans="1:19" x14ac:dyDescent="0.35">
      <c r="A4" t="s">
        <v>18</v>
      </c>
      <c r="B4" t="s">
        <v>27</v>
      </c>
      <c r="C4" t="s">
        <v>20</v>
      </c>
      <c r="D4">
        <v>40</v>
      </c>
      <c r="E4">
        <v>3</v>
      </c>
      <c r="F4">
        <v>80</v>
      </c>
      <c r="G4" t="s">
        <v>22</v>
      </c>
      <c r="H4">
        <v>300</v>
      </c>
      <c r="I4">
        <f t="shared" si="0"/>
        <v>24000</v>
      </c>
      <c r="J4" t="s">
        <v>23</v>
      </c>
      <c r="K4" t="s">
        <v>28</v>
      </c>
      <c r="L4" s="1">
        <v>43710</v>
      </c>
      <c r="M4" t="s">
        <v>20</v>
      </c>
      <c r="N4">
        <v>3</v>
      </c>
      <c r="O4" t="s">
        <v>18</v>
      </c>
      <c r="P4">
        <f>H4*2</f>
        <v>600</v>
      </c>
      <c r="Q4">
        <v>40</v>
      </c>
      <c r="R4">
        <f>P4/S4</f>
        <v>300</v>
      </c>
      <c r="S4">
        <v>2</v>
      </c>
    </row>
    <row r="5" spans="1:19" x14ac:dyDescent="0.35">
      <c r="A5" t="s">
        <v>18</v>
      </c>
      <c r="B5" t="s">
        <v>43</v>
      </c>
      <c r="C5" t="s">
        <v>20</v>
      </c>
      <c r="D5">
        <v>40</v>
      </c>
      <c r="E5">
        <v>4</v>
      </c>
      <c r="F5">
        <v>359</v>
      </c>
      <c r="G5" t="s">
        <v>22</v>
      </c>
      <c r="H5">
        <v>300</v>
      </c>
      <c r="I5">
        <f t="shared" si="0"/>
        <v>107700</v>
      </c>
      <c r="J5" t="s">
        <v>23</v>
      </c>
      <c r="K5" t="s">
        <v>30</v>
      </c>
      <c r="L5" s="1">
        <v>43754</v>
      </c>
      <c r="M5" t="s">
        <v>20</v>
      </c>
      <c r="N5">
        <v>4</v>
      </c>
      <c r="O5" t="s">
        <v>18</v>
      </c>
      <c r="P5">
        <f>H5*2</f>
        <v>600</v>
      </c>
      <c r="Q5">
        <v>40</v>
      </c>
      <c r="R5">
        <f>P5/S5</f>
        <v>300</v>
      </c>
      <c r="S5">
        <v>2</v>
      </c>
    </row>
    <row r="6" spans="1:19" x14ac:dyDescent="0.35">
      <c r="A6" t="s">
        <v>31</v>
      </c>
      <c r="B6" t="s">
        <v>32</v>
      </c>
      <c r="C6" t="s">
        <v>33</v>
      </c>
      <c r="D6">
        <v>90</v>
      </c>
      <c r="E6">
        <v>1</v>
      </c>
      <c r="F6">
        <v>12</v>
      </c>
      <c r="G6" t="s">
        <v>22</v>
      </c>
      <c r="H6">
        <v>92.4</v>
      </c>
      <c r="I6">
        <f t="shared" si="0"/>
        <v>1108.8000000000002</v>
      </c>
      <c r="J6" t="s">
        <v>35</v>
      </c>
      <c r="K6" t="s">
        <v>30</v>
      </c>
      <c r="L6" s="1">
        <v>43754</v>
      </c>
      <c r="M6" t="str">
        <f>C6</f>
        <v>Electric Service Inc</v>
      </c>
      <c r="N6">
        <v>1</v>
      </c>
      <c r="O6" t="s">
        <v>18</v>
      </c>
      <c r="P6">
        <f>(H6+100)*2</f>
        <v>384.8</v>
      </c>
      <c r="Q6">
        <v>90</v>
      </c>
      <c r="R6">
        <f t="shared" ref="R6:R7" si="1">P6/S6</f>
        <v>192.4</v>
      </c>
      <c r="S6">
        <v>2</v>
      </c>
    </row>
    <row r="7" spans="1:19" x14ac:dyDescent="0.35">
      <c r="A7" t="s">
        <v>31</v>
      </c>
      <c r="B7" t="s">
        <v>36</v>
      </c>
      <c r="C7" t="s">
        <v>33</v>
      </c>
      <c r="D7">
        <v>90</v>
      </c>
      <c r="E7">
        <v>2</v>
      </c>
      <c r="F7">
        <v>10</v>
      </c>
      <c r="G7" t="s">
        <v>22</v>
      </c>
      <c r="H7">
        <v>115.3</v>
      </c>
      <c r="I7">
        <f t="shared" si="0"/>
        <v>1153</v>
      </c>
      <c r="J7" t="s">
        <v>35</v>
      </c>
      <c r="K7" t="s">
        <v>30</v>
      </c>
      <c r="L7" s="1">
        <v>43754</v>
      </c>
      <c r="M7" t="str">
        <f>C7</f>
        <v>Electric Service Inc</v>
      </c>
      <c r="N7">
        <v>2</v>
      </c>
      <c r="O7" t="s">
        <v>18</v>
      </c>
      <c r="P7">
        <f>(H7+100)*2</f>
        <v>430.6</v>
      </c>
      <c r="Q7">
        <v>90</v>
      </c>
      <c r="R7">
        <f t="shared" si="1"/>
        <v>215.3</v>
      </c>
      <c r="S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618DF-834A-4582-8D2A-2317D998BC63}">
  <dimension ref="A1:K7"/>
  <sheetViews>
    <sheetView workbookViewId="0">
      <selection activeCell="F13" sqref="F13"/>
    </sheetView>
  </sheetViews>
  <sheetFormatPr defaultRowHeight="14.5" x14ac:dyDescent="0.35"/>
  <cols>
    <col min="1" max="1" width="16.81640625" bestFit="1" customWidth="1"/>
    <col min="2" max="2" width="20.1796875" bestFit="1" customWidth="1"/>
    <col min="3" max="3" width="11.90625" bestFit="1" customWidth="1"/>
    <col min="4" max="4" width="11.54296875" bestFit="1" customWidth="1"/>
    <col min="5" max="5" width="15" bestFit="1" customWidth="1"/>
    <col min="6" max="6" width="15.08984375" bestFit="1" customWidth="1"/>
    <col min="7" max="7" width="18.36328125" bestFit="1" customWidth="1"/>
    <col min="8" max="8" width="18.54296875" bestFit="1" customWidth="1"/>
    <col min="9" max="9" width="17.1796875" bestFit="1" customWidth="1"/>
    <col min="10" max="10" width="20.453125" bestFit="1" customWidth="1"/>
    <col min="11" max="11" width="14.08984375" bestFit="1" customWidth="1"/>
  </cols>
  <sheetData>
    <row r="1" spans="1:11" x14ac:dyDescent="0.35">
      <c r="A1" t="s">
        <v>45</v>
      </c>
      <c r="B1" t="s">
        <v>46</v>
      </c>
      <c r="C1" t="s">
        <v>37</v>
      </c>
      <c r="D1" t="s">
        <v>38</v>
      </c>
      <c r="E1" t="s">
        <v>15</v>
      </c>
      <c r="F1" t="s">
        <v>16</v>
      </c>
      <c r="G1" t="s">
        <v>39</v>
      </c>
      <c r="H1" t="s">
        <v>40</v>
      </c>
      <c r="I1" t="s">
        <v>14</v>
      </c>
      <c r="J1" t="s">
        <v>41</v>
      </c>
      <c r="K1" t="s">
        <v>42</v>
      </c>
    </row>
    <row r="2" spans="1:11" x14ac:dyDescent="0.35">
      <c r="A2" t="s">
        <v>24</v>
      </c>
      <c r="B2" t="s">
        <v>19</v>
      </c>
      <c r="C2" t="s">
        <v>21</v>
      </c>
      <c r="D2">
        <v>500</v>
      </c>
      <c r="E2">
        <v>40</v>
      </c>
      <c r="F2">
        <v>550</v>
      </c>
      <c r="G2">
        <v>60</v>
      </c>
      <c r="H2">
        <v>500</v>
      </c>
      <c r="I2">
        <v>1100</v>
      </c>
      <c r="J2" s="2">
        <f>(F2-H2)/H2</f>
        <v>0.1</v>
      </c>
      <c r="K2" s="3">
        <f>((G2-E2)*I2)/365</f>
        <v>60.273972602739725</v>
      </c>
    </row>
    <row r="3" spans="1:11" x14ac:dyDescent="0.35">
      <c r="A3" t="s">
        <v>26</v>
      </c>
      <c r="B3" t="s">
        <v>25</v>
      </c>
      <c r="C3" t="s">
        <v>21</v>
      </c>
      <c r="D3">
        <v>400</v>
      </c>
      <c r="E3">
        <v>40</v>
      </c>
      <c r="F3">
        <v>500</v>
      </c>
      <c r="G3">
        <v>60</v>
      </c>
      <c r="H3">
        <v>400</v>
      </c>
      <c r="I3">
        <v>1000</v>
      </c>
      <c r="J3" s="2">
        <f t="shared" ref="J3:J7" si="0">(F3-H3)/H3</f>
        <v>0.25</v>
      </c>
      <c r="K3" s="3">
        <f t="shared" ref="K3:K7" si="1">((G3-E3)*I3)/365</f>
        <v>54.794520547945204</v>
      </c>
    </row>
    <row r="4" spans="1:11" x14ac:dyDescent="0.35">
      <c r="A4" t="s">
        <v>28</v>
      </c>
      <c r="B4" t="s">
        <v>27</v>
      </c>
      <c r="C4" t="s">
        <v>21</v>
      </c>
      <c r="D4">
        <v>300</v>
      </c>
      <c r="E4">
        <v>40</v>
      </c>
      <c r="F4">
        <v>300</v>
      </c>
      <c r="G4">
        <v>60</v>
      </c>
      <c r="H4">
        <v>300</v>
      </c>
      <c r="I4">
        <v>600</v>
      </c>
      <c r="J4" s="2">
        <f t="shared" si="0"/>
        <v>0</v>
      </c>
      <c r="K4" s="3">
        <f t="shared" si="1"/>
        <v>32.876712328767127</v>
      </c>
    </row>
    <row r="5" spans="1:11" x14ac:dyDescent="0.35">
      <c r="A5" t="s">
        <v>30</v>
      </c>
      <c r="B5" t="s">
        <v>29</v>
      </c>
      <c r="C5" t="s">
        <v>21</v>
      </c>
      <c r="D5">
        <v>300</v>
      </c>
      <c r="E5">
        <v>40</v>
      </c>
      <c r="F5">
        <v>300</v>
      </c>
      <c r="G5">
        <v>60</v>
      </c>
      <c r="H5">
        <v>300</v>
      </c>
      <c r="I5">
        <v>600</v>
      </c>
      <c r="J5" s="2">
        <f t="shared" si="0"/>
        <v>0</v>
      </c>
      <c r="K5" s="3">
        <f t="shared" si="1"/>
        <v>32.876712328767127</v>
      </c>
    </row>
    <row r="6" spans="1:11" x14ac:dyDescent="0.35">
      <c r="A6" t="s">
        <v>30</v>
      </c>
      <c r="B6" t="s">
        <v>32</v>
      </c>
      <c r="C6" t="s">
        <v>34</v>
      </c>
      <c r="D6">
        <v>92.4</v>
      </c>
      <c r="E6">
        <v>90</v>
      </c>
      <c r="F6">
        <v>192.4</v>
      </c>
      <c r="G6">
        <v>150</v>
      </c>
      <c r="H6">
        <v>92.4</v>
      </c>
      <c r="I6">
        <v>384.8</v>
      </c>
      <c r="J6" s="2">
        <f t="shared" si="0"/>
        <v>1.0822510822510822</v>
      </c>
      <c r="K6" s="3">
        <f t="shared" si="1"/>
        <v>63.254794520547946</v>
      </c>
    </row>
    <row r="7" spans="1:11" x14ac:dyDescent="0.35">
      <c r="A7" t="s">
        <v>30</v>
      </c>
      <c r="B7" t="s">
        <v>36</v>
      </c>
      <c r="C7" t="s">
        <v>34</v>
      </c>
      <c r="D7">
        <v>115.3</v>
      </c>
      <c r="E7">
        <v>90</v>
      </c>
      <c r="F7">
        <v>215.3</v>
      </c>
      <c r="G7">
        <v>150</v>
      </c>
      <c r="H7">
        <v>115.3</v>
      </c>
      <c r="I7">
        <v>430.6</v>
      </c>
      <c r="J7" s="2">
        <f t="shared" si="0"/>
        <v>0.86730268863833493</v>
      </c>
      <c r="K7" s="3">
        <f t="shared" si="1"/>
        <v>70.783561643835611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Output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Geetanjali K Kumar</dc:creator>
  <cp:lastModifiedBy>Prateek Nanda</cp:lastModifiedBy>
  <dcterms:created xsi:type="dcterms:W3CDTF">2023-04-20T11:58:46Z</dcterms:created>
  <dcterms:modified xsi:type="dcterms:W3CDTF">2023-05-03T06:14:22Z</dcterms:modified>
</cp:coreProperties>
</file>