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1520" windowHeight="5400" firstSheet="2" activeTab="6"/>
  </bookViews>
  <sheets>
    <sheet name="decision tree laptop" sheetId="1" r:id="rId1"/>
    <sheet name="decision tree cloud MPI" sheetId="4" r:id="rId2"/>
    <sheet name="neural net laptop" sheetId="5" r:id="rId3"/>
    <sheet name="neural net cloud MPI" sheetId="6" r:id="rId4"/>
    <sheet name="decision tree cloud MPI vs EMR" sheetId="7" r:id="rId5"/>
    <sheet name="decision tree cloud MPI cc" sheetId="8" r:id="rId6"/>
    <sheet name="neural net cloud MPI cc" sheetId="9" r:id="rId7"/>
    <sheet name="Sheet2" sheetId="2" r:id="rId8"/>
    <sheet name="Sheet3" sheetId="3" r:id="rId9"/>
  </sheets>
  <calcPr calcId="125725"/>
</workbook>
</file>

<file path=xl/calcChain.xml><?xml version="1.0" encoding="utf-8"?>
<calcChain xmlns="http://schemas.openxmlformats.org/spreadsheetml/2006/main">
  <c r="M55" i="9"/>
  <c r="N55" s="1"/>
  <c r="M32"/>
  <c r="N32" s="1"/>
  <c r="M57"/>
  <c r="N57" s="1"/>
  <c r="M56"/>
  <c r="N56" s="1"/>
  <c r="M52"/>
  <c r="N52" s="1"/>
  <c r="M51"/>
  <c r="M50"/>
  <c r="N50" s="1"/>
  <c r="N51"/>
  <c r="M47"/>
  <c r="N47" s="1"/>
  <c r="M46"/>
  <c r="M45"/>
  <c r="N45" s="1"/>
  <c r="N46"/>
  <c r="M42"/>
  <c r="N42" s="1"/>
  <c r="M41"/>
  <c r="M40"/>
  <c r="N40" s="1"/>
  <c r="N41"/>
  <c r="M37"/>
  <c r="N37" s="1"/>
  <c r="M36"/>
  <c r="N36" s="1"/>
  <c r="M35"/>
  <c r="N35" s="1"/>
  <c r="M29"/>
  <c r="N29" s="1"/>
  <c r="M28"/>
  <c r="N28" s="1"/>
  <c r="M27"/>
  <c r="N27" s="1"/>
  <c r="M24"/>
  <c r="N24" s="1"/>
  <c r="M23"/>
  <c r="N23" s="1"/>
  <c r="M22"/>
  <c r="N22" s="1"/>
  <c r="M19"/>
  <c r="N19" s="1"/>
  <c r="M18"/>
  <c r="N18" s="1"/>
  <c r="M17"/>
  <c r="N17" s="1"/>
  <c r="M16"/>
  <c r="N16" s="1"/>
  <c r="M15"/>
  <c r="N15" s="1"/>
  <c r="M14"/>
  <c r="N14" s="1"/>
  <c r="M11"/>
  <c r="N11" s="1"/>
  <c r="M10"/>
  <c r="N10" s="1"/>
  <c r="M9"/>
  <c r="N9" s="1"/>
  <c r="M8"/>
  <c r="N8" s="1"/>
  <c r="M7"/>
  <c r="N7" s="1"/>
  <c r="M6"/>
  <c r="N6" s="1"/>
  <c r="L50" i="8"/>
  <c r="L49"/>
  <c r="L48"/>
  <c r="M48" s="1"/>
  <c r="L47"/>
  <c r="L46"/>
  <c r="L45"/>
  <c r="L44"/>
  <c r="M44" s="1"/>
  <c r="L43"/>
  <c r="L42"/>
  <c r="L39"/>
  <c r="L38"/>
  <c r="L37"/>
  <c r="L36"/>
  <c r="M36" s="1"/>
  <c r="L35"/>
  <c r="L34"/>
  <c r="L33"/>
  <c r="L32"/>
  <c r="M37"/>
  <c r="M33"/>
  <c r="L31"/>
  <c r="L28"/>
  <c r="L27"/>
  <c r="L26"/>
  <c r="L25"/>
  <c r="L24"/>
  <c r="L23"/>
  <c r="M23" s="1"/>
  <c r="L22"/>
  <c r="L21"/>
  <c r="L20"/>
  <c r="L19"/>
  <c r="L18"/>
  <c r="M25"/>
  <c r="L17"/>
  <c r="L14"/>
  <c r="L13"/>
  <c r="M13" s="1"/>
  <c r="L12"/>
  <c r="L11"/>
  <c r="L10"/>
  <c r="L9"/>
  <c r="M9" s="1"/>
  <c r="L8"/>
  <c r="L7"/>
  <c r="L6"/>
  <c r="M47"/>
  <c r="M45"/>
  <c r="M49"/>
  <c r="M38"/>
  <c r="M34"/>
  <c r="M11"/>
  <c r="M27"/>
  <c r="M24"/>
  <c r="M50"/>
  <c r="M46"/>
  <c r="M43"/>
  <c r="M42"/>
  <c r="M14"/>
  <c r="M12"/>
  <c r="M10"/>
  <c r="M8"/>
  <c r="M7"/>
  <c r="M6"/>
  <c r="M21"/>
  <c r="M20"/>
  <c r="M19"/>
  <c r="M39"/>
  <c r="M35"/>
  <c r="M32"/>
  <c r="M31"/>
  <c r="M28"/>
  <c r="M22"/>
  <c r="M18"/>
  <c r="M17"/>
  <c r="J7" i="7"/>
  <c r="J6"/>
  <c r="M26" i="8"/>
</calcChain>
</file>

<file path=xl/sharedStrings.xml><?xml version="1.0" encoding="utf-8"?>
<sst xmlns="http://schemas.openxmlformats.org/spreadsheetml/2006/main" count="954" uniqueCount="311">
  <si>
    <t>sampling method</t>
  </si>
  <si>
    <t>instances</t>
  </si>
  <si>
    <t>random w/o replacement</t>
  </si>
  <si>
    <t>number of trees</t>
  </si>
  <si>
    <t>samples per tree</t>
  </si>
  <si>
    <t>mean</t>
  </si>
  <si>
    <t>SD</t>
  </si>
  <si>
    <t>ensemble</t>
  </si>
  <si>
    <t>individual trees</t>
  </si>
  <si>
    <t>accuracy, %</t>
  </si>
  <si>
    <t>disjoint partition</t>
  </si>
  <si>
    <t>~1048</t>
  </si>
  <si>
    <t>~2619</t>
  </si>
  <si>
    <t>~5238</t>
  </si>
  <si>
    <t>~10476</t>
  </si>
  <si>
    <t>predictors</t>
  </si>
  <si>
    <t>--</t>
  </si>
  <si>
    <t>~20953</t>
  </si>
  <si>
    <t>voting adjusted for priors in training set</t>
  </si>
  <si>
    <t>comments</t>
  </si>
  <si>
    <t>all</t>
  </si>
  <si>
    <t>12:48</t>
  </si>
  <si>
    <t>27:25</t>
  </si>
  <si>
    <t>4:39:17</t>
  </si>
  <si>
    <t>13:15</t>
  </si>
  <si>
    <t>23:07</t>
  </si>
  <si>
    <t>37:22</t>
  </si>
  <si>
    <t>58:47</t>
  </si>
  <si>
    <t>1:20:02</t>
  </si>
  <si>
    <t>3:21</t>
  </si>
  <si>
    <t>12:05</t>
  </si>
  <si>
    <t>44:46</t>
  </si>
  <si>
    <t>1:15:12</t>
  </si>
  <si>
    <t>6:26</t>
  </si>
  <si>
    <t>28:18</t>
  </si>
  <si>
    <t>37:59</t>
  </si>
  <si>
    <t>40:08</t>
  </si>
  <si>
    <t>2:26:38</t>
  </si>
  <si>
    <t>laptop</t>
  </si>
  <si>
    <t>AWS large instance</t>
  </si>
  <si>
    <t>runtime</t>
  </si>
  <si>
    <t>13:04</t>
  </si>
  <si>
    <t>4:46:26 (which system?)</t>
  </si>
  <si>
    <t>different trees starting at tree 101</t>
  </si>
  <si>
    <t>2:01:34</t>
  </si>
  <si>
    <t>29:54</t>
  </si>
  <si>
    <t>different trees starting at tree 18</t>
  </si>
  <si>
    <t>different trees starting at tree 9</t>
  </si>
  <si>
    <t>1:43:07</t>
  </si>
  <si>
    <t>5:31:49</t>
  </si>
  <si>
    <t>different trees starting before tree 10?</t>
  </si>
  <si>
    <t>number of processors</t>
  </si>
  <si>
    <t>1.00</t>
  </si>
  <si>
    <t>2:23:10</t>
  </si>
  <si>
    <t>40:02</t>
  </si>
  <si>
    <t>16:42</t>
  </si>
  <si>
    <t>7:54</t>
  </si>
  <si>
    <t>4:33</t>
  </si>
  <si>
    <t>55:44</t>
  </si>
  <si>
    <t>20:41</t>
  </si>
  <si>
    <t>8:25</t>
  </si>
  <si>
    <t>7:58:08</t>
  </si>
  <si>
    <t>2:49:16</t>
  </si>
  <si>
    <t>57:42</t>
  </si>
  <si>
    <t>19:47</t>
  </si>
  <si>
    <t>NOTE: all runs were on 32-bit EC2 nodes (ami-a6967bcf)</t>
  </si>
  <si>
    <t>9:06:17</t>
  </si>
  <si>
    <t>2:53:28</t>
  </si>
  <si>
    <t>58:34</t>
  </si>
  <si>
    <t>2.40</t>
  </si>
  <si>
    <t>5.07</t>
  </si>
  <si>
    <t>8.80</t>
  </si>
  <si>
    <t>2.57</t>
  </si>
  <si>
    <t>6.92</t>
  </si>
  <si>
    <t>3:47</t>
  </si>
  <si>
    <t>10.58</t>
  </si>
  <si>
    <t>17.01</t>
  </si>
  <si>
    <t>2.82</t>
  </si>
  <si>
    <t>8.29</t>
  </si>
  <si>
    <t>24.17</t>
  </si>
  <si>
    <t>31:56</t>
  </si>
  <si>
    <t>11:42</t>
  </si>
  <si>
    <t>40.87</t>
  </si>
  <si>
    <t>5:44</t>
  </si>
  <si>
    <t>24.97</t>
  </si>
  <si>
    <t>7:03</t>
  </si>
  <si>
    <t>4:14</t>
  </si>
  <si>
    <t>minsplit</t>
  </si>
  <si>
    <t>2:57</t>
  </si>
  <si>
    <t>3:16</t>
  </si>
  <si>
    <t>3:13</t>
  </si>
  <si>
    <t>2:28</t>
  </si>
  <si>
    <t>2:49</t>
  </si>
  <si>
    <t>2:47</t>
  </si>
  <si>
    <t>2:54</t>
  </si>
  <si>
    <t>2:35</t>
  </si>
  <si>
    <t>2:25</t>
  </si>
  <si>
    <t>maxdepth</t>
  </si>
  <si>
    <t>9:45</t>
  </si>
  <si>
    <t>3:37</t>
  </si>
  <si>
    <t>15:08</t>
  </si>
  <si>
    <t>21:00</t>
  </si>
  <si>
    <t>23:59</t>
  </si>
  <si>
    <t>samples per net</t>
  </si>
  <si>
    <t>number of nets</t>
  </si>
  <si>
    <t>individual nets</t>
  </si>
  <si>
    <t>unless otherwise noted, all runs were with package nnet, rang = 0.1, decay = 5e-4, maxit = 3000</t>
  </si>
  <si>
    <t>48.42</t>
  </si>
  <si>
    <t>57:13</t>
  </si>
  <si>
    <t>number of hidden units</t>
  </si>
  <si>
    <t>52.63</t>
  </si>
  <si>
    <t>54:38</t>
  </si>
  <si>
    <t>53.40</t>
  </si>
  <si>
    <t>1:44:43</t>
  </si>
  <si>
    <t>42:12</t>
  </si>
  <si>
    <t>56.08</t>
  </si>
  <si>
    <t>2:38:50</t>
  </si>
  <si>
    <t>50.17</t>
  </si>
  <si>
    <t>2:21:31</t>
  </si>
  <si>
    <t>52.27</t>
  </si>
  <si>
    <t>3:01:49</t>
  </si>
  <si>
    <t>56.15</t>
  </si>
  <si>
    <t>5:13:53</t>
  </si>
  <si>
    <t>56.84</t>
  </si>
  <si>
    <t>7:51:02</t>
  </si>
  <si>
    <t>52:56</t>
  </si>
  <si>
    <t>c. 1160 iterations</t>
  </si>
  <si>
    <t>3:33:21</t>
  </si>
  <si>
    <t>c. 2120 iterations</t>
  </si>
  <si>
    <t>8:21:04</t>
  </si>
  <si>
    <t>10:15:07</t>
  </si>
  <si>
    <t>5:53:56</t>
  </si>
  <si>
    <t>2:05:32</t>
  </si>
  <si>
    <t>6:30:25</t>
  </si>
  <si>
    <t>runtime ratio (speedup)</t>
  </si>
  <si>
    <t>unless otherwise noted, all runs were with package nnet, rang = 0.1, decay = 5e-4, maxit = 1000</t>
  </si>
  <si>
    <t>3:25:39</t>
  </si>
  <si>
    <t>20:46</t>
  </si>
  <si>
    <t>9.90</t>
  </si>
  <si>
    <t>34:05</t>
  </si>
  <si>
    <t>3:10:25</t>
  </si>
  <si>
    <t>5:19:11</t>
  </si>
  <si>
    <t>1:45:51</t>
  </si>
  <si>
    <t>9.36</t>
  </si>
  <si>
    <t>26:37</t>
  </si>
  <si>
    <t>22:53</t>
  </si>
  <si>
    <t>58:20</t>
  </si>
  <si>
    <t>1:49:13</t>
  </si>
  <si>
    <t>1:25:48</t>
  </si>
  <si>
    <t>3:59:49</t>
  </si>
  <si>
    <t>2.80</t>
  </si>
  <si>
    <t>9.01</t>
  </si>
  <si>
    <t>2.92</t>
  </si>
  <si>
    <t>1:10:27</t>
  </si>
  <si>
    <t>6:11:05</t>
  </si>
  <si>
    <t>9:01:29</t>
  </si>
  <si>
    <t>9.28</t>
  </si>
  <si>
    <t>working here</t>
  </si>
  <si>
    <t>3:15:06</t>
  </si>
  <si>
    <t>2.78</t>
  </si>
  <si>
    <t>6:01:49</t>
  </si>
  <si>
    <t>3.00 *</t>
  </si>
  <si>
    <t>* nominal</t>
  </si>
  <si>
    <t>10.25 *</t>
  </si>
  <si>
    <t>1:05:33</t>
  </si>
  <si>
    <t>11:00</t>
  </si>
  <si>
    <t>3.14</t>
  </si>
  <si>
    <t>18.70</t>
  </si>
  <si>
    <t>11:34</t>
  </si>
  <si>
    <t>12:39</t>
  </si>
  <si>
    <t>18.96</t>
  </si>
  <si>
    <t>14:44</t>
  </si>
  <si>
    <t>21.66</t>
  </si>
  <si>
    <t>10.00 *</t>
  </si>
  <si>
    <t>2:06:58</t>
  </si>
  <si>
    <t>29.23 *</t>
  </si>
  <si>
    <t>1:07:18</t>
  </si>
  <si>
    <t>28.29 *</t>
  </si>
  <si>
    <t>38:54</t>
  </si>
  <si>
    <t>27.90 *</t>
  </si>
  <si>
    <t>21:57</t>
  </si>
  <si>
    <t>24.67</t>
  </si>
  <si>
    <t>5:38:13</t>
  </si>
  <si>
    <t>3:24:00</t>
  </si>
  <si>
    <t>2.90</t>
  </si>
  <si>
    <t>8.91</t>
  </si>
  <si>
    <t>17.64</t>
  </si>
  <si>
    <t>EC2 large instance; seeds = 1, 1; c. 2970 iterations</t>
  </si>
  <si>
    <t>9:38:42</t>
  </si>
  <si>
    <t>9:15:21</t>
  </si>
  <si>
    <t>5:14:01</t>
  </si>
  <si>
    <t>EC2 large instance; seeds = 1, 2; c. 2590 iterations</t>
  </si>
  <si>
    <t>EC2 large instance; seeds = 1, 3; c. 1950 iterations</t>
  </si>
  <si>
    <t>9.45 *</t>
  </si>
  <si>
    <t>27.98 *</t>
  </si>
  <si>
    <t>51.32 *</t>
  </si>
  <si>
    <t>runtime ratio</t>
  </si>
  <si>
    <t>MPI (1)</t>
  </si>
  <si>
    <t>Elastic Map-Reduce (2)</t>
  </si>
  <si>
    <t>(2) m1.small, ami-44b3482d</t>
  </si>
  <si>
    <t>(1) m1.small, ami-7478841d</t>
  </si>
  <si>
    <t>runtime (sec)</t>
  </si>
  <si>
    <t>number of</t>
  </si>
  <si>
    <t>trees</t>
  </si>
  <si>
    <t>slaves spawned</t>
  </si>
  <si>
    <t>670</t>
  </si>
  <si>
    <t>672</t>
  </si>
  <si>
    <t>cluster compute nodes</t>
  </si>
  <si>
    <t>153</t>
  </si>
  <si>
    <t>45</t>
  </si>
  <si>
    <t>344</t>
  </si>
  <si>
    <t>198</t>
  </si>
  <si>
    <t>75</t>
  </si>
  <si>
    <t>2737</t>
  </si>
  <si>
    <t>2709</t>
  </si>
  <si>
    <t>NOTE: all runs were on EC2 cluster compute instances (ami-d75494be)</t>
  </si>
  <si>
    <t>1435</t>
  </si>
  <si>
    <t>792</t>
  </si>
  <si>
    <t>599</t>
  </si>
  <si>
    <t>306</t>
  </si>
  <si>
    <t>9359</t>
  </si>
  <si>
    <t>9278</t>
  </si>
  <si>
    <t>4752</t>
  </si>
  <si>
    <t>2476</t>
  </si>
  <si>
    <t>2035</t>
  </si>
  <si>
    <t>986</t>
  </si>
  <si>
    <t>493</t>
  </si>
  <si>
    <t>30475</t>
  </si>
  <si>
    <t>15282</t>
  </si>
  <si>
    <t>6199</t>
  </si>
  <si>
    <t>30222</t>
  </si>
  <si>
    <t>7813</t>
  </si>
  <si>
    <t>3178</t>
  </si>
  <si>
    <t>1602</t>
  </si>
  <si>
    <t>6 mpi slots on head node</t>
  </si>
  <si>
    <t>551</t>
  </si>
  <si>
    <t>483</t>
  </si>
  <si>
    <t>7 mpi slots on head node</t>
  </si>
  <si>
    <t>mpi slots: 7 on head node, 7 on each client</t>
  </si>
  <si>
    <t>249</t>
  </si>
  <si>
    <t>speedup actual / ideal</t>
  </si>
  <si>
    <t>mpi slots: 7 on head node, 8 on each client</t>
  </si>
  <si>
    <t>240</t>
  </si>
  <si>
    <t>mpi slots: 8 on head node, 7 on each client</t>
  </si>
  <si>
    <t>338</t>
  </si>
  <si>
    <t>129</t>
  </si>
  <si>
    <t>126</t>
  </si>
  <si>
    <t>69</t>
  </si>
  <si>
    <t>37</t>
  </si>
  <si>
    <t>1461</t>
  </si>
  <si>
    <t>729</t>
  </si>
  <si>
    <t>370</t>
  </si>
  <si>
    <t>1146</t>
  </si>
  <si>
    <t>4634</t>
  </si>
  <si>
    <t>2517</t>
  </si>
  <si>
    <t>neural networks</t>
  </si>
  <si>
    <t>samples per network</t>
  </si>
  <si>
    <t>hidden units</t>
  </si>
  <si>
    <t>class populations in training set:</t>
  </si>
  <si>
    <t>C.</t>
  </si>
  <si>
    <t>E.</t>
  </si>
  <si>
    <t>H.</t>
  </si>
  <si>
    <t>675</t>
  </si>
  <si>
    <t>3717</t>
  </si>
  <si>
    <t>186</t>
  </si>
  <si>
    <t>323</t>
  </si>
  <si>
    <t>1081</t>
  </si>
  <si>
    <t>2017</t>
  </si>
  <si>
    <t>3668</t>
  </si>
  <si>
    <t>734</t>
  </si>
  <si>
    <t>4588</t>
  </si>
  <si>
    <t>345</t>
  </si>
  <si>
    <t>4622</t>
  </si>
  <si>
    <t>197</t>
  </si>
  <si>
    <t>1197</t>
  </si>
  <si>
    <t>2317</t>
  </si>
  <si>
    <t>6037</t>
  </si>
  <si>
    <t>5030</t>
  </si>
  <si>
    <t>806</t>
  </si>
  <si>
    <t>377</t>
  </si>
  <si>
    <t>218</t>
  </si>
  <si>
    <t>264</t>
  </si>
  <si>
    <t>452</t>
  </si>
  <si>
    <t>971</t>
  </si>
  <si>
    <t>1466</t>
  </si>
  <si>
    <t>684</t>
  </si>
  <si>
    <t>393</t>
  </si>
  <si>
    <t>8957</t>
  </si>
  <si>
    <t>2256</t>
  </si>
  <si>
    <t>1060</t>
  </si>
  <si>
    <t>622</t>
  </si>
  <si>
    <t>1821</t>
  </si>
  <si>
    <t>3909</t>
  </si>
  <si>
    <t>1071</t>
  </si>
  <si>
    <t>14284</t>
  </si>
  <si>
    <t>24347</t>
  </si>
  <si>
    <t>20813</t>
  </si>
  <si>
    <t>randSeedConfig = 1; c. 3750 iterations</t>
  </si>
  <si>
    <t>19009</t>
  </si>
  <si>
    <t>randSeedConfig = 2; c. 2820 iterations</t>
  </si>
  <si>
    <t>53831</t>
  </si>
  <si>
    <t>106384</t>
  </si>
  <si>
    <t>2465</t>
  </si>
  <si>
    <t>4181</t>
  </si>
  <si>
    <t>8785</t>
  </si>
  <si>
    <t>7554</t>
  </si>
  <si>
    <t>5143</t>
  </si>
  <si>
    <t>17880</t>
  </si>
  <si>
    <t>8961</t>
  </si>
  <si>
    <t>13696</t>
  </si>
  <si>
    <t>randSeedConfig = 3; c. 2610 iterations</t>
  </si>
</sst>
</file>

<file path=xl/styles.xml><?xml version="1.0" encoding="utf-8"?>
<styleSheet xmlns="http://schemas.openxmlformats.org/spreadsheetml/2006/main">
  <numFmts count="1">
    <numFmt numFmtId="164" formatCode="h:mm:ss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2" fontId="0" fillId="0" borderId="0" xfId="0" applyNumberFormat="1" applyAlignment="1">
      <alignment horizontal="center" wrapText="1"/>
    </xf>
    <xf numFmtId="2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ySplit="1500" topLeftCell="A22" activePane="bottomLeft"/>
      <selection pane="bottomLeft" activeCell="L37" sqref="L37"/>
    </sheetView>
  </sheetViews>
  <sheetFormatPr defaultRowHeight="15"/>
  <cols>
    <col min="1" max="2" width="25.7109375" style="1" customWidth="1"/>
    <col min="3" max="5" width="10.7109375" style="1" customWidth="1"/>
    <col min="6" max="7" width="10.7109375" style="26" customWidth="1"/>
    <col min="8" max="10" width="10.7109375" style="3" customWidth="1"/>
    <col min="11" max="12" width="10.7109375" style="12" customWidth="1"/>
    <col min="13" max="13" width="37.7109375" style="1" customWidth="1"/>
    <col min="14" max="16384" width="9.140625" style="1"/>
  </cols>
  <sheetData>
    <row r="1" spans="1:13">
      <c r="H1" s="150" t="s">
        <v>9</v>
      </c>
      <c r="I1" s="150"/>
      <c r="J1" s="150"/>
    </row>
    <row r="2" spans="1:13">
      <c r="A2" s="149" t="s">
        <v>0</v>
      </c>
      <c r="B2" s="149"/>
      <c r="C2" s="149" t="s">
        <v>4</v>
      </c>
      <c r="D2" s="149"/>
      <c r="H2" s="150" t="s">
        <v>8</v>
      </c>
      <c r="I2" s="150"/>
      <c r="K2" s="151" t="s">
        <v>40</v>
      </c>
      <c r="L2" s="151"/>
    </row>
    <row r="3" spans="1:13" ht="30">
      <c r="A3" s="1" t="s">
        <v>1</v>
      </c>
      <c r="B3" s="1" t="s">
        <v>15</v>
      </c>
      <c r="C3" s="1" t="s">
        <v>1</v>
      </c>
      <c r="D3" s="1" t="s">
        <v>15</v>
      </c>
      <c r="E3" s="2" t="s">
        <v>3</v>
      </c>
      <c r="F3" s="2" t="s">
        <v>87</v>
      </c>
      <c r="G3" s="2" t="s">
        <v>97</v>
      </c>
      <c r="H3" s="3" t="s">
        <v>5</v>
      </c>
      <c r="I3" s="3" t="s">
        <v>6</v>
      </c>
      <c r="J3" s="3" t="s">
        <v>7</v>
      </c>
      <c r="K3" s="12" t="s">
        <v>38</v>
      </c>
      <c r="L3" s="16" t="s">
        <v>39</v>
      </c>
      <c r="M3" s="8" t="s">
        <v>19</v>
      </c>
    </row>
    <row r="4" spans="1:13">
      <c r="E4" s="2"/>
      <c r="F4" s="2"/>
      <c r="G4" s="2"/>
    </row>
    <row r="5" spans="1:13">
      <c r="A5" s="10" t="s">
        <v>20</v>
      </c>
      <c r="B5" s="10" t="s">
        <v>20</v>
      </c>
      <c r="C5" s="1">
        <v>209529</v>
      </c>
      <c r="D5" s="1">
        <v>315</v>
      </c>
      <c r="E5" s="2">
        <v>1</v>
      </c>
      <c r="F5" s="2">
        <v>25</v>
      </c>
      <c r="G5" s="2">
        <v>15</v>
      </c>
      <c r="H5" s="3" t="s">
        <v>16</v>
      </c>
      <c r="I5" s="3" t="s">
        <v>16</v>
      </c>
      <c r="J5" s="3">
        <v>58.3</v>
      </c>
      <c r="K5" s="14" t="s">
        <v>16</v>
      </c>
      <c r="L5" s="15" t="s">
        <v>44</v>
      </c>
      <c r="M5" s="12" t="s">
        <v>42</v>
      </c>
    </row>
    <row r="7" spans="1:13" s="26" customFormat="1">
      <c r="A7" s="26" t="s">
        <v>2</v>
      </c>
      <c r="B7" s="26" t="s">
        <v>20</v>
      </c>
      <c r="C7" s="26">
        <v>5</v>
      </c>
      <c r="D7" s="26">
        <v>315</v>
      </c>
      <c r="E7" s="26">
        <v>200</v>
      </c>
      <c r="F7" s="26">
        <v>2</v>
      </c>
      <c r="G7" s="2">
        <v>15</v>
      </c>
      <c r="H7" s="27">
        <v>35.61</v>
      </c>
      <c r="I7" s="27">
        <v>4.45</v>
      </c>
      <c r="J7" s="27">
        <v>43.02</v>
      </c>
      <c r="K7" s="28" t="s">
        <v>95</v>
      </c>
      <c r="L7" s="28"/>
    </row>
    <row r="8" spans="1:13" s="26" customFormat="1">
      <c r="A8" s="26" t="s">
        <v>2</v>
      </c>
      <c r="B8" s="26" t="s">
        <v>20</v>
      </c>
      <c r="C8" s="26">
        <v>10</v>
      </c>
      <c r="D8" s="26">
        <v>315</v>
      </c>
      <c r="E8" s="26">
        <v>200</v>
      </c>
      <c r="F8" s="26">
        <v>2</v>
      </c>
      <c r="G8" s="2">
        <v>15</v>
      </c>
      <c r="H8" s="27">
        <v>36.57</v>
      </c>
      <c r="I8" s="27">
        <v>3.77</v>
      </c>
      <c r="J8" s="27">
        <v>45.24</v>
      </c>
      <c r="K8" s="28" t="s">
        <v>96</v>
      </c>
      <c r="L8" s="28"/>
    </row>
    <row r="9" spans="1:13" s="26" customFormat="1">
      <c r="A9" s="26" t="s">
        <v>2</v>
      </c>
      <c r="B9" s="26" t="s">
        <v>20</v>
      </c>
      <c r="C9" s="26">
        <v>25</v>
      </c>
      <c r="D9" s="26">
        <v>315</v>
      </c>
      <c r="E9" s="26">
        <v>200</v>
      </c>
      <c r="F9" s="26">
        <v>2</v>
      </c>
      <c r="G9" s="2">
        <v>15</v>
      </c>
      <c r="H9" s="27">
        <v>37.659999999999997</v>
      </c>
      <c r="I9" s="27">
        <v>3.08</v>
      </c>
      <c r="J9" s="27">
        <v>47.3</v>
      </c>
      <c r="K9" s="28" t="s">
        <v>95</v>
      </c>
      <c r="L9" s="28"/>
    </row>
    <row r="10" spans="1:13" s="26" customFormat="1">
      <c r="A10" s="26" t="s">
        <v>2</v>
      </c>
      <c r="B10" s="26" t="s">
        <v>20</v>
      </c>
      <c r="C10" s="26">
        <v>50</v>
      </c>
      <c r="D10" s="26">
        <v>315</v>
      </c>
      <c r="E10" s="26">
        <v>200</v>
      </c>
      <c r="F10" s="26">
        <v>1</v>
      </c>
      <c r="G10" s="2">
        <v>15</v>
      </c>
      <c r="H10" s="27">
        <v>38.76</v>
      </c>
      <c r="I10" s="27">
        <v>2.67</v>
      </c>
      <c r="J10" s="27">
        <v>52.9</v>
      </c>
      <c r="K10" s="28" t="s">
        <v>94</v>
      </c>
      <c r="L10" s="28"/>
    </row>
    <row r="11" spans="1:13" s="26" customFormat="1">
      <c r="A11" s="26" t="s">
        <v>2</v>
      </c>
      <c r="B11" s="26" t="s">
        <v>20</v>
      </c>
      <c r="C11" s="26">
        <v>50</v>
      </c>
      <c r="D11" s="26">
        <v>315</v>
      </c>
      <c r="E11" s="26">
        <v>200</v>
      </c>
      <c r="F11" s="26">
        <v>2</v>
      </c>
      <c r="G11" s="2">
        <v>15</v>
      </c>
      <c r="H11" s="27">
        <v>38.76</v>
      </c>
      <c r="I11" s="27">
        <v>2.67</v>
      </c>
      <c r="J11" s="27">
        <v>52.9</v>
      </c>
      <c r="K11" s="28" t="s">
        <v>93</v>
      </c>
      <c r="L11" s="28"/>
    </row>
    <row r="12" spans="1:13" s="26" customFormat="1">
      <c r="A12" s="26" t="s">
        <v>2</v>
      </c>
      <c r="B12" s="26" t="s">
        <v>20</v>
      </c>
      <c r="C12" s="26">
        <v>50</v>
      </c>
      <c r="D12" s="26">
        <v>315</v>
      </c>
      <c r="E12" s="26">
        <v>200</v>
      </c>
      <c r="F12" s="26">
        <v>5</v>
      </c>
      <c r="G12" s="2">
        <v>15</v>
      </c>
      <c r="H12" s="27">
        <v>39.090000000000003</v>
      </c>
      <c r="I12" s="27">
        <v>2.89</v>
      </c>
      <c r="J12" s="27">
        <v>51.95</v>
      </c>
      <c r="K12" s="28" t="s">
        <v>92</v>
      </c>
      <c r="L12" s="28"/>
    </row>
    <row r="13" spans="1:13" s="26" customFormat="1">
      <c r="A13" s="26" t="s">
        <v>2</v>
      </c>
      <c r="B13" s="26" t="s">
        <v>20</v>
      </c>
      <c r="C13" s="26">
        <v>50</v>
      </c>
      <c r="D13" s="26">
        <v>315</v>
      </c>
      <c r="E13" s="26">
        <v>200</v>
      </c>
      <c r="F13" s="26">
        <v>10</v>
      </c>
      <c r="G13" s="2">
        <v>15</v>
      </c>
      <c r="H13" s="27">
        <v>38.99</v>
      </c>
      <c r="I13" s="27">
        <v>2.96</v>
      </c>
      <c r="J13" s="27">
        <v>51.45</v>
      </c>
      <c r="K13" s="28" t="s">
        <v>91</v>
      </c>
      <c r="L13" s="28"/>
    </row>
    <row r="14" spans="1:13" s="26" customFormat="1">
      <c r="A14" s="26" t="s">
        <v>2</v>
      </c>
      <c r="B14" s="26" t="s">
        <v>20</v>
      </c>
      <c r="C14" s="26">
        <v>100</v>
      </c>
      <c r="D14" s="26">
        <v>315</v>
      </c>
      <c r="E14" s="26">
        <v>200</v>
      </c>
      <c r="F14" s="26">
        <v>5</v>
      </c>
      <c r="G14" s="2">
        <v>15</v>
      </c>
      <c r="H14" s="27">
        <v>40.31</v>
      </c>
      <c r="I14" s="27">
        <v>2.37</v>
      </c>
      <c r="J14" s="27">
        <v>57.52</v>
      </c>
      <c r="K14" s="28" t="s">
        <v>90</v>
      </c>
      <c r="L14" s="28"/>
    </row>
    <row r="15" spans="1:13" s="26" customFormat="1">
      <c r="A15" s="26" t="s">
        <v>2</v>
      </c>
      <c r="B15" s="26" t="s">
        <v>20</v>
      </c>
      <c r="C15" s="26">
        <v>100</v>
      </c>
      <c r="D15" s="26">
        <v>315</v>
      </c>
      <c r="E15" s="26">
        <v>200</v>
      </c>
      <c r="F15" s="26">
        <v>10</v>
      </c>
      <c r="G15" s="2">
        <v>15</v>
      </c>
      <c r="H15" s="27">
        <v>40.47</v>
      </c>
      <c r="I15" s="27">
        <v>2.42</v>
      </c>
      <c r="J15" s="27">
        <v>58.32</v>
      </c>
      <c r="K15" s="28" t="s">
        <v>89</v>
      </c>
      <c r="L15" s="28"/>
    </row>
    <row r="16" spans="1:13" s="26" customFormat="1">
      <c r="A16" s="26" t="s">
        <v>2</v>
      </c>
      <c r="B16" s="26" t="s">
        <v>20</v>
      </c>
      <c r="C16" s="26">
        <v>100</v>
      </c>
      <c r="D16" s="26">
        <v>315</v>
      </c>
      <c r="E16" s="26">
        <v>200</v>
      </c>
      <c r="F16" s="2">
        <v>25</v>
      </c>
      <c r="G16" s="2">
        <v>15</v>
      </c>
      <c r="H16" s="27">
        <v>41.07</v>
      </c>
      <c r="I16" s="27">
        <v>2.82</v>
      </c>
      <c r="J16" s="27">
        <v>55.38</v>
      </c>
      <c r="K16" s="28" t="s">
        <v>88</v>
      </c>
      <c r="L16" s="28"/>
    </row>
    <row r="17" spans="1:13" s="26" customFormat="1">
      <c r="A17" s="26" t="s">
        <v>2</v>
      </c>
      <c r="B17" s="26" t="s">
        <v>20</v>
      </c>
      <c r="C17" s="26">
        <v>250</v>
      </c>
      <c r="D17" s="26">
        <v>315</v>
      </c>
      <c r="E17" s="26">
        <v>200</v>
      </c>
      <c r="F17" s="2">
        <v>25</v>
      </c>
      <c r="G17" s="2">
        <v>15</v>
      </c>
      <c r="H17" s="27">
        <v>44.11</v>
      </c>
      <c r="I17" s="27">
        <v>2.23</v>
      </c>
      <c r="J17" s="27">
        <v>61.6</v>
      </c>
      <c r="K17" s="28" t="s">
        <v>86</v>
      </c>
      <c r="L17" s="28"/>
    </row>
    <row r="18" spans="1:13" s="26" customFormat="1">
      <c r="A18" s="26" t="s">
        <v>2</v>
      </c>
      <c r="B18" s="26" t="s">
        <v>20</v>
      </c>
      <c r="C18" s="26">
        <v>500</v>
      </c>
      <c r="D18" s="26">
        <v>315</v>
      </c>
      <c r="E18" s="26">
        <v>200</v>
      </c>
      <c r="F18" s="2">
        <v>25</v>
      </c>
      <c r="G18" s="2">
        <v>15</v>
      </c>
      <c r="H18" s="27">
        <v>45.77</v>
      </c>
      <c r="I18" s="27">
        <v>1.72</v>
      </c>
      <c r="J18" s="27">
        <v>64.760000000000005</v>
      </c>
      <c r="K18" s="28" t="s">
        <v>85</v>
      </c>
      <c r="L18" s="28"/>
    </row>
    <row r="19" spans="1:13" s="26" customFormat="1">
      <c r="A19" s="26" t="s">
        <v>2</v>
      </c>
      <c r="B19" s="26" t="s">
        <v>20</v>
      </c>
      <c r="C19" s="26">
        <v>1000</v>
      </c>
      <c r="D19" s="26">
        <v>315</v>
      </c>
      <c r="E19" s="26">
        <v>200</v>
      </c>
      <c r="F19" s="2">
        <v>5</v>
      </c>
      <c r="G19" s="2">
        <v>15</v>
      </c>
      <c r="H19" s="27">
        <v>46.22</v>
      </c>
      <c r="I19" s="27">
        <v>0.99</v>
      </c>
      <c r="J19" s="27">
        <v>66.25</v>
      </c>
      <c r="K19" s="28" t="s">
        <v>102</v>
      </c>
      <c r="L19" s="28"/>
    </row>
    <row r="20" spans="1:13" s="26" customFormat="1">
      <c r="A20" s="26" t="s">
        <v>2</v>
      </c>
      <c r="B20" s="26" t="s">
        <v>20</v>
      </c>
      <c r="C20" s="26">
        <v>1000</v>
      </c>
      <c r="D20" s="26">
        <v>315</v>
      </c>
      <c r="E20" s="26">
        <v>200</v>
      </c>
      <c r="F20" s="2">
        <v>10</v>
      </c>
      <c r="G20" s="2">
        <v>15</v>
      </c>
      <c r="H20" s="27">
        <v>46.43</v>
      </c>
      <c r="I20" s="27">
        <v>1.08</v>
      </c>
      <c r="J20" s="27">
        <v>66.3</v>
      </c>
      <c r="K20" s="28" t="s">
        <v>101</v>
      </c>
      <c r="L20" s="28"/>
    </row>
    <row r="21" spans="1:13" s="26" customFormat="1">
      <c r="A21" s="26" t="s">
        <v>2</v>
      </c>
      <c r="B21" s="26" t="s">
        <v>20</v>
      </c>
      <c r="C21" s="26">
        <v>1000</v>
      </c>
      <c r="D21" s="26">
        <v>315</v>
      </c>
      <c r="E21" s="26">
        <v>200</v>
      </c>
      <c r="F21" s="2">
        <v>25</v>
      </c>
      <c r="G21" s="2">
        <v>1</v>
      </c>
      <c r="H21" s="27">
        <v>44.46</v>
      </c>
      <c r="I21" s="27">
        <v>1.21</v>
      </c>
      <c r="J21" s="27">
        <v>44.83</v>
      </c>
      <c r="K21" s="28" t="s">
        <v>99</v>
      </c>
      <c r="L21" s="28"/>
    </row>
    <row r="22" spans="1:13" s="26" customFormat="1">
      <c r="A22" s="26" t="s">
        <v>2</v>
      </c>
      <c r="B22" s="26" t="s">
        <v>20</v>
      </c>
      <c r="C22" s="26">
        <v>1000</v>
      </c>
      <c r="D22" s="26">
        <v>315</v>
      </c>
      <c r="E22" s="26">
        <v>200</v>
      </c>
      <c r="F22" s="2">
        <v>25</v>
      </c>
      <c r="G22" s="2">
        <v>5</v>
      </c>
      <c r="H22" s="27">
        <v>49.11</v>
      </c>
      <c r="I22" s="27">
        <v>1.39</v>
      </c>
      <c r="J22" s="27">
        <v>61.33</v>
      </c>
      <c r="K22" s="28" t="s">
        <v>98</v>
      </c>
      <c r="L22" s="28"/>
    </row>
    <row r="23" spans="1:13">
      <c r="A23" s="1" t="s">
        <v>2</v>
      </c>
      <c r="B23" s="10" t="s">
        <v>20</v>
      </c>
      <c r="C23" s="1">
        <v>1000</v>
      </c>
      <c r="D23" s="1">
        <v>315</v>
      </c>
      <c r="E23" s="1">
        <v>200</v>
      </c>
      <c r="F23" s="2">
        <v>25</v>
      </c>
      <c r="G23" s="2">
        <v>15</v>
      </c>
      <c r="H23" s="3">
        <v>47.82</v>
      </c>
      <c r="I23" s="3">
        <v>1.34</v>
      </c>
      <c r="J23" s="3">
        <v>65.73</v>
      </c>
      <c r="K23" s="12" t="s">
        <v>21</v>
      </c>
      <c r="L23" s="12" t="s">
        <v>41</v>
      </c>
      <c r="M23" s="13" t="s">
        <v>43</v>
      </c>
    </row>
    <row r="24" spans="1:13" s="26" customFormat="1">
      <c r="A24" s="26" t="s">
        <v>2</v>
      </c>
      <c r="B24" s="26" t="s">
        <v>20</v>
      </c>
      <c r="C24" s="26">
        <v>1000</v>
      </c>
      <c r="D24" s="26">
        <v>315</v>
      </c>
      <c r="E24" s="26">
        <v>200</v>
      </c>
      <c r="F24" s="2">
        <v>25</v>
      </c>
      <c r="G24" s="2">
        <v>25</v>
      </c>
      <c r="H24" s="27">
        <v>47.82</v>
      </c>
      <c r="I24" s="27">
        <v>1.39</v>
      </c>
      <c r="J24" s="27">
        <v>65.819999999999993</v>
      </c>
      <c r="K24" s="28" t="s">
        <v>100</v>
      </c>
      <c r="L24" s="28"/>
    </row>
    <row r="25" spans="1:13">
      <c r="A25" s="1" t="s">
        <v>2</v>
      </c>
      <c r="B25" s="10" t="s">
        <v>20</v>
      </c>
      <c r="C25" s="1">
        <v>2500</v>
      </c>
      <c r="D25" s="1">
        <v>315</v>
      </c>
      <c r="E25" s="1">
        <v>100</v>
      </c>
      <c r="F25" s="2">
        <v>25</v>
      </c>
      <c r="G25" s="2">
        <v>15</v>
      </c>
      <c r="H25" s="3">
        <v>50.59</v>
      </c>
      <c r="I25" s="3">
        <v>1.03</v>
      </c>
      <c r="J25" s="3">
        <v>66.3</v>
      </c>
      <c r="K25" s="12" t="s">
        <v>22</v>
      </c>
      <c r="L25" s="18" t="s">
        <v>45</v>
      </c>
      <c r="M25" s="17" t="s">
        <v>46</v>
      </c>
    </row>
    <row r="26" spans="1:13">
      <c r="A26" s="1" t="s">
        <v>2</v>
      </c>
      <c r="B26" s="10" t="s">
        <v>20</v>
      </c>
      <c r="C26" s="1">
        <v>5000</v>
      </c>
      <c r="D26" s="1">
        <v>315</v>
      </c>
      <c r="E26" s="1">
        <v>100</v>
      </c>
      <c r="F26" s="2">
        <v>25</v>
      </c>
      <c r="G26" s="2">
        <v>15</v>
      </c>
      <c r="H26" s="3">
        <v>53.42</v>
      </c>
      <c r="I26" s="3">
        <v>0.81</v>
      </c>
      <c r="J26" s="3">
        <v>66.3</v>
      </c>
      <c r="L26" s="18" t="s">
        <v>48</v>
      </c>
      <c r="M26" s="17" t="s">
        <v>47</v>
      </c>
    </row>
    <row r="27" spans="1:13">
      <c r="A27" s="1" t="s">
        <v>2</v>
      </c>
      <c r="B27" s="10" t="s">
        <v>20</v>
      </c>
      <c r="C27" s="1">
        <v>10000</v>
      </c>
      <c r="D27" s="1">
        <v>315</v>
      </c>
      <c r="E27" s="1">
        <v>100</v>
      </c>
      <c r="F27" s="2">
        <v>25</v>
      </c>
      <c r="G27" s="2">
        <v>15</v>
      </c>
      <c r="H27" s="3">
        <v>56.59</v>
      </c>
      <c r="I27" s="3">
        <v>0.65</v>
      </c>
      <c r="J27" s="3">
        <v>65.3</v>
      </c>
      <c r="K27" s="12" t="s">
        <v>23</v>
      </c>
      <c r="L27" s="18" t="s">
        <v>49</v>
      </c>
      <c r="M27" s="17" t="s">
        <v>50</v>
      </c>
    </row>
    <row r="28" spans="1:13">
      <c r="A28" s="1" t="s">
        <v>2</v>
      </c>
      <c r="B28" s="10" t="s">
        <v>20</v>
      </c>
      <c r="C28" s="1">
        <v>20000</v>
      </c>
      <c r="D28" s="1">
        <v>315</v>
      </c>
      <c r="E28" s="1">
        <v>100</v>
      </c>
      <c r="F28" s="2">
        <v>25</v>
      </c>
      <c r="G28" s="2">
        <v>15</v>
      </c>
      <c r="H28" s="3">
        <v>57.91</v>
      </c>
      <c r="I28" s="3">
        <v>0.48</v>
      </c>
      <c r="J28" s="3">
        <v>63.79</v>
      </c>
    </row>
    <row r="30" spans="1:13">
      <c r="A30" s="1" t="s">
        <v>10</v>
      </c>
      <c r="B30" s="10" t="s">
        <v>20</v>
      </c>
      <c r="C30" s="1" t="s">
        <v>11</v>
      </c>
      <c r="D30" s="1">
        <v>315</v>
      </c>
      <c r="E30" s="1">
        <v>200</v>
      </c>
      <c r="F30" s="2">
        <v>25</v>
      </c>
      <c r="G30" s="2">
        <v>15</v>
      </c>
      <c r="H30" s="3">
        <v>46.45</v>
      </c>
      <c r="I30" s="3">
        <v>2.46</v>
      </c>
      <c r="J30" s="3">
        <v>63.64</v>
      </c>
      <c r="K30" s="12" t="s">
        <v>24</v>
      </c>
    </row>
    <row r="31" spans="1:13">
      <c r="A31" s="1" t="s">
        <v>10</v>
      </c>
      <c r="B31" s="10" t="s">
        <v>20</v>
      </c>
      <c r="C31" s="1" t="s">
        <v>12</v>
      </c>
      <c r="D31" s="1">
        <v>315</v>
      </c>
      <c r="E31" s="1">
        <v>80</v>
      </c>
      <c r="F31" s="2">
        <v>25</v>
      </c>
      <c r="G31" s="2">
        <v>15</v>
      </c>
      <c r="H31" s="3">
        <v>49.53</v>
      </c>
      <c r="I31" s="3">
        <v>1.91</v>
      </c>
      <c r="J31" s="3">
        <v>65.459999999999994</v>
      </c>
      <c r="K31" s="12" t="s">
        <v>25</v>
      </c>
    </row>
    <row r="32" spans="1:13">
      <c r="A32" s="1" t="s">
        <v>10</v>
      </c>
      <c r="B32" s="10" t="s">
        <v>20</v>
      </c>
      <c r="C32" s="1" t="s">
        <v>13</v>
      </c>
      <c r="D32" s="1">
        <v>315</v>
      </c>
      <c r="E32" s="1">
        <v>40</v>
      </c>
      <c r="F32" s="2">
        <v>25</v>
      </c>
      <c r="G32" s="2">
        <v>15</v>
      </c>
      <c r="H32" s="3">
        <v>52.66</v>
      </c>
      <c r="I32" s="3">
        <v>1.23</v>
      </c>
      <c r="J32" s="3">
        <v>65.77</v>
      </c>
      <c r="K32" s="12" t="s">
        <v>26</v>
      </c>
    </row>
    <row r="33" spans="1:13">
      <c r="A33" s="1" t="s">
        <v>10</v>
      </c>
      <c r="B33" s="10" t="s">
        <v>20</v>
      </c>
      <c r="C33" s="1" t="s">
        <v>14</v>
      </c>
      <c r="D33" s="1">
        <v>315</v>
      </c>
      <c r="E33" s="1">
        <v>20</v>
      </c>
      <c r="F33" s="2">
        <v>25</v>
      </c>
      <c r="G33" s="2">
        <v>15</v>
      </c>
      <c r="H33" s="3">
        <v>55.89</v>
      </c>
      <c r="I33" s="3">
        <v>0.89</v>
      </c>
      <c r="J33" s="3">
        <v>64.72</v>
      </c>
      <c r="K33" s="12" t="s">
        <v>27</v>
      </c>
    </row>
    <row r="34" spans="1:13">
      <c r="A34" s="1" t="s">
        <v>10</v>
      </c>
      <c r="B34" s="10" t="s">
        <v>20</v>
      </c>
      <c r="C34" s="1" t="s">
        <v>17</v>
      </c>
      <c r="D34" s="1">
        <v>315</v>
      </c>
      <c r="E34" s="1">
        <v>10</v>
      </c>
      <c r="F34" s="2">
        <v>25</v>
      </c>
      <c r="G34" s="2">
        <v>15</v>
      </c>
      <c r="H34" s="3">
        <v>57.42</v>
      </c>
      <c r="I34" s="3">
        <v>0.59</v>
      </c>
      <c r="J34" s="3">
        <v>62.79</v>
      </c>
      <c r="K34" s="12" t="s">
        <v>28</v>
      </c>
    </row>
    <row r="36" spans="1:13" s="8" customFormat="1">
      <c r="A36" s="8" t="s">
        <v>2</v>
      </c>
      <c r="B36" s="8" t="s">
        <v>2</v>
      </c>
      <c r="C36" s="8">
        <v>1000</v>
      </c>
      <c r="D36" s="8">
        <v>78</v>
      </c>
      <c r="E36" s="8">
        <v>200</v>
      </c>
      <c r="F36" s="2">
        <v>25</v>
      </c>
      <c r="G36" s="2">
        <v>15</v>
      </c>
      <c r="H36" s="9">
        <v>45.7</v>
      </c>
      <c r="I36" s="9">
        <v>1.53</v>
      </c>
      <c r="J36" s="9">
        <v>63.97</v>
      </c>
      <c r="K36" s="12" t="s">
        <v>29</v>
      </c>
      <c r="L36" s="12"/>
    </row>
    <row r="37" spans="1:13" s="8" customFormat="1">
      <c r="A37" s="8" t="s">
        <v>2</v>
      </c>
      <c r="B37" s="8" t="s">
        <v>2</v>
      </c>
      <c r="C37" s="8">
        <v>2500</v>
      </c>
      <c r="D37" s="8">
        <v>78</v>
      </c>
      <c r="E37" s="8">
        <v>200</v>
      </c>
      <c r="F37" s="2">
        <v>25</v>
      </c>
      <c r="G37" s="2">
        <v>15</v>
      </c>
      <c r="H37" s="9">
        <v>48.09</v>
      </c>
      <c r="I37" s="9">
        <v>1.34</v>
      </c>
      <c r="J37" s="9">
        <v>65.900000000000006</v>
      </c>
      <c r="K37" s="12" t="s">
        <v>30</v>
      </c>
      <c r="L37" s="12"/>
    </row>
    <row r="38" spans="1:13" s="8" customFormat="1">
      <c r="A38" s="8" t="s">
        <v>2</v>
      </c>
      <c r="B38" s="8" t="s">
        <v>2</v>
      </c>
      <c r="C38" s="8">
        <v>5000</v>
      </c>
      <c r="D38" s="8">
        <v>78</v>
      </c>
      <c r="E38" s="8">
        <v>200</v>
      </c>
      <c r="F38" s="2">
        <v>25</v>
      </c>
      <c r="G38" s="2">
        <v>15</v>
      </c>
      <c r="H38" s="9">
        <v>51.16</v>
      </c>
      <c r="I38" s="9">
        <v>1.22</v>
      </c>
      <c r="J38" s="9">
        <v>66.02</v>
      </c>
      <c r="K38" s="12" t="s">
        <v>31</v>
      </c>
      <c r="L38" s="12"/>
    </row>
    <row r="39" spans="1:13" s="8" customFormat="1">
      <c r="A39" s="8" t="s">
        <v>2</v>
      </c>
      <c r="B39" s="8" t="s">
        <v>2</v>
      </c>
      <c r="C39" s="8">
        <v>10000</v>
      </c>
      <c r="D39" s="8">
        <v>78</v>
      </c>
      <c r="E39" s="8">
        <v>100</v>
      </c>
      <c r="F39" s="2">
        <v>25</v>
      </c>
      <c r="G39" s="2">
        <v>15</v>
      </c>
      <c r="H39" s="9">
        <v>53.7</v>
      </c>
      <c r="I39" s="9">
        <v>1.05</v>
      </c>
      <c r="J39" s="9">
        <v>64.87</v>
      </c>
      <c r="K39" s="12" t="s">
        <v>32</v>
      </c>
      <c r="L39" s="12"/>
    </row>
    <row r="40" spans="1:13" s="8" customFormat="1">
      <c r="A40" s="8" t="s">
        <v>2</v>
      </c>
      <c r="B40" s="8" t="s">
        <v>2</v>
      </c>
      <c r="C40" s="8">
        <v>1000</v>
      </c>
      <c r="D40" s="8">
        <v>157</v>
      </c>
      <c r="E40" s="8">
        <v>200</v>
      </c>
      <c r="F40" s="2">
        <v>25</v>
      </c>
      <c r="G40" s="2">
        <v>15</v>
      </c>
      <c r="H40" s="9">
        <v>46.65</v>
      </c>
      <c r="I40" s="9">
        <v>1.52</v>
      </c>
      <c r="J40" s="9">
        <v>65.489999999999995</v>
      </c>
      <c r="K40" s="12" t="s">
        <v>33</v>
      </c>
      <c r="L40" s="12"/>
    </row>
    <row r="41" spans="1:13" s="6" customFormat="1">
      <c r="A41" s="6" t="s">
        <v>2</v>
      </c>
      <c r="B41" s="6" t="s">
        <v>2</v>
      </c>
      <c r="C41" s="6">
        <v>2500</v>
      </c>
      <c r="D41" s="6">
        <v>157</v>
      </c>
      <c r="E41" s="6">
        <v>200</v>
      </c>
      <c r="F41" s="2">
        <v>25</v>
      </c>
      <c r="G41" s="2">
        <v>15</v>
      </c>
      <c r="H41" s="7">
        <v>49.5</v>
      </c>
      <c r="I41" s="7">
        <v>1.3</v>
      </c>
      <c r="J41" s="7">
        <v>66.760000000000005</v>
      </c>
      <c r="K41" s="12" t="s">
        <v>34</v>
      </c>
      <c r="L41" s="12"/>
    </row>
    <row r="42" spans="1:13" s="8" customFormat="1">
      <c r="A42" s="8" t="s">
        <v>2</v>
      </c>
      <c r="B42" s="8" t="s">
        <v>2</v>
      </c>
      <c r="C42" s="8">
        <v>2500</v>
      </c>
      <c r="D42" s="8">
        <v>157</v>
      </c>
      <c r="E42" s="8">
        <v>200</v>
      </c>
      <c r="F42" s="2">
        <v>25</v>
      </c>
      <c r="G42" s="2">
        <v>15</v>
      </c>
      <c r="H42" s="9">
        <v>49.36</v>
      </c>
      <c r="I42" s="9">
        <v>1.1200000000000001</v>
      </c>
      <c r="J42" s="9">
        <v>67.180000000000007</v>
      </c>
      <c r="K42" s="12" t="s">
        <v>35</v>
      </c>
      <c r="L42" s="12"/>
      <c r="M42" s="11" t="s">
        <v>18</v>
      </c>
    </row>
    <row r="43" spans="1:13" s="4" customFormat="1">
      <c r="A43" s="4" t="s">
        <v>2</v>
      </c>
      <c r="B43" s="4" t="s">
        <v>2</v>
      </c>
      <c r="C43" s="4">
        <v>5000</v>
      </c>
      <c r="D43" s="4">
        <v>157</v>
      </c>
      <c r="E43" s="4">
        <v>100</v>
      </c>
      <c r="F43" s="2">
        <v>25</v>
      </c>
      <c r="G43" s="2">
        <v>15</v>
      </c>
      <c r="H43" s="5">
        <v>52.17</v>
      </c>
      <c r="I43" s="5">
        <v>1.1599999999999999</v>
      </c>
      <c r="J43" s="5">
        <v>66.3</v>
      </c>
      <c r="K43" s="12" t="s">
        <v>36</v>
      </c>
      <c r="L43" s="12"/>
    </row>
    <row r="44" spans="1:13">
      <c r="A44" s="1" t="s">
        <v>2</v>
      </c>
      <c r="B44" s="1" t="s">
        <v>2</v>
      </c>
      <c r="C44" s="1">
        <v>10000</v>
      </c>
      <c r="D44" s="1">
        <v>157</v>
      </c>
      <c r="E44" s="1">
        <v>100</v>
      </c>
      <c r="F44" s="2">
        <v>25</v>
      </c>
      <c r="G44" s="2">
        <v>15</v>
      </c>
      <c r="H44" s="3">
        <v>55.14</v>
      </c>
      <c r="I44" s="3">
        <v>0.97</v>
      </c>
      <c r="J44" s="3">
        <v>65.540000000000006</v>
      </c>
      <c r="K44" s="12" t="s">
        <v>37</v>
      </c>
    </row>
  </sheetData>
  <mergeCells count="5">
    <mergeCell ref="A2:B2"/>
    <mergeCell ref="C2:D2"/>
    <mergeCell ref="H2:I2"/>
    <mergeCell ref="H1:J1"/>
    <mergeCell ref="K2:L2"/>
  </mergeCells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K10" sqref="K10"/>
    </sheetView>
  </sheetViews>
  <sheetFormatPr defaultRowHeight="15"/>
  <cols>
    <col min="1" max="2" width="25.7109375" style="19" customWidth="1"/>
    <col min="3" max="6" width="10.7109375" style="19" customWidth="1"/>
    <col min="7" max="9" width="10.7109375" style="24" customWidth="1"/>
    <col min="10" max="11" width="10.7109375" style="21" customWidth="1"/>
    <col min="12" max="12" width="37.7109375" style="19" customWidth="1"/>
    <col min="13" max="16384" width="9.140625" style="19"/>
  </cols>
  <sheetData>
    <row r="1" spans="1:12">
      <c r="G1" s="152" t="s">
        <v>9</v>
      </c>
      <c r="H1" s="152"/>
      <c r="I1" s="152"/>
    </row>
    <row r="2" spans="1:12">
      <c r="A2" s="149" t="s">
        <v>0</v>
      </c>
      <c r="B2" s="149"/>
      <c r="C2" s="149" t="s">
        <v>4</v>
      </c>
      <c r="D2" s="149"/>
      <c r="G2" s="152" t="s">
        <v>8</v>
      </c>
      <c r="H2" s="152"/>
      <c r="J2" s="22"/>
      <c r="K2" s="22"/>
    </row>
    <row r="3" spans="1:12" ht="45">
      <c r="A3" s="19" t="s">
        <v>1</v>
      </c>
      <c r="B3" s="19" t="s">
        <v>15</v>
      </c>
      <c r="C3" s="19" t="s">
        <v>1</v>
      </c>
      <c r="D3" s="19" t="s">
        <v>15</v>
      </c>
      <c r="E3" s="2" t="s">
        <v>3</v>
      </c>
      <c r="F3" s="2" t="s">
        <v>51</v>
      </c>
      <c r="G3" s="24" t="s">
        <v>5</v>
      </c>
      <c r="H3" s="24" t="s">
        <v>6</v>
      </c>
      <c r="I3" s="24" t="s">
        <v>7</v>
      </c>
      <c r="J3" s="21" t="s">
        <v>40</v>
      </c>
      <c r="K3" s="23" t="s">
        <v>134</v>
      </c>
      <c r="L3" s="19" t="s">
        <v>19</v>
      </c>
    </row>
    <row r="4" spans="1:12">
      <c r="E4" s="2"/>
      <c r="F4" s="2"/>
    </row>
    <row r="5" spans="1:12">
      <c r="A5" s="19" t="s">
        <v>2</v>
      </c>
      <c r="B5" s="19" t="s">
        <v>20</v>
      </c>
      <c r="C5" s="19">
        <v>1000</v>
      </c>
      <c r="D5" s="19">
        <v>315</v>
      </c>
      <c r="E5" s="19">
        <v>180</v>
      </c>
      <c r="F5" s="19">
        <v>1</v>
      </c>
      <c r="G5" s="24">
        <v>47.8</v>
      </c>
      <c r="H5" s="24">
        <v>1.4</v>
      </c>
      <c r="I5" s="24">
        <v>65.55</v>
      </c>
      <c r="J5" s="21" t="s">
        <v>54</v>
      </c>
      <c r="K5" s="21" t="s">
        <v>52</v>
      </c>
    </row>
    <row r="6" spans="1:12">
      <c r="A6" s="19" t="s">
        <v>2</v>
      </c>
      <c r="B6" s="19" t="s">
        <v>20</v>
      </c>
      <c r="C6" s="19">
        <v>1000</v>
      </c>
      <c r="D6" s="19">
        <v>315</v>
      </c>
      <c r="E6" s="19">
        <v>180</v>
      </c>
      <c r="F6" s="19">
        <v>3</v>
      </c>
      <c r="G6" s="24">
        <v>47.8</v>
      </c>
      <c r="H6" s="24">
        <v>1.4</v>
      </c>
      <c r="I6" s="24">
        <v>65.569999999999993</v>
      </c>
      <c r="J6" s="21" t="s">
        <v>55</v>
      </c>
      <c r="K6" s="21" t="s">
        <v>69</v>
      </c>
    </row>
    <row r="7" spans="1:12">
      <c r="A7" s="19" t="s">
        <v>2</v>
      </c>
      <c r="B7" s="19" t="s">
        <v>20</v>
      </c>
      <c r="C7" s="19">
        <v>1000</v>
      </c>
      <c r="D7" s="19">
        <v>315</v>
      </c>
      <c r="E7" s="19">
        <v>180</v>
      </c>
      <c r="F7" s="19">
        <v>9</v>
      </c>
      <c r="G7" s="24">
        <v>47.8</v>
      </c>
      <c r="H7" s="24">
        <v>1.4</v>
      </c>
      <c r="I7" s="24">
        <v>65.569999999999993</v>
      </c>
      <c r="J7" s="21" t="s">
        <v>56</v>
      </c>
      <c r="K7" s="21" t="s">
        <v>70</v>
      </c>
    </row>
    <row r="8" spans="1:12">
      <c r="A8" s="19" t="s">
        <v>2</v>
      </c>
      <c r="B8" s="19" t="s">
        <v>20</v>
      </c>
      <c r="C8" s="19">
        <v>1000</v>
      </c>
      <c r="D8" s="19">
        <v>315</v>
      </c>
      <c r="E8" s="19">
        <v>180</v>
      </c>
      <c r="F8" s="19">
        <v>30</v>
      </c>
      <c r="G8" s="24">
        <v>47.8</v>
      </c>
      <c r="H8" s="24">
        <v>1.4</v>
      </c>
      <c r="I8" s="24">
        <v>65.569999999999993</v>
      </c>
      <c r="J8" s="21" t="s">
        <v>57</v>
      </c>
      <c r="K8" s="21" t="s">
        <v>71</v>
      </c>
    </row>
    <row r="9" spans="1:12">
      <c r="A9" s="19" t="s">
        <v>2</v>
      </c>
      <c r="B9" s="19" t="s">
        <v>20</v>
      </c>
      <c r="C9" s="19">
        <v>1000</v>
      </c>
      <c r="D9" s="19">
        <v>315</v>
      </c>
      <c r="E9" s="19">
        <v>180</v>
      </c>
      <c r="F9" s="19">
        <v>60</v>
      </c>
      <c r="G9" s="24">
        <v>47.8</v>
      </c>
      <c r="H9" s="24">
        <v>1.4</v>
      </c>
      <c r="I9" s="24">
        <v>65.569999999999993</v>
      </c>
      <c r="J9" s="21" t="s">
        <v>74</v>
      </c>
      <c r="K9" s="21" t="s">
        <v>75</v>
      </c>
    </row>
    <row r="11" spans="1:12">
      <c r="A11" s="19" t="s">
        <v>2</v>
      </c>
      <c r="B11" s="19" t="s">
        <v>20</v>
      </c>
      <c r="C11" s="19">
        <v>2500</v>
      </c>
      <c r="D11" s="19">
        <v>315</v>
      </c>
      <c r="E11" s="19">
        <v>180</v>
      </c>
      <c r="F11" s="19">
        <v>1</v>
      </c>
      <c r="G11" s="24">
        <v>50.68</v>
      </c>
      <c r="H11" s="24">
        <v>1.05</v>
      </c>
      <c r="I11" s="24">
        <v>66.66</v>
      </c>
      <c r="J11" s="21" t="s">
        <v>53</v>
      </c>
      <c r="K11" s="21" t="s">
        <v>52</v>
      </c>
    </row>
    <row r="12" spans="1:12">
      <c r="A12" s="19" t="s">
        <v>2</v>
      </c>
      <c r="B12" s="19" t="s">
        <v>20</v>
      </c>
      <c r="C12" s="19">
        <v>2500</v>
      </c>
      <c r="D12" s="19">
        <v>315</v>
      </c>
      <c r="E12" s="19">
        <v>180</v>
      </c>
      <c r="F12" s="19">
        <v>3</v>
      </c>
      <c r="G12" s="24">
        <v>50.68</v>
      </c>
      <c r="H12" s="24">
        <v>1.05</v>
      </c>
      <c r="I12" s="24">
        <v>66.66</v>
      </c>
      <c r="J12" s="21" t="s">
        <v>58</v>
      </c>
      <c r="K12" s="21" t="s">
        <v>72</v>
      </c>
    </row>
    <row r="13" spans="1:12">
      <c r="A13" s="19" t="s">
        <v>2</v>
      </c>
      <c r="B13" s="19" t="s">
        <v>20</v>
      </c>
      <c r="C13" s="19">
        <v>2500</v>
      </c>
      <c r="D13" s="19">
        <v>315</v>
      </c>
      <c r="E13" s="19">
        <v>180</v>
      </c>
      <c r="F13" s="19">
        <v>9</v>
      </c>
      <c r="G13" s="24">
        <v>50.68</v>
      </c>
      <c r="H13" s="24">
        <v>1.05</v>
      </c>
      <c r="I13" s="24">
        <v>66.66</v>
      </c>
      <c r="J13" s="21" t="s">
        <v>59</v>
      </c>
      <c r="K13" s="21" t="s">
        <v>73</v>
      </c>
    </row>
    <row r="14" spans="1:12">
      <c r="A14" s="19" t="s">
        <v>2</v>
      </c>
      <c r="B14" s="19" t="s">
        <v>20</v>
      </c>
      <c r="C14" s="19">
        <v>2500</v>
      </c>
      <c r="D14" s="19">
        <v>315</v>
      </c>
      <c r="E14" s="19">
        <v>180</v>
      </c>
      <c r="F14" s="19">
        <v>30</v>
      </c>
      <c r="G14" s="24">
        <v>50.68</v>
      </c>
      <c r="H14" s="24">
        <v>1.05</v>
      </c>
      <c r="I14" s="24">
        <v>66.66</v>
      </c>
      <c r="J14" s="21" t="s">
        <v>60</v>
      </c>
      <c r="K14" s="21" t="s">
        <v>76</v>
      </c>
    </row>
    <row r="15" spans="1:12">
      <c r="A15" s="19" t="s">
        <v>2</v>
      </c>
      <c r="B15" s="19" t="s">
        <v>20</v>
      </c>
      <c r="C15" s="19">
        <v>2500</v>
      </c>
      <c r="D15" s="19">
        <v>315</v>
      </c>
      <c r="E15" s="19">
        <v>180</v>
      </c>
      <c r="F15" s="19">
        <v>60</v>
      </c>
      <c r="G15" s="24">
        <v>50.68</v>
      </c>
      <c r="H15" s="24">
        <v>1.05</v>
      </c>
      <c r="I15" s="24">
        <v>66.66</v>
      </c>
      <c r="J15" s="21" t="s">
        <v>83</v>
      </c>
      <c r="K15" s="21" t="s">
        <v>84</v>
      </c>
    </row>
    <row r="17" spans="1:11">
      <c r="A17" s="19" t="s">
        <v>2</v>
      </c>
      <c r="B17" s="19" t="s">
        <v>20</v>
      </c>
      <c r="C17" s="19">
        <v>5000</v>
      </c>
      <c r="D17" s="19">
        <v>315</v>
      </c>
      <c r="E17" s="19">
        <v>180</v>
      </c>
      <c r="F17" s="19">
        <v>1</v>
      </c>
      <c r="G17" s="24">
        <v>53.53</v>
      </c>
      <c r="H17" s="24">
        <v>0.79</v>
      </c>
      <c r="I17" s="24">
        <v>66.62</v>
      </c>
      <c r="J17" s="21" t="s">
        <v>61</v>
      </c>
      <c r="K17" s="21" t="s">
        <v>52</v>
      </c>
    </row>
    <row r="18" spans="1:11">
      <c r="A18" s="19" t="s">
        <v>2</v>
      </c>
      <c r="B18" s="19" t="s">
        <v>20</v>
      </c>
      <c r="C18" s="19">
        <v>5000</v>
      </c>
      <c r="D18" s="19">
        <v>315</v>
      </c>
      <c r="E18" s="19">
        <v>180</v>
      </c>
      <c r="F18" s="19">
        <v>3</v>
      </c>
      <c r="G18" s="24">
        <v>53.53</v>
      </c>
      <c r="H18" s="24">
        <v>0.79</v>
      </c>
      <c r="I18" s="24">
        <v>66.62</v>
      </c>
      <c r="J18" s="21" t="s">
        <v>62</v>
      </c>
      <c r="K18" s="21" t="s">
        <v>77</v>
      </c>
    </row>
    <row r="19" spans="1:11">
      <c r="A19" s="19" t="s">
        <v>2</v>
      </c>
      <c r="B19" s="19" t="s">
        <v>20</v>
      </c>
      <c r="C19" s="19">
        <v>5000</v>
      </c>
      <c r="D19" s="19">
        <v>315</v>
      </c>
      <c r="E19" s="19">
        <v>180</v>
      </c>
      <c r="F19" s="19">
        <v>9</v>
      </c>
      <c r="G19" s="24">
        <v>53.53</v>
      </c>
      <c r="H19" s="24">
        <v>0.79</v>
      </c>
      <c r="I19" s="24">
        <v>66.62</v>
      </c>
      <c r="J19" s="21" t="s">
        <v>63</v>
      </c>
      <c r="K19" s="21" t="s">
        <v>78</v>
      </c>
    </row>
    <row r="20" spans="1:11">
      <c r="A20" s="19" t="s">
        <v>2</v>
      </c>
      <c r="B20" s="19" t="s">
        <v>20</v>
      </c>
      <c r="C20" s="19">
        <v>5000</v>
      </c>
      <c r="D20" s="19">
        <v>315</v>
      </c>
      <c r="E20" s="19">
        <v>180</v>
      </c>
      <c r="F20" s="19">
        <v>30</v>
      </c>
      <c r="G20" s="24">
        <v>53.53</v>
      </c>
      <c r="H20" s="24">
        <v>0.79</v>
      </c>
      <c r="I20" s="24">
        <v>66.62</v>
      </c>
      <c r="J20" s="21" t="s">
        <v>64</v>
      </c>
      <c r="K20" s="21" t="s">
        <v>79</v>
      </c>
    </row>
    <row r="21" spans="1:11">
      <c r="A21" s="19" t="s">
        <v>2</v>
      </c>
      <c r="B21" s="19" t="s">
        <v>20</v>
      </c>
      <c r="C21" s="19">
        <v>5000</v>
      </c>
      <c r="D21" s="19">
        <v>315</v>
      </c>
      <c r="E21" s="19">
        <v>180</v>
      </c>
      <c r="F21" s="19">
        <v>60</v>
      </c>
      <c r="G21" s="24">
        <v>53.53</v>
      </c>
      <c r="H21" s="24">
        <v>0.79</v>
      </c>
      <c r="I21" s="24">
        <v>66.62</v>
      </c>
      <c r="J21" s="21" t="s">
        <v>81</v>
      </c>
      <c r="K21" s="21" t="s">
        <v>82</v>
      </c>
    </row>
    <row r="23" spans="1:11">
      <c r="A23" s="19" t="s">
        <v>2</v>
      </c>
      <c r="B23" s="19" t="s">
        <v>20</v>
      </c>
      <c r="C23" s="19">
        <v>10000</v>
      </c>
      <c r="D23" s="19">
        <v>315</v>
      </c>
      <c r="E23" s="19">
        <v>180</v>
      </c>
      <c r="F23" s="19">
        <v>1</v>
      </c>
    </row>
    <row r="24" spans="1:11">
      <c r="A24" s="19" t="s">
        <v>2</v>
      </c>
      <c r="B24" s="19" t="s">
        <v>20</v>
      </c>
      <c r="C24" s="19">
        <v>10000</v>
      </c>
      <c r="D24" s="19">
        <v>315</v>
      </c>
      <c r="E24" s="19">
        <v>180</v>
      </c>
      <c r="F24" s="19">
        <v>3</v>
      </c>
      <c r="G24" s="24">
        <v>56.66</v>
      </c>
      <c r="H24" s="24">
        <v>0.62</v>
      </c>
      <c r="I24" s="24">
        <v>65.38</v>
      </c>
      <c r="J24" s="21" t="s">
        <v>66</v>
      </c>
      <c r="K24" s="78" t="s">
        <v>161</v>
      </c>
    </row>
    <row r="25" spans="1:11">
      <c r="A25" s="19" t="s">
        <v>2</v>
      </c>
      <c r="B25" s="19" t="s">
        <v>20</v>
      </c>
      <c r="C25" s="19">
        <v>10000</v>
      </c>
      <c r="D25" s="19">
        <v>315</v>
      </c>
      <c r="E25" s="19">
        <v>180</v>
      </c>
      <c r="F25" s="19">
        <v>9</v>
      </c>
      <c r="G25" s="24">
        <v>56.66</v>
      </c>
      <c r="H25" s="24">
        <v>0.62</v>
      </c>
      <c r="I25" s="24">
        <v>65.38</v>
      </c>
      <c r="J25" s="21" t="s">
        <v>67</v>
      </c>
      <c r="K25" s="78" t="s">
        <v>193</v>
      </c>
    </row>
    <row r="26" spans="1:11">
      <c r="A26" s="19" t="s">
        <v>2</v>
      </c>
      <c r="B26" s="19" t="s">
        <v>20</v>
      </c>
      <c r="C26" s="19">
        <v>10000</v>
      </c>
      <c r="D26" s="19">
        <v>315</v>
      </c>
      <c r="E26" s="19">
        <v>180</v>
      </c>
      <c r="F26" s="19">
        <v>30</v>
      </c>
      <c r="G26" s="24">
        <v>56.66</v>
      </c>
      <c r="H26" s="24">
        <v>0.62</v>
      </c>
      <c r="I26" s="24">
        <v>65.38</v>
      </c>
      <c r="J26" s="21" t="s">
        <v>68</v>
      </c>
      <c r="K26" s="78" t="s">
        <v>194</v>
      </c>
    </row>
    <row r="27" spans="1:11">
      <c r="A27" s="19" t="s">
        <v>2</v>
      </c>
      <c r="B27" s="19" t="s">
        <v>20</v>
      </c>
      <c r="C27" s="19">
        <v>10000</v>
      </c>
      <c r="D27" s="19">
        <v>315</v>
      </c>
      <c r="E27" s="19">
        <v>180</v>
      </c>
      <c r="F27" s="19">
        <v>60</v>
      </c>
      <c r="G27" s="24">
        <v>56.66</v>
      </c>
      <c r="H27" s="24">
        <v>0.62</v>
      </c>
      <c r="I27" s="24">
        <v>65.38</v>
      </c>
      <c r="J27" s="21" t="s">
        <v>80</v>
      </c>
      <c r="K27" s="78" t="s">
        <v>195</v>
      </c>
    </row>
    <row r="32" spans="1:11">
      <c r="A32" s="11" t="s">
        <v>162</v>
      </c>
    </row>
    <row r="34" spans="1:12">
      <c r="A34" s="11" t="s">
        <v>65</v>
      </c>
      <c r="G34" s="19"/>
      <c r="H34" s="20"/>
      <c r="I34" s="20"/>
      <c r="J34" s="20"/>
      <c r="K34" s="25"/>
      <c r="L34" s="20"/>
    </row>
  </sheetData>
  <mergeCells count="4">
    <mergeCell ref="G1:I1"/>
    <mergeCell ref="A2:B2"/>
    <mergeCell ref="C2:D2"/>
    <mergeCell ref="G2:H2"/>
  </mergeCells>
  <pageMargins left="0.7" right="0.7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2"/>
  <sheetViews>
    <sheetView zoomScaleNormal="100" workbookViewId="0">
      <pane ySplit="1800" activePane="bottomLeft"/>
      <selection activeCell="B3" sqref="B3"/>
      <selection pane="bottomLeft" activeCell="K23" sqref="K23"/>
    </sheetView>
  </sheetViews>
  <sheetFormatPr defaultRowHeight="15"/>
  <cols>
    <col min="1" max="2" width="25.7109375" style="29" customWidth="1"/>
    <col min="3" max="6" width="10.7109375" style="29" customWidth="1"/>
    <col min="7" max="7" width="10.7109375" style="30" customWidth="1"/>
    <col min="8" max="8" width="10.7109375" style="37" customWidth="1"/>
    <col min="9" max="9" width="10.7109375" style="30" customWidth="1"/>
    <col min="10" max="10" width="10.7109375" style="32" customWidth="1"/>
    <col min="11" max="11" width="10.7109375" style="31" customWidth="1"/>
    <col min="12" max="12" width="37.7109375" style="29" customWidth="1"/>
    <col min="13" max="16384" width="9.140625" style="29"/>
  </cols>
  <sheetData>
    <row r="1" spans="1:12">
      <c r="G1" s="150" t="s">
        <v>9</v>
      </c>
      <c r="H1" s="150"/>
      <c r="I1" s="150"/>
    </row>
    <row r="2" spans="1:12">
      <c r="A2" s="149" t="s">
        <v>0</v>
      </c>
      <c r="B2" s="149"/>
      <c r="C2" s="149" t="s">
        <v>103</v>
      </c>
      <c r="D2" s="149"/>
      <c r="G2" s="150" t="s">
        <v>105</v>
      </c>
      <c r="H2" s="150"/>
      <c r="J2" s="151" t="s">
        <v>40</v>
      </c>
      <c r="K2" s="151"/>
    </row>
    <row r="3" spans="1:12" ht="45">
      <c r="A3" s="29" t="s">
        <v>1</v>
      </c>
      <c r="B3" s="29" t="s">
        <v>15</v>
      </c>
      <c r="C3" s="29" t="s">
        <v>1</v>
      </c>
      <c r="D3" s="29" t="s">
        <v>15</v>
      </c>
      <c r="E3" s="2" t="s">
        <v>104</v>
      </c>
      <c r="F3" s="2" t="s">
        <v>109</v>
      </c>
      <c r="G3" s="30" t="s">
        <v>5</v>
      </c>
      <c r="H3" s="37" t="s">
        <v>6</v>
      </c>
      <c r="I3" s="30" t="s">
        <v>7</v>
      </c>
      <c r="J3" s="32" t="s">
        <v>38</v>
      </c>
      <c r="K3" s="16" t="s">
        <v>39</v>
      </c>
      <c r="L3" s="29" t="s">
        <v>19</v>
      </c>
    </row>
    <row r="4" spans="1:12">
      <c r="E4" s="2"/>
      <c r="F4" s="2"/>
    </row>
    <row r="5" spans="1:12" s="34" customFormat="1">
      <c r="A5" s="34" t="s">
        <v>2</v>
      </c>
      <c r="B5" s="34" t="s">
        <v>2</v>
      </c>
      <c r="C5" s="34">
        <v>500</v>
      </c>
      <c r="D5" s="34">
        <v>78</v>
      </c>
      <c r="E5" s="34">
        <v>100</v>
      </c>
      <c r="F5" s="2">
        <v>7</v>
      </c>
      <c r="G5" s="35">
        <v>46.51</v>
      </c>
      <c r="H5" s="37">
        <v>1.88</v>
      </c>
      <c r="I5" s="35">
        <v>65.77</v>
      </c>
      <c r="J5" s="36" t="s">
        <v>114</v>
      </c>
      <c r="K5" s="36"/>
    </row>
    <row r="6" spans="1:12">
      <c r="A6" s="29" t="s">
        <v>2</v>
      </c>
      <c r="B6" s="29" t="s">
        <v>2</v>
      </c>
      <c r="C6" s="29">
        <v>1000</v>
      </c>
      <c r="D6" s="29">
        <v>78</v>
      </c>
      <c r="E6" s="29">
        <v>100</v>
      </c>
      <c r="F6" s="2">
        <v>7</v>
      </c>
      <c r="G6" s="32" t="s">
        <v>107</v>
      </c>
      <c r="H6" s="37">
        <v>2.37</v>
      </c>
      <c r="I6" s="29">
        <v>66.209999999999994</v>
      </c>
      <c r="J6" s="32" t="s">
        <v>108</v>
      </c>
      <c r="K6" s="29"/>
    </row>
    <row r="7" spans="1:12">
      <c r="A7" s="29" t="s">
        <v>2</v>
      </c>
      <c r="B7" s="29" t="s">
        <v>2</v>
      </c>
      <c r="C7" s="29">
        <v>2500</v>
      </c>
      <c r="D7" s="29">
        <v>78</v>
      </c>
      <c r="E7" s="29">
        <v>100</v>
      </c>
      <c r="F7" s="2">
        <v>7</v>
      </c>
      <c r="G7" s="32" t="s">
        <v>110</v>
      </c>
      <c r="H7" s="37">
        <v>2.08</v>
      </c>
      <c r="I7" s="29">
        <v>67.930000000000007</v>
      </c>
      <c r="J7" s="32" t="s">
        <v>111</v>
      </c>
      <c r="K7" s="29"/>
    </row>
    <row r="8" spans="1:12">
      <c r="A8" s="29" t="s">
        <v>2</v>
      </c>
      <c r="B8" s="29" t="s">
        <v>2</v>
      </c>
      <c r="C8" s="29">
        <v>5000</v>
      </c>
      <c r="D8" s="29">
        <v>78</v>
      </c>
      <c r="E8" s="29">
        <v>100</v>
      </c>
      <c r="F8" s="2">
        <v>7</v>
      </c>
      <c r="G8" s="33" t="s">
        <v>112</v>
      </c>
      <c r="H8" s="37">
        <v>2.52</v>
      </c>
      <c r="I8" s="29">
        <v>67.209999999999994</v>
      </c>
      <c r="J8" s="33" t="s">
        <v>113</v>
      </c>
      <c r="K8" s="29"/>
    </row>
    <row r="9" spans="1:12">
      <c r="A9" s="29" t="s">
        <v>2</v>
      </c>
      <c r="B9" s="29" t="s">
        <v>2</v>
      </c>
      <c r="C9" s="29">
        <v>10000</v>
      </c>
      <c r="D9" s="29">
        <v>78</v>
      </c>
      <c r="E9" s="29">
        <v>100</v>
      </c>
      <c r="F9" s="2">
        <v>7</v>
      </c>
      <c r="G9" s="36" t="s">
        <v>115</v>
      </c>
      <c r="H9" s="37">
        <v>1.81</v>
      </c>
      <c r="I9" s="29">
        <v>68.08</v>
      </c>
      <c r="J9" s="36" t="s">
        <v>116</v>
      </c>
      <c r="K9" s="29"/>
    </row>
    <row r="10" spans="1:12" s="40" customFormat="1">
      <c r="A10" s="40" t="s">
        <v>20</v>
      </c>
      <c r="B10" s="40" t="s">
        <v>2</v>
      </c>
      <c r="C10" s="40">
        <v>209529</v>
      </c>
      <c r="D10" s="40">
        <v>78</v>
      </c>
      <c r="E10" s="2">
        <v>1</v>
      </c>
      <c r="F10" s="2">
        <v>7</v>
      </c>
      <c r="G10" s="41" t="s">
        <v>16</v>
      </c>
      <c r="H10" s="41" t="s">
        <v>16</v>
      </c>
      <c r="I10" s="40">
        <v>63.03</v>
      </c>
      <c r="J10" s="44" t="s">
        <v>125</v>
      </c>
      <c r="L10" s="43" t="s">
        <v>126</v>
      </c>
    </row>
    <row r="11" spans="1:12" s="40" customFormat="1">
      <c r="E11" s="2"/>
      <c r="F11" s="2"/>
      <c r="G11" s="41"/>
      <c r="H11" s="41"/>
      <c r="J11" s="42"/>
    </row>
    <row r="12" spans="1:12" s="34" customFormat="1">
      <c r="A12" s="34" t="s">
        <v>2</v>
      </c>
      <c r="B12" s="34" t="s">
        <v>2</v>
      </c>
      <c r="C12" s="34">
        <v>500</v>
      </c>
      <c r="D12" s="34">
        <v>157</v>
      </c>
      <c r="E12" s="34">
        <v>100</v>
      </c>
      <c r="F12" s="2">
        <v>7</v>
      </c>
      <c r="G12" s="36" t="s">
        <v>117</v>
      </c>
      <c r="H12" s="37">
        <v>1.67</v>
      </c>
      <c r="I12" s="34">
        <v>67.67</v>
      </c>
      <c r="J12" s="36" t="s">
        <v>118</v>
      </c>
    </row>
    <row r="13" spans="1:12">
      <c r="A13" s="29" t="s">
        <v>2</v>
      </c>
      <c r="B13" s="29" t="s">
        <v>2</v>
      </c>
      <c r="C13" s="29">
        <v>1000</v>
      </c>
      <c r="D13" s="29">
        <v>157</v>
      </c>
      <c r="E13" s="29">
        <v>100</v>
      </c>
      <c r="F13" s="2">
        <v>7</v>
      </c>
      <c r="G13" s="38" t="s">
        <v>119</v>
      </c>
      <c r="H13" s="37">
        <v>1.8</v>
      </c>
      <c r="I13" s="29">
        <v>68.349999999999994</v>
      </c>
      <c r="J13" s="38" t="s">
        <v>120</v>
      </c>
      <c r="K13" s="29"/>
    </row>
    <row r="14" spans="1:12">
      <c r="A14" s="29" t="s">
        <v>2</v>
      </c>
      <c r="B14" s="29" t="s">
        <v>2</v>
      </c>
      <c r="C14" s="29">
        <v>2500</v>
      </c>
      <c r="D14" s="29">
        <v>157</v>
      </c>
      <c r="E14" s="29">
        <v>100</v>
      </c>
      <c r="F14" s="2">
        <v>7</v>
      </c>
      <c r="G14" s="38" t="s">
        <v>121</v>
      </c>
      <c r="H14" s="37">
        <v>1.99</v>
      </c>
      <c r="I14" s="29">
        <v>68.56</v>
      </c>
      <c r="J14" s="38" t="s">
        <v>122</v>
      </c>
      <c r="K14" s="29"/>
    </row>
    <row r="15" spans="1:12">
      <c r="A15" s="29" t="s">
        <v>2</v>
      </c>
      <c r="B15" s="29" t="s">
        <v>2</v>
      </c>
      <c r="C15" s="29">
        <v>5000</v>
      </c>
      <c r="D15" s="29">
        <v>157</v>
      </c>
      <c r="E15" s="29">
        <v>100</v>
      </c>
      <c r="F15" s="2">
        <v>7</v>
      </c>
      <c r="G15" s="39" t="s">
        <v>123</v>
      </c>
      <c r="H15" s="37">
        <v>2.67</v>
      </c>
      <c r="I15" s="29">
        <v>68.88</v>
      </c>
      <c r="J15" s="39" t="s">
        <v>124</v>
      </c>
      <c r="K15" s="29"/>
    </row>
    <row r="16" spans="1:12">
      <c r="A16" s="29" t="s">
        <v>2</v>
      </c>
      <c r="B16" s="29" t="s">
        <v>2</v>
      </c>
      <c r="C16" s="29">
        <v>10000</v>
      </c>
      <c r="D16" s="29">
        <v>157</v>
      </c>
      <c r="E16" s="29">
        <v>100</v>
      </c>
      <c r="F16" s="2"/>
      <c r="G16" s="31"/>
      <c r="I16" s="29"/>
      <c r="K16" s="29"/>
    </row>
    <row r="17" spans="1:12">
      <c r="A17" s="40" t="s">
        <v>20</v>
      </c>
      <c r="B17" s="40" t="s">
        <v>2</v>
      </c>
      <c r="C17" s="40">
        <v>209529</v>
      </c>
      <c r="D17" s="40">
        <v>157</v>
      </c>
      <c r="E17" s="2">
        <v>1</v>
      </c>
      <c r="F17" s="2">
        <v>7</v>
      </c>
      <c r="G17" s="41" t="s">
        <v>16</v>
      </c>
      <c r="H17" s="41" t="s">
        <v>16</v>
      </c>
      <c r="I17" s="30">
        <v>65.3</v>
      </c>
      <c r="J17" s="44" t="s">
        <v>127</v>
      </c>
      <c r="L17" s="43" t="s">
        <v>128</v>
      </c>
    </row>
    <row r="19" spans="1:12" s="48" customFormat="1">
      <c r="A19" s="48" t="s">
        <v>2</v>
      </c>
      <c r="B19" s="48" t="s">
        <v>20</v>
      </c>
      <c r="C19" s="48">
        <v>100</v>
      </c>
      <c r="D19" s="48">
        <v>315</v>
      </c>
      <c r="E19" s="48">
        <v>100</v>
      </c>
      <c r="F19" s="48">
        <v>7</v>
      </c>
      <c r="G19" s="49">
        <v>49.14</v>
      </c>
      <c r="H19" s="49">
        <v>2.29</v>
      </c>
      <c r="I19" s="49">
        <v>65.650000000000006</v>
      </c>
      <c r="J19" s="53" t="s">
        <v>132</v>
      </c>
      <c r="K19" s="50"/>
    </row>
    <row r="20" spans="1:12" s="51" customFormat="1">
      <c r="A20" s="51" t="s">
        <v>2</v>
      </c>
      <c r="B20" s="51" t="s">
        <v>20</v>
      </c>
      <c r="C20" s="51">
        <v>100</v>
      </c>
      <c r="D20" s="51">
        <v>315</v>
      </c>
      <c r="E20" s="51">
        <v>300</v>
      </c>
      <c r="F20" s="51">
        <v>7</v>
      </c>
      <c r="G20" s="52">
        <v>48.93</v>
      </c>
      <c r="H20" s="52">
        <v>2.1</v>
      </c>
      <c r="I20" s="52">
        <v>66.31</v>
      </c>
      <c r="J20" s="54" t="s">
        <v>133</v>
      </c>
      <c r="K20" s="53"/>
    </row>
    <row r="21" spans="1:12" s="45" customFormat="1">
      <c r="A21" s="45" t="s">
        <v>2</v>
      </c>
      <c r="B21" s="45" t="s">
        <v>20</v>
      </c>
      <c r="C21" s="45">
        <v>250</v>
      </c>
      <c r="D21" s="45">
        <v>315</v>
      </c>
      <c r="E21" s="45">
        <v>100</v>
      </c>
      <c r="F21" s="45">
        <v>7</v>
      </c>
      <c r="G21" s="46">
        <v>52.02</v>
      </c>
      <c r="H21" s="46">
        <v>1.58</v>
      </c>
      <c r="I21" s="46">
        <v>68.05</v>
      </c>
      <c r="J21" s="47" t="s">
        <v>131</v>
      </c>
      <c r="K21" s="47"/>
    </row>
    <row r="22" spans="1:12" s="40" customFormat="1">
      <c r="A22" s="40" t="s">
        <v>2</v>
      </c>
      <c r="B22" s="40" t="s">
        <v>20</v>
      </c>
      <c r="C22" s="40">
        <v>500</v>
      </c>
      <c r="D22" s="40">
        <v>315</v>
      </c>
      <c r="E22" s="40">
        <v>100</v>
      </c>
      <c r="F22" s="40">
        <v>7</v>
      </c>
      <c r="G22" s="41">
        <v>53.65</v>
      </c>
      <c r="H22" s="41">
        <v>1.61</v>
      </c>
      <c r="I22" s="41">
        <v>69.17</v>
      </c>
      <c r="J22" s="44" t="s">
        <v>129</v>
      </c>
      <c r="K22" s="42"/>
    </row>
    <row r="23" spans="1:12">
      <c r="A23" s="29" t="s">
        <v>2</v>
      </c>
      <c r="B23" s="29" t="s">
        <v>20</v>
      </c>
      <c r="C23" s="29">
        <v>1000</v>
      </c>
      <c r="D23" s="29">
        <v>315</v>
      </c>
      <c r="E23" s="29">
        <v>100</v>
      </c>
      <c r="F23" s="2">
        <v>7</v>
      </c>
      <c r="G23" s="30">
        <v>56.03</v>
      </c>
      <c r="H23" s="37">
        <v>2</v>
      </c>
      <c r="I23" s="30">
        <v>69.180000000000007</v>
      </c>
      <c r="J23" s="44" t="s">
        <v>130</v>
      </c>
    </row>
    <row r="24" spans="1:12">
      <c r="A24" s="29" t="s">
        <v>2</v>
      </c>
      <c r="B24" s="29" t="s">
        <v>20</v>
      </c>
      <c r="C24" s="29">
        <v>2500</v>
      </c>
      <c r="D24" s="29">
        <v>315</v>
      </c>
      <c r="E24" s="29">
        <v>100</v>
      </c>
      <c r="F24" s="2"/>
    </row>
    <row r="25" spans="1:12">
      <c r="A25" s="29" t="s">
        <v>2</v>
      </c>
      <c r="B25" s="29" t="s">
        <v>20</v>
      </c>
      <c r="C25" s="29">
        <v>5000</v>
      </c>
      <c r="D25" s="29">
        <v>315</v>
      </c>
      <c r="E25" s="29">
        <v>100</v>
      </c>
      <c r="F25" s="2"/>
    </row>
    <row r="26" spans="1:12">
      <c r="A26" s="29" t="s">
        <v>2</v>
      </c>
      <c r="B26" s="29" t="s">
        <v>20</v>
      </c>
      <c r="C26" s="29">
        <v>10000</v>
      </c>
      <c r="D26" s="29">
        <v>315</v>
      </c>
      <c r="E26" s="29">
        <v>100</v>
      </c>
      <c r="F26" s="2"/>
    </row>
    <row r="27" spans="1:12" s="40" customFormat="1">
      <c r="A27" s="40" t="s">
        <v>20</v>
      </c>
      <c r="B27" s="40" t="s">
        <v>20</v>
      </c>
      <c r="C27" s="40">
        <v>209529</v>
      </c>
      <c r="D27" s="40">
        <v>315</v>
      </c>
      <c r="E27" s="2">
        <v>1</v>
      </c>
      <c r="F27" s="2"/>
      <c r="G27" s="41" t="s">
        <v>16</v>
      </c>
      <c r="H27" s="41" t="s">
        <v>16</v>
      </c>
      <c r="I27" s="41"/>
      <c r="J27" s="42"/>
      <c r="K27" s="42"/>
    </row>
    <row r="28" spans="1:12" s="40" customFormat="1">
      <c r="G28" s="41"/>
      <c r="H28" s="41"/>
      <c r="I28" s="41"/>
      <c r="J28" s="42"/>
      <c r="K28" s="42"/>
    </row>
    <row r="29" spans="1:12" s="40" customFormat="1">
      <c r="G29" s="41"/>
      <c r="H29" s="41"/>
      <c r="I29" s="41"/>
      <c r="J29" s="42"/>
      <c r="K29" s="42"/>
    </row>
    <row r="30" spans="1:12" s="40" customFormat="1">
      <c r="G30" s="41"/>
      <c r="H30" s="41"/>
      <c r="I30" s="41"/>
      <c r="J30" s="42"/>
      <c r="K30" s="42"/>
    </row>
    <row r="32" spans="1:12">
      <c r="A32" s="11" t="s">
        <v>106</v>
      </c>
    </row>
  </sheetData>
  <mergeCells count="5">
    <mergeCell ref="G1:I1"/>
    <mergeCell ref="A2:B2"/>
    <mergeCell ref="C2:D2"/>
    <mergeCell ref="G2:H2"/>
    <mergeCell ref="J2:K2"/>
  </mergeCells>
  <pageMargins left="0.7" right="0.7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6"/>
  <sheetViews>
    <sheetView zoomScaleNormal="100" workbookViewId="0">
      <pane ySplit="1800" topLeftCell="A37" activePane="bottomLeft"/>
      <selection activeCell="L3" sqref="L3"/>
      <selection pane="bottomLeft" activeCell="A69" sqref="A69"/>
    </sheetView>
  </sheetViews>
  <sheetFormatPr defaultRowHeight="15"/>
  <cols>
    <col min="1" max="2" width="25.7109375" style="55" customWidth="1"/>
    <col min="3" max="7" width="10.7109375" style="55" customWidth="1"/>
    <col min="8" max="10" width="10.7109375" style="56" customWidth="1"/>
    <col min="11" max="12" width="10.7109375" style="57" customWidth="1"/>
    <col min="13" max="13" width="37.7109375" style="55" customWidth="1"/>
    <col min="14" max="16384" width="9.140625" style="55"/>
  </cols>
  <sheetData>
    <row r="1" spans="1:13">
      <c r="H1" s="150" t="s">
        <v>9</v>
      </c>
      <c r="I1" s="150"/>
      <c r="J1" s="150"/>
    </row>
    <row r="2" spans="1:13">
      <c r="A2" s="149" t="s">
        <v>0</v>
      </c>
      <c r="B2" s="149"/>
      <c r="C2" s="149" t="s">
        <v>103</v>
      </c>
      <c r="D2" s="149"/>
      <c r="H2" s="150" t="s">
        <v>105</v>
      </c>
      <c r="I2" s="150"/>
      <c r="K2" s="22"/>
      <c r="L2" s="22"/>
    </row>
    <row r="3" spans="1:13" ht="45">
      <c r="A3" s="55" t="s">
        <v>1</v>
      </c>
      <c r="B3" s="55" t="s">
        <v>15</v>
      </c>
      <c r="C3" s="55" t="s">
        <v>1</v>
      </c>
      <c r="D3" s="55" t="s">
        <v>15</v>
      </c>
      <c r="E3" s="2" t="s">
        <v>109</v>
      </c>
      <c r="F3" s="2" t="s">
        <v>104</v>
      </c>
      <c r="G3" s="2" t="s">
        <v>51</v>
      </c>
      <c r="H3" s="56" t="s">
        <v>5</v>
      </c>
      <c r="I3" s="56" t="s">
        <v>6</v>
      </c>
      <c r="J3" s="56" t="s">
        <v>7</v>
      </c>
      <c r="K3" s="57" t="s">
        <v>40</v>
      </c>
      <c r="L3" s="16" t="s">
        <v>134</v>
      </c>
      <c r="M3" s="55" t="s">
        <v>19</v>
      </c>
    </row>
    <row r="4" spans="1:13">
      <c r="E4" s="2"/>
      <c r="F4" s="2"/>
      <c r="G4" s="2"/>
    </row>
    <row r="5" spans="1:13">
      <c r="A5" s="55" t="s">
        <v>2</v>
      </c>
      <c r="B5" s="55" t="s">
        <v>20</v>
      </c>
      <c r="C5" s="55">
        <v>100</v>
      </c>
      <c r="D5" s="55">
        <v>315</v>
      </c>
      <c r="E5" s="55">
        <v>5</v>
      </c>
      <c r="F5" s="55">
        <v>90</v>
      </c>
      <c r="G5" s="55">
        <v>1</v>
      </c>
      <c r="H5" s="56">
        <v>48.93</v>
      </c>
      <c r="I5" s="56">
        <v>2.34</v>
      </c>
      <c r="J5" s="56">
        <v>65.55</v>
      </c>
      <c r="K5" s="57" t="s">
        <v>136</v>
      </c>
      <c r="L5" s="60" t="s">
        <v>52</v>
      </c>
    </row>
    <row r="6" spans="1:13">
      <c r="A6" s="55" t="s">
        <v>2</v>
      </c>
      <c r="B6" s="55" t="s">
        <v>20</v>
      </c>
      <c r="C6" s="55">
        <v>100</v>
      </c>
      <c r="D6" s="55">
        <v>315</v>
      </c>
      <c r="E6" s="55">
        <v>5</v>
      </c>
      <c r="F6" s="55">
        <v>90</v>
      </c>
      <c r="G6" s="55">
        <v>3</v>
      </c>
      <c r="H6" s="70">
        <v>48.94</v>
      </c>
      <c r="I6" s="56">
        <v>2.34</v>
      </c>
      <c r="J6" s="56">
        <v>65.69</v>
      </c>
      <c r="K6" s="71" t="s">
        <v>164</v>
      </c>
      <c r="L6" s="71" t="s">
        <v>166</v>
      </c>
    </row>
    <row r="7" spans="1:13">
      <c r="A7" s="55" t="s">
        <v>2</v>
      </c>
      <c r="B7" s="55" t="s">
        <v>20</v>
      </c>
      <c r="C7" s="55">
        <v>100</v>
      </c>
      <c r="D7" s="55">
        <v>315</v>
      </c>
      <c r="E7" s="55">
        <v>5</v>
      </c>
      <c r="F7" s="55">
        <v>90</v>
      </c>
      <c r="G7" s="55">
        <v>10</v>
      </c>
      <c r="H7" s="56">
        <v>48.94</v>
      </c>
      <c r="I7" s="56">
        <v>2.34</v>
      </c>
      <c r="J7" s="56">
        <v>65.69</v>
      </c>
      <c r="K7" s="60" t="s">
        <v>137</v>
      </c>
      <c r="L7" s="60" t="s">
        <v>138</v>
      </c>
    </row>
    <row r="8" spans="1:13">
      <c r="A8" s="55" t="s">
        <v>2</v>
      </c>
      <c r="B8" s="55" t="s">
        <v>20</v>
      </c>
      <c r="C8" s="55">
        <v>100</v>
      </c>
      <c r="D8" s="55">
        <v>315</v>
      </c>
      <c r="E8" s="55">
        <v>5</v>
      </c>
      <c r="F8" s="55">
        <v>90</v>
      </c>
      <c r="G8" s="55">
        <v>30</v>
      </c>
      <c r="H8" s="70">
        <v>48.93</v>
      </c>
      <c r="I8" s="56">
        <v>2.34</v>
      </c>
      <c r="J8" s="56">
        <v>65.7</v>
      </c>
      <c r="K8" s="71" t="s">
        <v>165</v>
      </c>
      <c r="L8" s="71" t="s">
        <v>167</v>
      </c>
    </row>
    <row r="10" spans="1:13" s="58" customFormat="1">
      <c r="A10" s="58" t="s">
        <v>2</v>
      </c>
      <c r="B10" s="58" t="s">
        <v>20</v>
      </c>
      <c r="C10" s="58">
        <v>250</v>
      </c>
      <c r="D10" s="58">
        <v>315</v>
      </c>
      <c r="E10" s="58">
        <v>5</v>
      </c>
      <c r="F10" s="58">
        <v>90</v>
      </c>
      <c r="G10" s="58">
        <v>1</v>
      </c>
      <c r="H10" s="67">
        <v>51.15</v>
      </c>
      <c r="I10" s="59">
        <v>2.19</v>
      </c>
      <c r="J10" s="59">
        <v>67.31</v>
      </c>
      <c r="K10" s="73" t="s">
        <v>183</v>
      </c>
      <c r="L10" s="68" t="s">
        <v>52</v>
      </c>
      <c r="M10" s="72" t="s">
        <v>157</v>
      </c>
    </row>
    <row r="11" spans="1:13" s="58" customFormat="1">
      <c r="A11" s="58" t="s">
        <v>2</v>
      </c>
      <c r="B11" s="58" t="s">
        <v>20</v>
      </c>
      <c r="C11" s="58">
        <v>250</v>
      </c>
      <c r="D11" s="58">
        <v>315</v>
      </c>
      <c r="E11" s="58">
        <v>5</v>
      </c>
      <c r="F11" s="58">
        <v>90</v>
      </c>
      <c r="G11" s="58">
        <v>3</v>
      </c>
      <c r="H11" s="63">
        <v>51.15</v>
      </c>
      <c r="I11" s="59">
        <v>2.19</v>
      </c>
      <c r="J11" s="59">
        <v>67.290000000000006</v>
      </c>
      <c r="K11" s="64" t="s">
        <v>153</v>
      </c>
      <c r="L11" s="73" t="s">
        <v>184</v>
      </c>
    </row>
    <row r="12" spans="1:13" s="58" customFormat="1">
      <c r="A12" s="58" t="s">
        <v>2</v>
      </c>
      <c r="B12" s="58" t="s">
        <v>20</v>
      </c>
      <c r="C12" s="58">
        <v>250</v>
      </c>
      <c r="D12" s="58">
        <v>315</v>
      </c>
      <c r="E12" s="58">
        <v>5</v>
      </c>
      <c r="F12" s="58">
        <v>90</v>
      </c>
      <c r="G12" s="58">
        <v>10</v>
      </c>
      <c r="H12" s="61">
        <v>51.15</v>
      </c>
      <c r="I12" s="59">
        <v>2.19</v>
      </c>
      <c r="J12" s="59">
        <v>67.290000000000006</v>
      </c>
      <c r="K12" s="62" t="s">
        <v>145</v>
      </c>
      <c r="L12" s="73" t="s">
        <v>185</v>
      </c>
    </row>
    <row r="13" spans="1:13" s="58" customFormat="1">
      <c r="A13" s="58" t="s">
        <v>2</v>
      </c>
      <c r="B13" s="58" t="s">
        <v>20</v>
      </c>
      <c r="C13" s="58">
        <v>250</v>
      </c>
      <c r="D13" s="58">
        <v>315</v>
      </c>
      <c r="E13" s="58">
        <v>5</v>
      </c>
      <c r="F13" s="58">
        <v>90</v>
      </c>
      <c r="G13" s="58">
        <v>30</v>
      </c>
      <c r="H13" s="70">
        <v>51.17</v>
      </c>
      <c r="I13" s="59">
        <v>2.16</v>
      </c>
      <c r="J13" s="59">
        <v>67.22</v>
      </c>
      <c r="K13" s="71" t="s">
        <v>168</v>
      </c>
      <c r="L13" s="73" t="s">
        <v>186</v>
      </c>
    </row>
    <row r="14" spans="1:13" s="58" customFormat="1">
      <c r="H14" s="59"/>
      <c r="I14" s="59"/>
      <c r="J14" s="59"/>
      <c r="K14" s="60"/>
      <c r="L14" s="60"/>
    </row>
    <row r="15" spans="1:13" s="58" customFormat="1">
      <c r="A15" s="58" t="s">
        <v>2</v>
      </c>
      <c r="B15" s="58" t="s">
        <v>20</v>
      </c>
      <c r="C15" s="58">
        <v>500</v>
      </c>
      <c r="D15" s="58">
        <v>315</v>
      </c>
      <c r="E15" s="58">
        <v>5</v>
      </c>
      <c r="F15" s="58">
        <v>90</v>
      </c>
      <c r="G15" s="58">
        <v>1</v>
      </c>
      <c r="H15" s="63">
        <v>54.66</v>
      </c>
      <c r="I15" s="59">
        <v>2.14</v>
      </c>
      <c r="J15" s="59">
        <v>67.290000000000006</v>
      </c>
      <c r="K15" s="64" t="s">
        <v>149</v>
      </c>
      <c r="L15" s="64" t="s">
        <v>52</v>
      </c>
    </row>
    <row r="16" spans="1:13" s="58" customFormat="1">
      <c r="A16" s="58" t="s">
        <v>2</v>
      </c>
      <c r="B16" s="58" t="s">
        <v>20</v>
      </c>
      <c r="C16" s="58">
        <v>500</v>
      </c>
      <c r="D16" s="58">
        <v>315</v>
      </c>
      <c r="E16" s="58">
        <v>5</v>
      </c>
      <c r="F16" s="58">
        <v>90</v>
      </c>
      <c r="G16" s="58">
        <v>3</v>
      </c>
      <c r="H16" s="63">
        <v>54.66</v>
      </c>
      <c r="I16" s="59">
        <v>2.14</v>
      </c>
      <c r="J16" s="59">
        <v>67.27</v>
      </c>
      <c r="K16" s="64" t="s">
        <v>148</v>
      </c>
      <c r="L16" s="64" t="s">
        <v>150</v>
      </c>
    </row>
    <row r="17" spans="1:12" s="58" customFormat="1">
      <c r="A17" s="58" t="s">
        <v>2</v>
      </c>
      <c r="B17" s="58" t="s">
        <v>20</v>
      </c>
      <c r="C17" s="58">
        <v>500</v>
      </c>
      <c r="D17" s="58">
        <v>315</v>
      </c>
      <c r="E17" s="58">
        <v>5</v>
      </c>
      <c r="F17" s="58">
        <v>90</v>
      </c>
      <c r="G17" s="58">
        <v>10</v>
      </c>
      <c r="H17" s="59">
        <v>54.66</v>
      </c>
      <c r="I17" s="59">
        <v>2.14</v>
      </c>
      <c r="J17" s="59">
        <v>67.27</v>
      </c>
      <c r="K17" s="62" t="s">
        <v>144</v>
      </c>
      <c r="L17" s="64" t="s">
        <v>151</v>
      </c>
    </row>
    <row r="18" spans="1:12" s="58" customFormat="1">
      <c r="A18" s="58" t="s">
        <v>2</v>
      </c>
      <c r="B18" s="58" t="s">
        <v>20</v>
      </c>
      <c r="C18" s="58">
        <v>500</v>
      </c>
      <c r="D18" s="58">
        <v>315</v>
      </c>
      <c r="E18" s="58">
        <v>5</v>
      </c>
      <c r="F18" s="58">
        <v>90</v>
      </c>
      <c r="G18" s="58">
        <v>30</v>
      </c>
      <c r="H18" s="70">
        <v>54.62</v>
      </c>
      <c r="I18" s="59">
        <v>2.13</v>
      </c>
      <c r="J18" s="59">
        <v>67.19</v>
      </c>
      <c r="K18" s="71" t="s">
        <v>169</v>
      </c>
      <c r="L18" s="71" t="s">
        <v>170</v>
      </c>
    </row>
    <row r="19" spans="1:12" s="58" customFormat="1">
      <c r="H19" s="59"/>
      <c r="I19" s="59"/>
      <c r="J19" s="59"/>
      <c r="K19" s="60"/>
      <c r="L19" s="60"/>
    </row>
    <row r="20" spans="1:12" s="58" customFormat="1">
      <c r="A20" s="58" t="s">
        <v>2</v>
      </c>
      <c r="B20" s="58" t="s">
        <v>20</v>
      </c>
      <c r="C20" s="58">
        <v>1000</v>
      </c>
      <c r="D20" s="58">
        <v>315</v>
      </c>
      <c r="E20" s="58">
        <v>5</v>
      </c>
      <c r="F20" s="58">
        <v>90</v>
      </c>
      <c r="G20" s="58">
        <v>1</v>
      </c>
      <c r="H20" s="59">
        <v>54.39</v>
      </c>
      <c r="I20" s="59">
        <v>2.78</v>
      </c>
      <c r="J20" s="59">
        <v>67.599999999999994</v>
      </c>
      <c r="K20" s="60" t="s">
        <v>141</v>
      </c>
      <c r="L20" s="60" t="s">
        <v>52</v>
      </c>
    </row>
    <row r="21" spans="1:12" s="58" customFormat="1">
      <c r="A21" s="58" t="s">
        <v>2</v>
      </c>
      <c r="B21" s="58" t="s">
        <v>20</v>
      </c>
      <c r="C21" s="58">
        <v>1000</v>
      </c>
      <c r="D21" s="58">
        <v>315</v>
      </c>
      <c r="E21" s="58">
        <v>5</v>
      </c>
      <c r="F21" s="58">
        <v>90</v>
      </c>
      <c r="G21" s="58">
        <v>3</v>
      </c>
      <c r="H21" s="63">
        <v>54.39</v>
      </c>
      <c r="I21" s="59">
        <v>2.78</v>
      </c>
      <c r="J21" s="59">
        <v>67.66</v>
      </c>
      <c r="K21" s="64" t="s">
        <v>147</v>
      </c>
      <c r="L21" s="64" t="s">
        <v>152</v>
      </c>
    </row>
    <row r="22" spans="1:12" s="58" customFormat="1">
      <c r="A22" s="58" t="s">
        <v>2</v>
      </c>
      <c r="B22" s="58" t="s">
        <v>20</v>
      </c>
      <c r="C22" s="58">
        <v>1000</v>
      </c>
      <c r="D22" s="58">
        <v>315</v>
      </c>
      <c r="E22" s="58">
        <v>5</v>
      </c>
      <c r="F22" s="58">
        <v>90</v>
      </c>
      <c r="G22" s="58">
        <v>10</v>
      </c>
      <c r="H22" s="59">
        <v>54.39</v>
      </c>
      <c r="I22" s="59">
        <v>2.78</v>
      </c>
      <c r="J22" s="59">
        <v>67.77</v>
      </c>
      <c r="K22" s="60" t="s">
        <v>139</v>
      </c>
      <c r="L22" s="60" t="s">
        <v>143</v>
      </c>
    </row>
    <row r="23" spans="1:12" s="58" customFormat="1">
      <c r="A23" s="58" t="s">
        <v>2</v>
      </c>
      <c r="B23" s="58" t="s">
        <v>20</v>
      </c>
      <c r="C23" s="58">
        <v>1000</v>
      </c>
      <c r="D23" s="58">
        <v>315</v>
      </c>
      <c r="E23" s="58">
        <v>5</v>
      </c>
      <c r="F23" s="58">
        <v>90</v>
      </c>
      <c r="G23" s="58">
        <v>30</v>
      </c>
      <c r="H23" s="70">
        <v>54.41</v>
      </c>
      <c r="I23" s="59">
        <v>2.81</v>
      </c>
      <c r="J23" s="59">
        <v>67.72</v>
      </c>
      <c r="K23" s="71" t="s">
        <v>171</v>
      </c>
      <c r="L23" s="71" t="s">
        <v>172</v>
      </c>
    </row>
    <row r="24" spans="1:12" s="58" customFormat="1">
      <c r="H24" s="59"/>
      <c r="I24" s="59"/>
      <c r="J24" s="59"/>
      <c r="K24" s="60"/>
      <c r="L24" s="60"/>
    </row>
    <row r="25" spans="1:12" s="58" customFormat="1">
      <c r="A25" s="58" t="s">
        <v>2</v>
      </c>
      <c r="B25" s="58" t="s">
        <v>20</v>
      </c>
      <c r="C25" s="58">
        <v>2500</v>
      </c>
      <c r="D25" s="58">
        <v>315</v>
      </c>
      <c r="E25" s="58">
        <v>5</v>
      </c>
      <c r="F25" s="58">
        <v>90</v>
      </c>
      <c r="G25" s="58">
        <v>1</v>
      </c>
      <c r="H25" s="65">
        <v>59.44</v>
      </c>
      <c r="I25" s="59">
        <v>3.36</v>
      </c>
      <c r="J25" s="59">
        <v>69.099999999999994</v>
      </c>
      <c r="K25" s="66" t="s">
        <v>155</v>
      </c>
      <c r="L25" s="66" t="s">
        <v>52</v>
      </c>
    </row>
    <row r="26" spans="1:12" s="58" customFormat="1">
      <c r="A26" s="58" t="s">
        <v>2</v>
      </c>
      <c r="B26" s="58" t="s">
        <v>20</v>
      </c>
      <c r="C26" s="58">
        <v>2500</v>
      </c>
      <c r="D26" s="58">
        <v>315</v>
      </c>
      <c r="E26" s="58">
        <v>5</v>
      </c>
      <c r="F26" s="58">
        <v>90</v>
      </c>
      <c r="G26" s="58">
        <v>3</v>
      </c>
      <c r="H26" s="67">
        <v>59.44</v>
      </c>
      <c r="I26" s="59">
        <v>3.36</v>
      </c>
      <c r="J26" s="59">
        <v>69.06</v>
      </c>
      <c r="K26" s="68" t="s">
        <v>158</v>
      </c>
      <c r="L26" s="68" t="s">
        <v>159</v>
      </c>
    </row>
    <row r="27" spans="1:12" s="58" customFormat="1">
      <c r="A27" s="58" t="s">
        <v>2</v>
      </c>
      <c r="B27" s="58" t="s">
        <v>20</v>
      </c>
      <c r="C27" s="58">
        <v>2500</v>
      </c>
      <c r="D27" s="58">
        <v>315</v>
      </c>
      <c r="E27" s="58">
        <v>5</v>
      </c>
      <c r="F27" s="58">
        <v>90</v>
      </c>
      <c r="G27" s="58">
        <v>10</v>
      </c>
      <c r="H27" s="63">
        <v>59.44</v>
      </c>
      <c r="I27" s="59">
        <v>3.36</v>
      </c>
      <c r="J27" s="59">
        <v>69.06</v>
      </c>
      <c r="K27" s="64" t="s">
        <v>146</v>
      </c>
      <c r="L27" s="66" t="s">
        <v>156</v>
      </c>
    </row>
    <row r="28" spans="1:12" s="58" customFormat="1">
      <c r="A28" s="58" t="s">
        <v>2</v>
      </c>
      <c r="B28" s="58" t="s">
        <v>20</v>
      </c>
      <c r="C28" s="58">
        <v>2500</v>
      </c>
      <c r="D28" s="58">
        <v>315</v>
      </c>
      <c r="E28" s="58">
        <v>5</v>
      </c>
      <c r="F28" s="58">
        <v>90</v>
      </c>
      <c r="G28" s="58">
        <v>30</v>
      </c>
      <c r="H28" s="70">
        <v>59.38</v>
      </c>
      <c r="I28" s="59">
        <v>3.4</v>
      </c>
      <c r="J28" s="59">
        <v>69.08</v>
      </c>
      <c r="K28" s="71" t="s">
        <v>180</v>
      </c>
      <c r="L28" s="71" t="s">
        <v>181</v>
      </c>
    </row>
    <row r="29" spans="1:12" s="58" customFormat="1">
      <c r="H29" s="59"/>
      <c r="I29" s="59"/>
      <c r="J29" s="59"/>
      <c r="K29" s="60"/>
      <c r="L29" s="60"/>
    </row>
    <row r="30" spans="1:12" s="58" customFormat="1">
      <c r="A30" s="58" t="s">
        <v>2</v>
      </c>
      <c r="B30" s="58" t="s">
        <v>20</v>
      </c>
      <c r="C30" s="58">
        <v>5000</v>
      </c>
      <c r="D30" s="58">
        <v>315</v>
      </c>
      <c r="E30" s="58">
        <v>5</v>
      </c>
      <c r="F30" s="58">
        <v>90</v>
      </c>
      <c r="G30" s="58">
        <v>1</v>
      </c>
      <c r="H30" s="59"/>
      <c r="I30" s="59"/>
      <c r="J30" s="59"/>
      <c r="K30" s="60"/>
      <c r="L30" s="60"/>
    </row>
    <row r="31" spans="1:12" s="58" customFormat="1">
      <c r="A31" s="58" t="s">
        <v>2</v>
      </c>
      <c r="B31" s="58" t="s">
        <v>20</v>
      </c>
      <c r="C31" s="58">
        <v>5000</v>
      </c>
      <c r="D31" s="58">
        <v>315</v>
      </c>
      <c r="E31" s="58">
        <v>5</v>
      </c>
      <c r="F31" s="58">
        <v>90</v>
      </c>
      <c r="G31" s="58">
        <v>3</v>
      </c>
      <c r="H31" s="67">
        <v>59.96</v>
      </c>
      <c r="I31" s="59">
        <v>2.91</v>
      </c>
      <c r="J31" s="59">
        <v>69.31</v>
      </c>
      <c r="K31" s="71" t="s">
        <v>160</v>
      </c>
      <c r="L31" s="71" t="s">
        <v>161</v>
      </c>
    </row>
    <row r="32" spans="1:12" s="58" customFormat="1">
      <c r="A32" s="58" t="s">
        <v>2</v>
      </c>
      <c r="B32" s="58" t="s">
        <v>20</v>
      </c>
      <c r="C32" s="58">
        <v>5000</v>
      </c>
      <c r="D32" s="58">
        <v>315</v>
      </c>
      <c r="E32" s="58">
        <v>5</v>
      </c>
      <c r="F32" s="58">
        <v>90</v>
      </c>
      <c r="G32" s="58">
        <v>10</v>
      </c>
      <c r="H32" s="59">
        <v>59.96</v>
      </c>
      <c r="I32" s="59">
        <v>2.91</v>
      </c>
      <c r="J32" s="59">
        <v>69.31</v>
      </c>
      <c r="K32" s="60" t="s">
        <v>142</v>
      </c>
      <c r="L32" s="71" t="s">
        <v>163</v>
      </c>
    </row>
    <row r="33" spans="1:13" s="58" customFormat="1">
      <c r="A33" s="58" t="s">
        <v>2</v>
      </c>
      <c r="B33" s="58" t="s">
        <v>20</v>
      </c>
      <c r="C33" s="58">
        <v>5000</v>
      </c>
      <c r="D33" s="58">
        <v>315</v>
      </c>
      <c r="E33" s="58">
        <v>5</v>
      </c>
      <c r="F33" s="58">
        <v>90</v>
      </c>
      <c r="G33" s="58">
        <v>30</v>
      </c>
      <c r="H33" s="70">
        <v>59.92</v>
      </c>
      <c r="I33" s="59">
        <v>2.97</v>
      </c>
      <c r="J33" s="59">
        <v>69.510000000000005</v>
      </c>
      <c r="K33" s="71" t="s">
        <v>178</v>
      </c>
      <c r="L33" s="71" t="s">
        <v>179</v>
      </c>
    </row>
    <row r="34" spans="1:13" s="58" customFormat="1">
      <c r="H34" s="59"/>
      <c r="I34" s="59"/>
      <c r="J34" s="59"/>
      <c r="K34" s="60"/>
      <c r="L34" s="60"/>
    </row>
    <row r="35" spans="1:13" s="58" customFormat="1">
      <c r="A35" s="58" t="s">
        <v>2</v>
      </c>
      <c r="B35" s="58" t="s">
        <v>20</v>
      </c>
      <c r="C35" s="58">
        <v>10000</v>
      </c>
      <c r="D35" s="58">
        <v>315</v>
      </c>
      <c r="E35" s="58">
        <v>5</v>
      </c>
      <c r="F35" s="58">
        <v>90</v>
      </c>
      <c r="G35" s="58">
        <v>1</v>
      </c>
      <c r="H35" s="59"/>
      <c r="I35" s="59"/>
      <c r="J35" s="59"/>
      <c r="K35" s="60"/>
      <c r="L35" s="60"/>
    </row>
    <row r="36" spans="1:13" s="58" customFormat="1">
      <c r="A36" s="58" t="s">
        <v>2</v>
      </c>
      <c r="B36" s="58" t="s">
        <v>20</v>
      </c>
      <c r="C36" s="58">
        <v>10000</v>
      </c>
      <c r="D36" s="58">
        <v>315</v>
      </c>
      <c r="E36" s="58">
        <v>5</v>
      </c>
      <c r="F36" s="58">
        <v>90</v>
      </c>
      <c r="G36" s="58">
        <v>3</v>
      </c>
      <c r="H36" s="59"/>
      <c r="I36" s="59"/>
      <c r="J36" s="59"/>
      <c r="K36" s="60"/>
      <c r="L36" s="60"/>
    </row>
    <row r="37" spans="1:13" s="58" customFormat="1">
      <c r="A37" s="58" t="s">
        <v>2</v>
      </c>
      <c r="B37" s="58" t="s">
        <v>20</v>
      </c>
      <c r="C37" s="58">
        <v>10000</v>
      </c>
      <c r="D37" s="58">
        <v>315</v>
      </c>
      <c r="E37" s="58">
        <v>5</v>
      </c>
      <c r="F37" s="58">
        <v>90</v>
      </c>
      <c r="G37" s="58">
        <v>10</v>
      </c>
      <c r="H37" s="59">
        <v>63.31</v>
      </c>
      <c r="I37" s="59">
        <v>2.9</v>
      </c>
      <c r="J37" s="59">
        <v>70.17</v>
      </c>
      <c r="K37" s="60" t="s">
        <v>140</v>
      </c>
      <c r="L37" s="71" t="s">
        <v>173</v>
      </c>
    </row>
    <row r="38" spans="1:13" s="58" customFormat="1">
      <c r="A38" s="58" t="s">
        <v>2</v>
      </c>
      <c r="B38" s="58" t="s">
        <v>20</v>
      </c>
      <c r="C38" s="58">
        <v>10000</v>
      </c>
      <c r="D38" s="58">
        <v>315</v>
      </c>
      <c r="E38" s="58">
        <v>5</v>
      </c>
      <c r="F38" s="58">
        <v>90</v>
      </c>
      <c r="G38" s="58">
        <v>30</v>
      </c>
      <c r="H38" s="70">
        <v>63.25</v>
      </c>
      <c r="I38" s="59">
        <v>2.98</v>
      </c>
      <c r="J38" s="59">
        <v>70.2</v>
      </c>
      <c r="K38" s="71" t="s">
        <v>176</v>
      </c>
      <c r="L38" s="71" t="s">
        <v>177</v>
      </c>
    </row>
    <row r="39" spans="1:13" s="58" customFormat="1">
      <c r="H39" s="59"/>
      <c r="I39" s="59"/>
      <c r="J39" s="59"/>
      <c r="K39" s="60"/>
      <c r="L39" s="60"/>
    </row>
    <row r="40" spans="1:13" s="58" customFormat="1">
      <c r="A40" s="58" t="s">
        <v>2</v>
      </c>
      <c r="B40" s="58" t="s">
        <v>20</v>
      </c>
      <c r="C40" s="58">
        <v>20000</v>
      </c>
      <c r="D40" s="58">
        <v>315</v>
      </c>
      <c r="E40" s="58">
        <v>5</v>
      </c>
      <c r="F40" s="58">
        <v>90</v>
      </c>
      <c r="G40" s="58">
        <v>1</v>
      </c>
      <c r="H40" s="59"/>
      <c r="I40" s="59"/>
      <c r="J40" s="59"/>
      <c r="K40" s="60"/>
      <c r="L40" s="60"/>
    </row>
    <row r="41" spans="1:13" s="58" customFormat="1">
      <c r="A41" s="58" t="s">
        <v>2</v>
      </c>
      <c r="B41" s="58" t="s">
        <v>20</v>
      </c>
      <c r="C41" s="58">
        <v>20000</v>
      </c>
      <c r="D41" s="58">
        <v>315</v>
      </c>
      <c r="E41" s="58">
        <v>5</v>
      </c>
      <c r="F41" s="58">
        <v>90</v>
      </c>
      <c r="G41" s="58">
        <v>3</v>
      </c>
      <c r="H41" s="59"/>
      <c r="I41" s="59"/>
      <c r="J41" s="59"/>
      <c r="K41" s="60"/>
      <c r="L41" s="60"/>
    </row>
    <row r="42" spans="1:13" s="58" customFormat="1">
      <c r="A42" s="58" t="s">
        <v>2</v>
      </c>
      <c r="B42" s="58" t="s">
        <v>20</v>
      </c>
      <c r="C42" s="58">
        <v>20000</v>
      </c>
      <c r="D42" s="58">
        <v>315</v>
      </c>
      <c r="E42" s="58">
        <v>5</v>
      </c>
      <c r="F42" s="58">
        <v>90</v>
      </c>
      <c r="G42" s="58">
        <v>10</v>
      </c>
      <c r="H42" s="65">
        <v>64.33</v>
      </c>
      <c r="I42" s="59">
        <v>2.78</v>
      </c>
      <c r="J42" s="59">
        <v>70.59</v>
      </c>
      <c r="K42" s="66" t="s">
        <v>154</v>
      </c>
      <c r="L42" s="71" t="s">
        <v>173</v>
      </c>
    </row>
    <row r="43" spans="1:13" s="58" customFormat="1">
      <c r="A43" s="58" t="s">
        <v>2</v>
      </c>
      <c r="B43" s="58" t="s">
        <v>20</v>
      </c>
      <c r="C43" s="58">
        <v>20000</v>
      </c>
      <c r="D43" s="58">
        <v>315</v>
      </c>
      <c r="E43" s="58">
        <v>5</v>
      </c>
      <c r="F43" s="58">
        <v>90</v>
      </c>
      <c r="G43" s="58">
        <v>30</v>
      </c>
      <c r="H43" s="70">
        <v>64.33</v>
      </c>
      <c r="I43" s="59">
        <v>2.77</v>
      </c>
      <c r="J43" s="59">
        <v>70.63</v>
      </c>
      <c r="K43" s="71" t="s">
        <v>174</v>
      </c>
      <c r="L43" s="71" t="s">
        <v>175</v>
      </c>
    </row>
    <row r="44" spans="1:13" s="58" customFormat="1">
      <c r="H44" s="59"/>
      <c r="I44" s="59"/>
      <c r="J44" s="59"/>
      <c r="K44" s="60"/>
      <c r="L44" s="60"/>
    </row>
    <row r="45" spans="1:13" s="69" customFormat="1">
      <c r="A45" s="69" t="s">
        <v>2</v>
      </c>
      <c r="B45" s="69" t="s">
        <v>20</v>
      </c>
      <c r="C45" s="69">
        <v>50000</v>
      </c>
      <c r="D45" s="69">
        <v>315</v>
      </c>
      <c r="E45" s="69">
        <v>5</v>
      </c>
      <c r="F45" s="69">
        <v>90</v>
      </c>
      <c r="G45" s="69">
        <v>30</v>
      </c>
      <c r="H45" s="70">
        <v>67.25</v>
      </c>
      <c r="I45" s="70">
        <v>1.85</v>
      </c>
      <c r="J45" s="70">
        <v>70.88</v>
      </c>
      <c r="K45" s="71" t="s">
        <v>182</v>
      </c>
      <c r="L45" s="71"/>
    </row>
    <row r="46" spans="1:13" s="69" customFormat="1">
      <c r="H46" s="70"/>
      <c r="I46" s="70"/>
      <c r="J46" s="70"/>
      <c r="K46" s="71"/>
      <c r="L46" s="71"/>
    </row>
    <row r="47" spans="1:13" s="74" customFormat="1" ht="30">
      <c r="A47" s="74" t="s">
        <v>20</v>
      </c>
      <c r="B47" s="74" t="s">
        <v>20</v>
      </c>
      <c r="C47" s="74">
        <v>209529</v>
      </c>
      <c r="D47" s="74">
        <v>315</v>
      </c>
      <c r="E47" s="74">
        <v>5</v>
      </c>
      <c r="F47" s="74">
        <v>1</v>
      </c>
      <c r="G47" s="74">
        <v>1</v>
      </c>
      <c r="H47" s="75" t="s">
        <v>16</v>
      </c>
      <c r="I47" s="75" t="s">
        <v>16</v>
      </c>
      <c r="J47" s="76">
        <v>69.58</v>
      </c>
      <c r="K47" s="75" t="s">
        <v>188</v>
      </c>
      <c r="L47" s="75"/>
      <c r="M47" s="77" t="s">
        <v>187</v>
      </c>
    </row>
    <row r="48" spans="1:13" s="74" customFormat="1" ht="30">
      <c r="A48" s="74" t="s">
        <v>20</v>
      </c>
      <c r="B48" s="74" t="s">
        <v>20</v>
      </c>
      <c r="C48" s="74">
        <v>209529</v>
      </c>
      <c r="D48" s="74">
        <v>315</v>
      </c>
      <c r="E48" s="74">
        <v>5</v>
      </c>
      <c r="F48" s="74">
        <v>1</v>
      </c>
      <c r="G48" s="74">
        <v>1</v>
      </c>
      <c r="H48" s="75" t="s">
        <v>16</v>
      </c>
      <c r="I48" s="75" t="s">
        <v>16</v>
      </c>
      <c r="J48" s="76">
        <v>69.260000000000005</v>
      </c>
      <c r="K48" s="75" t="s">
        <v>189</v>
      </c>
      <c r="L48" s="75"/>
      <c r="M48" s="77" t="s">
        <v>191</v>
      </c>
    </row>
    <row r="49" spans="1:13" s="74" customFormat="1" ht="30">
      <c r="A49" s="74" t="s">
        <v>20</v>
      </c>
      <c r="B49" s="74" t="s">
        <v>20</v>
      </c>
      <c r="C49" s="74">
        <v>209529</v>
      </c>
      <c r="D49" s="74">
        <v>315</v>
      </c>
      <c r="E49" s="74">
        <v>5</v>
      </c>
      <c r="F49" s="74">
        <v>1</v>
      </c>
      <c r="G49" s="74">
        <v>1</v>
      </c>
      <c r="H49" s="75" t="s">
        <v>16</v>
      </c>
      <c r="I49" s="75" t="s">
        <v>16</v>
      </c>
      <c r="J49" s="76">
        <v>69.150000000000006</v>
      </c>
      <c r="K49" s="75" t="s">
        <v>190</v>
      </c>
      <c r="L49" s="75"/>
      <c r="M49" s="77" t="s">
        <v>192</v>
      </c>
    </row>
    <row r="50" spans="1:13" s="74" customFormat="1">
      <c r="H50" s="75"/>
      <c r="I50" s="75"/>
      <c r="J50" s="76"/>
      <c r="K50" s="75"/>
      <c r="L50" s="75"/>
      <c r="M50" s="77"/>
    </row>
    <row r="51" spans="1:13" s="74" customFormat="1">
      <c r="H51" s="75"/>
      <c r="I51" s="75"/>
      <c r="J51" s="76"/>
      <c r="K51" s="75"/>
      <c r="L51" s="75"/>
      <c r="M51" s="77"/>
    </row>
    <row r="52" spans="1:13" s="74" customFormat="1">
      <c r="H52" s="75"/>
      <c r="I52" s="75"/>
      <c r="J52" s="76"/>
      <c r="K52" s="75"/>
      <c r="L52" s="75"/>
      <c r="M52" s="77"/>
    </row>
    <row r="54" spans="1:13">
      <c r="A54" s="11" t="s">
        <v>162</v>
      </c>
    </row>
    <row r="56" spans="1:13">
      <c r="A56" s="11" t="s">
        <v>135</v>
      </c>
    </row>
  </sheetData>
  <mergeCells count="4">
    <mergeCell ref="H1:J1"/>
    <mergeCell ref="A2:B2"/>
    <mergeCell ref="C2:D2"/>
    <mergeCell ref="H2:I2"/>
  </mergeCells>
  <pageMargins left="0.7" right="0.7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J8" sqref="J8"/>
    </sheetView>
  </sheetViews>
  <sheetFormatPr defaultRowHeight="15"/>
  <cols>
    <col min="1" max="2" width="25.7109375" style="79" customWidth="1"/>
    <col min="3" max="6" width="10.7109375" style="79" customWidth="1"/>
    <col min="7" max="9" width="10.7109375" style="82" customWidth="1"/>
    <col min="10" max="10" width="10.7109375" style="90" customWidth="1"/>
    <col min="11" max="11" width="10.7109375" style="91" customWidth="1"/>
    <col min="12" max="12" width="10.7109375" style="81" customWidth="1"/>
    <col min="13" max="13" width="37.7109375" style="79" customWidth="1"/>
    <col min="14" max="16384" width="9.140625" style="79"/>
  </cols>
  <sheetData>
    <row r="1" spans="1:13">
      <c r="G1" s="152" t="s">
        <v>9</v>
      </c>
      <c r="H1" s="152"/>
      <c r="I1" s="152"/>
    </row>
    <row r="2" spans="1:13">
      <c r="A2" s="149" t="s">
        <v>0</v>
      </c>
      <c r="B2" s="149"/>
      <c r="C2" s="149" t="s">
        <v>4</v>
      </c>
      <c r="D2" s="149"/>
      <c r="G2" s="152" t="s">
        <v>8</v>
      </c>
      <c r="H2" s="152"/>
      <c r="J2" s="153" t="s">
        <v>201</v>
      </c>
      <c r="K2" s="153"/>
      <c r="L2" s="22"/>
    </row>
    <row r="3" spans="1:13" ht="45">
      <c r="A3" s="79" t="s">
        <v>1</v>
      </c>
      <c r="B3" s="79" t="s">
        <v>15</v>
      </c>
      <c r="C3" s="79" t="s">
        <v>1</v>
      </c>
      <c r="D3" s="79" t="s">
        <v>15</v>
      </c>
      <c r="E3" s="2" t="s">
        <v>3</v>
      </c>
      <c r="F3" s="2" t="s">
        <v>51</v>
      </c>
      <c r="G3" s="82" t="s">
        <v>5</v>
      </c>
      <c r="H3" s="82" t="s">
        <v>6</v>
      </c>
      <c r="I3" s="82" t="s">
        <v>7</v>
      </c>
      <c r="J3" s="90" t="s">
        <v>197</v>
      </c>
      <c r="K3" s="93" t="s">
        <v>198</v>
      </c>
      <c r="L3" s="23" t="s">
        <v>196</v>
      </c>
      <c r="M3" s="79" t="s">
        <v>19</v>
      </c>
    </row>
    <row r="4" spans="1:13">
      <c r="E4" s="2"/>
      <c r="F4" s="2"/>
    </row>
    <row r="5" spans="1:13">
      <c r="A5" s="79" t="s">
        <v>2</v>
      </c>
      <c r="B5" s="79" t="s">
        <v>20</v>
      </c>
      <c r="C5" s="79">
        <v>1000</v>
      </c>
      <c r="D5" s="79">
        <v>315</v>
      </c>
      <c r="E5" s="79">
        <v>180</v>
      </c>
      <c r="F5" s="79">
        <v>1</v>
      </c>
      <c r="G5" s="82">
        <v>47.73</v>
      </c>
      <c r="H5" s="82">
        <v>1.27</v>
      </c>
      <c r="I5" s="82">
        <v>65.7</v>
      </c>
      <c r="J5" s="90">
        <v>1928</v>
      </c>
      <c r="K5" s="90">
        <v>9340</v>
      </c>
      <c r="L5" s="88" t="s">
        <v>52</v>
      </c>
    </row>
    <row r="6" spans="1:13">
      <c r="A6" s="79" t="s">
        <v>2</v>
      </c>
      <c r="B6" s="79" t="s">
        <v>20</v>
      </c>
      <c r="C6" s="79">
        <v>1000</v>
      </c>
      <c r="D6" s="79">
        <v>315</v>
      </c>
      <c r="E6" s="79">
        <v>180</v>
      </c>
      <c r="F6" s="79">
        <v>3</v>
      </c>
      <c r="J6" s="92">
        <f>AVERAGE(714,900)</f>
        <v>807</v>
      </c>
      <c r="K6" s="92">
        <v>7397</v>
      </c>
      <c r="L6" s="88" t="s">
        <v>69</v>
      </c>
    </row>
    <row r="7" spans="1:13">
      <c r="A7" s="79" t="s">
        <v>2</v>
      </c>
      <c r="B7" s="79" t="s">
        <v>20</v>
      </c>
      <c r="C7" s="79">
        <v>1000</v>
      </c>
      <c r="D7" s="79">
        <v>315</v>
      </c>
      <c r="E7" s="79">
        <v>180</v>
      </c>
      <c r="F7" s="79">
        <v>9</v>
      </c>
      <c r="J7" s="92">
        <f>AVERAGE(269,257)</f>
        <v>263</v>
      </c>
      <c r="K7" s="92">
        <v>5345</v>
      </c>
      <c r="L7" s="88" t="s">
        <v>70</v>
      </c>
    </row>
    <row r="8" spans="1:13">
      <c r="A8" s="79" t="s">
        <v>2</v>
      </c>
      <c r="B8" s="79" t="s">
        <v>20</v>
      </c>
      <c r="C8" s="79">
        <v>1000</v>
      </c>
      <c r="D8" s="79">
        <v>315</v>
      </c>
      <c r="E8" s="79">
        <v>180</v>
      </c>
      <c r="F8" s="79">
        <v>30</v>
      </c>
      <c r="K8" s="94" t="s">
        <v>57</v>
      </c>
      <c r="L8" s="88" t="s">
        <v>71</v>
      </c>
    </row>
    <row r="9" spans="1:13">
      <c r="A9" s="79" t="s">
        <v>2</v>
      </c>
      <c r="B9" s="79" t="s">
        <v>20</v>
      </c>
      <c r="C9" s="79">
        <v>1000</v>
      </c>
      <c r="D9" s="79">
        <v>315</v>
      </c>
      <c r="E9" s="79">
        <v>180</v>
      </c>
      <c r="F9" s="79">
        <v>60</v>
      </c>
      <c r="K9" s="94" t="s">
        <v>74</v>
      </c>
      <c r="L9" s="88" t="s">
        <v>75</v>
      </c>
    </row>
    <row r="10" spans="1:13">
      <c r="G10" s="87"/>
      <c r="H10" s="87"/>
      <c r="I10" s="87"/>
      <c r="K10" s="94"/>
      <c r="L10" s="88"/>
    </row>
    <row r="11" spans="1:13">
      <c r="A11" s="79" t="s">
        <v>2</v>
      </c>
      <c r="B11" s="79" t="s">
        <v>20</v>
      </c>
      <c r="C11" s="79">
        <v>2500</v>
      </c>
      <c r="D11" s="79">
        <v>315</v>
      </c>
      <c r="E11" s="79">
        <v>180</v>
      </c>
      <c r="F11" s="79">
        <v>1</v>
      </c>
      <c r="J11" s="92"/>
      <c r="K11" s="94" t="s">
        <v>53</v>
      </c>
      <c r="L11" s="88" t="s">
        <v>52</v>
      </c>
    </row>
    <row r="12" spans="1:13">
      <c r="A12" s="79" t="s">
        <v>2</v>
      </c>
      <c r="B12" s="79" t="s">
        <v>20</v>
      </c>
      <c r="C12" s="79">
        <v>2500</v>
      </c>
      <c r="D12" s="79">
        <v>315</v>
      </c>
      <c r="E12" s="79">
        <v>180</v>
      </c>
      <c r="F12" s="79">
        <v>3</v>
      </c>
      <c r="K12" s="94" t="s">
        <v>58</v>
      </c>
      <c r="L12" s="88" t="s">
        <v>72</v>
      </c>
    </row>
    <row r="13" spans="1:13">
      <c r="A13" s="79" t="s">
        <v>2</v>
      </c>
      <c r="B13" s="79" t="s">
        <v>20</v>
      </c>
      <c r="C13" s="79">
        <v>2500</v>
      </c>
      <c r="D13" s="79">
        <v>315</v>
      </c>
      <c r="E13" s="79">
        <v>180</v>
      </c>
      <c r="F13" s="79">
        <v>9</v>
      </c>
      <c r="G13" s="87">
        <v>50.68</v>
      </c>
      <c r="H13" s="87">
        <v>1.05</v>
      </c>
      <c r="I13" s="87">
        <v>66.66</v>
      </c>
      <c r="K13" s="94" t="s">
        <v>59</v>
      </c>
      <c r="L13" s="88" t="s">
        <v>73</v>
      </c>
    </row>
    <row r="14" spans="1:13">
      <c r="A14" s="79" t="s">
        <v>2</v>
      </c>
      <c r="B14" s="79" t="s">
        <v>20</v>
      </c>
      <c r="C14" s="79">
        <v>2500</v>
      </c>
      <c r="D14" s="79">
        <v>315</v>
      </c>
      <c r="E14" s="79">
        <v>180</v>
      </c>
      <c r="F14" s="79">
        <v>30</v>
      </c>
      <c r="K14" s="94" t="s">
        <v>60</v>
      </c>
      <c r="L14" s="88" t="s">
        <v>76</v>
      </c>
    </row>
    <row r="15" spans="1:13">
      <c r="A15" s="79" t="s">
        <v>2</v>
      </c>
      <c r="B15" s="79" t="s">
        <v>20</v>
      </c>
      <c r="C15" s="79">
        <v>2500</v>
      </c>
      <c r="D15" s="79">
        <v>315</v>
      </c>
      <c r="E15" s="79">
        <v>180</v>
      </c>
      <c r="F15" s="79">
        <v>60</v>
      </c>
      <c r="G15" s="87">
        <v>50.68</v>
      </c>
      <c r="H15" s="87">
        <v>1.05</v>
      </c>
      <c r="I15" s="87">
        <v>66.66</v>
      </c>
      <c r="K15" s="94" t="s">
        <v>83</v>
      </c>
      <c r="L15" s="88" t="s">
        <v>84</v>
      </c>
    </row>
    <row r="16" spans="1:13">
      <c r="G16" s="87"/>
      <c r="H16" s="87"/>
      <c r="I16" s="87"/>
      <c r="K16" s="94"/>
      <c r="L16" s="88"/>
    </row>
    <row r="17" spans="1:12">
      <c r="A17" s="79" t="s">
        <v>2</v>
      </c>
      <c r="B17" s="79" t="s">
        <v>20</v>
      </c>
      <c r="C17" s="79">
        <v>5000</v>
      </c>
      <c r="D17" s="79">
        <v>315</v>
      </c>
      <c r="E17" s="79">
        <v>180</v>
      </c>
      <c r="F17" s="79">
        <v>1</v>
      </c>
      <c r="G17" s="87">
        <v>53.53</v>
      </c>
      <c r="H17" s="87">
        <v>0.79</v>
      </c>
      <c r="I17" s="87">
        <v>66.62</v>
      </c>
      <c r="K17" s="94" t="s">
        <v>61</v>
      </c>
      <c r="L17" s="88" t="s">
        <v>52</v>
      </c>
    </row>
    <row r="18" spans="1:12">
      <c r="A18" s="79" t="s">
        <v>2</v>
      </c>
      <c r="B18" s="79" t="s">
        <v>20</v>
      </c>
      <c r="C18" s="79">
        <v>5000</v>
      </c>
      <c r="D18" s="79">
        <v>315</v>
      </c>
      <c r="E18" s="79">
        <v>180</v>
      </c>
      <c r="F18" s="79">
        <v>3</v>
      </c>
      <c r="G18" s="87">
        <v>53.53</v>
      </c>
      <c r="H18" s="87">
        <v>0.79</v>
      </c>
      <c r="I18" s="87">
        <v>66.62</v>
      </c>
      <c r="K18" s="94" t="s">
        <v>62</v>
      </c>
      <c r="L18" s="88" t="s">
        <v>77</v>
      </c>
    </row>
    <row r="19" spans="1:12">
      <c r="A19" s="79" t="s">
        <v>2</v>
      </c>
      <c r="B19" s="79" t="s">
        <v>20</v>
      </c>
      <c r="C19" s="79">
        <v>5000</v>
      </c>
      <c r="D19" s="79">
        <v>315</v>
      </c>
      <c r="E19" s="79">
        <v>180</v>
      </c>
      <c r="F19" s="79">
        <v>9</v>
      </c>
      <c r="G19" s="87">
        <v>53.53</v>
      </c>
      <c r="H19" s="87">
        <v>0.79</v>
      </c>
      <c r="I19" s="87">
        <v>66.62</v>
      </c>
      <c r="K19" s="94" t="s">
        <v>63</v>
      </c>
      <c r="L19" s="88" t="s">
        <v>78</v>
      </c>
    </row>
    <row r="20" spans="1:12">
      <c r="A20" s="79" t="s">
        <v>2</v>
      </c>
      <c r="B20" s="79" t="s">
        <v>20</v>
      </c>
      <c r="C20" s="79">
        <v>5000</v>
      </c>
      <c r="D20" s="79">
        <v>315</v>
      </c>
      <c r="E20" s="79">
        <v>180</v>
      </c>
      <c r="F20" s="79">
        <v>30</v>
      </c>
      <c r="G20" s="87">
        <v>53.53</v>
      </c>
      <c r="H20" s="87">
        <v>0.79</v>
      </c>
      <c r="I20" s="87">
        <v>66.62</v>
      </c>
      <c r="K20" s="94" t="s">
        <v>64</v>
      </c>
      <c r="L20" s="88" t="s">
        <v>79</v>
      </c>
    </row>
    <row r="21" spans="1:12">
      <c r="A21" s="79" t="s">
        <v>2</v>
      </c>
      <c r="B21" s="79" t="s">
        <v>20</v>
      </c>
      <c r="C21" s="79">
        <v>5000</v>
      </c>
      <c r="D21" s="79">
        <v>315</v>
      </c>
      <c r="E21" s="79">
        <v>180</v>
      </c>
      <c r="F21" s="79">
        <v>60</v>
      </c>
      <c r="G21" s="87">
        <v>53.53</v>
      </c>
      <c r="H21" s="87">
        <v>0.79</v>
      </c>
      <c r="I21" s="87">
        <v>66.62</v>
      </c>
      <c r="K21" s="94" t="s">
        <v>81</v>
      </c>
      <c r="L21" s="88" t="s">
        <v>82</v>
      </c>
    </row>
    <row r="22" spans="1:12">
      <c r="G22" s="87"/>
      <c r="H22" s="87"/>
      <c r="I22" s="87"/>
      <c r="K22" s="94"/>
      <c r="L22" s="88"/>
    </row>
    <row r="23" spans="1:12">
      <c r="A23" s="79" t="s">
        <v>2</v>
      </c>
      <c r="B23" s="79" t="s">
        <v>20</v>
      </c>
      <c r="C23" s="79">
        <v>10000</v>
      </c>
      <c r="D23" s="79">
        <v>315</v>
      </c>
      <c r="E23" s="79">
        <v>180</v>
      </c>
      <c r="F23" s="79">
        <v>1</v>
      </c>
      <c r="G23" s="87"/>
      <c r="H23" s="87"/>
      <c r="I23" s="87"/>
      <c r="K23" s="94"/>
      <c r="L23" s="88"/>
    </row>
    <row r="24" spans="1:12">
      <c r="A24" s="79" t="s">
        <v>2</v>
      </c>
      <c r="B24" s="79" t="s">
        <v>20</v>
      </c>
      <c r="C24" s="79">
        <v>10000</v>
      </c>
      <c r="D24" s="79">
        <v>315</v>
      </c>
      <c r="E24" s="79">
        <v>180</v>
      </c>
      <c r="F24" s="79">
        <v>3</v>
      </c>
      <c r="G24" s="87">
        <v>56.66</v>
      </c>
      <c r="H24" s="87">
        <v>0.62</v>
      </c>
      <c r="I24" s="87">
        <v>65.38</v>
      </c>
      <c r="K24" s="94" t="s">
        <v>66</v>
      </c>
      <c r="L24" s="88" t="s">
        <v>161</v>
      </c>
    </row>
    <row r="25" spans="1:12">
      <c r="A25" s="79" t="s">
        <v>2</v>
      </c>
      <c r="B25" s="79" t="s">
        <v>20</v>
      </c>
      <c r="C25" s="79">
        <v>10000</v>
      </c>
      <c r="D25" s="79">
        <v>315</v>
      </c>
      <c r="E25" s="79">
        <v>180</v>
      </c>
      <c r="F25" s="79">
        <v>9</v>
      </c>
      <c r="G25" s="87">
        <v>56.66</v>
      </c>
      <c r="H25" s="87">
        <v>0.62</v>
      </c>
      <c r="I25" s="87">
        <v>65.38</v>
      </c>
      <c r="K25" s="94" t="s">
        <v>67</v>
      </c>
      <c r="L25" s="88" t="s">
        <v>193</v>
      </c>
    </row>
    <row r="26" spans="1:12">
      <c r="A26" s="79" t="s">
        <v>2</v>
      </c>
      <c r="B26" s="79" t="s">
        <v>20</v>
      </c>
      <c r="C26" s="79">
        <v>10000</v>
      </c>
      <c r="D26" s="79">
        <v>315</v>
      </c>
      <c r="E26" s="79">
        <v>180</v>
      </c>
      <c r="F26" s="79">
        <v>30</v>
      </c>
      <c r="G26" s="87">
        <v>56.66</v>
      </c>
      <c r="H26" s="87">
        <v>0.62</v>
      </c>
      <c r="I26" s="87">
        <v>65.38</v>
      </c>
      <c r="K26" s="94" t="s">
        <v>68</v>
      </c>
      <c r="L26" s="88" t="s">
        <v>194</v>
      </c>
    </row>
    <row r="27" spans="1:12">
      <c r="A27" s="79" t="s">
        <v>2</v>
      </c>
      <c r="B27" s="79" t="s">
        <v>20</v>
      </c>
      <c r="C27" s="79">
        <v>10000</v>
      </c>
      <c r="D27" s="79">
        <v>315</v>
      </c>
      <c r="E27" s="79">
        <v>180</v>
      </c>
      <c r="F27" s="79">
        <v>60</v>
      </c>
      <c r="G27" s="87">
        <v>56.66</v>
      </c>
      <c r="H27" s="87">
        <v>0.62</v>
      </c>
      <c r="I27" s="87">
        <v>65.38</v>
      </c>
      <c r="K27" s="94" t="s">
        <v>80</v>
      </c>
      <c r="L27" s="88" t="s">
        <v>195</v>
      </c>
    </row>
    <row r="32" spans="1:12">
      <c r="A32" s="89" t="s">
        <v>162</v>
      </c>
    </row>
    <row r="33" spans="1:13">
      <c r="A33" s="11"/>
    </row>
    <row r="34" spans="1:13">
      <c r="A34" s="11" t="s">
        <v>200</v>
      </c>
    </row>
    <row r="35" spans="1:13">
      <c r="A35" s="11" t="s">
        <v>199</v>
      </c>
    </row>
    <row r="37" spans="1:13">
      <c r="A37" s="89"/>
      <c r="G37" s="79"/>
      <c r="H37" s="80"/>
      <c r="I37" s="80"/>
      <c r="L37" s="25"/>
      <c r="M37" s="80"/>
    </row>
  </sheetData>
  <mergeCells count="5">
    <mergeCell ref="G1:I1"/>
    <mergeCell ref="A2:B2"/>
    <mergeCell ref="C2:D2"/>
    <mergeCell ref="G2:H2"/>
    <mergeCell ref="J2:K2"/>
  </mergeCells>
  <pageMargins left="0.7" right="0.7" top="0.75" bottom="0.75" header="0.3" footer="0.3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pane ySplit="3" topLeftCell="A4" activePane="bottomLeft" state="frozen"/>
      <selection pane="bottomLeft" activeCell="B15" sqref="B15"/>
    </sheetView>
  </sheetViews>
  <sheetFormatPr defaultRowHeight="15"/>
  <cols>
    <col min="1" max="2" width="25.7109375" style="83" customWidth="1"/>
    <col min="3" max="7" width="10.7109375" style="83" customWidth="1"/>
    <col min="8" max="10" width="10.7109375" style="86" customWidth="1"/>
    <col min="11" max="11" width="10.7109375" style="85" customWidth="1"/>
    <col min="12" max="12" width="10.7109375" style="110" customWidth="1"/>
    <col min="13" max="13" width="10.7109375" style="114" customWidth="1"/>
    <col min="14" max="14" width="38.85546875" style="83" customWidth="1"/>
    <col min="15" max="16384" width="9.140625" style="83"/>
  </cols>
  <sheetData>
    <row r="1" spans="1:14">
      <c r="H1" s="152" t="s">
        <v>9</v>
      </c>
      <c r="I1" s="152"/>
      <c r="J1" s="152"/>
    </row>
    <row r="2" spans="1:14">
      <c r="A2" s="149" t="s">
        <v>0</v>
      </c>
      <c r="B2" s="149"/>
      <c r="C2" s="149" t="s">
        <v>4</v>
      </c>
      <c r="D2" s="149"/>
      <c r="E2" s="149" t="s">
        <v>202</v>
      </c>
      <c r="F2" s="149"/>
      <c r="G2" s="149"/>
      <c r="H2" s="152" t="s">
        <v>8</v>
      </c>
      <c r="I2" s="152"/>
      <c r="K2" s="22"/>
      <c r="L2" s="117"/>
      <c r="M2" s="117"/>
    </row>
    <row r="3" spans="1:14" ht="45">
      <c r="A3" s="83" t="s">
        <v>1</v>
      </c>
      <c r="B3" s="83" t="s">
        <v>15</v>
      </c>
      <c r="C3" s="83" t="s">
        <v>1</v>
      </c>
      <c r="D3" s="83" t="s">
        <v>15</v>
      </c>
      <c r="E3" s="2" t="s">
        <v>203</v>
      </c>
      <c r="F3" s="2" t="s">
        <v>207</v>
      </c>
      <c r="G3" s="2" t="s">
        <v>204</v>
      </c>
      <c r="H3" s="86" t="s">
        <v>5</v>
      </c>
      <c r="I3" s="86" t="s">
        <v>6</v>
      </c>
      <c r="J3" s="86" t="s">
        <v>7</v>
      </c>
      <c r="K3" s="16" t="s">
        <v>201</v>
      </c>
      <c r="L3" s="23" t="s">
        <v>134</v>
      </c>
      <c r="M3" s="23" t="s">
        <v>240</v>
      </c>
      <c r="N3" s="83" t="s">
        <v>19</v>
      </c>
    </row>
    <row r="4" spans="1:14">
      <c r="E4" s="2"/>
      <c r="F4" s="2"/>
      <c r="G4" s="2"/>
    </row>
    <row r="5" spans="1:14">
      <c r="A5" s="83" t="s">
        <v>2</v>
      </c>
      <c r="B5" s="83" t="s">
        <v>20</v>
      </c>
      <c r="C5" s="83">
        <v>1000</v>
      </c>
      <c r="D5" s="83">
        <v>315</v>
      </c>
      <c r="E5" s="97">
        <v>256</v>
      </c>
      <c r="F5" s="97">
        <v>1</v>
      </c>
      <c r="G5" s="97">
        <v>0</v>
      </c>
      <c r="H5" s="86">
        <v>47.79</v>
      </c>
      <c r="I5" s="86">
        <v>1.29</v>
      </c>
      <c r="J5" s="86">
        <v>65.900000000000006</v>
      </c>
      <c r="K5" s="95" t="s">
        <v>205</v>
      </c>
    </row>
    <row r="6" spans="1:14">
      <c r="A6" s="83" t="s">
        <v>2</v>
      </c>
      <c r="B6" s="83" t="s">
        <v>20</v>
      </c>
      <c r="C6" s="83">
        <v>1000</v>
      </c>
      <c r="D6" s="83">
        <v>315</v>
      </c>
      <c r="E6" s="97">
        <v>256</v>
      </c>
      <c r="F6" s="97">
        <v>1</v>
      </c>
      <c r="G6" s="97">
        <v>1</v>
      </c>
      <c r="H6" s="100">
        <v>47.79</v>
      </c>
      <c r="I6" s="100">
        <v>1.29</v>
      </c>
      <c r="J6" s="100">
        <v>65.900000000000006</v>
      </c>
      <c r="K6" s="99" t="s">
        <v>206</v>
      </c>
      <c r="L6" s="110">
        <f>$K$5/K6</f>
        <v>0.99702380952380953</v>
      </c>
      <c r="M6" s="114">
        <f t="shared" ref="M6:M14" si="0">L6/G6</f>
        <v>0.99702380952380953</v>
      </c>
    </row>
    <row r="7" spans="1:14" s="98" customFormat="1">
      <c r="A7" s="98" t="s">
        <v>2</v>
      </c>
      <c r="B7" s="98" t="s">
        <v>20</v>
      </c>
      <c r="C7" s="98">
        <v>1000</v>
      </c>
      <c r="D7" s="98">
        <v>315</v>
      </c>
      <c r="E7" s="97">
        <v>256</v>
      </c>
      <c r="F7" s="97">
        <v>1</v>
      </c>
      <c r="G7" s="97">
        <v>2</v>
      </c>
      <c r="H7" s="100">
        <v>47.79</v>
      </c>
      <c r="I7" s="100">
        <v>1.29</v>
      </c>
      <c r="J7" s="100">
        <v>65.900000000000006</v>
      </c>
      <c r="K7" s="99" t="s">
        <v>210</v>
      </c>
      <c r="L7" s="125">
        <f t="shared" ref="L7:L14" si="1">$K$5/K7</f>
        <v>1.9476744186046511</v>
      </c>
      <c r="M7" s="114">
        <f t="shared" si="0"/>
        <v>0.97383720930232553</v>
      </c>
    </row>
    <row r="8" spans="1:14" s="98" customFormat="1">
      <c r="A8" s="98" t="s">
        <v>2</v>
      </c>
      <c r="B8" s="98" t="s">
        <v>20</v>
      </c>
      <c r="C8" s="98">
        <v>1000</v>
      </c>
      <c r="D8" s="98">
        <v>315</v>
      </c>
      <c r="E8" s="97">
        <v>256</v>
      </c>
      <c r="F8" s="97">
        <v>1</v>
      </c>
      <c r="G8" s="97">
        <v>4</v>
      </c>
      <c r="H8" s="100">
        <v>47.79</v>
      </c>
      <c r="I8" s="100">
        <v>1.29</v>
      </c>
      <c r="J8" s="100">
        <v>65.900000000000006</v>
      </c>
      <c r="K8" s="99" t="s">
        <v>211</v>
      </c>
      <c r="L8" s="125">
        <f t="shared" si="1"/>
        <v>3.3838383838383836</v>
      </c>
      <c r="M8" s="114">
        <f t="shared" si="0"/>
        <v>0.84595959595959591</v>
      </c>
    </row>
    <row r="9" spans="1:14" s="118" customFormat="1">
      <c r="A9" s="118" t="s">
        <v>2</v>
      </c>
      <c r="B9" s="118" t="s">
        <v>20</v>
      </c>
      <c r="C9" s="118">
        <v>1000</v>
      </c>
      <c r="D9" s="118">
        <v>315</v>
      </c>
      <c r="E9" s="97">
        <v>256</v>
      </c>
      <c r="F9" s="97">
        <v>1</v>
      </c>
      <c r="G9" s="97">
        <v>7</v>
      </c>
      <c r="H9" s="121">
        <v>47.79</v>
      </c>
      <c r="I9" s="121">
        <v>1.29</v>
      </c>
      <c r="J9" s="121">
        <v>65.900000000000006</v>
      </c>
      <c r="K9" s="120" t="s">
        <v>246</v>
      </c>
      <c r="L9" s="125">
        <f t="shared" si="1"/>
        <v>5.3174603174603172</v>
      </c>
      <c r="M9" s="119">
        <f t="shared" si="0"/>
        <v>0.7596371882086167</v>
      </c>
      <c r="N9" s="118" t="s">
        <v>237</v>
      </c>
    </row>
    <row r="10" spans="1:14" s="98" customFormat="1">
      <c r="A10" s="98" t="s">
        <v>2</v>
      </c>
      <c r="B10" s="98" t="s">
        <v>20</v>
      </c>
      <c r="C10" s="98">
        <v>1000</v>
      </c>
      <c r="D10" s="98">
        <v>315</v>
      </c>
      <c r="E10" s="97">
        <v>256</v>
      </c>
      <c r="F10" s="97">
        <v>1</v>
      </c>
      <c r="G10" s="97">
        <v>8</v>
      </c>
      <c r="H10" s="100">
        <v>47.79</v>
      </c>
      <c r="I10" s="100">
        <v>1.29</v>
      </c>
      <c r="J10" s="100">
        <v>65.900000000000006</v>
      </c>
      <c r="K10" s="99" t="s">
        <v>208</v>
      </c>
      <c r="L10" s="125">
        <f t="shared" si="1"/>
        <v>4.3790849673202619</v>
      </c>
      <c r="M10" s="114">
        <f t="shared" si="0"/>
        <v>0.54738562091503273</v>
      </c>
    </row>
    <row r="11" spans="1:14" s="118" customFormat="1">
      <c r="A11" s="118" t="s">
        <v>2</v>
      </c>
      <c r="B11" s="118" t="s">
        <v>20</v>
      </c>
      <c r="C11" s="118">
        <v>1000</v>
      </c>
      <c r="D11" s="118">
        <v>315</v>
      </c>
      <c r="E11" s="97">
        <v>256</v>
      </c>
      <c r="F11" s="97">
        <v>2</v>
      </c>
      <c r="G11" s="97">
        <v>15</v>
      </c>
      <c r="H11" s="121">
        <v>47.79</v>
      </c>
      <c r="I11" s="121">
        <v>1.29</v>
      </c>
      <c r="J11" s="121">
        <v>65.900000000000006</v>
      </c>
      <c r="K11" s="120" t="s">
        <v>247</v>
      </c>
      <c r="L11" s="125">
        <f t="shared" si="1"/>
        <v>9.7101449275362324</v>
      </c>
      <c r="M11" s="119">
        <f t="shared" si="0"/>
        <v>0.64734299516908211</v>
      </c>
      <c r="N11" s="118" t="s">
        <v>241</v>
      </c>
    </row>
    <row r="12" spans="1:14" s="98" customFormat="1">
      <c r="A12" s="98" t="s">
        <v>2</v>
      </c>
      <c r="B12" s="98" t="s">
        <v>20</v>
      </c>
      <c r="C12" s="98">
        <v>1000</v>
      </c>
      <c r="D12" s="98">
        <v>315</v>
      </c>
      <c r="E12" s="97">
        <v>256</v>
      </c>
      <c r="F12" s="97">
        <v>2</v>
      </c>
      <c r="G12" s="97">
        <v>16</v>
      </c>
      <c r="H12" s="100">
        <v>47.79</v>
      </c>
      <c r="I12" s="100">
        <v>1.29</v>
      </c>
      <c r="J12" s="100">
        <v>65.900000000000006</v>
      </c>
      <c r="K12" s="99" t="s">
        <v>212</v>
      </c>
      <c r="L12" s="125">
        <f t="shared" si="1"/>
        <v>8.9333333333333336</v>
      </c>
      <c r="M12" s="114">
        <f t="shared" si="0"/>
        <v>0.55833333333333335</v>
      </c>
    </row>
    <row r="13" spans="1:14" s="118" customFormat="1">
      <c r="A13" s="118" t="s">
        <v>2</v>
      </c>
      <c r="B13" s="118" t="s">
        <v>20</v>
      </c>
      <c r="C13" s="118">
        <v>1000</v>
      </c>
      <c r="D13" s="118">
        <v>315</v>
      </c>
      <c r="E13" s="97">
        <v>256</v>
      </c>
      <c r="F13" s="97">
        <v>4</v>
      </c>
      <c r="G13" s="97">
        <v>31</v>
      </c>
      <c r="H13" s="121">
        <v>47.79</v>
      </c>
      <c r="I13" s="121">
        <v>1.29</v>
      </c>
      <c r="J13" s="121">
        <v>65.900000000000006</v>
      </c>
      <c r="K13" s="120" t="s">
        <v>248</v>
      </c>
      <c r="L13" s="125">
        <f t="shared" si="1"/>
        <v>18.108108108108109</v>
      </c>
      <c r="M13" s="119">
        <f t="shared" si="0"/>
        <v>0.58413251961639057</v>
      </c>
      <c r="N13" s="118" t="s">
        <v>241</v>
      </c>
    </row>
    <row r="14" spans="1:14" s="98" customFormat="1">
      <c r="A14" s="98" t="s">
        <v>2</v>
      </c>
      <c r="B14" s="98" t="s">
        <v>20</v>
      </c>
      <c r="C14" s="98">
        <v>1000</v>
      </c>
      <c r="D14" s="98">
        <v>315</v>
      </c>
      <c r="E14" s="97">
        <v>256</v>
      </c>
      <c r="F14" s="97">
        <v>4</v>
      </c>
      <c r="G14" s="97">
        <v>32</v>
      </c>
      <c r="H14" s="100">
        <v>47.79</v>
      </c>
      <c r="I14" s="100">
        <v>1.29</v>
      </c>
      <c r="J14" s="100">
        <v>65.900000000000006</v>
      </c>
      <c r="K14" s="99" t="s">
        <v>209</v>
      </c>
      <c r="L14" s="125">
        <f t="shared" si="1"/>
        <v>14.888888888888889</v>
      </c>
      <c r="M14" s="114">
        <f t="shared" si="0"/>
        <v>0.46527777777777779</v>
      </c>
    </row>
    <row r="15" spans="1:14">
      <c r="E15" s="96"/>
      <c r="F15" s="96"/>
      <c r="G15" s="96"/>
      <c r="H15" s="87"/>
      <c r="I15" s="87"/>
      <c r="J15" s="87"/>
      <c r="K15" s="88"/>
      <c r="L15" s="87"/>
      <c r="M15" s="87"/>
    </row>
    <row r="16" spans="1:14">
      <c r="A16" s="83" t="s">
        <v>2</v>
      </c>
      <c r="B16" s="83" t="s">
        <v>20</v>
      </c>
      <c r="C16" s="83">
        <v>2500</v>
      </c>
      <c r="D16" s="83">
        <v>315</v>
      </c>
      <c r="E16" s="97">
        <v>256</v>
      </c>
      <c r="F16" s="97">
        <v>1</v>
      </c>
      <c r="G16" s="97">
        <v>0</v>
      </c>
      <c r="H16" s="102">
        <v>50.55</v>
      </c>
      <c r="I16" s="102">
        <v>1.05</v>
      </c>
      <c r="J16" s="102">
        <v>66.48</v>
      </c>
      <c r="K16" s="101" t="s">
        <v>213</v>
      </c>
    </row>
    <row r="17" spans="1:14">
      <c r="A17" s="83" t="s">
        <v>2</v>
      </c>
      <c r="B17" s="83" t="s">
        <v>20</v>
      </c>
      <c r="C17" s="83">
        <v>2500</v>
      </c>
      <c r="D17" s="83">
        <v>315</v>
      </c>
      <c r="E17" s="97">
        <v>256</v>
      </c>
      <c r="F17" s="97">
        <v>1</v>
      </c>
      <c r="G17" s="97">
        <v>1</v>
      </c>
      <c r="H17" s="105">
        <v>50.55</v>
      </c>
      <c r="I17" s="105">
        <v>1.05</v>
      </c>
      <c r="J17" s="105">
        <v>66.48</v>
      </c>
      <c r="K17" s="104" t="s">
        <v>214</v>
      </c>
      <c r="L17" s="110">
        <f>$K$16/K17</f>
        <v>1.0103359173126616</v>
      </c>
      <c r="M17" s="114">
        <f t="shared" ref="M17:M28" si="2">L17/G17</f>
        <v>1.0103359173126616</v>
      </c>
    </row>
    <row r="18" spans="1:14">
      <c r="A18" s="83" t="s">
        <v>2</v>
      </c>
      <c r="B18" s="83" t="s">
        <v>20</v>
      </c>
      <c r="C18" s="83">
        <v>2500</v>
      </c>
      <c r="D18" s="83">
        <v>315</v>
      </c>
      <c r="E18" s="97">
        <v>256</v>
      </c>
      <c r="F18" s="97">
        <v>1</v>
      </c>
      <c r="G18" s="97">
        <v>2</v>
      </c>
      <c r="H18" s="105">
        <v>50.55</v>
      </c>
      <c r="I18" s="105">
        <v>1.05</v>
      </c>
      <c r="J18" s="105">
        <v>66.48</v>
      </c>
      <c r="K18" s="104" t="s">
        <v>216</v>
      </c>
      <c r="L18" s="125">
        <f t="shared" ref="L18:L28" si="3">$K$16/K18</f>
        <v>1.9073170731707316</v>
      </c>
      <c r="M18" s="114">
        <f t="shared" si="2"/>
        <v>0.95365853658536581</v>
      </c>
    </row>
    <row r="19" spans="1:14">
      <c r="A19" s="83" t="s">
        <v>2</v>
      </c>
      <c r="B19" s="83" t="s">
        <v>20</v>
      </c>
      <c r="C19" s="83">
        <v>2500</v>
      </c>
      <c r="D19" s="83">
        <v>315</v>
      </c>
      <c r="E19" s="97">
        <v>256</v>
      </c>
      <c r="F19" s="97">
        <v>1</v>
      </c>
      <c r="G19" s="97">
        <v>4</v>
      </c>
      <c r="H19" s="116">
        <v>50.55</v>
      </c>
      <c r="I19" s="116">
        <v>1.05</v>
      </c>
      <c r="J19" s="116">
        <v>66.48</v>
      </c>
      <c r="K19" s="115" t="s">
        <v>217</v>
      </c>
      <c r="L19" s="125">
        <f t="shared" si="3"/>
        <v>3.4558080808080809</v>
      </c>
      <c r="M19" s="114">
        <f t="shared" si="2"/>
        <v>0.86395202020202022</v>
      </c>
    </row>
    <row r="20" spans="1:14" s="113" customFormat="1">
      <c r="A20" s="113" t="s">
        <v>2</v>
      </c>
      <c r="B20" s="113" t="s">
        <v>20</v>
      </c>
      <c r="C20" s="113">
        <v>2500</v>
      </c>
      <c r="D20" s="113">
        <v>315</v>
      </c>
      <c r="E20" s="97">
        <v>256</v>
      </c>
      <c r="F20" s="97">
        <v>1</v>
      </c>
      <c r="G20" s="97">
        <v>6</v>
      </c>
      <c r="H20" s="116">
        <v>50.55</v>
      </c>
      <c r="I20" s="116">
        <v>1.05</v>
      </c>
      <c r="J20" s="116">
        <v>66.48</v>
      </c>
      <c r="K20" s="115" t="s">
        <v>235</v>
      </c>
      <c r="L20" s="125">
        <f t="shared" si="3"/>
        <v>4.9673321234119783</v>
      </c>
      <c r="M20" s="114">
        <f t="shared" si="2"/>
        <v>0.82788868723532971</v>
      </c>
      <c r="N20" s="113" t="s">
        <v>234</v>
      </c>
    </row>
    <row r="21" spans="1:14" s="113" customFormat="1">
      <c r="A21" s="113" t="s">
        <v>2</v>
      </c>
      <c r="B21" s="113" t="s">
        <v>20</v>
      </c>
      <c r="C21" s="113">
        <v>2500</v>
      </c>
      <c r="D21" s="113">
        <v>315</v>
      </c>
      <c r="E21" s="97">
        <v>256</v>
      </c>
      <c r="F21" s="97">
        <v>1</v>
      </c>
      <c r="G21" s="97">
        <v>7</v>
      </c>
      <c r="H21" s="116">
        <v>50.55</v>
      </c>
      <c r="I21" s="116">
        <v>1.05</v>
      </c>
      <c r="J21" s="116">
        <v>66.48</v>
      </c>
      <c r="K21" s="115" t="s">
        <v>236</v>
      </c>
      <c r="L21" s="125">
        <f t="shared" si="3"/>
        <v>5.666666666666667</v>
      </c>
      <c r="M21" s="114">
        <f t="shared" si="2"/>
        <v>0.80952380952380953</v>
      </c>
      <c r="N21" s="113" t="s">
        <v>237</v>
      </c>
    </row>
    <row r="22" spans="1:14" s="103" customFormat="1">
      <c r="A22" s="103" t="s">
        <v>2</v>
      </c>
      <c r="B22" s="103" t="s">
        <v>20</v>
      </c>
      <c r="C22" s="103">
        <v>2500</v>
      </c>
      <c r="D22" s="103">
        <v>315</v>
      </c>
      <c r="E22" s="97">
        <v>256</v>
      </c>
      <c r="F22" s="97">
        <v>1</v>
      </c>
      <c r="G22" s="97">
        <v>8</v>
      </c>
      <c r="H22" s="105">
        <v>50.55</v>
      </c>
      <c r="I22" s="105">
        <v>1.05</v>
      </c>
      <c r="J22" s="105">
        <v>66.48</v>
      </c>
      <c r="K22" s="104" t="s">
        <v>218</v>
      </c>
      <c r="L22" s="125">
        <f t="shared" si="3"/>
        <v>4.5692821368948247</v>
      </c>
      <c r="M22" s="114">
        <f t="shared" si="2"/>
        <v>0.57116026711185308</v>
      </c>
    </row>
    <row r="23" spans="1:14" s="113" customFormat="1">
      <c r="A23" s="113" t="s">
        <v>2</v>
      </c>
      <c r="B23" s="113" t="s">
        <v>20</v>
      </c>
      <c r="C23" s="113">
        <v>2500</v>
      </c>
      <c r="D23" s="113">
        <v>315</v>
      </c>
      <c r="E23" s="97">
        <v>256</v>
      </c>
      <c r="F23" s="97">
        <v>2</v>
      </c>
      <c r="G23" s="97">
        <v>14</v>
      </c>
      <c r="H23" s="116">
        <v>50.55</v>
      </c>
      <c r="I23" s="116">
        <v>1.05</v>
      </c>
      <c r="J23" s="116">
        <v>66.48</v>
      </c>
      <c r="K23" s="115" t="s">
        <v>239</v>
      </c>
      <c r="L23" s="125">
        <f t="shared" si="3"/>
        <v>10.991967871485944</v>
      </c>
      <c r="M23" s="114">
        <f t="shared" si="2"/>
        <v>0.78514056224899598</v>
      </c>
      <c r="N23" s="113" t="s">
        <v>238</v>
      </c>
    </row>
    <row r="24" spans="1:14" s="113" customFormat="1">
      <c r="A24" s="113" t="s">
        <v>2</v>
      </c>
      <c r="B24" s="113" t="s">
        <v>20</v>
      </c>
      <c r="C24" s="113">
        <v>2500</v>
      </c>
      <c r="D24" s="113">
        <v>315</v>
      </c>
      <c r="E24" s="97">
        <v>256</v>
      </c>
      <c r="F24" s="97">
        <v>2</v>
      </c>
      <c r="G24" s="97">
        <v>15</v>
      </c>
      <c r="H24" s="116">
        <v>50.55</v>
      </c>
      <c r="I24" s="116">
        <v>1.05</v>
      </c>
      <c r="J24" s="116">
        <v>66.48</v>
      </c>
      <c r="K24" s="115" t="s">
        <v>242</v>
      </c>
      <c r="L24" s="125">
        <f t="shared" si="3"/>
        <v>11.404166666666667</v>
      </c>
      <c r="M24" s="114">
        <f t="shared" si="2"/>
        <v>0.76027777777777783</v>
      </c>
      <c r="N24" s="113" t="s">
        <v>241</v>
      </c>
    </row>
    <row r="25" spans="1:14" s="113" customFormat="1">
      <c r="A25" s="113" t="s">
        <v>2</v>
      </c>
      <c r="B25" s="113" t="s">
        <v>20</v>
      </c>
      <c r="C25" s="113">
        <v>2500</v>
      </c>
      <c r="D25" s="113">
        <v>315</v>
      </c>
      <c r="E25" s="97">
        <v>256</v>
      </c>
      <c r="F25" s="97">
        <v>2</v>
      </c>
      <c r="G25" s="97">
        <v>15</v>
      </c>
      <c r="H25" s="116">
        <v>50.55</v>
      </c>
      <c r="I25" s="116">
        <v>1.05</v>
      </c>
      <c r="J25" s="116">
        <v>66.48</v>
      </c>
      <c r="K25" s="115" t="s">
        <v>244</v>
      </c>
      <c r="L25" s="125">
        <f t="shared" si="3"/>
        <v>8.0976331360946752</v>
      </c>
      <c r="M25" s="114">
        <f t="shared" si="2"/>
        <v>0.53984220907297831</v>
      </c>
      <c r="N25" s="113" t="s">
        <v>243</v>
      </c>
    </row>
    <row r="26" spans="1:14" s="103" customFormat="1">
      <c r="A26" s="103" t="s">
        <v>2</v>
      </c>
      <c r="B26" s="103" t="s">
        <v>20</v>
      </c>
      <c r="C26" s="103">
        <v>2500</v>
      </c>
      <c r="D26" s="103">
        <v>315</v>
      </c>
      <c r="E26" s="97">
        <v>256</v>
      </c>
      <c r="F26" s="97">
        <v>2</v>
      </c>
      <c r="G26" s="97">
        <v>16</v>
      </c>
      <c r="H26" s="105">
        <v>50.55</v>
      </c>
      <c r="I26" s="105">
        <v>1.05</v>
      </c>
      <c r="J26" s="105">
        <v>66.48</v>
      </c>
      <c r="K26" s="104" t="s">
        <v>219</v>
      </c>
      <c r="L26" s="125">
        <f t="shared" si="3"/>
        <v>8.9444444444444446</v>
      </c>
      <c r="M26" s="114">
        <f t="shared" si="2"/>
        <v>0.55902777777777779</v>
      </c>
    </row>
    <row r="27" spans="1:14" s="113" customFormat="1">
      <c r="A27" s="113" t="s">
        <v>2</v>
      </c>
      <c r="B27" s="113" t="s">
        <v>20</v>
      </c>
      <c r="C27" s="113">
        <v>2500</v>
      </c>
      <c r="D27" s="113">
        <v>315</v>
      </c>
      <c r="E27" s="97">
        <v>256</v>
      </c>
      <c r="F27" s="97">
        <v>4</v>
      </c>
      <c r="G27" s="97">
        <v>31</v>
      </c>
      <c r="H27" s="116">
        <v>50.55</v>
      </c>
      <c r="I27" s="116">
        <v>1.05</v>
      </c>
      <c r="J27" s="116">
        <v>66.48</v>
      </c>
      <c r="K27" s="115" t="s">
        <v>245</v>
      </c>
      <c r="L27" s="125">
        <f t="shared" si="3"/>
        <v>21.217054263565892</v>
      </c>
      <c r="M27" s="114">
        <f t="shared" si="2"/>
        <v>0.68442110527631905</v>
      </c>
      <c r="N27" s="113" t="s">
        <v>241</v>
      </c>
    </row>
    <row r="28" spans="1:14">
      <c r="A28" s="83" t="s">
        <v>2</v>
      </c>
      <c r="B28" s="83" t="s">
        <v>20</v>
      </c>
      <c r="C28" s="83">
        <v>2500</v>
      </c>
      <c r="D28" s="83">
        <v>315</v>
      </c>
      <c r="E28" s="97">
        <v>256</v>
      </c>
      <c r="F28" s="97">
        <v>4</v>
      </c>
      <c r="G28" s="97">
        <v>32</v>
      </c>
      <c r="H28" s="105">
        <v>50.55</v>
      </c>
      <c r="I28" s="105">
        <v>1.05</v>
      </c>
      <c r="J28" s="105">
        <v>66.48</v>
      </c>
      <c r="K28" s="104" t="s">
        <v>208</v>
      </c>
      <c r="L28" s="125">
        <f t="shared" si="3"/>
        <v>17.888888888888889</v>
      </c>
      <c r="M28" s="114">
        <f t="shared" si="2"/>
        <v>0.55902777777777779</v>
      </c>
    </row>
    <row r="29" spans="1:14">
      <c r="E29" s="96"/>
      <c r="F29" s="96"/>
      <c r="G29" s="96"/>
      <c r="H29" s="87"/>
      <c r="I29" s="87"/>
      <c r="J29" s="87"/>
      <c r="K29" s="88"/>
      <c r="L29" s="87"/>
      <c r="M29" s="87"/>
    </row>
    <row r="30" spans="1:14">
      <c r="A30" s="83" t="s">
        <v>2</v>
      </c>
      <c r="B30" s="83" t="s">
        <v>20</v>
      </c>
      <c r="C30" s="83">
        <v>5000</v>
      </c>
      <c r="D30" s="83">
        <v>315</v>
      </c>
      <c r="E30" s="97">
        <v>256</v>
      </c>
      <c r="F30" s="97">
        <v>1</v>
      </c>
      <c r="G30" s="97">
        <v>0</v>
      </c>
      <c r="H30" s="105">
        <v>53.37</v>
      </c>
      <c r="I30" s="105">
        <v>0.78</v>
      </c>
      <c r="J30" s="105">
        <v>66.72</v>
      </c>
      <c r="K30" s="104" t="s">
        <v>220</v>
      </c>
    </row>
    <row r="31" spans="1:14">
      <c r="A31" s="83" t="s">
        <v>2</v>
      </c>
      <c r="B31" s="83" t="s">
        <v>20</v>
      </c>
      <c r="C31" s="83">
        <v>5000</v>
      </c>
      <c r="D31" s="83">
        <v>315</v>
      </c>
      <c r="E31" s="97">
        <v>256</v>
      </c>
      <c r="F31" s="97">
        <v>1</v>
      </c>
      <c r="G31" s="97">
        <v>1</v>
      </c>
      <c r="H31" s="105">
        <v>53.37</v>
      </c>
      <c r="I31" s="105">
        <v>0.78</v>
      </c>
      <c r="J31" s="105">
        <v>66.72</v>
      </c>
      <c r="K31" s="104" t="s">
        <v>221</v>
      </c>
      <c r="L31" s="110">
        <f>$K$30/K31</f>
        <v>1.0087303298124597</v>
      </c>
      <c r="M31" s="114">
        <f t="shared" ref="M31:M39" si="4">L31/G31</f>
        <v>1.0087303298124597</v>
      </c>
    </row>
    <row r="32" spans="1:14">
      <c r="A32" s="83" t="s">
        <v>2</v>
      </c>
      <c r="B32" s="83" t="s">
        <v>20</v>
      </c>
      <c r="C32" s="83">
        <v>5000</v>
      </c>
      <c r="D32" s="83">
        <v>315</v>
      </c>
      <c r="E32" s="97">
        <v>256</v>
      </c>
      <c r="F32" s="97">
        <v>1</v>
      </c>
      <c r="G32" s="97">
        <v>2</v>
      </c>
      <c r="H32" s="105">
        <v>53.37</v>
      </c>
      <c r="I32" s="105">
        <v>0.78</v>
      </c>
      <c r="J32" s="105">
        <v>66.72</v>
      </c>
      <c r="K32" s="104" t="s">
        <v>222</v>
      </c>
      <c r="L32" s="125">
        <f t="shared" ref="L32:L39" si="5">$K$30/K32</f>
        <v>1.969486531986532</v>
      </c>
      <c r="M32" s="114">
        <f t="shared" si="4"/>
        <v>0.984743265993266</v>
      </c>
    </row>
    <row r="33" spans="1:14">
      <c r="A33" s="83" t="s">
        <v>2</v>
      </c>
      <c r="B33" s="83" t="s">
        <v>20</v>
      </c>
      <c r="C33" s="83">
        <v>5000</v>
      </c>
      <c r="D33" s="83">
        <v>315</v>
      </c>
      <c r="E33" s="97">
        <v>256</v>
      </c>
      <c r="F33" s="97">
        <v>1</v>
      </c>
      <c r="G33" s="97">
        <v>4</v>
      </c>
      <c r="H33" s="105">
        <v>53.37</v>
      </c>
      <c r="I33" s="105">
        <v>0.78</v>
      </c>
      <c r="J33" s="105">
        <v>66.72</v>
      </c>
      <c r="K33" s="104" t="s">
        <v>223</v>
      </c>
      <c r="L33" s="125">
        <f t="shared" si="5"/>
        <v>3.7798869143780292</v>
      </c>
      <c r="M33" s="114">
        <f t="shared" si="4"/>
        <v>0.94497172859450729</v>
      </c>
    </row>
    <row r="34" spans="1:14" s="118" customFormat="1">
      <c r="A34" s="118" t="s">
        <v>2</v>
      </c>
      <c r="B34" s="118" t="s">
        <v>20</v>
      </c>
      <c r="C34" s="118">
        <v>5000</v>
      </c>
      <c r="D34" s="118">
        <v>315</v>
      </c>
      <c r="E34" s="97">
        <v>256</v>
      </c>
      <c r="F34" s="97">
        <v>1</v>
      </c>
      <c r="G34" s="97">
        <v>7</v>
      </c>
      <c r="H34" s="121">
        <v>53.37</v>
      </c>
      <c r="I34" s="121">
        <v>0.78</v>
      </c>
      <c r="J34" s="121">
        <v>66.72</v>
      </c>
      <c r="K34" s="120" t="s">
        <v>249</v>
      </c>
      <c r="L34" s="125">
        <f t="shared" si="5"/>
        <v>6.4058863791923342</v>
      </c>
      <c r="M34" s="119">
        <f t="shared" si="4"/>
        <v>0.9151266255989049</v>
      </c>
      <c r="N34" s="118" t="s">
        <v>237</v>
      </c>
    </row>
    <row r="35" spans="1:14">
      <c r="A35" s="83" t="s">
        <v>2</v>
      </c>
      <c r="B35" s="83" t="s">
        <v>20</v>
      </c>
      <c r="C35" s="83">
        <v>5000</v>
      </c>
      <c r="D35" s="83">
        <v>315</v>
      </c>
      <c r="E35" s="97">
        <v>256</v>
      </c>
      <c r="F35" s="97">
        <v>1</v>
      </c>
      <c r="G35" s="97">
        <v>8</v>
      </c>
      <c r="H35" s="105">
        <v>53.37</v>
      </c>
      <c r="I35" s="105">
        <v>0.78</v>
      </c>
      <c r="J35" s="105">
        <v>66.72</v>
      </c>
      <c r="K35" s="104" t="s">
        <v>224</v>
      </c>
      <c r="L35" s="125">
        <f t="shared" si="5"/>
        <v>4.5990171990171991</v>
      </c>
      <c r="M35" s="114">
        <f t="shared" si="4"/>
        <v>0.57487714987714988</v>
      </c>
    </row>
    <row r="36" spans="1:14" s="118" customFormat="1">
      <c r="A36" s="118" t="s">
        <v>2</v>
      </c>
      <c r="B36" s="118" t="s">
        <v>20</v>
      </c>
      <c r="C36" s="118">
        <v>5000</v>
      </c>
      <c r="D36" s="118">
        <v>315</v>
      </c>
      <c r="E36" s="97">
        <v>256</v>
      </c>
      <c r="F36" s="97">
        <v>2</v>
      </c>
      <c r="G36" s="97">
        <v>15</v>
      </c>
      <c r="H36" s="121">
        <v>53.37</v>
      </c>
      <c r="I36" s="121">
        <v>0.78</v>
      </c>
      <c r="J36" s="121">
        <v>66.72</v>
      </c>
      <c r="K36" s="120" t="s">
        <v>250</v>
      </c>
      <c r="L36" s="125">
        <f t="shared" si="5"/>
        <v>12.838134430727024</v>
      </c>
      <c r="M36" s="119">
        <f t="shared" si="4"/>
        <v>0.8558756287151349</v>
      </c>
      <c r="N36" s="118" t="s">
        <v>241</v>
      </c>
    </row>
    <row r="37" spans="1:14" s="103" customFormat="1">
      <c r="A37" s="103" t="s">
        <v>2</v>
      </c>
      <c r="B37" s="103" t="s">
        <v>20</v>
      </c>
      <c r="C37" s="103">
        <v>5000</v>
      </c>
      <c r="D37" s="103">
        <v>315</v>
      </c>
      <c r="E37" s="97">
        <v>256</v>
      </c>
      <c r="F37" s="97">
        <v>2</v>
      </c>
      <c r="G37" s="97">
        <v>16</v>
      </c>
      <c r="H37" s="105">
        <v>53.37</v>
      </c>
      <c r="I37" s="105">
        <v>0.78</v>
      </c>
      <c r="J37" s="105">
        <v>66.72</v>
      </c>
      <c r="K37" s="104" t="s">
        <v>225</v>
      </c>
      <c r="L37" s="125">
        <f t="shared" si="5"/>
        <v>9.491886409736308</v>
      </c>
      <c r="M37" s="114">
        <f t="shared" si="4"/>
        <v>0.59324290060851925</v>
      </c>
    </row>
    <row r="38" spans="1:14" s="118" customFormat="1">
      <c r="A38" s="118" t="s">
        <v>2</v>
      </c>
      <c r="B38" s="118" t="s">
        <v>20</v>
      </c>
      <c r="C38" s="118">
        <v>5000</v>
      </c>
      <c r="D38" s="118">
        <v>315</v>
      </c>
      <c r="E38" s="97">
        <v>256</v>
      </c>
      <c r="F38" s="97">
        <v>4</v>
      </c>
      <c r="G38" s="97">
        <v>31</v>
      </c>
      <c r="H38" s="121">
        <v>53.37</v>
      </c>
      <c r="I38" s="121">
        <v>0.78</v>
      </c>
      <c r="J38" s="121">
        <v>66.72</v>
      </c>
      <c r="K38" s="120" t="s">
        <v>251</v>
      </c>
      <c r="L38" s="125">
        <f t="shared" si="5"/>
        <v>25.294594594594596</v>
      </c>
      <c r="M38" s="119">
        <f t="shared" si="4"/>
        <v>0.81595466434176112</v>
      </c>
      <c r="N38" s="118" t="s">
        <v>241</v>
      </c>
    </row>
    <row r="39" spans="1:14" s="103" customFormat="1">
      <c r="A39" s="103" t="s">
        <v>2</v>
      </c>
      <c r="B39" s="103" t="s">
        <v>20</v>
      </c>
      <c r="C39" s="103">
        <v>5000</v>
      </c>
      <c r="D39" s="103">
        <v>315</v>
      </c>
      <c r="E39" s="97">
        <v>256</v>
      </c>
      <c r="F39" s="97">
        <v>4</v>
      </c>
      <c r="G39" s="97">
        <v>32</v>
      </c>
      <c r="H39" s="105">
        <v>53.37</v>
      </c>
      <c r="I39" s="105">
        <v>0.78</v>
      </c>
      <c r="J39" s="105">
        <v>66.72</v>
      </c>
      <c r="K39" s="104" t="s">
        <v>226</v>
      </c>
      <c r="L39" s="125">
        <f t="shared" si="5"/>
        <v>18.983772819472616</v>
      </c>
      <c r="M39" s="114">
        <f t="shared" si="4"/>
        <v>0.59324290060851925</v>
      </c>
    </row>
    <row r="40" spans="1:14" s="97" customFormat="1">
      <c r="H40" s="105"/>
      <c r="I40" s="105"/>
      <c r="J40" s="105"/>
      <c r="K40" s="106"/>
      <c r="L40" s="112"/>
      <c r="M40" s="116"/>
    </row>
    <row r="41" spans="1:14">
      <c r="A41" s="83" t="s">
        <v>2</v>
      </c>
      <c r="B41" s="83" t="s">
        <v>20</v>
      </c>
      <c r="C41" s="83">
        <v>10000</v>
      </c>
      <c r="D41" s="83">
        <v>315</v>
      </c>
      <c r="E41" s="97">
        <v>256</v>
      </c>
      <c r="F41" s="97">
        <v>1</v>
      </c>
      <c r="G41" s="97">
        <v>0</v>
      </c>
      <c r="H41" s="105">
        <v>56.68</v>
      </c>
      <c r="I41" s="105">
        <v>0.6</v>
      </c>
      <c r="J41" s="105">
        <v>65.599999999999994</v>
      </c>
      <c r="K41" s="104" t="s">
        <v>227</v>
      </c>
    </row>
    <row r="42" spans="1:14">
      <c r="A42" s="83" t="s">
        <v>2</v>
      </c>
      <c r="B42" s="83" t="s">
        <v>20</v>
      </c>
      <c r="C42" s="83">
        <v>10000</v>
      </c>
      <c r="D42" s="83">
        <v>315</v>
      </c>
      <c r="E42" s="97">
        <v>256</v>
      </c>
      <c r="F42" s="97">
        <v>1</v>
      </c>
      <c r="G42" s="97">
        <v>1</v>
      </c>
      <c r="H42" s="112">
        <v>56.68</v>
      </c>
      <c r="I42" s="112">
        <v>0.6</v>
      </c>
      <c r="J42" s="112">
        <v>65.599999999999994</v>
      </c>
      <c r="K42" s="111" t="s">
        <v>230</v>
      </c>
      <c r="L42" s="110">
        <f>$K$41/K42</f>
        <v>1.0083713850837139</v>
      </c>
      <c r="M42" s="114">
        <f t="shared" ref="M42:M50" si="6">L42/G42</f>
        <v>1.0083713850837139</v>
      </c>
    </row>
    <row r="43" spans="1:14">
      <c r="A43" s="83" t="s">
        <v>2</v>
      </c>
      <c r="B43" s="83" t="s">
        <v>20</v>
      </c>
      <c r="C43" s="83">
        <v>10000</v>
      </c>
      <c r="D43" s="83">
        <v>315</v>
      </c>
      <c r="E43" s="97">
        <v>256</v>
      </c>
      <c r="F43" s="97">
        <v>1</v>
      </c>
      <c r="G43" s="97">
        <v>2</v>
      </c>
      <c r="H43" s="109">
        <v>56.68</v>
      </c>
      <c r="I43" s="109">
        <v>0.6</v>
      </c>
      <c r="J43" s="109">
        <v>65.599999999999994</v>
      </c>
      <c r="K43" s="108" t="s">
        <v>228</v>
      </c>
      <c r="L43" s="125">
        <f t="shared" ref="L43:L50" si="7">$K$41/K43</f>
        <v>1.9941761549535402</v>
      </c>
      <c r="M43" s="114">
        <f t="shared" si="6"/>
        <v>0.99708807747677008</v>
      </c>
    </row>
    <row r="44" spans="1:14">
      <c r="A44" s="83" t="s">
        <v>2</v>
      </c>
      <c r="B44" s="83" t="s">
        <v>20</v>
      </c>
      <c r="C44" s="83">
        <v>10000</v>
      </c>
      <c r="D44" s="83">
        <v>315</v>
      </c>
      <c r="E44" s="97">
        <v>256</v>
      </c>
      <c r="F44" s="97">
        <v>1</v>
      </c>
      <c r="G44" s="97">
        <v>4</v>
      </c>
      <c r="H44" s="112">
        <v>56.68</v>
      </c>
      <c r="I44" s="112">
        <v>0.6</v>
      </c>
      <c r="J44" s="112">
        <v>65.599999999999994</v>
      </c>
      <c r="K44" s="111" t="s">
        <v>231</v>
      </c>
      <c r="L44" s="125">
        <f t="shared" si="7"/>
        <v>3.9005503647766542</v>
      </c>
      <c r="M44" s="114">
        <f t="shared" si="6"/>
        <v>0.97513759119416354</v>
      </c>
    </row>
    <row r="45" spans="1:14" s="118" customFormat="1">
      <c r="A45" s="118" t="s">
        <v>2</v>
      </c>
      <c r="B45" s="118" t="s">
        <v>20</v>
      </c>
      <c r="C45" s="118">
        <v>10000</v>
      </c>
      <c r="D45" s="118">
        <v>315</v>
      </c>
      <c r="E45" s="97">
        <v>256</v>
      </c>
      <c r="F45" s="97">
        <v>1</v>
      </c>
      <c r="G45" s="97">
        <v>7</v>
      </c>
      <c r="H45" s="124">
        <v>56.68</v>
      </c>
      <c r="I45" s="124">
        <v>0.6</v>
      </c>
      <c r="J45" s="124">
        <v>65.599999999999994</v>
      </c>
      <c r="K45" s="123" t="s">
        <v>253</v>
      </c>
      <c r="L45" s="125">
        <f t="shared" si="7"/>
        <v>6.57639188605956</v>
      </c>
      <c r="M45" s="122">
        <f t="shared" si="6"/>
        <v>0.93948455515136575</v>
      </c>
      <c r="N45" s="118" t="s">
        <v>237</v>
      </c>
    </row>
    <row r="46" spans="1:14">
      <c r="A46" s="83" t="s">
        <v>2</v>
      </c>
      <c r="B46" s="83" t="s">
        <v>20</v>
      </c>
      <c r="C46" s="83">
        <v>10000</v>
      </c>
      <c r="D46" s="83">
        <v>315</v>
      </c>
      <c r="E46" s="97">
        <v>256</v>
      </c>
      <c r="F46" s="97">
        <v>1</v>
      </c>
      <c r="G46" s="97">
        <v>8</v>
      </c>
      <c r="H46" s="109">
        <v>56.68</v>
      </c>
      <c r="I46" s="109">
        <v>0.6</v>
      </c>
      <c r="J46" s="109">
        <v>65.599999999999994</v>
      </c>
      <c r="K46" s="108" t="s">
        <v>229</v>
      </c>
      <c r="L46" s="125">
        <f t="shared" si="7"/>
        <v>4.9161155025004035</v>
      </c>
      <c r="M46" s="114">
        <f t="shared" si="6"/>
        <v>0.61451443781255044</v>
      </c>
    </row>
    <row r="47" spans="1:14" s="118" customFormat="1">
      <c r="A47" s="118" t="s">
        <v>2</v>
      </c>
      <c r="B47" s="118" t="s">
        <v>20</v>
      </c>
      <c r="C47" s="118">
        <v>10000</v>
      </c>
      <c r="D47" s="118">
        <v>315</v>
      </c>
      <c r="E47" s="97">
        <v>256</v>
      </c>
      <c r="F47" s="97">
        <v>2</v>
      </c>
      <c r="G47" s="97">
        <v>15</v>
      </c>
      <c r="H47" s="124">
        <v>56.68</v>
      </c>
      <c r="I47" s="124">
        <v>0.6</v>
      </c>
      <c r="J47" s="124">
        <v>65.599999999999994</v>
      </c>
      <c r="K47" s="123" t="s">
        <v>254</v>
      </c>
      <c r="L47" s="125">
        <f t="shared" si="7"/>
        <v>12.107667858561779</v>
      </c>
      <c r="M47" s="119">
        <f t="shared" si="6"/>
        <v>0.80717785723745195</v>
      </c>
      <c r="N47" s="118" t="s">
        <v>241</v>
      </c>
    </row>
    <row r="48" spans="1:14">
      <c r="A48" s="107" t="s">
        <v>2</v>
      </c>
      <c r="B48" s="107" t="s">
        <v>20</v>
      </c>
      <c r="C48" s="107">
        <v>10000</v>
      </c>
      <c r="D48" s="107">
        <v>315</v>
      </c>
      <c r="E48" s="97">
        <v>256</v>
      </c>
      <c r="F48" s="83">
        <v>2</v>
      </c>
      <c r="G48" s="83">
        <v>16</v>
      </c>
      <c r="H48" s="112">
        <v>56.68</v>
      </c>
      <c r="I48" s="112">
        <v>0.6</v>
      </c>
      <c r="J48" s="112">
        <v>65.599999999999994</v>
      </c>
      <c r="K48" s="111" t="s">
        <v>232</v>
      </c>
      <c r="L48" s="125">
        <f t="shared" si="7"/>
        <v>9.5893643801132793</v>
      </c>
      <c r="M48" s="114">
        <f t="shared" si="6"/>
        <v>0.59933527375707996</v>
      </c>
    </row>
    <row r="49" spans="1:14" s="118" customFormat="1">
      <c r="A49" s="118" t="s">
        <v>2</v>
      </c>
      <c r="B49" s="118" t="s">
        <v>20</v>
      </c>
      <c r="C49" s="118">
        <v>10000</v>
      </c>
      <c r="D49" s="118">
        <v>315</v>
      </c>
      <c r="E49" s="97">
        <v>256</v>
      </c>
      <c r="F49" s="118">
        <v>4</v>
      </c>
      <c r="G49" s="118">
        <v>31</v>
      </c>
      <c r="H49" s="121">
        <v>56.68</v>
      </c>
      <c r="I49" s="121">
        <v>0.6</v>
      </c>
      <c r="J49" s="121">
        <v>65.599999999999994</v>
      </c>
      <c r="K49" s="120" t="s">
        <v>252</v>
      </c>
      <c r="L49" s="125">
        <f t="shared" si="7"/>
        <v>26.592495636998255</v>
      </c>
      <c r="M49" s="119">
        <f t="shared" si="6"/>
        <v>0.85782243990316953</v>
      </c>
      <c r="N49" s="118" t="s">
        <v>241</v>
      </c>
    </row>
    <row r="50" spans="1:14">
      <c r="A50" s="107" t="s">
        <v>2</v>
      </c>
      <c r="B50" s="107" t="s">
        <v>20</v>
      </c>
      <c r="C50" s="107">
        <v>10000</v>
      </c>
      <c r="D50" s="107">
        <v>315</v>
      </c>
      <c r="E50" s="97">
        <v>256</v>
      </c>
      <c r="F50" s="83">
        <v>4</v>
      </c>
      <c r="G50" s="83">
        <v>32</v>
      </c>
      <c r="H50" s="112">
        <v>56.68</v>
      </c>
      <c r="I50" s="112">
        <v>0.6</v>
      </c>
      <c r="J50" s="112">
        <v>65.599999999999994</v>
      </c>
      <c r="K50" s="111" t="s">
        <v>233</v>
      </c>
      <c r="L50" s="125">
        <f t="shared" si="7"/>
        <v>19.023096129837704</v>
      </c>
      <c r="M50" s="114">
        <f t="shared" si="6"/>
        <v>0.59447175405742825</v>
      </c>
    </row>
    <row r="52" spans="1:14" s="107" customFormat="1">
      <c r="H52" s="109"/>
      <c r="I52" s="109"/>
      <c r="J52" s="109"/>
      <c r="K52" s="108"/>
      <c r="L52" s="110"/>
      <c r="M52" s="114"/>
    </row>
    <row r="53" spans="1:14" s="107" customFormat="1">
      <c r="A53" s="89"/>
      <c r="H53" s="109"/>
      <c r="I53" s="109"/>
      <c r="J53" s="109"/>
      <c r="K53" s="108"/>
      <c r="L53" s="110"/>
      <c r="M53" s="114"/>
    </row>
    <row r="54" spans="1:14" s="107" customFormat="1">
      <c r="A54" s="83"/>
      <c r="H54" s="109"/>
      <c r="I54" s="109"/>
      <c r="J54" s="109"/>
      <c r="K54" s="108"/>
      <c r="L54" s="110"/>
      <c r="M54" s="114"/>
    </row>
    <row r="55" spans="1:14">
      <c r="A55" s="11" t="s">
        <v>215</v>
      </c>
    </row>
    <row r="58" spans="1:14">
      <c r="H58" s="83"/>
      <c r="I58" s="84"/>
      <c r="J58" s="84"/>
      <c r="K58" s="84"/>
    </row>
    <row r="62" spans="1:14">
      <c r="N62" s="84"/>
    </row>
  </sheetData>
  <mergeCells count="5">
    <mergeCell ref="H1:J1"/>
    <mergeCell ref="A2:B2"/>
    <mergeCell ref="C2:D2"/>
    <mergeCell ref="H2:I2"/>
    <mergeCell ref="E2:G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8"/>
  <sheetViews>
    <sheetView tabSelected="1" workbookViewId="0">
      <pane ySplit="3" topLeftCell="A40" activePane="bottomLeft" state="frozen"/>
      <selection pane="bottomLeft" activeCell="O63" sqref="O63"/>
    </sheetView>
  </sheetViews>
  <sheetFormatPr defaultRowHeight="15"/>
  <cols>
    <col min="1" max="2" width="25.7109375" style="126" customWidth="1"/>
    <col min="3" max="8" width="10.7109375" style="126" customWidth="1"/>
    <col min="9" max="11" width="10.7109375" style="129" customWidth="1"/>
    <col min="12" max="12" width="10.7109375" style="128" customWidth="1"/>
    <col min="13" max="13" width="10.7109375" style="142" customWidth="1"/>
    <col min="14" max="14" width="10.7109375" style="127" customWidth="1"/>
    <col min="15" max="15" width="38.85546875" style="126" customWidth="1"/>
    <col min="16" max="16384" width="9.140625" style="126"/>
  </cols>
  <sheetData>
    <row r="1" spans="1:15">
      <c r="I1" s="152" t="s">
        <v>9</v>
      </c>
      <c r="J1" s="152"/>
      <c r="K1" s="152"/>
    </row>
    <row r="2" spans="1:15">
      <c r="A2" s="149" t="s">
        <v>0</v>
      </c>
      <c r="B2" s="149"/>
      <c r="C2" s="149" t="s">
        <v>256</v>
      </c>
      <c r="D2" s="149"/>
      <c r="F2" s="149" t="s">
        <v>202</v>
      </c>
      <c r="G2" s="149"/>
      <c r="H2" s="149"/>
      <c r="I2" s="152" t="s">
        <v>8</v>
      </c>
      <c r="J2" s="152"/>
      <c r="L2" s="22"/>
      <c r="M2" s="117"/>
      <c r="N2" s="117"/>
    </row>
    <row r="3" spans="1:15" ht="45">
      <c r="A3" s="126" t="s">
        <v>1</v>
      </c>
      <c r="B3" s="126" t="s">
        <v>15</v>
      </c>
      <c r="C3" s="126" t="s">
        <v>1</v>
      </c>
      <c r="D3" s="126" t="s">
        <v>15</v>
      </c>
      <c r="E3" s="2" t="s">
        <v>257</v>
      </c>
      <c r="F3" s="2" t="s">
        <v>255</v>
      </c>
      <c r="G3" s="2" t="s">
        <v>207</v>
      </c>
      <c r="H3" s="2" t="s">
        <v>204</v>
      </c>
      <c r="I3" s="129" t="s">
        <v>5</v>
      </c>
      <c r="J3" s="129" t="s">
        <v>6</v>
      </c>
      <c r="K3" s="129" t="s">
        <v>7</v>
      </c>
      <c r="L3" s="16" t="s">
        <v>201</v>
      </c>
      <c r="M3" s="23" t="s">
        <v>134</v>
      </c>
      <c r="N3" s="23" t="s">
        <v>240</v>
      </c>
      <c r="O3" s="126" t="s">
        <v>19</v>
      </c>
    </row>
    <row r="4" spans="1:15">
      <c r="F4" s="2"/>
      <c r="G4" s="2"/>
      <c r="H4" s="2"/>
    </row>
    <row r="5" spans="1:15">
      <c r="A5" s="126" t="s">
        <v>2</v>
      </c>
      <c r="B5" s="126" t="s">
        <v>20</v>
      </c>
      <c r="C5" s="126">
        <v>100</v>
      </c>
      <c r="D5" s="126">
        <v>315</v>
      </c>
      <c r="E5" s="126">
        <v>5</v>
      </c>
      <c r="F5" s="97">
        <v>100</v>
      </c>
      <c r="G5" s="97">
        <v>1</v>
      </c>
      <c r="H5" s="97">
        <v>0</v>
      </c>
      <c r="I5" s="129">
        <v>49.16</v>
      </c>
      <c r="J5" s="129">
        <v>2.35</v>
      </c>
      <c r="K5" s="129">
        <v>65.5</v>
      </c>
      <c r="L5" s="128" t="s">
        <v>263</v>
      </c>
    </row>
    <row r="6" spans="1:15">
      <c r="A6" s="126" t="s">
        <v>2</v>
      </c>
      <c r="B6" s="126" t="s">
        <v>20</v>
      </c>
      <c r="C6" s="126">
        <v>100</v>
      </c>
      <c r="D6" s="126">
        <v>315</v>
      </c>
      <c r="E6" s="126">
        <v>5</v>
      </c>
      <c r="F6" s="97">
        <v>100</v>
      </c>
      <c r="G6" s="97">
        <v>1</v>
      </c>
      <c r="H6" s="97">
        <v>1</v>
      </c>
      <c r="I6" s="132">
        <v>49.16</v>
      </c>
      <c r="J6" s="132">
        <v>2.35</v>
      </c>
      <c r="K6" s="132">
        <v>65.5</v>
      </c>
      <c r="L6" s="131" t="s">
        <v>268</v>
      </c>
      <c r="M6" s="142">
        <f>$L$5/L6</f>
        <v>1.0133587786259541</v>
      </c>
      <c r="N6" s="127">
        <f t="shared" ref="N6:N11" si="0">M6/H6</f>
        <v>1.0133587786259541</v>
      </c>
    </row>
    <row r="7" spans="1:15">
      <c r="A7" s="126" t="s">
        <v>2</v>
      </c>
      <c r="B7" s="126" t="s">
        <v>20</v>
      </c>
      <c r="C7" s="126">
        <v>100</v>
      </c>
      <c r="D7" s="126">
        <v>315</v>
      </c>
      <c r="E7" s="126">
        <v>5</v>
      </c>
      <c r="F7" s="97">
        <v>100</v>
      </c>
      <c r="G7" s="97">
        <v>1</v>
      </c>
      <c r="H7" s="97">
        <v>2</v>
      </c>
      <c r="I7" s="132">
        <v>49.16</v>
      </c>
      <c r="J7" s="132">
        <v>2.35</v>
      </c>
      <c r="K7" s="132">
        <v>65.5</v>
      </c>
      <c r="L7" s="131" t="s">
        <v>267</v>
      </c>
      <c r="M7" s="142">
        <f t="shared" ref="M7:M11" si="1">$L$5/L7</f>
        <v>1.842835894893406</v>
      </c>
      <c r="N7" s="127">
        <f t="shared" si="0"/>
        <v>0.92141794744670302</v>
      </c>
    </row>
    <row r="8" spans="1:15">
      <c r="A8" s="126" t="s">
        <v>2</v>
      </c>
      <c r="B8" s="126" t="s">
        <v>20</v>
      </c>
      <c r="C8" s="126">
        <v>100</v>
      </c>
      <c r="D8" s="126">
        <v>315</v>
      </c>
      <c r="E8" s="126">
        <v>5</v>
      </c>
      <c r="F8" s="97">
        <v>100</v>
      </c>
      <c r="G8" s="97">
        <v>1</v>
      </c>
      <c r="H8" s="97">
        <v>4</v>
      </c>
      <c r="I8" s="132">
        <v>49.16</v>
      </c>
      <c r="J8" s="132">
        <v>2.35</v>
      </c>
      <c r="K8" s="132">
        <v>65.5</v>
      </c>
      <c r="L8" s="131" t="s">
        <v>266</v>
      </c>
      <c r="M8" s="142">
        <f t="shared" si="1"/>
        <v>3.438482886216466</v>
      </c>
      <c r="N8" s="127">
        <f t="shared" si="0"/>
        <v>0.85962072155411651</v>
      </c>
    </row>
    <row r="9" spans="1:15">
      <c r="A9" s="126" t="s">
        <v>2</v>
      </c>
      <c r="B9" s="126" t="s">
        <v>20</v>
      </c>
      <c r="C9" s="126">
        <v>100</v>
      </c>
      <c r="D9" s="126">
        <v>315</v>
      </c>
      <c r="E9" s="126">
        <v>5</v>
      </c>
      <c r="F9" s="97">
        <v>100</v>
      </c>
      <c r="G9" s="97">
        <v>1</v>
      </c>
      <c r="H9" s="97">
        <v>7</v>
      </c>
      <c r="I9" s="129">
        <v>49.16</v>
      </c>
      <c r="J9" s="129">
        <v>2.35</v>
      </c>
      <c r="K9" s="129">
        <v>65.5</v>
      </c>
      <c r="L9" s="128" t="s">
        <v>262</v>
      </c>
      <c r="M9" s="142">
        <f t="shared" si="1"/>
        <v>5.5066666666666668</v>
      </c>
      <c r="N9" s="127">
        <f t="shared" si="0"/>
        <v>0.78666666666666674</v>
      </c>
      <c r="O9" s="126" t="s">
        <v>237</v>
      </c>
    </row>
    <row r="10" spans="1:15">
      <c r="A10" s="126" t="s">
        <v>2</v>
      </c>
      <c r="B10" s="126" t="s">
        <v>20</v>
      </c>
      <c r="C10" s="126">
        <v>100</v>
      </c>
      <c r="D10" s="126">
        <v>315</v>
      </c>
      <c r="E10" s="126">
        <v>5</v>
      </c>
      <c r="F10" s="97">
        <v>100</v>
      </c>
      <c r="G10" s="97">
        <v>2</v>
      </c>
      <c r="H10" s="97">
        <v>15</v>
      </c>
      <c r="I10" s="129">
        <v>49.16</v>
      </c>
      <c r="J10" s="129">
        <v>2.35</v>
      </c>
      <c r="K10" s="129">
        <v>65.5</v>
      </c>
      <c r="L10" s="128" t="s">
        <v>265</v>
      </c>
      <c r="M10" s="142">
        <f t="shared" si="1"/>
        <v>11.507739938080496</v>
      </c>
      <c r="N10" s="127">
        <f t="shared" si="0"/>
        <v>0.76718266253869971</v>
      </c>
      <c r="O10" s="126" t="s">
        <v>241</v>
      </c>
    </row>
    <row r="11" spans="1:15">
      <c r="A11" s="126" t="s">
        <v>2</v>
      </c>
      <c r="B11" s="126" t="s">
        <v>20</v>
      </c>
      <c r="C11" s="126">
        <v>100</v>
      </c>
      <c r="D11" s="126">
        <v>315</v>
      </c>
      <c r="E11" s="126">
        <v>5</v>
      </c>
      <c r="F11" s="97">
        <v>100</v>
      </c>
      <c r="G11" s="97">
        <v>4</v>
      </c>
      <c r="H11" s="97">
        <v>31</v>
      </c>
      <c r="I11" s="129">
        <v>49.16</v>
      </c>
      <c r="J11" s="129">
        <v>2.35</v>
      </c>
      <c r="K11" s="129">
        <v>65.5</v>
      </c>
      <c r="L11" s="106" t="s">
        <v>264</v>
      </c>
      <c r="M11" s="142">
        <f t="shared" si="1"/>
        <v>19.983870967741936</v>
      </c>
      <c r="N11" s="127">
        <f t="shared" si="0"/>
        <v>0.64464099895941729</v>
      </c>
      <c r="O11" s="126" t="s">
        <v>241</v>
      </c>
    </row>
    <row r="12" spans="1:15">
      <c r="F12" s="96"/>
      <c r="G12" s="96"/>
      <c r="H12" s="96"/>
      <c r="I12" s="87"/>
      <c r="J12" s="87"/>
      <c r="K12" s="87"/>
      <c r="L12" s="88"/>
      <c r="M12" s="87"/>
      <c r="N12" s="87"/>
    </row>
    <row r="13" spans="1:15">
      <c r="A13" s="126" t="s">
        <v>2</v>
      </c>
      <c r="B13" s="126" t="s">
        <v>20</v>
      </c>
      <c r="C13" s="126">
        <v>250</v>
      </c>
      <c r="D13" s="126">
        <v>315</v>
      </c>
      <c r="E13" s="126">
        <v>5</v>
      </c>
      <c r="F13" s="97">
        <v>100</v>
      </c>
      <c r="G13" s="97">
        <v>1</v>
      </c>
      <c r="H13" s="97">
        <v>0</v>
      </c>
      <c r="I13" s="132">
        <v>50.87</v>
      </c>
      <c r="J13" s="132">
        <v>1.98</v>
      </c>
      <c r="K13" s="132">
        <v>67.180000000000007</v>
      </c>
      <c r="L13" s="131" t="s">
        <v>270</v>
      </c>
    </row>
    <row r="14" spans="1:15">
      <c r="A14" s="126" t="s">
        <v>2</v>
      </c>
      <c r="B14" s="126" t="s">
        <v>20</v>
      </c>
      <c r="C14" s="130">
        <v>250</v>
      </c>
      <c r="D14" s="126">
        <v>315</v>
      </c>
      <c r="E14" s="126">
        <v>5</v>
      </c>
      <c r="F14" s="97">
        <v>100</v>
      </c>
      <c r="G14" s="97">
        <v>1</v>
      </c>
      <c r="H14" s="97">
        <v>1</v>
      </c>
      <c r="I14" s="132">
        <v>50.87</v>
      </c>
      <c r="J14" s="132">
        <v>1.98</v>
      </c>
      <c r="K14" s="132">
        <v>67.180000000000007</v>
      </c>
      <c r="L14" s="131" t="s">
        <v>272</v>
      </c>
      <c r="M14" s="142">
        <f>$L$13/L14</f>
        <v>0.99264387710947644</v>
      </c>
      <c r="N14" s="127">
        <f t="shared" ref="N14:N19" si="2">M14/H14</f>
        <v>0.99264387710947644</v>
      </c>
    </row>
    <row r="15" spans="1:15">
      <c r="A15" s="126" t="s">
        <v>2</v>
      </c>
      <c r="B15" s="126" t="s">
        <v>20</v>
      </c>
      <c r="C15" s="130">
        <v>250</v>
      </c>
      <c r="D15" s="126">
        <v>315</v>
      </c>
      <c r="E15" s="126">
        <v>5</v>
      </c>
      <c r="F15" s="97">
        <v>100</v>
      </c>
      <c r="G15" s="97">
        <v>1</v>
      </c>
      <c r="H15" s="97">
        <v>2</v>
      </c>
      <c r="I15" s="132">
        <v>50.87</v>
      </c>
      <c r="J15" s="132">
        <v>1.98</v>
      </c>
      <c r="K15" s="132">
        <v>67.180000000000007</v>
      </c>
      <c r="L15" s="131" t="s">
        <v>275</v>
      </c>
      <c r="M15" s="142">
        <f t="shared" ref="M15:M19" si="3">$L$13/L15</f>
        <v>1.9801467414760465</v>
      </c>
      <c r="N15" s="127">
        <f t="shared" si="2"/>
        <v>0.99007337073802326</v>
      </c>
    </row>
    <row r="16" spans="1:15">
      <c r="A16" s="126" t="s">
        <v>2</v>
      </c>
      <c r="B16" s="126" t="s">
        <v>20</v>
      </c>
      <c r="C16" s="130">
        <v>250</v>
      </c>
      <c r="D16" s="126">
        <v>315</v>
      </c>
      <c r="E16" s="126">
        <v>5</v>
      </c>
      <c r="F16" s="97">
        <v>100</v>
      </c>
      <c r="G16" s="97">
        <v>1</v>
      </c>
      <c r="H16" s="97">
        <v>4</v>
      </c>
      <c r="I16" s="132">
        <v>50.87</v>
      </c>
      <c r="J16" s="132">
        <v>1.98</v>
      </c>
      <c r="K16" s="132">
        <v>67.180000000000007</v>
      </c>
      <c r="L16" s="131" t="s">
        <v>274</v>
      </c>
      <c r="M16" s="142">
        <f t="shared" si="3"/>
        <v>3.8329156223893066</v>
      </c>
      <c r="N16" s="127">
        <f t="shared" si="2"/>
        <v>0.95822890559732665</v>
      </c>
    </row>
    <row r="17" spans="1:15">
      <c r="A17" s="126" t="s">
        <v>2</v>
      </c>
      <c r="B17" s="126" t="s">
        <v>20</v>
      </c>
      <c r="C17" s="130">
        <v>250</v>
      </c>
      <c r="D17" s="126">
        <v>315</v>
      </c>
      <c r="E17" s="126">
        <v>5</v>
      </c>
      <c r="F17" s="97">
        <v>100</v>
      </c>
      <c r="G17" s="97">
        <v>1</v>
      </c>
      <c r="H17" s="97">
        <v>7</v>
      </c>
      <c r="I17" s="132">
        <v>50.87</v>
      </c>
      <c r="J17" s="132">
        <v>1.98</v>
      </c>
      <c r="K17" s="132">
        <v>67.180000000000007</v>
      </c>
      <c r="L17" s="131" t="s">
        <v>269</v>
      </c>
      <c r="M17" s="142">
        <f t="shared" si="3"/>
        <v>6.2506811989100814</v>
      </c>
      <c r="N17" s="127">
        <f t="shared" si="2"/>
        <v>0.89295445698715448</v>
      </c>
      <c r="O17" s="126" t="s">
        <v>237</v>
      </c>
    </row>
    <row r="18" spans="1:15">
      <c r="A18" s="126" t="s">
        <v>2</v>
      </c>
      <c r="B18" s="126" t="s">
        <v>20</v>
      </c>
      <c r="C18" s="130">
        <v>250</v>
      </c>
      <c r="D18" s="126">
        <v>315</v>
      </c>
      <c r="E18" s="126">
        <v>5</v>
      </c>
      <c r="F18" s="97">
        <v>100</v>
      </c>
      <c r="G18" s="97">
        <v>2</v>
      </c>
      <c r="H18" s="97">
        <v>15</v>
      </c>
      <c r="I18" s="132">
        <v>50.87</v>
      </c>
      <c r="J18" s="132">
        <v>1.98</v>
      </c>
      <c r="K18" s="132">
        <v>67.180000000000007</v>
      </c>
      <c r="L18" s="131" t="s">
        <v>271</v>
      </c>
      <c r="M18" s="142">
        <f t="shared" si="3"/>
        <v>13.298550724637682</v>
      </c>
      <c r="N18" s="127">
        <f t="shared" si="2"/>
        <v>0.88657004830917885</v>
      </c>
      <c r="O18" s="126" t="s">
        <v>241</v>
      </c>
    </row>
    <row r="19" spans="1:15">
      <c r="A19" s="126" t="s">
        <v>2</v>
      </c>
      <c r="B19" s="126" t="s">
        <v>20</v>
      </c>
      <c r="C19" s="130">
        <v>250</v>
      </c>
      <c r="D19" s="126">
        <v>315</v>
      </c>
      <c r="E19" s="126">
        <v>5</v>
      </c>
      <c r="F19" s="97">
        <v>100</v>
      </c>
      <c r="G19" s="97">
        <v>4</v>
      </c>
      <c r="H19" s="97">
        <v>31</v>
      </c>
      <c r="I19" s="132">
        <v>50.87</v>
      </c>
      <c r="J19" s="132">
        <v>1.98</v>
      </c>
      <c r="K19" s="132">
        <v>67.180000000000007</v>
      </c>
      <c r="L19" s="131" t="s">
        <v>273</v>
      </c>
      <c r="M19" s="142">
        <f t="shared" si="3"/>
        <v>23.289340101522843</v>
      </c>
      <c r="N19" s="127">
        <f t="shared" si="2"/>
        <v>0.75126903553299496</v>
      </c>
      <c r="O19" s="126" t="s">
        <v>241</v>
      </c>
    </row>
    <row r="20" spans="1:15">
      <c r="F20" s="96"/>
      <c r="G20" s="96"/>
      <c r="H20" s="96"/>
      <c r="I20" s="87"/>
      <c r="J20" s="87"/>
      <c r="K20" s="87"/>
      <c r="L20" s="88"/>
      <c r="M20" s="87"/>
      <c r="N20" s="87"/>
    </row>
    <row r="21" spans="1:15">
      <c r="A21" s="126" t="s">
        <v>2</v>
      </c>
      <c r="B21" s="126" t="s">
        <v>20</v>
      </c>
      <c r="C21" s="126">
        <v>500</v>
      </c>
      <c r="D21" s="126">
        <v>315</v>
      </c>
      <c r="E21" s="126">
        <v>5</v>
      </c>
      <c r="F21" s="97">
        <v>100</v>
      </c>
      <c r="G21" s="97">
        <v>1</v>
      </c>
      <c r="H21" s="97">
        <v>0</v>
      </c>
      <c r="I21" s="132">
        <v>54.55</v>
      </c>
      <c r="J21" s="132">
        <v>2.04</v>
      </c>
      <c r="K21" s="132">
        <v>67.430000000000007</v>
      </c>
      <c r="L21" s="131" t="s">
        <v>277</v>
      </c>
    </row>
    <row r="22" spans="1:15">
      <c r="A22" s="126" t="s">
        <v>2</v>
      </c>
      <c r="B22" s="126" t="s">
        <v>20</v>
      </c>
      <c r="C22" s="130">
        <v>500</v>
      </c>
      <c r="D22" s="126">
        <v>315</v>
      </c>
      <c r="E22" s="126">
        <v>5</v>
      </c>
      <c r="F22" s="97">
        <v>100</v>
      </c>
      <c r="G22" s="97">
        <v>1</v>
      </c>
      <c r="H22" s="97">
        <v>7</v>
      </c>
      <c r="I22" s="132">
        <v>54.55</v>
      </c>
      <c r="J22" s="132">
        <v>2.04</v>
      </c>
      <c r="K22" s="132">
        <v>67.430000000000007</v>
      </c>
      <c r="L22" s="131" t="s">
        <v>278</v>
      </c>
      <c r="M22" s="142">
        <f t="shared" ref="M22:M24" si="4">$L$21/L22</f>
        <v>6.2406947890818856</v>
      </c>
      <c r="N22" s="127">
        <f t="shared" ref="N22:N24" si="5">M22/H22</f>
        <v>0.89152782701169797</v>
      </c>
      <c r="O22" s="126" t="s">
        <v>237</v>
      </c>
    </row>
    <row r="23" spans="1:15">
      <c r="A23" s="126" t="s">
        <v>2</v>
      </c>
      <c r="B23" s="126" t="s">
        <v>20</v>
      </c>
      <c r="C23" s="130">
        <v>500</v>
      </c>
      <c r="D23" s="126">
        <v>315</v>
      </c>
      <c r="E23" s="126">
        <v>5</v>
      </c>
      <c r="F23" s="97">
        <v>100</v>
      </c>
      <c r="G23" s="97">
        <v>2</v>
      </c>
      <c r="H23" s="97">
        <v>15</v>
      </c>
      <c r="I23" s="132">
        <v>54.55</v>
      </c>
      <c r="J23" s="132">
        <v>2.04</v>
      </c>
      <c r="K23" s="132">
        <v>67.430000000000007</v>
      </c>
      <c r="L23" s="131" t="s">
        <v>279</v>
      </c>
      <c r="M23" s="142">
        <f t="shared" si="4"/>
        <v>13.342175066312997</v>
      </c>
      <c r="N23" s="127">
        <f t="shared" si="5"/>
        <v>0.88947833775419982</v>
      </c>
      <c r="O23" s="126" t="s">
        <v>241</v>
      </c>
    </row>
    <row r="24" spans="1:15">
      <c r="A24" s="126" t="s">
        <v>2</v>
      </c>
      <c r="B24" s="126" t="s">
        <v>20</v>
      </c>
      <c r="C24" s="130">
        <v>500</v>
      </c>
      <c r="D24" s="126">
        <v>315</v>
      </c>
      <c r="E24" s="126">
        <v>5</v>
      </c>
      <c r="F24" s="97">
        <v>100</v>
      </c>
      <c r="G24" s="97">
        <v>4</v>
      </c>
      <c r="H24" s="97">
        <v>31</v>
      </c>
      <c r="I24" s="132">
        <v>54.55</v>
      </c>
      <c r="J24" s="132">
        <v>2.04</v>
      </c>
      <c r="K24" s="132">
        <v>67.430000000000007</v>
      </c>
      <c r="L24" s="131" t="s">
        <v>280</v>
      </c>
      <c r="M24" s="142">
        <f t="shared" si="4"/>
        <v>23.073394495412845</v>
      </c>
      <c r="N24" s="127">
        <f t="shared" si="5"/>
        <v>0.74430304823912408</v>
      </c>
      <c r="O24" s="126" t="s">
        <v>241</v>
      </c>
    </row>
    <row r="25" spans="1:15" s="97" customFormat="1">
      <c r="I25" s="129"/>
      <c r="J25" s="129"/>
      <c r="K25" s="129"/>
      <c r="L25" s="106"/>
      <c r="M25" s="144"/>
      <c r="N25" s="129"/>
    </row>
    <row r="26" spans="1:15">
      <c r="A26" s="126" t="s">
        <v>2</v>
      </c>
      <c r="B26" s="126" t="s">
        <v>20</v>
      </c>
      <c r="C26" s="126">
        <v>1000</v>
      </c>
      <c r="D26" s="126">
        <v>315</v>
      </c>
      <c r="E26" s="126">
        <v>5</v>
      </c>
      <c r="F26" s="97">
        <v>100</v>
      </c>
      <c r="G26" s="97">
        <v>1</v>
      </c>
      <c r="H26" s="97">
        <v>0</v>
      </c>
      <c r="I26" s="132">
        <v>55.34</v>
      </c>
      <c r="J26" s="132">
        <v>2.2000000000000002</v>
      </c>
      <c r="K26" s="132">
        <v>68</v>
      </c>
      <c r="L26" s="131" t="s">
        <v>276</v>
      </c>
    </row>
    <row r="27" spans="1:15">
      <c r="A27" s="126" t="s">
        <v>2</v>
      </c>
      <c r="B27" s="126" t="s">
        <v>20</v>
      </c>
      <c r="C27" s="130">
        <v>1000</v>
      </c>
      <c r="D27" s="126">
        <v>315</v>
      </c>
      <c r="E27" s="126">
        <v>5</v>
      </c>
      <c r="F27" s="97">
        <v>100</v>
      </c>
      <c r="G27" s="97">
        <v>1</v>
      </c>
      <c r="H27" s="97">
        <v>7</v>
      </c>
      <c r="I27" s="136">
        <v>55.34</v>
      </c>
      <c r="J27" s="136">
        <v>2.2000000000000002</v>
      </c>
      <c r="K27" s="136">
        <v>68</v>
      </c>
      <c r="L27" s="135" t="s">
        <v>283</v>
      </c>
      <c r="M27" s="142">
        <f t="shared" ref="M27:M29" si="6">$L$26/L27</f>
        <v>6.2173017507723998</v>
      </c>
      <c r="N27" s="127">
        <f t="shared" ref="N27:N29" si="7">M27/H27</f>
        <v>0.88818596439605713</v>
      </c>
      <c r="O27" s="126" t="s">
        <v>237</v>
      </c>
    </row>
    <row r="28" spans="1:15">
      <c r="A28" s="126" t="s">
        <v>2</v>
      </c>
      <c r="B28" s="126" t="s">
        <v>20</v>
      </c>
      <c r="C28" s="130">
        <v>1000</v>
      </c>
      <c r="D28" s="126">
        <v>315</v>
      </c>
      <c r="E28" s="126">
        <v>5</v>
      </c>
      <c r="F28" s="97">
        <v>100</v>
      </c>
      <c r="G28" s="97">
        <v>2</v>
      </c>
      <c r="H28" s="97">
        <v>15</v>
      </c>
      <c r="I28" s="136">
        <v>55.34</v>
      </c>
      <c r="J28" s="136">
        <v>2.2000000000000002</v>
      </c>
      <c r="K28" s="136">
        <v>68</v>
      </c>
      <c r="L28" s="135" t="s">
        <v>282</v>
      </c>
      <c r="M28" s="142">
        <f t="shared" si="6"/>
        <v>13.356194690265486</v>
      </c>
      <c r="N28" s="127">
        <f t="shared" si="7"/>
        <v>0.89041297935103236</v>
      </c>
      <c r="O28" s="126" t="s">
        <v>241</v>
      </c>
    </row>
    <row r="29" spans="1:15">
      <c r="A29" s="126" t="s">
        <v>2</v>
      </c>
      <c r="B29" s="126" t="s">
        <v>20</v>
      </c>
      <c r="C29" s="130">
        <v>1000</v>
      </c>
      <c r="D29" s="126">
        <v>315</v>
      </c>
      <c r="E29" s="126">
        <v>5</v>
      </c>
      <c r="F29" s="97">
        <v>100</v>
      </c>
      <c r="G29" s="126">
        <v>4</v>
      </c>
      <c r="H29" s="126">
        <v>31</v>
      </c>
      <c r="I29" s="136">
        <v>55.34</v>
      </c>
      <c r="J29" s="136">
        <v>2.2000000000000002</v>
      </c>
      <c r="K29" s="136">
        <v>68</v>
      </c>
      <c r="L29" s="135" t="s">
        <v>281</v>
      </c>
      <c r="M29" s="142">
        <f t="shared" si="6"/>
        <v>22.867424242424242</v>
      </c>
      <c r="N29" s="127">
        <f t="shared" si="7"/>
        <v>0.73765884652981428</v>
      </c>
      <c r="O29" s="126" t="s">
        <v>241</v>
      </c>
    </row>
    <row r="30" spans="1:15" s="141" customFormat="1">
      <c r="F30" s="97"/>
      <c r="I30" s="144"/>
      <c r="J30" s="144"/>
      <c r="K30" s="144"/>
      <c r="L30" s="143"/>
      <c r="M30" s="142"/>
      <c r="N30" s="142"/>
    </row>
    <row r="31" spans="1:15" s="141" customFormat="1">
      <c r="A31" s="141" t="s">
        <v>2</v>
      </c>
      <c r="B31" s="141" t="s">
        <v>20</v>
      </c>
      <c r="C31" s="141">
        <v>1000</v>
      </c>
      <c r="D31" s="141">
        <v>315</v>
      </c>
      <c r="E31" s="141">
        <v>5</v>
      </c>
      <c r="F31" s="97">
        <v>124</v>
      </c>
      <c r="G31" s="141">
        <v>1</v>
      </c>
      <c r="H31" s="141">
        <v>0</v>
      </c>
      <c r="I31" s="144">
        <v>55.26</v>
      </c>
      <c r="J31" s="144">
        <v>2.36</v>
      </c>
      <c r="K31" s="144">
        <v>68.11</v>
      </c>
      <c r="L31" s="143" t="s">
        <v>305</v>
      </c>
      <c r="M31" s="142"/>
      <c r="N31" s="142"/>
    </row>
    <row r="32" spans="1:15" s="141" customFormat="1">
      <c r="A32" s="141" t="s">
        <v>2</v>
      </c>
      <c r="B32" s="141" t="s">
        <v>20</v>
      </c>
      <c r="C32" s="141">
        <v>1000</v>
      </c>
      <c r="D32" s="141">
        <v>315</v>
      </c>
      <c r="E32" s="141">
        <v>5</v>
      </c>
      <c r="F32" s="97">
        <v>124</v>
      </c>
      <c r="G32" s="141">
        <v>4</v>
      </c>
      <c r="H32" s="141">
        <v>31</v>
      </c>
      <c r="I32" s="144">
        <v>55.26</v>
      </c>
      <c r="J32" s="144">
        <v>2.36</v>
      </c>
      <c r="K32" s="144">
        <v>68.11</v>
      </c>
      <c r="L32" s="143" t="s">
        <v>281</v>
      </c>
      <c r="M32" s="142">
        <f>$L$31/L32</f>
        <v>28.613636363636363</v>
      </c>
      <c r="N32" s="142">
        <f t="shared" ref="N32" si="8">M32/H32</f>
        <v>0.92302052785923749</v>
      </c>
    </row>
    <row r="33" spans="1:15" s="133" customFormat="1">
      <c r="F33" s="97"/>
      <c r="I33" s="136"/>
      <c r="J33" s="136"/>
      <c r="K33" s="136"/>
      <c r="L33" s="106"/>
      <c r="M33" s="142"/>
      <c r="N33" s="134"/>
    </row>
    <row r="34" spans="1:15" s="133" customFormat="1">
      <c r="A34" s="133" t="s">
        <v>2</v>
      </c>
      <c r="B34" s="133" t="s">
        <v>20</v>
      </c>
      <c r="C34" s="133">
        <v>2500</v>
      </c>
      <c r="D34" s="133">
        <v>315</v>
      </c>
      <c r="E34" s="133">
        <v>5</v>
      </c>
      <c r="F34" s="97">
        <v>100</v>
      </c>
      <c r="G34" s="97">
        <v>1</v>
      </c>
      <c r="H34" s="97">
        <v>0</v>
      </c>
      <c r="I34" s="136">
        <v>59.83</v>
      </c>
      <c r="J34" s="136">
        <v>3.26</v>
      </c>
      <c r="K34" s="136">
        <v>68.89</v>
      </c>
      <c r="L34" s="135" t="s">
        <v>287</v>
      </c>
      <c r="M34" s="142"/>
      <c r="N34" s="134"/>
    </row>
    <row r="35" spans="1:15" s="133" customFormat="1">
      <c r="A35" s="133" t="s">
        <v>2</v>
      </c>
      <c r="B35" s="133" t="s">
        <v>20</v>
      </c>
      <c r="C35" s="133">
        <v>2500</v>
      </c>
      <c r="D35" s="133">
        <v>315</v>
      </c>
      <c r="E35" s="133">
        <v>5</v>
      </c>
      <c r="F35" s="97">
        <v>100</v>
      </c>
      <c r="G35" s="97">
        <v>1</v>
      </c>
      <c r="H35" s="97">
        <v>7</v>
      </c>
      <c r="I35" s="136">
        <v>59.83</v>
      </c>
      <c r="J35" s="136">
        <v>3.26</v>
      </c>
      <c r="K35" s="136">
        <v>68.89</v>
      </c>
      <c r="L35" s="135" t="s">
        <v>284</v>
      </c>
      <c r="M35" s="142">
        <f>$L$34/L35</f>
        <v>6.1098226466575714</v>
      </c>
      <c r="N35" s="134">
        <f t="shared" ref="N35:N37" si="9">M35/H35</f>
        <v>0.8728318066653673</v>
      </c>
      <c r="O35" s="133" t="s">
        <v>237</v>
      </c>
    </row>
    <row r="36" spans="1:15" s="133" customFormat="1">
      <c r="A36" s="133" t="s">
        <v>2</v>
      </c>
      <c r="B36" s="133" t="s">
        <v>20</v>
      </c>
      <c r="C36" s="133">
        <v>2500</v>
      </c>
      <c r="D36" s="133">
        <v>315</v>
      </c>
      <c r="E36" s="133">
        <v>5</v>
      </c>
      <c r="F36" s="97">
        <v>100</v>
      </c>
      <c r="G36" s="97">
        <v>2</v>
      </c>
      <c r="H36" s="97">
        <v>15</v>
      </c>
      <c r="I36" s="136">
        <v>59.83</v>
      </c>
      <c r="J36" s="136">
        <v>3.26</v>
      </c>
      <c r="K36" s="136">
        <v>68.89</v>
      </c>
      <c r="L36" s="135" t="s">
        <v>285</v>
      </c>
      <c r="M36" s="142">
        <f>$L$34/L36</f>
        <v>13.095029239766081</v>
      </c>
      <c r="N36" s="134">
        <f t="shared" si="9"/>
        <v>0.87300194931773878</v>
      </c>
      <c r="O36" s="133" t="s">
        <v>241</v>
      </c>
    </row>
    <row r="37" spans="1:15" s="133" customFormat="1">
      <c r="A37" s="133" t="s">
        <v>2</v>
      </c>
      <c r="B37" s="133" t="s">
        <v>20</v>
      </c>
      <c r="C37" s="133">
        <v>2500</v>
      </c>
      <c r="D37" s="133">
        <v>315</v>
      </c>
      <c r="E37" s="133">
        <v>5</v>
      </c>
      <c r="F37" s="97">
        <v>100</v>
      </c>
      <c r="G37" s="133">
        <v>4</v>
      </c>
      <c r="H37" s="133">
        <v>31</v>
      </c>
      <c r="I37" s="136">
        <v>59.83</v>
      </c>
      <c r="J37" s="136">
        <v>3.26</v>
      </c>
      <c r="K37" s="136">
        <v>68.89</v>
      </c>
      <c r="L37" s="135" t="s">
        <v>286</v>
      </c>
      <c r="M37" s="142">
        <f>$L$34/L37</f>
        <v>22.791348600508904</v>
      </c>
      <c r="N37" s="134">
        <f t="shared" si="9"/>
        <v>0.73520479356480339</v>
      </c>
      <c r="O37" s="133" t="s">
        <v>241</v>
      </c>
    </row>
    <row r="38" spans="1:15" s="133" customFormat="1">
      <c r="F38" s="97"/>
      <c r="I38" s="136"/>
      <c r="J38" s="136"/>
      <c r="K38" s="136"/>
      <c r="L38" s="135"/>
      <c r="M38" s="142"/>
      <c r="N38" s="134"/>
    </row>
    <row r="39" spans="1:15" s="133" customFormat="1">
      <c r="A39" s="133" t="s">
        <v>2</v>
      </c>
      <c r="B39" s="133" t="s">
        <v>20</v>
      </c>
      <c r="C39" s="133">
        <v>5000</v>
      </c>
      <c r="D39" s="133">
        <v>315</v>
      </c>
      <c r="E39" s="133">
        <v>5</v>
      </c>
      <c r="F39" s="97">
        <v>100</v>
      </c>
      <c r="G39" s="97">
        <v>1</v>
      </c>
      <c r="H39" s="97">
        <v>0</v>
      </c>
      <c r="I39" s="136">
        <v>60.02</v>
      </c>
      <c r="J39" s="136">
        <v>2.94</v>
      </c>
      <c r="K39" s="136">
        <v>69.819999999999993</v>
      </c>
      <c r="L39" s="135" t="s">
        <v>294</v>
      </c>
      <c r="M39" s="142"/>
      <c r="N39" s="134"/>
    </row>
    <row r="40" spans="1:15" s="133" customFormat="1">
      <c r="A40" s="133" t="s">
        <v>2</v>
      </c>
      <c r="B40" s="133" t="s">
        <v>20</v>
      </c>
      <c r="C40" s="133">
        <v>5000</v>
      </c>
      <c r="D40" s="133">
        <v>315</v>
      </c>
      <c r="E40" s="133">
        <v>5</v>
      </c>
      <c r="F40" s="97">
        <v>100</v>
      </c>
      <c r="G40" s="97">
        <v>1</v>
      </c>
      <c r="H40" s="97">
        <v>7</v>
      </c>
      <c r="I40" s="136">
        <v>60.02</v>
      </c>
      <c r="J40" s="136">
        <v>2.94</v>
      </c>
      <c r="K40" s="136">
        <v>69.819999999999993</v>
      </c>
      <c r="L40" s="135" t="s">
        <v>288</v>
      </c>
      <c r="M40" s="142">
        <f>$L$39/L40</f>
        <v>6.331560283687943</v>
      </c>
      <c r="N40" s="134">
        <f t="shared" ref="N40:N42" si="10">M40/H40</f>
        <v>0.90450861195542043</v>
      </c>
      <c r="O40" s="133" t="s">
        <v>237</v>
      </c>
    </row>
    <row r="41" spans="1:15" s="133" customFormat="1">
      <c r="A41" s="133" t="s">
        <v>2</v>
      </c>
      <c r="B41" s="133" t="s">
        <v>20</v>
      </c>
      <c r="C41" s="133">
        <v>5000</v>
      </c>
      <c r="D41" s="133">
        <v>315</v>
      </c>
      <c r="E41" s="133">
        <v>5</v>
      </c>
      <c r="F41" s="97">
        <v>100</v>
      </c>
      <c r="G41" s="97">
        <v>2</v>
      </c>
      <c r="H41" s="97">
        <v>15</v>
      </c>
      <c r="I41" s="136">
        <v>60.02</v>
      </c>
      <c r="J41" s="136">
        <v>2.94</v>
      </c>
      <c r="K41" s="136">
        <v>69.819999999999993</v>
      </c>
      <c r="L41" s="135" t="s">
        <v>289</v>
      </c>
      <c r="M41" s="142">
        <f>$L$39/L41</f>
        <v>13.475471698113207</v>
      </c>
      <c r="N41" s="134">
        <f t="shared" si="10"/>
        <v>0.89836477987421381</v>
      </c>
      <c r="O41" s="133" t="s">
        <v>241</v>
      </c>
    </row>
    <row r="42" spans="1:15" s="133" customFormat="1">
      <c r="A42" s="133" t="s">
        <v>2</v>
      </c>
      <c r="B42" s="133" t="s">
        <v>20</v>
      </c>
      <c r="C42" s="133">
        <v>5000</v>
      </c>
      <c r="D42" s="133">
        <v>315</v>
      </c>
      <c r="E42" s="133">
        <v>5</v>
      </c>
      <c r="F42" s="97">
        <v>100</v>
      </c>
      <c r="G42" s="133">
        <v>4</v>
      </c>
      <c r="H42" s="133">
        <v>31</v>
      </c>
      <c r="I42" s="136">
        <v>60.02</v>
      </c>
      <c r="J42" s="136">
        <v>2.94</v>
      </c>
      <c r="K42" s="136">
        <v>69.819999999999993</v>
      </c>
      <c r="L42" s="135" t="s">
        <v>290</v>
      </c>
      <c r="M42" s="142">
        <f>$L$39/L42</f>
        <v>22.964630225080384</v>
      </c>
      <c r="N42" s="134">
        <f t="shared" si="10"/>
        <v>0.74079452338968976</v>
      </c>
      <c r="O42" s="133" t="s">
        <v>241</v>
      </c>
    </row>
    <row r="43" spans="1:15" s="133" customFormat="1">
      <c r="F43" s="97"/>
      <c r="I43" s="136"/>
      <c r="J43" s="136"/>
      <c r="K43" s="136"/>
      <c r="L43" s="135"/>
      <c r="M43" s="142"/>
      <c r="N43" s="134"/>
    </row>
    <row r="44" spans="1:15" s="133" customFormat="1">
      <c r="A44" s="133" t="s">
        <v>2</v>
      </c>
      <c r="B44" s="133" t="s">
        <v>20</v>
      </c>
      <c r="C44" s="133">
        <v>10000</v>
      </c>
      <c r="D44" s="133">
        <v>315</v>
      </c>
      <c r="E44" s="133">
        <v>5</v>
      </c>
      <c r="F44" s="97">
        <v>100</v>
      </c>
      <c r="G44" s="97">
        <v>1</v>
      </c>
      <c r="H44" s="97">
        <v>0</v>
      </c>
      <c r="I44" s="140">
        <v>63.62</v>
      </c>
      <c r="J44" s="140">
        <v>2.98</v>
      </c>
      <c r="K44" s="140">
        <v>70.02</v>
      </c>
      <c r="L44" s="139" t="s">
        <v>295</v>
      </c>
      <c r="M44" s="142"/>
      <c r="N44" s="134"/>
    </row>
    <row r="45" spans="1:15" s="133" customFormat="1">
      <c r="A45" s="133" t="s">
        <v>2</v>
      </c>
      <c r="B45" s="133" t="s">
        <v>20</v>
      </c>
      <c r="C45" s="133">
        <v>10000</v>
      </c>
      <c r="D45" s="133">
        <v>315</v>
      </c>
      <c r="E45" s="133">
        <v>5</v>
      </c>
      <c r="F45" s="97">
        <v>100</v>
      </c>
      <c r="G45" s="97">
        <v>1</v>
      </c>
      <c r="H45" s="97">
        <v>7</v>
      </c>
      <c r="I45" s="136">
        <v>63.62</v>
      </c>
      <c r="J45" s="136">
        <v>2.98</v>
      </c>
      <c r="K45" s="136">
        <v>70.02</v>
      </c>
      <c r="L45" s="135" t="s">
        <v>292</v>
      </c>
      <c r="M45" s="142">
        <f>$L$44/L45</f>
        <v>6.2284471731900739</v>
      </c>
      <c r="N45" s="134">
        <f t="shared" ref="N45:N47" si="11">M45/H45</f>
        <v>0.88977816759858197</v>
      </c>
      <c r="O45" s="133" t="s">
        <v>237</v>
      </c>
    </row>
    <row r="46" spans="1:15" s="133" customFormat="1">
      <c r="A46" s="133" t="s">
        <v>2</v>
      </c>
      <c r="B46" s="133" t="s">
        <v>20</v>
      </c>
      <c r="C46" s="133">
        <v>10000</v>
      </c>
      <c r="D46" s="133">
        <v>315</v>
      </c>
      <c r="E46" s="133">
        <v>5</v>
      </c>
      <c r="F46" s="97">
        <v>100</v>
      </c>
      <c r="G46" s="97">
        <v>2</v>
      </c>
      <c r="H46" s="97">
        <v>15</v>
      </c>
      <c r="I46" s="136">
        <v>63.62</v>
      </c>
      <c r="J46" s="136">
        <v>2.98</v>
      </c>
      <c r="K46" s="136">
        <v>70.02</v>
      </c>
      <c r="L46" s="135" t="s">
        <v>291</v>
      </c>
      <c r="M46" s="142">
        <f>$L$44/L46</f>
        <v>13.370126304228446</v>
      </c>
      <c r="N46" s="134">
        <f t="shared" si="11"/>
        <v>0.89134175361522971</v>
      </c>
      <c r="O46" s="133" t="s">
        <v>241</v>
      </c>
    </row>
    <row r="47" spans="1:15" s="133" customFormat="1">
      <c r="A47" s="133" t="s">
        <v>2</v>
      </c>
      <c r="B47" s="133" t="s">
        <v>20</v>
      </c>
      <c r="C47" s="133">
        <v>10000</v>
      </c>
      <c r="D47" s="133">
        <v>315</v>
      </c>
      <c r="E47" s="133">
        <v>5</v>
      </c>
      <c r="F47" s="97">
        <v>100</v>
      </c>
      <c r="G47" s="133">
        <v>4</v>
      </c>
      <c r="H47" s="133">
        <v>31</v>
      </c>
      <c r="I47" s="136">
        <v>63.62</v>
      </c>
      <c r="J47" s="136">
        <v>2.98</v>
      </c>
      <c r="K47" s="136">
        <v>70.02</v>
      </c>
      <c r="L47" s="135" t="s">
        <v>293</v>
      </c>
      <c r="M47" s="142">
        <f>$L$44/L47</f>
        <v>22.73295985060691</v>
      </c>
      <c r="N47" s="134">
        <f t="shared" si="11"/>
        <v>0.73332128550344877</v>
      </c>
      <c r="O47" s="133" t="s">
        <v>241</v>
      </c>
    </row>
    <row r="48" spans="1:15" s="133" customFormat="1">
      <c r="F48" s="97"/>
      <c r="I48" s="136"/>
      <c r="J48" s="136"/>
      <c r="K48" s="136"/>
      <c r="L48" s="135"/>
      <c r="M48" s="142"/>
      <c r="N48" s="134"/>
    </row>
    <row r="49" spans="1:15" s="133" customFormat="1">
      <c r="A49" s="133" t="s">
        <v>2</v>
      </c>
      <c r="B49" s="133" t="s">
        <v>20</v>
      </c>
      <c r="C49" s="133">
        <v>25000</v>
      </c>
      <c r="D49" s="133">
        <v>315</v>
      </c>
      <c r="E49" s="133">
        <v>5</v>
      </c>
      <c r="F49" s="97">
        <v>100</v>
      </c>
      <c r="G49" s="97">
        <v>1</v>
      </c>
      <c r="H49" s="97">
        <v>0</v>
      </c>
      <c r="I49" s="136">
        <v>64.790000000000006</v>
      </c>
      <c r="J49" s="136">
        <v>2.4500000000000002</v>
      </c>
      <c r="K49" s="136">
        <v>70.959999999999994</v>
      </c>
      <c r="L49" s="143" t="s">
        <v>300</v>
      </c>
      <c r="M49" s="142"/>
      <c r="N49" s="134"/>
    </row>
    <row r="50" spans="1:15" s="133" customFormat="1">
      <c r="A50" s="133" t="s">
        <v>2</v>
      </c>
      <c r="B50" s="133" t="s">
        <v>20</v>
      </c>
      <c r="C50" s="133">
        <v>25000</v>
      </c>
      <c r="D50" s="133">
        <v>315</v>
      </c>
      <c r="E50" s="133">
        <v>5</v>
      </c>
      <c r="F50" s="97">
        <v>100</v>
      </c>
      <c r="G50" s="97">
        <v>1</v>
      </c>
      <c r="H50" s="97">
        <v>7</v>
      </c>
      <c r="I50" s="144">
        <v>64.790000000000006</v>
      </c>
      <c r="J50" s="144">
        <v>2.4500000000000002</v>
      </c>
      <c r="K50" s="144">
        <v>70.959999999999994</v>
      </c>
      <c r="L50" s="143" t="s">
        <v>304</v>
      </c>
      <c r="M50" s="142">
        <f>$L$49/L50</f>
        <v>6.1276038702333526</v>
      </c>
      <c r="N50" s="134">
        <f t="shared" ref="N50:N52" si="12">M50/H50</f>
        <v>0.87537198146190753</v>
      </c>
      <c r="O50" s="133" t="s">
        <v>237</v>
      </c>
    </row>
    <row r="51" spans="1:15" s="133" customFormat="1">
      <c r="A51" s="133" t="s">
        <v>2</v>
      </c>
      <c r="B51" s="133" t="s">
        <v>20</v>
      </c>
      <c r="C51" s="133">
        <v>25000</v>
      </c>
      <c r="D51" s="133">
        <v>315</v>
      </c>
      <c r="E51" s="133">
        <v>5</v>
      </c>
      <c r="F51" s="97">
        <v>100</v>
      </c>
      <c r="G51" s="97">
        <v>2</v>
      </c>
      <c r="H51" s="97">
        <v>15</v>
      </c>
      <c r="I51" s="144">
        <v>64.790000000000006</v>
      </c>
      <c r="J51" s="144">
        <v>2.4500000000000002</v>
      </c>
      <c r="K51" s="144">
        <v>70.959999999999994</v>
      </c>
      <c r="L51" s="143" t="s">
        <v>303</v>
      </c>
      <c r="M51" s="142">
        <f>$L$49/L51</f>
        <v>12.875149485768954</v>
      </c>
      <c r="N51" s="134">
        <f t="shared" si="12"/>
        <v>0.85834329905126361</v>
      </c>
      <c r="O51" s="133" t="s">
        <v>241</v>
      </c>
    </row>
    <row r="52" spans="1:15" s="133" customFormat="1">
      <c r="A52" s="133" t="s">
        <v>2</v>
      </c>
      <c r="B52" s="133" t="s">
        <v>20</v>
      </c>
      <c r="C52" s="133">
        <v>25000</v>
      </c>
      <c r="D52" s="133">
        <v>315</v>
      </c>
      <c r="E52" s="133">
        <v>5</v>
      </c>
      <c r="F52" s="97">
        <v>100</v>
      </c>
      <c r="G52" s="133">
        <v>4</v>
      </c>
      <c r="H52" s="133">
        <v>31</v>
      </c>
      <c r="I52" s="144">
        <v>64.790000000000006</v>
      </c>
      <c r="J52" s="144">
        <v>2.4500000000000002</v>
      </c>
      <c r="K52" s="144">
        <v>70.959999999999994</v>
      </c>
      <c r="L52" s="143" t="s">
        <v>302</v>
      </c>
      <c r="M52" s="142">
        <f>$L$49/L52</f>
        <v>21.83813387423935</v>
      </c>
      <c r="N52" s="134">
        <f t="shared" si="12"/>
        <v>0.70445593142707585</v>
      </c>
      <c r="O52" s="133" t="s">
        <v>241</v>
      </c>
    </row>
    <row r="53" spans="1:15" s="133" customFormat="1">
      <c r="F53" s="97"/>
      <c r="I53" s="136"/>
      <c r="J53" s="136"/>
      <c r="K53" s="136"/>
      <c r="L53" s="135"/>
      <c r="M53" s="142"/>
      <c r="N53" s="134"/>
    </row>
    <row r="54" spans="1:15" s="133" customFormat="1">
      <c r="A54" s="133" t="s">
        <v>2</v>
      </c>
      <c r="B54" s="133" t="s">
        <v>20</v>
      </c>
      <c r="C54" s="133">
        <v>50000</v>
      </c>
      <c r="D54" s="133">
        <v>315</v>
      </c>
      <c r="E54" s="133">
        <v>5</v>
      </c>
      <c r="F54" s="97">
        <v>100</v>
      </c>
      <c r="G54" s="97">
        <v>1</v>
      </c>
      <c r="H54" s="97">
        <v>0</v>
      </c>
      <c r="I54" s="136">
        <v>67.34</v>
      </c>
      <c r="J54" s="136">
        <v>1.43</v>
      </c>
      <c r="K54" s="136">
        <v>70.92</v>
      </c>
      <c r="L54" s="143" t="s">
        <v>301</v>
      </c>
      <c r="M54" s="142"/>
      <c r="N54" s="134"/>
    </row>
    <row r="55" spans="1:15" s="133" customFormat="1">
      <c r="A55" s="133" t="s">
        <v>2</v>
      </c>
      <c r="B55" s="133" t="s">
        <v>20</v>
      </c>
      <c r="C55" s="133">
        <v>50000</v>
      </c>
      <c r="D55" s="133">
        <v>315</v>
      </c>
      <c r="E55" s="133">
        <v>5</v>
      </c>
      <c r="F55" s="97">
        <v>100</v>
      </c>
      <c r="G55" s="97">
        <v>1</v>
      </c>
      <c r="H55" s="97">
        <v>7</v>
      </c>
      <c r="I55" s="148">
        <v>67.34</v>
      </c>
      <c r="J55" s="148">
        <v>1.43</v>
      </c>
      <c r="K55" s="148">
        <v>70.92</v>
      </c>
      <c r="L55" s="147" t="s">
        <v>307</v>
      </c>
      <c r="M55" s="142">
        <f>$L$54/L55</f>
        <v>5.9498881431767341</v>
      </c>
      <c r="N55" s="134">
        <f t="shared" ref="N55:N57" si="13">M55/H55</f>
        <v>0.84998402045381916</v>
      </c>
      <c r="O55" s="133" t="s">
        <v>237</v>
      </c>
    </row>
    <row r="56" spans="1:15" s="133" customFormat="1">
      <c r="A56" s="133" t="s">
        <v>2</v>
      </c>
      <c r="B56" s="133" t="s">
        <v>20</v>
      </c>
      <c r="C56" s="133">
        <v>50000</v>
      </c>
      <c r="D56" s="133">
        <v>315</v>
      </c>
      <c r="E56" s="133">
        <v>5</v>
      </c>
      <c r="F56" s="97">
        <v>100</v>
      </c>
      <c r="G56" s="97">
        <v>2</v>
      </c>
      <c r="H56" s="97">
        <v>15</v>
      </c>
      <c r="I56" s="148">
        <v>67.34</v>
      </c>
      <c r="J56" s="148">
        <v>1.43</v>
      </c>
      <c r="K56" s="148">
        <v>70.92</v>
      </c>
      <c r="L56" s="147" t="s">
        <v>308</v>
      </c>
      <c r="M56" s="142">
        <f>$L$54/L56</f>
        <v>11.871889298069412</v>
      </c>
      <c r="N56" s="134">
        <f t="shared" si="13"/>
        <v>0.79145928653796083</v>
      </c>
      <c r="O56" s="133" t="s">
        <v>241</v>
      </c>
    </row>
    <row r="57" spans="1:15" s="133" customFormat="1">
      <c r="A57" s="133" t="s">
        <v>2</v>
      </c>
      <c r="B57" s="133" t="s">
        <v>20</v>
      </c>
      <c r="C57" s="133">
        <v>50000</v>
      </c>
      <c r="D57" s="133">
        <v>315</v>
      </c>
      <c r="E57" s="133">
        <v>5</v>
      </c>
      <c r="F57" s="97">
        <v>100</v>
      </c>
      <c r="G57" s="133">
        <v>4</v>
      </c>
      <c r="H57" s="133">
        <v>31</v>
      </c>
      <c r="I57" s="144">
        <v>67.34</v>
      </c>
      <c r="J57" s="144">
        <v>1.43</v>
      </c>
      <c r="K57" s="144">
        <v>70.92</v>
      </c>
      <c r="L57" s="143" t="s">
        <v>306</v>
      </c>
      <c r="M57" s="142">
        <f>$L$54/L57</f>
        <v>20.685203188800312</v>
      </c>
      <c r="N57" s="134">
        <f t="shared" si="13"/>
        <v>0.66726461899355849</v>
      </c>
      <c r="O57" s="133" t="s">
        <v>241</v>
      </c>
    </row>
    <row r="58" spans="1:15" s="137" customFormat="1">
      <c r="F58" s="97"/>
      <c r="I58" s="140"/>
      <c r="J58" s="140"/>
      <c r="K58" s="140"/>
      <c r="L58" s="139"/>
      <c r="M58" s="142"/>
      <c r="N58" s="138"/>
    </row>
    <row r="59" spans="1:15" s="137" customFormat="1">
      <c r="A59" s="137" t="s">
        <v>20</v>
      </c>
      <c r="B59" s="137" t="s">
        <v>20</v>
      </c>
      <c r="C59" s="137">
        <v>209529</v>
      </c>
      <c r="D59" s="137">
        <v>315</v>
      </c>
      <c r="E59" s="137">
        <v>5</v>
      </c>
      <c r="F59" s="97">
        <v>1</v>
      </c>
      <c r="G59" s="137">
        <v>1</v>
      </c>
      <c r="H59" s="137">
        <v>0</v>
      </c>
      <c r="I59" s="145" t="s">
        <v>16</v>
      </c>
      <c r="J59" s="145" t="s">
        <v>16</v>
      </c>
      <c r="K59" s="140">
        <v>69.59</v>
      </c>
      <c r="L59" s="139" t="s">
        <v>296</v>
      </c>
      <c r="M59" s="142"/>
      <c r="N59" s="138"/>
      <c r="O59" s="137" t="s">
        <v>297</v>
      </c>
    </row>
    <row r="60" spans="1:15" s="137" customFormat="1">
      <c r="A60" s="137" t="s">
        <v>20</v>
      </c>
      <c r="B60" s="137" t="s">
        <v>20</v>
      </c>
      <c r="C60" s="137">
        <v>209529</v>
      </c>
      <c r="D60" s="137">
        <v>315</v>
      </c>
      <c r="E60" s="137">
        <v>5</v>
      </c>
      <c r="F60" s="97">
        <v>1</v>
      </c>
      <c r="G60" s="137">
        <v>1</v>
      </c>
      <c r="H60" s="137">
        <v>0</v>
      </c>
      <c r="I60" s="145" t="s">
        <v>16</v>
      </c>
      <c r="J60" s="145" t="s">
        <v>16</v>
      </c>
      <c r="K60" s="140">
        <v>69.540000000000006</v>
      </c>
      <c r="L60" s="143" t="s">
        <v>298</v>
      </c>
      <c r="M60" s="142"/>
      <c r="N60" s="138"/>
      <c r="O60" s="141" t="s">
        <v>299</v>
      </c>
    </row>
    <row r="61" spans="1:15" s="141" customFormat="1">
      <c r="A61" s="141" t="s">
        <v>20</v>
      </c>
      <c r="B61" s="141" t="s">
        <v>20</v>
      </c>
      <c r="C61" s="141">
        <v>209529</v>
      </c>
      <c r="D61" s="141">
        <v>315</v>
      </c>
      <c r="E61" s="141">
        <v>5</v>
      </c>
      <c r="F61" s="97">
        <v>1</v>
      </c>
      <c r="G61" s="141">
        <v>1</v>
      </c>
      <c r="H61" s="141">
        <v>0</v>
      </c>
      <c r="I61" s="145" t="s">
        <v>16</v>
      </c>
      <c r="J61" s="145" t="s">
        <v>16</v>
      </c>
      <c r="K61" s="144">
        <v>69.22</v>
      </c>
      <c r="L61" s="147" t="s">
        <v>309</v>
      </c>
      <c r="M61" s="142"/>
      <c r="N61" s="142"/>
      <c r="O61" s="146" t="s">
        <v>310</v>
      </c>
    </row>
    <row r="64" spans="1:15">
      <c r="A64" s="149" t="s">
        <v>258</v>
      </c>
      <c r="B64" s="149"/>
    </row>
    <row r="66" spans="1:15">
      <c r="A66" s="126" t="s">
        <v>259</v>
      </c>
      <c r="B66" s="97">
        <v>93198</v>
      </c>
    </row>
    <row r="67" spans="1:15">
      <c r="A67" s="126" t="s">
        <v>260</v>
      </c>
      <c r="B67" s="97">
        <v>46977</v>
      </c>
    </row>
    <row r="68" spans="1:15">
      <c r="A68" s="126" t="s">
        <v>261</v>
      </c>
      <c r="B68" s="97">
        <v>69354</v>
      </c>
    </row>
    <row r="69" spans="1:15">
      <c r="B69" s="97"/>
    </row>
    <row r="71" spans="1:15">
      <c r="A71" s="11" t="s">
        <v>215</v>
      </c>
    </row>
    <row r="74" spans="1:15">
      <c r="I74" s="126"/>
      <c r="J74" s="127"/>
      <c r="K74" s="127"/>
      <c r="L74" s="127"/>
    </row>
    <row r="78" spans="1:15">
      <c r="O78" s="127"/>
    </row>
  </sheetData>
  <mergeCells count="6">
    <mergeCell ref="A64:B64"/>
    <mergeCell ref="I1:K1"/>
    <mergeCell ref="A2:B2"/>
    <mergeCell ref="C2:D2"/>
    <mergeCell ref="F2:H2"/>
    <mergeCell ref="I2:J2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decision tree laptop</vt:lpstr>
      <vt:lpstr>decision tree cloud MPI</vt:lpstr>
      <vt:lpstr>neural net laptop</vt:lpstr>
      <vt:lpstr>neural net cloud MPI</vt:lpstr>
      <vt:lpstr>decision tree cloud MPI vs EMR</vt:lpstr>
      <vt:lpstr>decision tree cloud MPI cc</vt:lpstr>
      <vt:lpstr>neural net cloud MPI cc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2011-10-28T17:23:03Z</dcterms:modified>
</cp:coreProperties>
</file>