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SMD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trocar posicao da coluna
	-Gabriel Baiocchi</t>
      </text>
    </comment>
  </commentList>
</comments>
</file>

<file path=xl/sharedStrings.xml><?xml version="1.0" encoding="utf-8"?>
<sst xmlns="http://schemas.openxmlformats.org/spreadsheetml/2006/main" count="644" uniqueCount="97">
  <si>
    <t>----</t>
  </si>
  <si>
    <t>Saídas</t>
  </si>
  <si>
    <t>ds_op</t>
  </si>
  <si>
    <t>sel_ds_in</t>
  </si>
  <si>
    <t>ds_pick</t>
  </si>
  <si>
    <t>rs_op</t>
  </si>
  <si>
    <t>sel_rs_in</t>
  </si>
  <si>
    <t>alu_op</t>
  </si>
  <si>
    <t>sel_alu_A</t>
  </si>
  <si>
    <t>tos_load</t>
  </si>
  <si>
    <t>pc_load</t>
  </si>
  <si>
    <t>sel_pc_D</t>
  </si>
  <si>
    <t>sel_addr</t>
  </si>
  <si>
    <t>read / write</t>
  </si>
  <si>
    <t>cir_load</t>
  </si>
  <si>
    <t>sel_inst</t>
  </si>
  <si>
    <t>Próximo estado</t>
  </si>
  <si>
    <t>Estado atual</t>
  </si>
  <si>
    <t>RESET</t>
  </si>
  <si>
    <t>-</t>
  </si>
  <si>
    <t>0</t>
  </si>
  <si>
    <t>A</t>
  </si>
  <si>
    <t>1</t>
  </si>
  <si>
    <t>h (mode)</t>
  </si>
  <si>
    <t>NOP</t>
  </si>
  <si>
    <t>FETCH</t>
  </si>
  <si>
    <t>TOS</t>
  </si>
  <si>
    <t>PC + 1</t>
  </si>
  <si>
    <t>PC</t>
  </si>
  <si>
    <t>READ</t>
  </si>
  <si>
    <t>DECODE</t>
  </si>
  <si>
    <t>Ciclos / Media</t>
  </si>
  <si>
    <t>DECODE / NOP</t>
  </si>
  <si>
    <t>g (inst)</t>
  </si>
  <si>
    <t>rdata</t>
  </si>
  <si>
    <t>f (inst, zero)</t>
  </si>
  <si>
    <t>CALL</t>
  </si>
  <si>
    <t>PUSH</t>
  </si>
  <si>
    <t>CIR + 1</t>
  </si>
  <si>
    <t>CIR</t>
  </si>
  <si>
    <t>@_0</t>
  </si>
  <si>
    <t>@_1</t>
  </si>
  <si>
    <t>MEM</t>
  </si>
  <si>
    <t>!_0</t>
  </si>
  <si>
    <t>POP</t>
  </si>
  <si>
    <t>WRITE</t>
  </si>
  <si>
    <t>!_1</t>
  </si>
  <si>
    <t>DS</t>
  </si>
  <si>
    <t>IF_FALSE</t>
  </si>
  <si>
    <t>MEM + 1</t>
  </si>
  <si>
    <t>IF_TRUE</t>
  </si>
  <si>
    <t>BRANCH</t>
  </si>
  <si>
    <t>EXIT</t>
  </si>
  <si>
    <t>RS + 1</t>
  </si>
  <si>
    <t>RS</t>
  </si>
  <si>
    <t>DROP</t>
  </si>
  <si>
    <t>LIT</t>
  </si>
  <si>
    <t>PICK_0</t>
  </si>
  <si>
    <t>PICK_1</t>
  </si>
  <si>
    <t>&gt;R</t>
  </si>
  <si>
    <t>R&gt;</t>
  </si>
  <si>
    <t>NOT</t>
  </si>
  <si>
    <t>A - TOS</t>
  </si>
  <si>
    <t>-1</t>
  </si>
  <si>
    <t>OR</t>
  </si>
  <si>
    <t>A | TOS</t>
  </si>
  <si>
    <t>AND</t>
  </si>
  <si>
    <t>A &amp; TOS</t>
  </si>
  <si>
    <t>XOR</t>
  </si>
  <si>
    <t>A ^ TOS</t>
  </si>
  <si>
    <t>+</t>
  </si>
  <si>
    <t>A + TOS</t>
  </si>
  <si>
    <t>1+</t>
  </si>
  <si>
    <t>1-</t>
  </si>
  <si>
    <t>=</t>
  </si>
  <si>
    <t>A = TOS</t>
  </si>
  <si>
    <t>&lt;</t>
  </si>
  <si>
    <t>A &lt; TOS</t>
  </si>
  <si>
    <t>&gt;</t>
  </si>
  <si>
    <t>A &gt; TOS</t>
  </si>
  <si>
    <t>0=</t>
  </si>
  <si>
    <t>A = 0</t>
  </si>
  <si>
    <t>0&lt;</t>
  </si>
  <si>
    <t>A &lt; 0</t>
  </si>
  <si>
    <t>0&gt;</t>
  </si>
  <si>
    <t>A &gt; 0</t>
  </si>
  <si>
    <t>2*</t>
  </si>
  <si>
    <t>A &lt;&lt; 1</t>
  </si>
  <si>
    <t>2/</t>
  </si>
  <si>
    <t>A &gt;&gt; 1</t>
  </si>
  <si>
    <t>DUP</t>
  </si>
  <si>
    <t>SWAP_0</t>
  </si>
  <si>
    <t>SWAP_1</t>
  </si>
  <si>
    <t>SBL</t>
  </si>
  <si>
    <t>A &lt;&lt; 8</t>
  </si>
  <si>
    <t>SBR</t>
  </si>
  <si>
    <t>A &gt;&gt; 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</si>
</sst>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2">
    <font>
      <sz val="10.0"/>
      <color rgb="FF000000"/>
      <name val="Arial"/>
    </font>
    <font>
      <sz val="13.0"/>
      <name val="Droid Serif"/>
    </font>
    <font>
      <b/>
      <sz val="13.0"/>
      <name val="Droid Serif"/>
    </font>
    <font>
      <sz val="12.0"/>
      <name val="Droid Serif"/>
    </font>
    <font/>
    <font>
      <b/>
      <sz val="12.0"/>
      <name val="Droid Serif"/>
    </font>
    <font>
      <i/>
      <sz val="12.0"/>
      <name val="Droid Serif"/>
    </font>
    <font>
      <sz val="11.0"/>
      <color rgb="FF000000"/>
      <name val="Inconsolata"/>
    </font>
    <font>
      <sz val="12.0"/>
      <color rgb="FF000000"/>
      <name val="Liberation Serif"/>
    </font>
    <font>
      <color rgb="FFFF0000"/>
    </font>
    <font>
      <sz val="12.0"/>
      <color rgb="FF000000"/>
      <name val="Arial"/>
    </font>
    <font>
      <sz val="12.0"/>
      <color rgb="FF000000"/>
      <name val="Droid Serif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readingOrder="0" shrinkToFit="0" vertical="center" wrapText="1"/>
    </xf>
    <xf borderId="1" fillId="3" fontId="2" numFmtId="49" xfId="0" applyAlignment="1" applyBorder="1" applyFill="1" applyFont="1" applyNumberFormat="1">
      <alignment horizontal="center" readingOrder="0" shrinkToFit="0" vertical="center" wrapText="1"/>
    </xf>
    <xf borderId="2" fillId="2" fontId="3" numFmtId="49" xfId="0" applyAlignment="1" applyBorder="1" applyFont="1" applyNumberFormat="1">
      <alignment horizontal="center" readingOrder="0" shrinkToFit="0" vertical="center" wrapText="1"/>
    </xf>
    <xf borderId="3" fillId="2" fontId="3" numFmtId="49" xfId="0" applyAlignment="1" applyBorder="1" applyFont="1" applyNumberFormat="1">
      <alignment horizontal="center" readingOrder="0" shrinkToFit="0" vertical="center" wrapText="1"/>
    </xf>
    <xf borderId="4" fillId="0" fontId="4" numFmtId="0" xfId="0" applyBorder="1" applyFont="1"/>
    <xf borderId="2" fillId="3" fontId="5" numFmtId="49" xfId="0" applyAlignment="1" applyBorder="1" applyFont="1" applyNumberFormat="1">
      <alignment horizontal="center" readingOrder="0" shrinkToFit="0" vertical="center" wrapText="1"/>
    </xf>
    <xf borderId="0" fillId="0" fontId="4" numFmtId="0" xfId="0" applyAlignment="1" applyFont="1">
      <alignment readingOrder="0" shrinkToFit="0" vertical="center" wrapText="0"/>
    </xf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2" fontId="1" numFmtId="49" xfId="0" applyAlignment="1" applyBorder="1" applyFont="1" applyNumberFormat="1">
      <alignment horizontal="center" readingOrder="0" shrinkToFit="0" vertical="center" wrapText="1"/>
    </xf>
    <xf borderId="9" fillId="0" fontId="4" numFmtId="0" xfId="0" applyBorder="1" applyFont="1"/>
    <xf borderId="1" fillId="0" fontId="3" numFmtId="49" xfId="0" applyAlignment="1" applyBorder="1" applyFont="1" applyNumberFormat="1">
      <alignment horizontal="center" readingOrder="0" shrinkToFit="0" vertical="center" wrapText="1"/>
    </xf>
    <xf borderId="1" fillId="4" fontId="6" numFmtId="49" xfId="0" applyAlignment="1" applyBorder="1" applyFill="1" applyFont="1" applyNumberFormat="1">
      <alignment horizontal="center" readingOrder="0" shrinkToFit="0" vertical="center" wrapText="1"/>
    </xf>
    <xf borderId="8" fillId="0" fontId="3" numFmtId="49" xfId="0" applyAlignment="1" applyBorder="1" applyFont="1" applyNumberFormat="1">
      <alignment horizontal="center" readingOrder="0" shrinkToFit="0" vertical="center" wrapText="1"/>
    </xf>
    <xf borderId="1" fillId="5" fontId="3" numFmtId="49" xfId="0" applyAlignment="1" applyBorder="1" applyFill="1" applyFont="1" applyNumberFormat="1">
      <alignment horizontal="center" readingOrder="0" shrinkToFit="0" vertical="center" wrapText="1"/>
    </xf>
    <xf borderId="0" fillId="0" fontId="4" numFmtId="0" xfId="0" applyAlignment="1" applyFont="1">
      <alignment shrinkToFit="0" vertical="center" wrapText="0"/>
    </xf>
    <xf borderId="0" fillId="5" fontId="7" numFmtId="164" xfId="0" applyFill="1" applyFont="1" applyNumberFormat="1"/>
    <xf borderId="0" fillId="5" fontId="4" numFmtId="0" xfId="0" applyAlignment="1" applyFont="1">
      <alignment readingOrder="0" shrinkToFit="0" vertical="center" wrapText="0"/>
    </xf>
    <xf borderId="0" fillId="0" fontId="4" numFmtId="0" xfId="0" applyAlignment="1" applyFont="1">
      <alignment horizontal="right" readingOrder="0"/>
    </xf>
    <xf borderId="0" fillId="0" fontId="8" numFmtId="0" xfId="0" applyAlignment="1" applyFont="1">
      <alignment horizontal="center" readingOrder="0"/>
    </xf>
    <xf borderId="0" fillId="0" fontId="9" numFmtId="0" xfId="0" applyAlignment="1" applyFont="1">
      <alignment readingOrder="0" shrinkToFit="0" vertical="center" wrapText="1"/>
    </xf>
    <xf borderId="0" fillId="0" fontId="10" numFmtId="0" xfId="0" applyAlignment="1" applyFont="1">
      <alignment horizontal="center" readingOrder="0"/>
    </xf>
    <xf borderId="1" fillId="5" fontId="11" numFmtId="49" xfId="0" applyAlignment="1" applyBorder="1" applyFont="1" applyNumberFormat="1">
      <alignment horizontal="center" readingOrder="0" shrinkToFit="0" vertical="center" wrapText="1"/>
    </xf>
    <xf borderId="1" fillId="0" fontId="3" numFmtId="49" xfId="0" applyAlignment="1" applyBorder="1" applyFont="1" applyNumberFormat="1">
      <alignment horizontal="center" shrinkToFit="0" vertical="center" wrapText="1"/>
    </xf>
    <xf quotePrefix="1" borderId="8" fillId="2" fontId="1" numFmtId="49" xfId="0" applyAlignment="1" applyBorder="1" applyFont="1" applyNumberFormat="1">
      <alignment horizontal="center" readingOrder="0" shrinkToFit="0" vertical="center" wrapText="1"/>
    </xf>
    <xf borderId="0" fillId="0" fontId="4" numFmtId="0" xfId="0" applyAlignment="1" applyFont="1">
      <alignment shrinkToFit="0" wrapText="0"/>
    </xf>
    <xf borderId="0" fillId="0" fontId="4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10.14"/>
    <col customWidth="1" min="2" max="2" width="10.0"/>
    <col customWidth="1" min="3" max="3" width="8.86"/>
    <col customWidth="1" min="4" max="4" width="10.71"/>
    <col customWidth="1" min="5" max="5" width="9.43"/>
    <col customWidth="1" min="6" max="6" width="8.71"/>
    <col customWidth="1" min="7" max="7" width="10.43"/>
    <col customWidth="1" min="8" max="8" width="11.86"/>
    <col customWidth="1" min="9" max="9" width="11.43"/>
    <col customWidth="1" min="10" max="10" width="10.0"/>
    <col customWidth="1" min="11" max="11" width="10.57"/>
    <col customWidth="1" min="12" max="12" width="11.71"/>
    <col customWidth="1" min="13" max="13" width="11.29"/>
    <col customWidth="1" min="14" max="14" width="7.0"/>
    <col customWidth="1" min="15" max="15" width="2.57"/>
    <col customWidth="1" min="16" max="17" width="10.29"/>
    <col customWidth="1" min="18" max="18" width="16.0"/>
    <col customWidth="1" min="19" max="19" width="21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/>
      <c r="P1" s="3" t="s">
        <v>14</v>
      </c>
      <c r="Q1" s="3" t="s">
        <v>15</v>
      </c>
      <c r="R1" s="6" t="s">
        <v>16</v>
      </c>
      <c r="S1" s="7"/>
    </row>
    <row r="2">
      <c r="A2" s="2" t="s">
        <v>17</v>
      </c>
      <c r="B2" s="1" t="s">
        <v>0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9"/>
      <c r="O2" s="10"/>
      <c r="P2" s="8"/>
      <c r="Q2" s="8"/>
      <c r="R2" s="8"/>
      <c r="S2" s="7"/>
    </row>
    <row r="3">
      <c r="A3" s="11" t="s">
        <v>18</v>
      </c>
      <c r="B3" s="12"/>
      <c r="C3" s="13" t="s">
        <v>18</v>
      </c>
      <c r="D3" s="13" t="s">
        <v>19</v>
      </c>
      <c r="E3" s="13" t="s">
        <v>20</v>
      </c>
      <c r="F3" s="13" t="s">
        <v>18</v>
      </c>
      <c r="G3" s="13" t="s">
        <v>19</v>
      </c>
      <c r="H3" s="13" t="s">
        <v>21</v>
      </c>
      <c r="I3" s="13" t="s">
        <v>20</v>
      </c>
      <c r="J3" s="13" t="s">
        <v>22</v>
      </c>
      <c r="K3" s="13" t="s">
        <v>22</v>
      </c>
      <c r="L3" s="14" t="s">
        <v>23</v>
      </c>
      <c r="M3" s="13" t="s">
        <v>19</v>
      </c>
      <c r="N3" s="15" t="s">
        <v>24</v>
      </c>
      <c r="O3" s="12"/>
      <c r="P3" s="13" t="s">
        <v>19</v>
      </c>
      <c r="Q3" s="13" t="s">
        <v>19</v>
      </c>
      <c r="R3" s="16" t="s">
        <v>25</v>
      </c>
      <c r="S3" s="17"/>
      <c r="V3" s="18"/>
    </row>
    <row r="4">
      <c r="A4" s="11" t="s">
        <v>25</v>
      </c>
      <c r="B4" s="12"/>
      <c r="C4" s="13" t="s">
        <v>24</v>
      </c>
      <c r="D4" s="13" t="s">
        <v>19</v>
      </c>
      <c r="E4" s="13" t="s">
        <v>20</v>
      </c>
      <c r="F4" s="13" t="s">
        <v>24</v>
      </c>
      <c r="G4" s="13" t="s">
        <v>19</v>
      </c>
      <c r="H4" s="13" t="s">
        <v>21</v>
      </c>
      <c r="I4" s="13" t="s">
        <v>26</v>
      </c>
      <c r="J4" s="13" t="s">
        <v>19</v>
      </c>
      <c r="K4" s="13" t="s">
        <v>22</v>
      </c>
      <c r="L4" s="13" t="s">
        <v>27</v>
      </c>
      <c r="M4" s="13" t="s">
        <v>28</v>
      </c>
      <c r="N4" s="15" t="s">
        <v>29</v>
      </c>
      <c r="O4" s="12"/>
      <c r="P4" s="13" t="s">
        <v>19</v>
      </c>
      <c r="Q4" s="13" t="s">
        <v>19</v>
      </c>
      <c r="R4" s="13" t="s">
        <v>30</v>
      </c>
      <c r="S4" s="19"/>
      <c r="T4" s="20" t="s">
        <v>31</v>
      </c>
      <c r="U4">
        <f>AVERAGE(T5:T41)</f>
        <v>1.28125</v>
      </c>
    </row>
    <row r="5">
      <c r="A5" s="11" t="s">
        <v>32</v>
      </c>
      <c r="B5" s="12"/>
      <c r="C5" s="13" t="s">
        <v>24</v>
      </c>
      <c r="D5" s="13" t="s">
        <v>19</v>
      </c>
      <c r="E5" s="13" t="s">
        <v>20</v>
      </c>
      <c r="F5" s="13" t="s">
        <v>24</v>
      </c>
      <c r="G5" s="13" t="s">
        <v>19</v>
      </c>
      <c r="H5" s="13" t="s">
        <v>21</v>
      </c>
      <c r="I5" s="13" t="s">
        <v>26</v>
      </c>
      <c r="J5" s="13" t="s">
        <v>19</v>
      </c>
      <c r="K5" s="14" t="s">
        <v>33</v>
      </c>
      <c r="L5" s="13" t="s">
        <v>27</v>
      </c>
      <c r="M5" s="13" t="s">
        <v>28</v>
      </c>
      <c r="N5" s="15" t="s">
        <v>29</v>
      </c>
      <c r="O5" s="12"/>
      <c r="P5" s="13" t="s">
        <v>22</v>
      </c>
      <c r="Q5" s="13" t="s">
        <v>34</v>
      </c>
      <c r="R5" s="14" t="s">
        <v>35</v>
      </c>
      <c r="S5" s="7"/>
      <c r="T5" s="21">
        <v>1.0</v>
      </c>
    </row>
    <row r="6">
      <c r="A6" s="11" t="s">
        <v>36</v>
      </c>
      <c r="B6" s="12"/>
      <c r="C6" s="13" t="s">
        <v>24</v>
      </c>
      <c r="D6" s="13" t="s">
        <v>19</v>
      </c>
      <c r="E6" s="13" t="s">
        <v>20</v>
      </c>
      <c r="F6" s="13" t="s">
        <v>37</v>
      </c>
      <c r="G6" s="13" t="s">
        <v>28</v>
      </c>
      <c r="H6" s="13" t="s">
        <v>21</v>
      </c>
      <c r="I6" s="13" t="s">
        <v>26</v>
      </c>
      <c r="J6" s="13" t="s">
        <v>19</v>
      </c>
      <c r="K6" s="13" t="s">
        <v>22</v>
      </c>
      <c r="L6" s="13" t="s">
        <v>38</v>
      </c>
      <c r="M6" s="13" t="s">
        <v>39</v>
      </c>
      <c r="N6" s="15" t="s">
        <v>29</v>
      </c>
      <c r="O6" s="12"/>
      <c r="P6" s="13" t="s">
        <v>19</v>
      </c>
      <c r="Q6" s="13" t="s">
        <v>19</v>
      </c>
      <c r="R6" s="13" t="s">
        <v>30</v>
      </c>
      <c r="S6" s="22"/>
      <c r="T6" s="23">
        <v>2.0</v>
      </c>
    </row>
    <row r="7">
      <c r="A7" s="11" t="s">
        <v>40</v>
      </c>
      <c r="B7" s="12"/>
      <c r="C7" s="13" t="s">
        <v>24</v>
      </c>
      <c r="D7" s="13" t="s">
        <v>19</v>
      </c>
      <c r="E7" s="13" t="s">
        <v>20</v>
      </c>
      <c r="F7" s="13" t="s">
        <v>24</v>
      </c>
      <c r="G7" s="13" t="s">
        <v>19</v>
      </c>
      <c r="H7" s="13" t="s">
        <v>21</v>
      </c>
      <c r="I7" s="13" t="s">
        <v>26</v>
      </c>
      <c r="J7" s="13" t="s">
        <v>19</v>
      </c>
      <c r="K7" s="13" t="s">
        <v>20</v>
      </c>
      <c r="L7" s="13" t="s">
        <v>19</v>
      </c>
      <c r="M7" s="13" t="s">
        <v>26</v>
      </c>
      <c r="N7" s="15" t="s">
        <v>29</v>
      </c>
      <c r="O7" s="12"/>
      <c r="P7" s="13" t="s">
        <v>22</v>
      </c>
      <c r="Q7" s="13" t="s">
        <v>19</v>
      </c>
      <c r="R7" s="16" t="s">
        <v>41</v>
      </c>
      <c r="S7" s="17"/>
      <c r="T7" s="21">
        <v>2.0</v>
      </c>
    </row>
    <row r="8">
      <c r="A8" s="11" t="s">
        <v>41</v>
      </c>
      <c r="B8" s="12"/>
      <c r="C8" s="13" t="s">
        <v>24</v>
      </c>
      <c r="D8" s="13" t="s">
        <v>19</v>
      </c>
      <c r="E8" s="13" t="s">
        <v>20</v>
      </c>
      <c r="F8" s="13" t="s">
        <v>24</v>
      </c>
      <c r="G8" s="13" t="s">
        <v>19</v>
      </c>
      <c r="H8" s="13" t="s">
        <v>21</v>
      </c>
      <c r="I8" s="13" t="s">
        <v>42</v>
      </c>
      <c r="J8" s="13" t="s">
        <v>22</v>
      </c>
      <c r="K8" s="14" t="s">
        <v>33</v>
      </c>
      <c r="L8" s="13" t="s">
        <v>27</v>
      </c>
      <c r="M8" s="13" t="s">
        <v>28</v>
      </c>
      <c r="N8" s="15" t="s">
        <v>29</v>
      </c>
      <c r="O8" s="12"/>
      <c r="P8" s="13" t="s">
        <v>20</v>
      </c>
      <c r="Q8" s="13" t="s">
        <v>39</v>
      </c>
      <c r="R8" s="14" t="s">
        <v>35</v>
      </c>
      <c r="S8" s="17"/>
    </row>
    <row r="9">
      <c r="A9" s="11" t="s">
        <v>43</v>
      </c>
      <c r="B9" s="12"/>
      <c r="C9" s="13" t="s">
        <v>44</v>
      </c>
      <c r="D9" s="13" t="s">
        <v>19</v>
      </c>
      <c r="E9" s="13" t="s">
        <v>20</v>
      </c>
      <c r="F9" s="13" t="s">
        <v>24</v>
      </c>
      <c r="G9" s="13" t="s">
        <v>19</v>
      </c>
      <c r="H9" s="13" t="s">
        <v>21</v>
      </c>
      <c r="I9" s="13" t="s">
        <v>26</v>
      </c>
      <c r="J9" s="13" t="s">
        <v>19</v>
      </c>
      <c r="K9" s="13" t="s">
        <v>20</v>
      </c>
      <c r="L9" s="13" t="s">
        <v>19</v>
      </c>
      <c r="M9" s="13" t="s">
        <v>26</v>
      </c>
      <c r="N9" s="15" t="s">
        <v>45</v>
      </c>
      <c r="O9" s="12"/>
      <c r="P9" s="13" t="s">
        <v>22</v>
      </c>
      <c r="Q9" s="13" t="s">
        <v>19</v>
      </c>
      <c r="R9" s="16" t="s">
        <v>46</v>
      </c>
      <c r="S9" s="17"/>
      <c r="T9" s="21">
        <v>2.0</v>
      </c>
    </row>
    <row r="10">
      <c r="A10" s="11" t="s">
        <v>46</v>
      </c>
      <c r="B10" s="12"/>
      <c r="C10" s="13" t="s">
        <v>44</v>
      </c>
      <c r="D10" s="13" t="s">
        <v>19</v>
      </c>
      <c r="E10" s="13" t="s">
        <v>20</v>
      </c>
      <c r="F10" s="13" t="s">
        <v>24</v>
      </c>
      <c r="G10" s="13" t="s">
        <v>19</v>
      </c>
      <c r="H10" s="13" t="s">
        <v>21</v>
      </c>
      <c r="I10" s="13" t="s">
        <v>47</v>
      </c>
      <c r="J10" s="13" t="s">
        <v>22</v>
      </c>
      <c r="K10" s="14" t="s">
        <v>33</v>
      </c>
      <c r="L10" s="13" t="s">
        <v>27</v>
      </c>
      <c r="M10" s="13" t="s">
        <v>28</v>
      </c>
      <c r="N10" s="15" t="s">
        <v>29</v>
      </c>
      <c r="O10" s="12"/>
      <c r="P10" s="13" t="s">
        <v>20</v>
      </c>
      <c r="Q10" s="13" t="s">
        <v>39</v>
      </c>
      <c r="R10" s="14" t="s">
        <v>35</v>
      </c>
      <c r="S10" s="17"/>
    </row>
    <row r="11">
      <c r="A11" s="11" t="s">
        <v>48</v>
      </c>
      <c r="B11" s="12"/>
      <c r="C11" s="13" t="s">
        <v>44</v>
      </c>
      <c r="D11" s="13" t="s">
        <v>19</v>
      </c>
      <c r="E11" s="13" t="s">
        <v>20</v>
      </c>
      <c r="F11" s="13" t="s">
        <v>24</v>
      </c>
      <c r="G11" s="13" t="s">
        <v>19</v>
      </c>
      <c r="H11" s="13" t="s">
        <v>21</v>
      </c>
      <c r="I11" s="13" t="s">
        <v>47</v>
      </c>
      <c r="J11" s="13" t="s">
        <v>22</v>
      </c>
      <c r="K11" s="13" t="s">
        <v>22</v>
      </c>
      <c r="L11" s="13" t="s">
        <v>49</v>
      </c>
      <c r="M11" s="13" t="s">
        <v>42</v>
      </c>
      <c r="N11" s="15" t="s">
        <v>29</v>
      </c>
      <c r="O11" s="12"/>
      <c r="P11" s="13" t="s">
        <v>19</v>
      </c>
      <c r="Q11" s="13" t="s">
        <v>19</v>
      </c>
      <c r="R11" s="24" t="s">
        <v>30</v>
      </c>
      <c r="S11" s="7"/>
      <c r="T11" s="21">
        <v>2.0</v>
      </c>
    </row>
    <row r="12">
      <c r="A12" s="11" t="s">
        <v>50</v>
      </c>
      <c r="B12" s="12"/>
      <c r="C12" s="13" t="s">
        <v>44</v>
      </c>
      <c r="D12" s="13" t="s">
        <v>19</v>
      </c>
      <c r="E12" s="13" t="s">
        <v>20</v>
      </c>
      <c r="F12" s="13" t="s">
        <v>24</v>
      </c>
      <c r="G12" s="13" t="s">
        <v>19</v>
      </c>
      <c r="H12" s="13" t="s">
        <v>21</v>
      </c>
      <c r="I12" s="13" t="s">
        <v>47</v>
      </c>
      <c r="J12" s="13" t="s">
        <v>22</v>
      </c>
      <c r="K12" s="13" t="s">
        <v>22</v>
      </c>
      <c r="L12" s="13" t="s">
        <v>27</v>
      </c>
      <c r="M12" s="13" t="s">
        <v>28</v>
      </c>
      <c r="N12" s="15" t="s">
        <v>29</v>
      </c>
      <c r="O12" s="12"/>
      <c r="P12" s="13" t="s">
        <v>19</v>
      </c>
      <c r="Q12" s="13" t="s">
        <v>19</v>
      </c>
      <c r="R12" s="16" t="s">
        <v>30</v>
      </c>
      <c r="S12" s="17"/>
    </row>
    <row r="13">
      <c r="A13" s="11" t="s">
        <v>51</v>
      </c>
      <c r="B13" s="12"/>
      <c r="C13" s="13" t="s">
        <v>24</v>
      </c>
      <c r="D13" s="13" t="s">
        <v>19</v>
      </c>
      <c r="E13" s="13" t="s">
        <v>20</v>
      </c>
      <c r="F13" s="13" t="s">
        <v>24</v>
      </c>
      <c r="G13" s="13" t="s">
        <v>19</v>
      </c>
      <c r="H13" s="13" t="s">
        <v>21</v>
      </c>
      <c r="I13" s="13" t="s">
        <v>26</v>
      </c>
      <c r="J13" s="13" t="s">
        <v>19</v>
      </c>
      <c r="K13" s="13" t="s">
        <v>22</v>
      </c>
      <c r="L13" s="13" t="s">
        <v>49</v>
      </c>
      <c r="M13" s="13" t="s">
        <v>42</v>
      </c>
      <c r="N13" s="15" t="s">
        <v>29</v>
      </c>
      <c r="O13" s="12"/>
      <c r="P13" s="13" t="s">
        <v>19</v>
      </c>
      <c r="Q13" s="13" t="s">
        <v>19</v>
      </c>
      <c r="R13" s="16" t="s">
        <v>30</v>
      </c>
      <c r="S13" s="17"/>
      <c r="T13" s="21">
        <v>2.0</v>
      </c>
    </row>
    <row r="14">
      <c r="A14" s="11" t="s">
        <v>52</v>
      </c>
      <c r="B14" s="12"/>
      <c r="C14" s="13" t="s">
        <v>24</v>
      </c>
      <c r="D14" s="13" t="s">
        <v>19</v>
      </c>
      <c r="E14" s="13" t="s">
        <v>20</v>
      </c>
      <c r="F14" s="13" t="s">
        <v>44</v>
      </c>
      <c r="G14" s="13" t="s">
        <v>19</v>
      </c>
      <c r="H14" s="13" t="s">
        <v>21</v>
      </c>
      <c r="I14" s="13" t="s">
        <v>26</v>
      </c>
      <c r="J14" s="13" t="s">
        <v>19</v>
      </c>
      <c r="K14" s="13" t="s">
        <v>22</v>
      </c>
      <c r="L14" s="13" t="s">
        <v>53</v>
      </c>
      <c r="M14" s="13" t="s">
        <v>54</v>
      </c>
      <c r="N14" s="15" t="s">
        <v>29</v>
      </c>
      <c r="O14" s="12"/>
      <c r="P14" s="13" t="s">
        <v>19</v>
      </c>
      <c r="Q14" s="13" t="s">
        <v>19</v>
      </c>
      <c r="R14" s="16" t="s">
        <v>30</v>
      </c>
      <c r="S14" s="17"/>
      <c r="T14" s="21">
        <v>2.0</v>
      </c>
    </row>
    <row r="15">
      <c r="A15" s="11" t="s">
        <v>55</v>
      </c>
      <c r="B15" s="12"/>
      <c r="C15" s="13" t="s">
        <v>44</v>
      </c>
      <c r="D15" s="13" t="s">
        <v>19</v>
      </c>
      <c r="E15" s="13" t="s">
        <v>20</v>
      </c>
      <c r="F15" s="13" t="s">
        <v>24</v>
      </c>
      <c r="G15" s="13" t="s">
        <v>19</v>
      </c>
      <c r="H15" s="13" t="s">
        <v>21</v>
      </c>
      <c r="I15" s="13" t="s">
        <v>47</v>
      </c>
      <c r="J15" s="13" t="s">
        <v>22</v>
      </c>
      <c r="K15" s="14" t="s">
        <v>33</v>
      </c>
      <c r="L15" s="13" t="s">
        <v>27</v>
      </c>
      <c r="M15" s="13" t="s">
        <v>28</v>
      </c>
      <c r="N15" s="15" t="s">
        <v>29</v>
      </c>
      <c r="O15" s="12"/>
      <c r="P15" s="13" t="s">
        <v>22</v>
      </c>
      <c r="Q15" s="13" t="s">
        <v>34</v>
      </c>
      <c r="R15" s="14" t="s">
        <v>35</v>
      </c>
      <c r="S15" s="17"/>
      <c r="T15" s="21">
        <v>1.0</v>
      </c>
    </row>
    <row r="16">
      <c r="A16" s="11" t="s">
        <v>56</v>
      </c>
      <c r="B16" s="12"/>
      <c r="C16" s="13" t="s">
        <v>37</v>
      </c>
      <c r="D16" s="13" t="s">
        <v>26</v>
      </c>
      <c r="E16" s="13" t="s">
        <v>20</v>
      </c>
      <c r="F16" s="13" t="s">
        <v>24</v>
      </c>
      <c r="G16" s="13" t="s">
        <v>19</v>
      </c>
      <c r="H16" s="13" t="s">
        <v>21</v>
      </c>
      <c r="I16" s="13" t="s">
        <v>42</v>
      </c>
      <c r="J16" s="13" t="s">
        <v>22</v>
      </c>
      <c r="K16" s="13" t="s">
        <v>22</v>
      </c>
      <c r="L16" s="13" t="s">
        <v>27</v>
      </c>
      <c r="M16" s="13" t="s">
        <v>28</v>
      </c>
      <c r="N16" s="15" t="s">
        <v>29</v>
      </c>
      <c r="O16" s="12"/>
      <c r="P16" s="13" t="s">
        <v>19</v>
      </c>
      <c r="Q16" s="13" t="s">
        <v>19</v>
      </c>
      <c r="R16" s="16" t="s">
        <v>30</v>
      </c>
      <c r="S16" s="17"/>
      <c r="T16" s="21">
        <v>2.0</v>
      </c>
    </row>
    <row r="17">
      <c r="A17" s="11" t="s">
        <v>57</v>
      </c>
      <c r="B17" s="12"/>
      <c r="C17" s="13" t="s">
        <v>24</v>
      </c>
      <c r="D17" s="13" t="s">
        <v>19</v>
      </c>
      <c r="E17" s="13" t="s">
        <v>26</v>
      </c>
      <c r="F17" s="13" t="s">
        <v>24</v>
      </c>
      <c r="G17" s="13" t="s">
        <v>19</v>
      </c>
      <c r="H17" s="13" t="s">
        <v>21</v>
      </c>
      <c r="I17" s="13" t="s">
        <v>26</v>
      </c>
      <c r="J17" s="13" t="s">
        <v>19</v>
      </c>
      <c r="K17" s="13" t="s">
        <v>20</v>
      </c>
      <c r="L17" s="13" t="s">
        <v>19</v>
      </c>
      <c r="M17" s="13" t="s">
        <v>19</v>
      </c>
      <c r="N17" s="15" t="s">
        <v>24</v>
      </c>
      <c r="O17" s="12"/>
      <c r="P17" s="13" t="s">
        <v>22</v>
      </c>
      <c r="Q17" s="13" t="s">
        <v>19</v>
      </c>
      <c r="R17" s="16" t="s">
        <v>58</v>
      </c>
      <c r="S17" s="17"/>
      <c r="T17" s="21">
        <v>2.0</v>
      </c>
    </row>
    <row r="18">
      <c r="A18" s="11" t="s">
        <v>58</v>
      </c>
      <c r="B18" s="12"/>
      <c r="C18" s="13" t="s">
        <v>24</v>
      </c>
      <c r="D18" s="13" t="s">
        <v>19</v>
      </c>
      <c r="E18" s="13" t="s">
        <v>20</v>
      </c>
      <c r="F18" s="13" t="s">
        <v>24</v>
      </c>
      <c r="G18" s="13" t="s">
        <v>19</v>
      </c>
      <c r="H18" s="13" t="s">
        <v>21</v>
      </c>
      <c r="I18" s="13" t="s">
        <v>47</v>
      </c>
      <c r="J18" s="13" t="s">
        <v>22</v>
      </c>
      <c r="K18" s="14" t="s">
        <v>33</v>
      </c>
      <c r="L18" s="13" t="s">
        <v>27</v>
      </c>
      <c r="M18" s="13" t="s">
        <v>28</v>
      </c>
      <c r="N18" s="15" t="s">
        <v>29</v>
      </c>
      <c r="O18" s="12"/>
      <c r="P18" s="13" t="s">
        <v>20</v>
      </c>
      <c r="Q18" s="13" t="s">
        <v>39</v>
      </c>
      <c r="R18" s="14" t="s">
        <v>35</v>
      </c>
      <c r="S18" s="17"/>
    </row>
    <row r="19">
      <c r="A19" s="11" t="s">
        <v>59</v>
      </c>
      <c r="B19" s="12"/>
      <c r="C19" s="13" t="s">
        <v>44</v>
      </c>
      <c r="D19" s="13" t="s">
        <v>19</v>
      </c>
      <c r="E19" s="13" t="s">
        <v>20</v>
      </c>
      <c r="F19" s="13" t="s">
        <v>37</v>
      </c>
      <c r="G19" s="13" t="s">
        <v>26</v>
      </c>
      <c r="H19" s="13" t="s">
        <v>21</v>
      </c>
      <c r="I19" s="13" t="s">
        <v>47</v>
      </c>
      <c r="J19" s="13" t="s">
        <v>22</v>
      </c>
      <c r="K19" s="14" t="s">
        <v>33</v>
      </c>
      <c r="L19" s="13" t="s">
        <v>27</v>
      </c>
      <c r="M19" s="13" t="s">
        <v>28</v>
      </c>
      <c r="N19" s="15" t="s">
        <v>29</v>
      </c>
      <c r="O19" s="12"/>
      <c r="P19" s="13" t="s">
        <v>22</v>
      </c>
      <c r="Q19" s="13" t="s">
        <v>34</v>
      </c>
      <c r="R19" s="14" t="s">
        <v>35</v>
      </c>
      <c r="S19" s="17"/>
      <c r="T19" s="21">
        <v>1.0</v>
      </c>
    </row>
    <row r="20">
      <c r="A20" s="11" t="s">
        <v>60</v>
      </c>
      <c r="B20" s="12"/>
      <c r="C20" s="13" t="s">
        <v>37</v>
      </c>
      <c r="D20" s="13" t="s">
        <v>26</v>
      </c>
      <c r="E20" s="13" t="s">
        <v>20</v>
      </c>
      <c r="F20" s="13" t="s">
        <v>44</v>
      </c>
      <c r="G20" s="13" t="s">
        <v>19</v>
      </c>
      <c r="H20" s="13" t="s">
        <v>21</v>
      </c>
      <c r="I20" s="13" t="s">
        <v>54</v>
      </c>
      <c r="J20" s="13" t="s">
        <v>22</v>
      </c>
      <c r="K20" s="14" t="s">
        <v>33</v>
      </c>
      <c r="L20" s="13" t="s">
        <v>27</v>
      </c>
      <c r="M20" s="13" t="s">
        <v>28</v>
      </c>
      <c r="N20" s="15" t="s">
        <v>29</v>
      </c>
      <c r="O20" s="12"/>
      <c r="P20" s="13" t="s">
        <v>22</v>
      </c>
      <c r="Q20" s="13" t="s">
        <v>34</v>
      </c>
      <c r="R20" s="14" t="s">
        <v>35</v>
      </c>
      <c r="S20" s="17"/>
      <c r="T20" s="21">
        <v>1.0</v>
      </c>
    </row>
    <row r="21">
      <c r="A21" s="11" t="s">
        <v>61</v>
      </c>
      <c r="B21" s="12"/>
      <c r="C21" s="13" t="s">
        <v>24</v>
      </c>
      <c r="D21" s="13" t="s">
        <v>19</v>
      </c>
      <c r="E21" s="13" t="s">
        <v>20</v>
      </c>
      <c r="F21" s="13" t="s">
        <v>24</v>
      </c>
      <c r="G21" s="13" t="s">
        <v>19</v>
      </c>
      <c r="H21" s="13" t="s">
        <v>62</v>
      </c>
      <c r="I21" s="13" t="s">
        <v>63</v>
      </c>
      <c r="J21" s="13" t="s">
        <v>22</v>
      </c>
      <c r="K21" s="14" t="s">
        <v>33</v>
      </c>
      <c r="L21" s="13" t="s">
        <v>27</v>
      </c>
      <c r="M21" s="13" t="s">
        <v>28</v>
      </c>
      <c r="N21" s="15" t="s">
        <v>29</v>
      </c>
      <c r="O21" s="12"/>
      <c r="P21" s="13" t="s">
        <v>22</v>
      </c>
      <c r="Q21" s="13" t="s">
        <v>34</v>
      </c>
      <c r="R21" s="14" t="s">
        <v>35</v>
      </c>
      <c r="S21" s="7"/>
      <c r="T21" s="21">
        <v>1.0</v>
      </c>
    </row>
    <row r="22">
      <c r="A22" s="11" t="s">
        <v>64</v>
      </c>
      <c r="B22" s="12"/>
      <c r="C22" s="13" t="s">
        <v>44</v>
      </c>
      <c r="D22" s="13" t="s">
        <v>19</v>
      </c>
      <c r="E22" s="13" t="s">
        <v>20</v>
      </c>
      <c r="F22" s="13" t="s">
        <v>24</v>
      </c>
      <c r="G22" s="13" t="s">
        <v>19</v>
      </c>
      <c r="H22" s="13" t="s">
        <v>65</v>
      </c>
      <c r="I22" s="13" t="s">
        <v>47</v>
      </c>
      <c r="J22" s="13" t="s">
        <v>22</v>
      </c>
      <c r="K22" s="14" t="s">
        <v>33</v>
      </c>
      <c r="L22" s="13" t="s">
        <v>27</v>
      </c>
      <c r="M22" s="13" t="s">
        <v>28</v>
      </c>
      <c r="N22" s="15" t="s">
        <v>29</v>
      </c>
      <c r="O22" s="12"/>
      <c r="P22" s="13" t="s">
        <v>22</v>
      </c>
      <c r="Q22" s="13" t="s">
        <v>34</v>
      </c>
      <c r="R22" s="14" t="s">
        <v>35</v>
      </c>
      <c r="S22" s="7"/>
      <c r="T22" s="21">
        <v>1.0</v>
      </c>
    </row>
    <row r="23">
      <c r="A23" s="11" t="s">
        <v>66</v>
      </c>
      <c r="B23" s="12"/>
      <c r="C23" s="13" t="s">
        <v>44</v>
      </c>
      <c r="D23" s="13" t="s">
        <v>19</v>
      </c>
      <c r="E23" s="13" t="s">
        <v>20</v>
      </c>
      <c r="F23" s="13" t="s">
        <v>24</v>
      </c>
      <c r="G23" s="13" t="s">
        <v>19</v>
      </c>
      <c r="H23" s="13" t="s">
        <v>67</v>
      </c>
      <c r="I23" s="13" t="s">
        <v>47</v>
      </c>
      <c r="J23" s="13" t="s">
        <v>22</v>
      </c>
      <c r="K23" s="14" t="s">
        <v>33</v>
      </c>
      <c r="L23" s="13" t="s">
        <v>27</v>
      </c>
      <c r="M23" s="13" t="s">
        <v>28</v>
      </c>
      <c r="N23" s="15" t="s">
        <v>29</v>
      </c>
      <c r="O23" s="12"/>
      <c r="P23" s="13" t="s">
        <v>22</v>
      </c>
      <c r="Q23" s="13" t="s">
        <v>34</v>
      </c>
      <c r="R23" s="14" t="s">
        <v>35</v>
      </c>
      <c r="S23" s="17"/>
      <c r="T23" s="21">
        <v>1.0</v>
      </c>
    </row>
    <row r="24">
      <c r="A24" s="11" t="s">
        <v>68</v>
      </c>
      <c r="B24" s="12"/>
      <c r="C24" s="13" t="s">
        <v>44</v>
      </c>
      <c r="D24" s="13" t="s">
        <v>19</v>
      </c>
      <c r="E24" s="13" t="s">
        <v>20</v>
      </c>
      <c r="F24" s="13" t="s">
        <v>24</v>
      </c>
      <c r="G24" s="13" t="s">
        <v>19</v>
      </c>
      <c r="H24" s="13" t="s">
        <v>69</v>
      </c>
      <c r="I24" s="13" t="s">
        <v>47</v>
      </c>
      <c r="J24" s="25" t="s">
        <v>22</v>
      </c>
      <c r="K24" s="14" t="s">
        <v>33</v>
      </c>
      <c r="L24" s="13" t="s">
        <v>27</v>
      </c>
      <c r="M24" s="13" t="s">
        <v>28</v>
      </c>
      <c r="N24" s="15" t="s">
        <v>29</v>
      </c>
      <c r="O24" s="12"/>
      <c r="P24" s="13" t="s">
        <v>22</v>
      </c>
      <c r="Q24" s="13" t="s">
        <v>34</v>
      </c>
      <c r="R24" s="14" t="s">
        <v>35</v>
      </c>
      <c r="S24" s="17"/>
      <c r="T24" s="21">
        <v>1.0</v>
      </c>
    </row>
    <row r="25">
      <c r="A25" s="26" t="s">
        <v>70</v>
      </c>
      <c r="B25" s="12"/>
      <c r="C25" s="13" t="s">
        <v>44</v>
      </c>
      <c r="D25" s="13" t="s">
        <v>19</v>
      </c>
      <c r="E25" s="13" t="s">
        <v>20</v>
      </c>
      <c r="F25" s="13" t="s">
        <v>24</v>
      </c>
      <c r="G25" s="13" t="s">
        <v>19</v>
      </c>
      <c r="H25" s="13" t="s">
        <v>71</v>
      </c>
      <c r="I25" s="13" t="s">
        <v>47</v>
      </c>
      <c r="J25" s="25" t="s">
        <v>22</v>
      </c>
      <c r="K25" s="14" t="s">
        <v>33</v>
      </c>
      <c r="L25" s="13" t="s">
        <v>27</v>
      </c>
      <c r="M25" s="13" t="s">
        <v>28</v>
      </c>
      <c r="N25" s="15" t="s">
        <v>29</v>
      </c>
      <c r="O25" s="12"/>
      <c r="P25" s="13" t="s">
        <v>22</v>
      </c>
      <c r="Q25" s="13" t="s">
        <v>34</v>
      </c>
      <c r="R25" s="14" t="s">
        <v>35</v>
      </c>
      <c r="S25" s="17"/>
      <c r="T25" s="21">
        <v>1.0</v>
      </c>
    </row>
    <row r="26">
      <c r="A26" s="26" t="s">
        <v>19</v>
      </c>
      <c r="B26" s="12"/>
      <c r="C26" s="13" t="s">
        <v>44</v>
      </c>
      <c r="D26" s="13" t="s">
        <v>19</v>
      </c>
      <c r="E26" s="13" t="s">
        <v>20</v>
      </c>
      <c r="F26" s="13" t="s">
        <v>24</v>
      </c>
      <c r="G26" s="13" t="s">
        <v>19</v>
      </c>
      <c r="H26" s="13" t="s">
        <v>62</v>
      </c>
      <c r="I26" s="13" t="s">
        <v>47</v>
      </c>
      <c r="J26" s="25" t="s">
        <v>22</v>
      </c>
      <c r="K26" s="14" t="s">
        <v>33</v>
      </c>
      <c r="L26" s="13" t="s">
        <v>27</v>
      </c>
      <c r="M26" s="13" t="s">
        <v>28</v>
      </c>
      <c r="N26" s="15" t="s">
        <v>29</v>
      </c>
      <c r="O26" s="12"/>
      <c r="P26" s="13" t="s">
        <v>22</v>
      </c>
      <c r="Q26" s="13" t="s">
        <v>34</v>
      </c>
      <c r="R26" s="14" t="s">
        <v>35</v>
      </c>
      <c r="S26" s="17"/>
      <c r="T26" s="21">
        <v>1.0</v>
      </c>
    </row>
    <row r="27">
      <c r="A27" s="11" t="s">
        <v>72</v>
      </c>
      <c r="B27" s="12"/>
      <c r="C27" s="13" t="s">
        <v>24</v>
      </c>
      <c r="D27" s="13" t="s">
        <v>19</v>
      </c>
      <c r="E27" s="13" t="s">
        <v>20</v>
      </c>
      <c r="F27" s="13" t="s">
        <v>24</v>
      </c>
      <c r="G27" s="13" t="s">
        <v>19</v>
      </c>
      <c r="H27" s="13" t="s">
        <v>71</v>
      </c>
      <c r="I27" s="13" t="s">
        <v>22</v>
      </c>
      <c r="J27" s="13" t="s">
        <v>22</v>
      </c>
      <c r="K27" s="14" t="s">
        <v>33</v>
      </c>
      <c r="L27" s="13" t="s">
        <v>27</v>
      </c>
      <c r="M27" s="13" t="s">
        <v>28</v>
      </c>
      <c r="N27" s="15" t="s">
        <v>29</v>
      </c>
      <c r="O27" s="12"/>
      <c r="P27" s="13" t="s">
        <v>22</v>
      </c>
      <c r="Q27" s="13" t="s">
        <v>34</v>
      </c>
      <c r="R27" s="14" t="s">
        <v>35</v>
      </c>
      <c r="S27" s="17"/>
      <c r="T27" s="21">
        <v>1.0</v>
      </c>
    </row>
    <row r="28">
      <c r="A28" s="11" t="s">
        <v>73</v>
      </c>
      <c r="B28" s="12"/>
      <c r="C28" s="13" t="s">
        <v>24</v>
      </c>
      <c r="D28" s="13" t="s">
        <v>19</v>
      </c>
      <c r="E28" s="13" t="s">
        <v>20</v>
      </c>
      <c r="F28" s="13" t="s">
        <v>24</v>
      </c>
      <c r="G28" s="13" t="s">
        <v>19</v>
      </c>
      <c r="H28" s="13" t="s">
        <v>71</v>
      </c>
      <c r="I28" s="13" t="s">
        <v>63</v>
      </c>
      <c r="J28" s="13" t="s">
        <v>22</v>
      </c>
      <c r="K28" s="14" t="s">
        <v>33</v>
      </c>
      <c r="L28" s="13" t="s">
        <v>27</v>
      </c>
      <c r="M28" s="13" t="s">
        <v>28</v>
      </c>
      <c r="N28" s="15" t="s">
        <v>29</v>
      </c>
      <c r="O28" s="12"/>
      <c r="P28" s="13" t="s">
        <v>22</v>
      </c>
      <c r="Q28" s="13" t="s">
        <v>34</v>
      </c>
      <c r="R28" s="14" t="s">
        <v>35</v>
      </c>
      <c r="S28" s="17"/>
      <c r="T28" s="21">
        <v>1.0</v>
      </c>
    </row>
    <row r="29">
      <c r="A29" s="26" t="s">
        <v>74</v>
      </c>
      <c r="B29" s="12"/>
      <c r="C29" s="13" t="s">
        <v>44</v>
      </c>
      <c r="D29" s="13" t="s">
        <v>19</v>
      </c>
      <c r="E29" s="13" t="s">
        <v>20</v>
      </c>
      <c r="F29" s="13" t="s">
        <v>24</v>
      </c>
      <c r="G29" s="13" t="s">
        <v>19</v>
      </c>
      <c r="H29" s="13" t="s">
        <v>75</v>
      </c>
      <c r="I29" s="13" t="s">
        <v>47</v>
      </c>
      <c r="J29" s="25" t="s">
        <v>22</v>
      </c>
      <c r="K29" s="14" t="s">
        <v>33</v>
      </c>
      <c r="L29" s="13" t="s">
        <v>27</v>
      </c>
      <c r="M29" s="13" t="s">
        <v>28</v>
      </c>
      <c r="N29" s="15" t="s">
        <v>29</v>
      </c>
      <c r="O29" s="12"/>
      <c r="P29" s="13" t="s">
        <v>22</v>
      </c>
      <c r="Q29" s="13" t="s">
        <v>34</v>
      </c>
      <c r="R29" s="14" t="s">
        <v>35</v>
      </c>
      <c r="S29" s="17"/>
      <c r="T29" s="21">
        <v>1.0</v>
      </c>
    </row>
    <row r="30">
      <c r="A30" s="11" t="s">
        <v>76</v>
      </c>
      <c r="B30" s="12"/>
      <c r="C30" s="13" t="s">
        <v>44</v>
      </c>
      <c r="D30" s="13" t="s">
        <v>19</v>
      </c>
      <c r="E30" s="13" t="s">
        <v>20</v>
      </c>
      <c r="F30" s="13" t="s">
        <v>24</v>
      </c>
      <c r="G30" s="13" t="s">
        <v>19</v>
      </c>
      <c r="H30" s="13" t="s">
        <v>77</v>
      </c>
      <c r="I30" s="13" t="s">
        <v>47</v>
      </c>
      <c r="J30" s="25" t="s">
        <v>22</v>
      </c>
      <c r="K30" s="14" t="s">
        <v>33</v>
      </c>
      <c r="L30" s="13" t="s">
        <v>27</v>
      </c>
      <c r="M30" s="13" t="s">
        <v>28</v>
      </c>
      <c r="N30" s="15" t="s">
        <v>29</v>
      </c>
      <c r="O30" s="12"/>
      <c r="P30" s="13" t="s">
        <v>22</v>
      </c>
      <c r="Q30" s="13" t="s">
        <v>34</v>
      </c>
      <c r="R30" s="14" t="s">
        <v>35</v>
      </c>
      <c r="S30" s="17"/>
      <c r="T30" s="21">
        <v>1.0</v>
      </c>
    </row>
    <row r="31">
      <c r="A31" s="11" t="s">
        <v>78</v>
      </c>
      <c r="B31" s="12"/>
      <c r="C31" s="13" t="s">
        <v>44</v>
      </c>
      <c r="D31" s="13" t="s">
        <v>19</v>
      </c>
      <c r="E31" s="13" t="s">
        <v>20</v>
      </c>
      <c r="F31" s="13" t="s">
        <v>24</v>
      </c>
      <c r="G31" s="13" t="s">
        <v>19</v>
      </c>
      <c r="H31" s="13" t="s">
        <v>79</v>
      </c>
      <c r="I31" s="13" t="s">
        <v>47</v>
      </c>
      <c r="J31" s="25" t="s">
        <v>22</v>
      </c>
      <c r="K31" s="14" t="s">
        <v>33</v>
      </c>
      <c r="L31" s="13" t="s">
        <v>27</v>
      </c>
      <c r="M31" s="13" t="s">
        <v>28</v>
      </c>
      <c r="N31" s="15" t="s">
        <v>29</v>
      </c>
      <c r="O31" s="12"/>
      <c r="P31" s="13" t="s">
        <v>22</v>
      </c>
      <c r="Q31" s="13" t="s">
        <v>34</v>
      </c>
      <c r="R31" s="14" t="s">
        <v>35</v>
      </c>
      <c r="S31" s="17"/>
      <c r="T31" s="21">
        <v>1.0</v>
      </c>
    </row>
    <row r="32">
      <c r="A32" s="11" t="s">
        <v>80</v>
      </c>
      <c r="B32" s="12"/>
      <c r="C32" s="13" t="s">
        <v>24</v>
      </c>
      <c r="D32" s="13" t="s">
        <v>19</v>
      </c>
      <c r="E32" s="13" t="s">
        <v>20</v>
      </c>
      <c r="F32" s="13" t="s">
        <v>24</v>
      </c>
      <c r="G32" s="13" t="s">
        <v>19</v>
      </c>
      <c r="H32" s="13" t="s">
        <v>81</v>
      </c>
      <c r="I32" s="13" t="s">
        <v>26</v>
      </c>
      <c r="J32" s="13" t="s">
        <v>22</v>
      </c>
      <c r="K32" s="14" t="s">
        <v>33</v>
      </c>
      <c r="L32" s="13" t="s">
        <v>27</v>
      </c>
      <c r="M32" s="13" t="s">
        <v>28</v>
      </c>
      <c r="N32" s="15" t="s">
        <v>29</v>
      </c>
      <c r="O32" s="12"/>
      <c r="P32" s="13" t="s">
        <v>22</v>
      </c>
      <c r="Q32" s="13" t="s">
        <v>34</v>
      </c>
      <c r="R32" s="14" t="s">
        <v>35</v>
      </c>
      <c r="S32" s="17"/>
      <c r="T32" s="21">
        <v>1.0</v>
      </c>
    </row>
    <row r="33">
      <c r="A33" s="11" t="s">
        <v>82</v>
      </c>
      <c r="B33" s="12"/>
      <c r="C33" s="13" t="s">
        <v>24</v>
      </c>
      <c r="D33" s="13" t="s">
        <v>19</v>
      </c>
      <c r="E33" s="13" t="s">
        <v>20</v>
      </c>
      <c r="F33" s="13" t="s">
        <v>24</v>
      </c>
      <c r="G33" s="13" t="s">
        <v>19</v>
      </c>
      <c r="H33" s="13" t="s">
        <v>83</v>
      </c>
      <c r="I33" s="13" t="s">
        <v>26</v>
      </c>
      <c r="J33" s="13" t="s">
        <v>22</v>
      </c>
      <c r="K33" s="14" t="s">
        <v>33</v>
      </c>
      <c r="L33" s="13" t="s">
        <v>27</v>
      </c>
      <c r="M33" s="13" t="s">
        <v>28</v>
      </c>
      <c r="N33" s="15" t="s">
        <v>29</v>
      </c>
      <c r="O33" s="12"/>
      <c r="P33" s="13" t="s">
        <v>22</v>
      </c>
      <c r="Q33" s="13" t="s">
        <v>34</v>
      </c>
      <c r="R33" s="14" t="s">
        <v>35</v>
      </c>
      <c r="S33" s="17"/>
      <c r="T33" s="21">
        <v>1.0</v>
      </c>
    </row>
    <row r="34">
      <c r="A34" s="11" t="s">
        <v>84</v>
      </c>
      <c r="B34" s="12"/>
      <c r="C34" s="13" t="s">
        <v>24</v>
      </c>
      <c r="D34" s="13" t="s">
        <v>19</v>
      </c>
      <c r="E34" s="13" t="s">
        <v>20</v>
      </c>
      <c r="F34" s="13" t="s">
        <v>24</v>
      </c>
      <c r="G34" s="13" t="s">
        <v>19</v>
      </c>
      <c r="H34" s="13" t="s">
        <v>85</v>
      </c>
      <c r="I34" s="13" t="s">
        <v>26</v>
      </c>
      <c r="J34" s="13" t="s">
        <v>22</v>
      </c>
      <c r="K34" s="14" t="s">
        <v>33</v>
      </c>
      <c r="L34" s="13" t="s">
        <v>27</v>
      </c>
      <c r="M34" s="13" t="s">
        <v>28</v>
      </c>
      <c r="N34" s="15" t="s">
        <v>29</v>
      </c>
      <c r="O34" s="12"/>
      <c r="P34" s="13" t="s">
        <v>22</v>
      </c>
      <c r="Q34" s="13" t="s">
        <v>34</v>
      </c>
      <c r="R34" s="14" t="s">
        <v>35</v>
      </c>
      <c r="S34" s="17"/>
      <c r="T34" s="21">
        <v>1.0</v>
      </c>
    </row>
    <row r="35">
      <c r="A35" s="11" t="s">
        <v>86</v>
      </c>
      <c r="B35" s="12"/>
      <c r="C35" s="13" t="s">
        <v>24</v>
      </c>
      <c r="D35" s="13" t="s">
        <v>19</v>
      </c>
      <c r="E35" s="13" t="s">
        <v>20</v>
      </c>
      <c r="F35" s="13" t="s">
        <v>24</v>
      </c>
      <c r="G35" s="13" t="s">
        <v>19</v>
      </c>
      <c r="H35" s="13" t="s">
        <v>87</v>
      </c>
      <c r="I35" s="13" t="s">
        <v>26</v>
      </c>
      <c r="J35" s="13" t="s">
        <v>22</v>
      </c>
      <c r="K35" s="14" t="s">
        <v>33</v>
      </c>
      <c r="L35" s="13" t="s">
        <v>27</v>
      </c>
      <c r="M35" s="13" t="s">
        <v>28</v>
      </c>
      <c r="N35" s="15" t="s">
        <v>29</v>
      </c>
      <c r="O35" s="12"/>
      <c r="P35" s="13" t="s">
        <v>22</v>
      </c>
      <c r="Q35" s="13" t="s">
        <v>34</v>
      </c>
      <c r="R35" s="14" t="s">
        <v>35</v>
      </c>
      <c r="S35" s="17"/>
      <c r="T35" s="21">
        <v>1.0</v>
      </c>
    </row>
    <row r="36">
      <c r="A36" s="11" t="s">
        <v>88</v>
      </c>
      <c r="B36" s="12"/>
      <c r="C36" s="13" t="s">
        <v>24</v>
      </c>
      <c r="D36" s="13" t="s">
        <v>19</v>
      </c>
      <c r="E36" s="13" t="s">
        <v>20</v>
      </c>
      <c r="F36" s="13" t="s">
        <v>24</v>
      </c>
      <c r="G36" s="13" t="s">
        <v>19</v>
      </c>
      <c r="H36" s="13" t="s">
        <v>89</v>
      </c>
      <c r="I36" s="13" t="s">
        <v>26</v>
      </c>
      <c r="J36" s="13" t="s">
        <v>22</v>
      </c>
      <c r="K36" s="14" t="s">
        <v>33</v>
      </c>
      <c r="L36" s="13" t="s">
        <v>27</v>
      </c>
      <c r="M36" s="13" t="s">
        <v>28</v>
      </c>
      <c r="N36" s="15" t="s">
        <v>29</v>
      </c>
      <c r="O36" s="12"/>
      <c r="P36" s="13" t="s">
        <v>22</v>
      </c>
      <c r="Q36" s="13" t="s">
        <v>34</v>
      </c>
      <c r="R36" s="14" t="s">
        <v>35</v>
      </c>
      <c r="S36" s="17"/>
      <c r="T36" s="21">
        <v>1.0</v>
      </c>
    </row>
    <row r="37">
      <c r="A37" s="11" t="s">
        <v>90</v>
      </c>
      <c r="B37" s="12"/>
      <c r="C37" s="13" t="s">
        <v>37</v>
      </c>
      <c r="D37" s="13" t="s">
        <v>26</v>
      </c>
      <c r="E37" s="13" t="s">
        <v>20</v>
      </c>
      <c r="F37" s="13" t="s">
        <v>24</v>
      </c>
      <c r="G37" s="13" t="s">
        <v>19</v>
      </c>
      <c r="H37" s="13" t="s">
        <v>21</v>
      </c>
      <c r="I37" s="13" t="s">
        <v>26</v>
      </c>
      <c r="J37" s="13" t="s">
        <v>19</v>
      </c>
      <c r="K37" s="14" t="s">
        <v>33</v>
      </c>
      <c r="L37" s="13" t="s">
        <v>27</v>
      </c>
      <c r="M37" s="13" t="s">
        <v>28</v>
      </c>
      <c r="N37" s="15" t="s">
        <v>29</v>
      </c>
      <c r="O37" s="12"/>
      <c r="P37" s="13" t="s">
        <v>22</v>
      </c>
      <c r="Q37" s="13" t="s">
        <v>34</v>
      </c>
      <c r="R37" s="14" t="s">
        <v>35</v>
      </c>
      <c r="S37" s="17"/>
      <c r="T37" s="21">
        <v>1.0</v>
      </c>
    </row>
    <row r="38">
      <c r="A38" s="11" t="s">
        <v>91</v>
      </c>
      <c r="B38" s="12"/>
      <c r="C38" s="13" t="s">
        <v>44</v>
      </c>
      <c r="D38" s="13" t="s">
        <v>19</v>
      </c>
      <c r="E38" s="13" t="s">
        <v>20</v>
      </c>
      <c r="F38" s="13" t="s">
        <v>37</v>
      </c>
      <c r="G38" s="13" t="s">
        <v>26</v>
      </c>
      <c r="H38" s="13" t="s">
        <v>21</v>
      </c>
      <c r="I38" s="13" t="s">
        <v>47</v>
      </c>
      <c r="J38" s="13" t="s">
        <v>22</v>
      </c>
      <c r="K38" s="13" t="s">
        <v>20</v>
      </c>
      <c r="L38" s="13" t="s">
        <v>19</v>
      </c>
      <c r="M38" s="13" t="s">
        <v>19</v>
      </c>
      <c r="N38" s="15" t="s">
        <v>24</v>
      </c>
      <c r="O38" s="12"/>
      <c r="P38" s="13" t="s">
        <v>22</v>
      </c>
      <c r="Q38" s="13" t="s">
        <v>19</v>
      </c>
      <c r="R38" s="13" t="s">
        <v>92</v>
      </c>
      <c r="S38" s="17"/>
      <c r="T38" s="21">
        <v>2.0</v>
      </c>
    </row>
    <row r="39">
      <c r="A39" s="11" t="s">
        <v>92</v>
      </c>
      <c r="B39" s="12"/>
      <c r="C39" s="13" t="s">
        <v>37</v>
      </c>
      <c r="D39" s="13" t="s">
        <v>54</v>
      </c>
      <c r="E39" s="13" t="s">
        <v>20</v>
      </c>
      <c r="F39" s="13" t="s">
        <v>44</v>
      </c>
      <c r="G39" s="13" t="s">
        <v>19</v>
      </c>
      <c r="H39" s="13" t="s">
        <v>21</v>
      </c>
      <c r="I39" s="13" t="s">
        <v>26</v>
      </c>
      <c r="J39" s="13" t="s">
        <v>19</v>
      </c>
      <c r="K39" s="14" t="s">
        <v>33</v>
      </c>
      <c r="L39" s="13" t="s">
        <v>27</v>
      </c>
      <c r="M39" s="13" t="s">
        <v>28</v>
      </c>
      <c r="N39" s="15" t="s">
        <v>29</v>
      </c>
      <c r="O39" s="12"/>
      <c r="P39" s="13" t="s">
        <v>20</v>
      </c>
      <c r="Q39" s="13" t="s">
        <v>39</v>
      </c>
      <c r="R39" s="14" t="s">
        <v>35</v>
      </c>
      <c r="S39" s="17"/>
    </row>
    <row r="40">
      <c r="A40" s="11" t="s">
        <v>93</v>
      </c>
      <c r="B40" s="12"/>
      <c r="C40" s="13" t="s">
        <v>24</v>
      </c>
      <c r="D40" s="13" t="s">
        <v>19</v>
      </c>
      <c r="E40" s="13" t="s">
        <v>20</v>
      </c>
      <c r="F40" s="13" t="s">
        <v>24</v>
      </c>
      <c r="G40" s="13" t="s">
        <v>19</v>
      </c>
      <c r="H40" s="13" t="s">
        <v>94</v>
      </c>
      <c r="I40" s="13" t="s">
        <v>26</v>
      </c>
      <c r="J40" s="13" t="s">
        <v>22</v>
      </c>
      <c r="K40" s="14" t="s">
        <v>33</v>
      </c>
      <c r="L40" s="13" t="s">
        <v>27</v>
      </c>
      <c r="M40" s="13" t="s">
        <v>28</v>
      </c>
      <c r="N40" s="15" t="s">
        <v>29</v>
      </c>
      <c r="O40" s="12"/>
      <c r="P40" s="13" t="s">
        <v>22</v>
      </c>
      <c r="Q40" s="13" t="s">
        <v>34</v>
      </c>
      <c r="R40" s="14" t="s">
        <v>35</v>
      </c>
      <c r="S40" s="17"/>
      <c r="T40" s="21">
        <v>1.0</v>
      </c>
    </row>
    <row r="41">
      <c r="A41" s="11" t="s">
        <v>95</v>
      </c>
      <c r="B41" s="12"/>
      <c r="C41" s="13" t="s">
        <v>24</v>
      </c>
      <c r="D41" s="13" t="s">
        <v>19</v>
      </c>
      <c r="E41" s="13" t="s">
        <v>20</v>
      </c>
      <c r="F41" s="13" t="s">
        <v>24</v>
      </c>
      <c r="G41" s="13" t="s">
        <v>19</v>
      </c>
      <c r="H41" s="13" t="s">
        <v>96</v>
      </c>
      <c r="I41" s="13" t="s">
        <v>26</v>
      </c>
      <c r="J41" s="13" t="s">
        <v>22</v>
      </c>
      <c r="K41" s="14" t="s">
        <v>33</v>
      </c>
      <c r="L41" s="13" t="s">
        <v>27</v>
      </c>
      <c r="M41" s="13" t="s">
        <v>28</v>
      </c>
      <c r="N41" s="15" t="s">
        <v>29</v>
      </c>
      <c r="O41" s="12"/>
      <c r="P41" s="13" t="s">
        <v>22</v>
      </c>
      <c r="Q41" s="13" t="s">
        <v>34</v>
      </c>
      <c r="R41" s="14" t="s">
        <v>35</v>
      </c>
      <c r="S41" s="17"/>
      <c r="T41" s="21">
        <v>1.0</v>
      </c>
    </row>
    <row r="42">
      <c r="S42" s="27"/>
    </row>
    <row r="43">
      <c r="C43" s="28" t="str">
        <f t="shared" ref="C43:N43" si="1">IFERROR(__xludf.DUMMYFUNCTION("UNIQUE(C$3:C$41)"),"RESET")</f>
        <v>RESET</v>
      </c>
      <c r="D43" s="28" t="str">
        <f t="shared" si="1"/>
        <v>-</v>
      </c>
      <c r="E43" s="28" t="str">
        <f t="shared" si="1"/>
        <v>0</v>
      </c>
      <c r="F43" s="28" t="str">
        <f t="shared" si="1"/>
        <v>RESET</v>
      </c>
      <c r="G43" s="28" t="str">
        <f t="shared" si="1"/>
        <v>-</v>
      </c>
      <c r="H43" s="28" t="str">
        <f t="shared" si="1"/>
        <v>A</v>
      </c>
      <c r="I43" s="28" t="str">
        <f t="shared" si="1"/>
        <v>0</v>
      </c>
      <c r="J43" s="28" t="str">
        <f t="shared" si="1"/>
        <v>1</v>
      </c>
      <c r="K43" s="28" t="str">
        <f t="shared" si="1"/>
        <v>1</v>
      </c>
      <c r="L43" s="28" t="str">
        <f t="shared" si="1"/>
        <v>h (mode)</v>
      </c>
      <c r="M43" s="28" t="str">
        <f t="shared" si="1"/>
        <v>-</v>
      </c>
      <c r="N43" s="28" t="str">
        <f t="shared" si="1"/>
        <v>NOP</v>
      </c>
      <c r="P43" s="28" t="str">
        <f t="shared" ref="P43:R43" si="2">IFERROR(__xludf.DUMMYFUNCTION("UNIQUE(P$3:P$41)"),"-")</f>
        <v>-</v>
      </c>
      <c r="Q43" s="28" t="str">
        <f t="shared" si="2"/>
        <v>-</v>
      </c>
      <c r="R43" s="28" t="str">
        <f t="shared" si="2"/>
        <v>FETCH</v>
      </c>
      <c r="S43" s="27"/>
    </row>
    <row r="44">
      <c r="C44" s="28" t="str">
        <f>IFERROR(__xludf.DUMMYFUNCTION("""COMPUTED_VALUE"""),"NOP")</f>
        <v>NOP</v>
      </c>
      <c r="D44" s="28" t="str">
        <f>IFERROR(__xludf.DUMMYFUNCTION("""COMPUTED_VALUE"""),"TOS")</f>
        <v>TOS</v>
      </c>
      <c r="E44" s="28" t="str">
        <f>IFERROR(__xludf.DUMMYFUNCTION("""COMPUTED_VALUE"""),"TOS")</f>
        <v>TOS</v>
      </c>
      <c r="F44" s="28" t="str">
        <f>IFERROR(__xludf.DUMMYFUNCTION("""COMPUTED_VALUE"""),"NOP")</f>
        <v>NOP</v>
      </c>
      <c r="G44" s="28" t="str">
        <f>IFERROR(__xludf.DUMMYFUNCTION("""COMPUTED_VALUE"""),"PC")</f>
        <v>PC</v>
      </c>
      <c r="H44" s="28" t="str">
        <f>IFERROR(__xludf.DUMMYFUNCTION("""COMPUTED_VALUE"""),"A - TOS")</f>
        <v>A - TOS</v>
      </c>
      <c r="I44" s="28" t="str">
        <f>IFERROR(__xludf.DUMMYFUNCTION("""COMPUTED_VALUE"""),"TOS")</f>
        <v>TOS</v>
      </c>
      <c r="J44" s="28" t="str">
        <f>IFERROR(__xludf.DUMMYFUNCTION("""COMPUTED_VALUE"""),"-")</f>
        <v>-</v>
      </c>
      <c r="K44" s="28" t="str">
        <f>IFERROR(__xludf.DUMMYFUNCTION("""COMPUTED_VALUE"""),"g (inst)")</f>
        <v>g (inst)</v>
      </c>
      <c r="L44" s="28" t="str">
        <f>IFERROR(__xludf.DUMMYFUNCTION("""COMPUTED_VALUE"""),"PC + 1")</f>
        <v>PC + 1</v>
      </c>
      <c r="M44" s="28" t="str">
        <f>IFERROR(__xludf.DUMMYFUNCTION("""COMPUTED_VALUE"""),"PC")</f>
        <v>PC</v>
      </c>
      <c r="N44" s="28" t="str">
        <f>IFERROR(__xludf.DUMMYFUNCTION("""COMPUTED_VALUE"""),"READ")</f>
        <v>READ</v>
      </c>
      <c r="P44" s="28" t="str">
        <f>IFERROR(__xludf.DUMMYFUNCTION("""COMPUTED_VALUE"""),"1")</f>
        <v>1</v>
      </c>
      <c r="Q44" s="28" t="str">
        <f>IFERROR(__xludf.DUMMYFUNCTION("""COMPUTED_VALUE"""),"rdata")</f>
        <v>rdata</v>
      </c>
      <c r="R44" s="28" t="str">
        <f>IFERROR(__xludf.DUMMYFUNCTION("""COMPUTED_VALUE"""),"DECODE")</f>
        <v>DECODE</v>
      </c>
      <c r="S44" s="27"/>
    </row>
    <row r="45">
      <c r="C45" s="28" t="str">
        <f>IFERROR(__xludf.DUMMYFUNCTION("""COMPUTED_VALUE"""),"POP")</f>
        <v>POP</v>
      </c>
      <c r="D45" s="28" t="str">
        <f>IFERROR(__xludf.DUMMYFUNCTION("""COMPUTED_VALUE"""),"RS")</f>
        <v>RS</v>
      </c>
      <c r="F45" s="28" t="str">
        <f>IFERROR(__xludf.DUMMYFUNCTION("""COMPUTED_VALUE"""),"PUSH")</f>
        <v>PUSH</v>
      </c>
      <c r="G45" s="28" t="str">
        <f>IFERROR(__xludf.DUMMYFUNCTION("""COMPUTED_VALUE"""),"TOS")</f>
        <v>TOS</v>
      </c>
      <c r="H45" s="28" t="str">
        <f>IFERROR(__xludf.DUMMYFUNCTION("""COMPUTED_VALUE"""),"A | TOS")</f>
        <v>A | TOS</v>
      </c>
      <c r="I45" s="28" t="str">
        <f>IFERROR(__xludf.DUMMYFUNCTION("""COMPUTED_VALUE"""),"MEM")</f>
        <v>MEM</v>
      </c>
      <c r="K45" s="28" t="str">
        <f>IFERROR(__xludf.DUMMYFUNCTION("""COMPUTED_VALUE"""),"0")</f>
        <v>0</v>
      </c>
      <c r="L45" s="28" t="str">
        <f>IFERROR(__xludf.DUMMYFUNCTION("""COMPUTED_VALUE"""),"CIR + 1")</f>
        <v>CIR + 1</v>
      </c>
      <c r="M45" s="28" t="str">
        <f>IFERROR(__xludf.DUMMYFUNCTION("""COMPUTED_VALUE"""),"CIR")</f>
        <v>CIR</v>
      </c>
      <c r="N45" s="28" t="str">
        <f>IFERROR(__xludf.DUMMYFUNCTION("""COMPUTED_VALUE"""),"WRITE")</f>
        <v>WRITE</v>
      </c>
      <c r="P45" s="28" t="str">
        <f>IFERROR(__xludf.DUMMYFUNCTION("""COMPUTED_VALUE"""),"0")</f>
        <v>0</v>
      </c>
      <c r="Q45" s="28" t="str">
        <f>IFERROR(__xludf.DUMMYFUNCTION("""COMPUTED_VALUE"""),"CIR")</f>
        <v>CIR</v>
      </c>
      <c r="R45" s="28" t="str">
        <f>IFERROR(__xludf.DUMMYFUNCTION("""COMPUTED_VALUE"""),"f (inst, zero)")</f>
        <v>f (inst, zero)</v>
      </c>
      <c r="S45" s="27"/>
    </row>
    <row r="46">
      <c r="C46" s="28" t="str">
        <f>IFERROR(__xludf.DUMMYFUNCTION("""COMPUTED_VALUE"""),"PUSH")</f>
        <v>PUSH</v>
      </c>
      <c r="F46" s="28" t="str">
        <f>IFERROR(__xludf.DUMMYFUNCTION("""COMPUTED_VALUE"""),"POP")</f>
        <v>POP</v>
      </c>
      <c r="H46" s="28" t="str">
        <f>IFERROR(__xludf.DUMMYFUNCTION("""COMPUTED_VALUE"""),"A &amp; TOS")</f>
        <v>A &amp; TOS</v>
      </c>
      <c r="I46" s="28" t="str">
        <f>IFERROR(__xludf.DUMMYFUNCTION("""COMPUTED_VALUE"""),"DS")</f>
        <v>DS</v>
      </c>
      <c r="L46" s="28" t="str">
        <f>IFERROR(__xludf.DUMMYFUNCTION("""COMPUTED_VALUE"""),"-")</f>
        <v>-</v>
      </c>
      <c r="M46" s="28" t="str">
        <f>IFERROR(__xludf.DUMMYFUNCTION("""COMPUTED_VALUE"""),"TOS")</f>
        <v>TOS</v>
      </c>
      <c r="R46" s="28" t="str">
        <f>IFERROR(__xludf.DUMMYFUNCTION("""COMPUTED_VALUE"""),"@_1")</f>
        <v>@_1</v>
      </c>
      <c r="S46" s="27"/>
    </row>
    <row r="47">
      <c r="H47" s="28" t="str">
        <f>IFERROR(__xludf.DUMMYFUNCTION("""COMPUTED_VALUE"""),"A ^ TOS")</f>
        <v>A ^ TOS</v>
      </c>
      <c r="I47" s="28" t="str">
        <f>IFERROR(__xludf.DUMMYFUNCTION("""COMPUTED_VALUE"""),"RS")</f>
        <v>RS</v>
      </c>
      <c r="L47" s="28" t="str">
        <f>IFERROR(__xludf.DUMMYFUNCTION("""COMPUTED_VALUE"""),"MEM + 1")</f>
        <v>MEM + 1</v>
      </c>
      <c r="M47" s="28" t="str">
        <f>IFERROR(__xludf.DUMMYFUNCTION("""COMPUTED_VALUE"""),"MEM")</f>
        <v>MEM</v>
      </c>
      <c r="R47" s="28" t="str">
        <f>IFERROR(__xludf.DUMMYFUNCTION("""COMPUTED_VALUE"""),"!_1")</f>
        <v>!_1</v>
      </c>
      <c r="S47" s="27"/>
    </row>
    <row r="48">
      <c r="H48" s="28" t="str">
        <f>IFERROR(__xludf.DUMMYFUNCTION("""COMPUTED_VALUE"""),"A + TOS")</f>
        <v>A + TOS</v>
      </c>
      <c r="I48" s="28" t="str">
        <f>IFERROR(__xludf.DUMMYFUNCTION("""COMPUTED_VALUE"""),"-1")</f>
        <v>-1</v>
      </c>
      <c r="L48" s="28" t="str">
        <f>IFERROR(__xludf.DUMMYFUNCTION("""COMPUTED_VALUE"""),"RS + 1")</f>
        <v>RS + 1</v>
      </c>
      <c r="M48" s="28" t="str">
        <f>IFERROR(__xludf.DUMMYFUNCTION("""COMPUTED_VALUE"""),"RS")</f>
        <v>RS</v>
      </c>
      <c r="R48" s="28" t="str">
        <f>IFERROR(__xludf.DUMMYFUNCTION("""COMPUTED_VALUE"""),"PICK_1")</f>
        <v>PICK_1</v>
      </c>
      <c r="S48" s="27"/>
    </row>
    <row r="49">
      <c r="H49" s="28" t="str">
        <f>IFERROR(__xludf.DUMMYFUNCTION("""COMPUTED_VALUE"""),"A = TOS")</f>
        <v>A = TOS</v>
      </c>
      <c r="I49" s="28" t="str">
        <f>IFERROR(__xludf.DUMMYFUNCTION("""COMPUTED_VALUE"""),"1")</f>
        <v>1</v>
      </c>
      <c r="R49" s="28" t="str">
        <f>IFERROR(__xludf.DUMMYFUNCTION("""COMPUTED_VALUE"""),"SWAP_1")</f>
        <v>SWAP_1</v>
      </c>
      <c r="S49" s="27"/>
    </row>
    <row r="50">
      <c r="H50" s="28" t="str">
        <f>IFERROR(__xludf.DUMMYFUNCTION("""COMPUTED_VALUE"""),"A &lt; TOS")</f>
        <v>A &lt; TOS</v>
      </c>
      <c r="S50" s="27"/>
    </row>
    <row r="51">
      <c r="H51" s="28" t="str">
        <f>IFERROR(__xludf.DUMMYFUNCTION("""COMPUTED_VALUE"""),"A &gt; TOS")</f>
        <v>A &gt; TOS</v>
      </c>
      <c r="S51" s="27"/>
    </row>
    <row r="52">
      <c r="H52" s="28" t="str">
        <f>IFERROR(__xludf.DUMMYFUNCTION("""COMPUTED_VALUE"""),"A = 0")</f>
        <v>A = 0</v>
      </c>
      <c r="S52" s="27"/>
    </row>
    <row r="53">
      <c r="H53" s="28" t="str">
        <f>IFERROR(__xludf.DUMMYFUNCTION("""COMPUTED_VALUE"""),"A &lt; 0")</f>
        <v>A &lt; 0</v>
      </c>
      <c r="S53" s="27"/>
    </row>
    <row r="54">
      <c r="H54" s="28" t="str">
        <f>IFERROR(__xludf.DUMMYFUNCTION("""COMPUTED_VALUE"""),"A &gt; 0")</f>
        <v>A &gt; 0</v>
      </c>
      <c r="S54" s="27"/>
    </row>
    <row r="55">
      <c r="H55" s="28" t="str">
        <f>IFERROR(__xludf.DUMMYFUNCTION("""COMPUTED_VALUE"""),"A &lt;&lt; 1")</f>
        <v>A &lt;&lt; 1</v>
      </c>
      <c r="S55" s="27"/>
    </row>
    <row r="56">
      <c r="H56" s="28" t="str">
        <f>IFERROR(__xludf.DUMMYFUNCTION("""COMPUTED_VALUE"""),"A &gt;&gt; 1")</f>
        <v>A &gt;&gt; 1</v>
      </c>
      <c r="S56" s="27"/>
    </row>
    <row r="57">
      <c r="H57" s="28" t="str">
        <f>IFERROR(__xludf.DUMMYFUNCTION("""COMPUTED_VALUE"""),"A &lt;&lt; 8")</f>
        <v>A &lt;&lt; 8</v>
      </c>
      <c r="S57" s="27"/>
    </row>
    <row r="58">
      <c r="H58" s="28" t="str">
        <f>IFERROR(__xludf.DUMMYFUNCTION("""COMPUTED_VALUE"""),"A &gt;&gt; 8")</f>
        <v>A &gt;&gt; 8</v>
      </c>
      <c r="S58" s="27"/>
    </row>
    <row r="59">
      <c r="S59" s="27"/>
    </row>
    <row r="60">
      <c r="S60" s="27"/>
    </row>
    <row r="61">
      <c r="S61" s="27"/>
    </row>
    <row r="62">
      <c r="S62" s="27"/>
    </row>
    <row r="63">
      <c r="S63" s="27"/>
    </row>
    <row r="64">
      <c r="S64" s="27"/>
    </row>
    <row r="65">
      <c r="S65" s="27"/>
    </row>
    <row r="66">
      <c r="S66" s="27"/>
    </row>
    <row r="67">
      <c r="S67" s="27"/>
    </row>
    <row r="68">
      <c r="S68" s="27"/>
    </row>
    <row r="69">
      <c r="S69" s="27"/>
    </row>
    <row r="70">
      <c r="S70" s="27"/>
    </row>
    <row r="71">
      <c r="S71" s="27"/>
    </row>
    <row r="72">
      <c r="S72" s="27"/>
    </row>
    <row r="73">
      <c r="S73" s="27"/>
    </row>
    <row r="74">
      <c r="S74" s="27"/>
    </row>
    <row r="75">
      <c r="S75" s="27"/>
    </row>
    <row r="76">
      <c r="S76" s="27"/>
    </row>
    <row r="77">
      <c r="S77" s="27"/>
    </row>
    <row r="78">
      <c r="S78" s="27"/>
    </row>
    <row r="79">
      <c r="S79" s="27"/>
    </row>
    <row r="80">
      <c r="S80" s="27"/>
    </row>
    <row r="81">
      <c r="S81" s="27"/>
    </row>
    <row r="82">
      <c r="S82" s="27"/>
    </row>
    <row r="83">
      <c r="S83" s="27"/>
    </row>
    <row r="84">
      <c r="S84" s="27"/>
    </row>
    <row r="85">
      <c r="S85" s="27"/>
    </row>
    <row r="86">
      <c r="S86" s="27"/>
    </row>
    <row r="87">
      <c r="S87" s="27"/>
    </row>
    <row r="88">
      <c r="S88" s="27"/>
    </row>
    <row r="89">
      <c r="S89" s="27"/>
    </row>
    <row r="90">
      <c r="S90" s="27"/>
    </row>
    <row r="91">
      <c r="S91" s="27"/>
    </row>
    <row r="92">
      <c r="S92" s="27"/>
    </row>
    <row r="93">
      <c r="S93" s="27"/>
    </row>
    <row r="94">
      <c r="S94" s="27"/>
    </row>
    <row r="95">
      <c r="S95" s="27"/>
    </row>
    <row r="96">
      <c r="S96" s="27"/>
    </row>
    <row r="97">
      <c r="S97" s="27"/>
    </row>
    <row r="98">
      <c r="S98" s="27"/>
    </row>
    <row r="99">
      <c r="S99" s="27"/>
    </row>
    <row r="100">
      <c r="S100" s="27"/>
    </row>
    <row r="101">
      <c r="S101" s="27"/>
    </row>
    <row r="102">
      <c r="S102" s="27"/>
    </row>
    <row r="103">
      <c r="S103" s="27"/>
    </row>
    <row r="104">
      <c r="S104" s="27"/>
    </row>
    <row r="105">
      <c r="S105" s="27"/>
    </row>
    <row r="106">
      <c r="S106" s="27"/>
    </row>
    <row r="107">
      <c r="S107" s="27"/>
    </row>
    <row r="108">
      <c r="S108" s="27"/>
    </row>
    <row r="109">
      <c r="S109" s="27"/>
    </row>
    <row r="110">
      <c r="S110" s="27"/>
    </row>
    <row r="111">
      <c r="S111" s="27"/>
    </row>
    <row r="112">
      <c r="S112" s="27"/>
    </row>
    <row r="113">
      <c r="S113" s="27"/>
    </row>
    <row r="114">
      <c r="S114" s="27"/>
    </row>
    <row r="115">
      <c r="S115" s="27"/>
    </row>
    <row r="116">
      <c r="S116" s="27"/>
    </row>
    <row r="117">
      <c r="S117" s="27"/>
    </row>
    <row r="118">
      <c r="S118" s="27"/>
    </row>
    <row r="119">
      <c r="S119" s="27"/>
    </row>
    <row r="120">
      <c r="S120" s="27"/>
    </row>
    <row r="121">
      <c r="S121" s="27"/>
    </row>
    <row r="122">
      <c r="S122" s="27"/>
    </row>
    <row r="123">
      <c r="S123" s="27"/>
    </row>
    <row r="124">
      <c r="S124" s="27"/>
    </row>
    <row r="125">
      <c r="S125" s="27"/>
    </row>
    <row r="126">
      <c r="S126" s="27"/>
    </row>
    <row r="127">
      <c r="S127" s="27"/>
    </row>
    <row r="128">
      <c r="S128" s="27"/>
    </row>
    <row r="129">
      <c r="S129" s="27"/>
    </row>
    <row r="130">
      <c r="S130" s="27"/>
    </row>
    <row r="131">
      <c r="S131" s="27"/>
    </row>
    <row r="132">
      <c r="S132" s="27"/>
    </row>
    <row r="133">
      <c r="S133" s="27"/>
    </row>
    <row r="134">
      <c r="S134" s="27"/>
    </row>
    <row r="135">
      <c r="S135" s="27"/>
    </row>
    <row r="136">
      <c r="S136" s="27"/>
    </row>
    <row r="137">
      <c r="S137" s="27"/>
    </row>
    <row r="138">
      <c r="S138" s="27"/>
    </row>
    <row r="139">
      <c r="S139" s="27"/>
    </row>
    <row r="140">
      <c r="S140" s="27"/>
    </row>
    <row r="141">
      <c r="S141" s="27"/>
    </row>
    <row r="142">
      <c r="S142" s="27"/>
    </row>
    <row r="143">
      <c r="S143" s="27"/>
    </row>
    <row r="144">
      <c r="S144" s="27"/>
    </row>
    <row r="145">
      <c r="S145" s="27"/>
    </row>
    <row r="146">
      <c r="S146" s="27"/>
    </row>
    <row r="147">
      <c r="S147" s="27"/>
    </row>
    <row r="148">
      <c r="S148" s="27"/>
    </row>
    <row r="149">
      <c r="S149" s="27"/>
    </row>
    <row r="150">
      <c r="S150" s="27"/>
    </row>
    <row r="151">
      <c r="S151" s="27"/>
    </row>
    <row r="152">
      <c r="S152" s="27"/>
    </row>
    <row r="153">
      <c r="S153" s="27"/>
    </row>
    <row r="154">
      <c r="S154" s="27"/>
    </row>
    <row r="155">
      <c r="S155" s="27"/>
    </row>
    <row r="156">
      <c r="S156" s="27"/>
    </row>
    <row r="157">
      <c r="S157" s="27"/>
    </row>
    <row r="158">
      <c r="S158" s="27"/>
    </row>
    <row r="159">
      <c r="S159" s="27"/>
    </row>
    <row r="160">
      <c r="S160" s="27"/>
    </row>
    <row r="161">
      <c r="S161" s="27"/>
    </row>
    <row r="162">
      <c r="S162" s="27"/>
    </row>
    <row r="163">
      <c r="S163" s="27"/>
    </row>
    <row r="164">
      <c r="S164" s="27"/>
    </row>
    <row r="165">
      <c r="S165" s="27"/>
    </row>
    <row r="166">
      <c r="S166" s="27"/>
    </row>
    <row r="167">
      <c r="S167" s="27"/>
    </row>
    <row r="168">
      <c r="S168" s="27"/>
    </row>
    <row r="169">
      <c r="S169" s="27"/>
    </row>
    <row r="170">
      <c r="S170" s="27"/>
    </row>
    <row r="171">
      <c r="S171" s="27"/>
    </row>
    <row r="172">
      <c r="S172" s="27"/>
    </row>
    <row r="173">
      <c r="S173" s="27"/>
    </row>
    <row r="174">
      <c r="S174" s="27"/>
    </row>
    <row r="175">
      <c r="S175" s="27"/>
    </row>
    <row r="176">
      <c r="S176" s="27"/>
    </row>
    <row r="177">
      <c r="S177" s="27"/>
    </row>
    <row r="178">
      <c r="S178" s="27"/>
    </row>
    <row r="179">
      <c r="S179" s="27"/>
    </row>
    <row r="180">
      <c r="S180" s="27"/>
    </row>
    <row r="181">
      <c r="S181" s="27"/>
    </row>
    <row r="182">
      <c r="S182" s="27"/>
    </row>
    <row r="183">
      <c r="S183" s="27"/>
    </row>
    <row r="184">
      <c r="S184" s="27"/>
    </row>
    <row r="185">
      <c r="S185" s="27"/>
    </row>
    <row r="186">
      <c r="S186" s="27"/>
    </row>
    <row r="187">
      <c r="S187" s="27"/>
    </row>
    <row r="188">
      <c r="S188" s="27"/>
    </row>
    <row r="189">
      <c r="S189" s="27"/>
    </row>
    <row r="190">
      <c r="S190" s="27"/>
    </row>
    <row r="191">
      <c r="S191" s="27"/>
    </row>
    <row r="192">
      <c r="S192" s="27"/>
    </row>
    <row r="193">
      <c r="S193" s="27"/>
    </row>
    <row r="194">
      <c r="S194" s="27"/>
    </row>
    <row r="195">
      <c r="S195" s="27"/>
    </row>
    <row r="196">
      <c r="S196" s="27"/>
    </row>
    <row r="197">
      <c r="S197" s="27"/>
    </row>
    <row r="198">
      <c r="S198" s="27"/>
    </row>
    <row r="199">
      <c r="S199" s="27"/>
    </row>
    <row r="200">
      <c r="S200" s="27"/>
    </row>
    <row r="201">
      <c r="S201" s="27"/>
    </row>
    <row r="202">
      <c r="S202" s="27"/>
    </row>
    <row r="203">
      <c r="S203" s="27"/>
    </row>
    <row r="204">
      <c r="S204" s="27"/>
    </row>
    <row r="205">
      <c r="S205" s="27"/>
    </row>
    <row r="206">
      <c r="S206" s="27"/>
    </row>
    <row r="207">
      <c r="S207" s="27"/>
    </row>
    <row r="208">
      <c r="S208" s="27"/>
    </row>
    <row r="209">
      <c r="S209" s="27"/>
    </row>
    <row r="210">
      <c r="S210" s="27"/>
    </row>
    <row r="211">
      <c r="S211" s="27"/>
    </row>
    <row r="212">
      <c r="S212" s="27"/>
    </row>
    <row r="213">
      <c r="S213" s="27"/>
    </row>
    <row r="214">
      <c r="S214" s="27"/>
    </row>
    <row r="215">
      <c r="S215" s="27"/>
    </row>
    <row r="216">
      <c r="S216" s="27"/>
    </row>
    <row r="217">
      <c r="S217" s="27"/>
    </row>
    <row r="218">
      <c r="S218" s="27"/>
    </row>
    <row r="219">
      <c r="S219" s="27"/>
    </row>
    <row r="220">
      <c r="S220" s="27"/>
    </row>
    <row r="221">
      <c r="S221" s="27"/>
    </row>
    <row r="222">
      <c r="S222" s="27"/>
    </row>
    <row r="223">
      <c r="S223" s="27"/>
    </row>
    <row r="224">
      <c r="S224" s="27"/>
    </row>
    <row r="225">
      <c r="S225" s="27"/>
    </row>
    <row r="226">
      <c r="S226" s="27"/>
    </row>
    <row r="227">
      <c r="S227" s="27"/>
    </row>
    <row r="228">
      <c r="S228" s="27"/>
    </row>
    <row r="229">
      <c r="S229" s="27"/>
    </row>
    <row r="230">
      <c r="S230" s="27"/>
    </row>
    <row r="231">
      <c r="S231" s="27"/>
    </row>
    <row r="232">
      <c r="S232" s="27"/>
    </row>
    <row r="233">
      <c r="S233" s="27"/>
    </row>
    <row r="234">
      <c r="S234" s="27"/>
    </row>
    <row r="235">
      <c r="S235" s="27"/>
    </row>
    <row r="236">
      <c r="S236" s="27"/>
    </row>
    <row r="237">
      <c r="S237" s="27"/>
    </row>
    <row r="238">
      <c r="S238" s="27"/>
    </row>
    <row r="239">
      <c r="S239" s="27"/>
    </row>
    <row r="240">
      <c r="S240" s="27"/>
    </row>
    <row r="241">
      <c r="S241" s="27"/>
    </row>
    <row r="242">
      <c r="S242" s="27"/>
    </row>
    <row r="243">
      <c r="S243" s="27"/>
    </row>
    <row r="244">
      <c r="S244" s="27"/>
    </row>
    <row r="245">
      <c r="S245" s="27"/>
    </row>
    <row r="246">
      <c r="S246" s="27"/>
    </row>
    <row r="247">
      <c r="S247" s="27"/>
    </row>
    <row r="248">
      <c r="S248" s="27"/>
    </row>
    <row r="249">
      <c r="S249" s="27"/>
    </row>
    <row r="250">
      <c r="S250" s="27"/>
    </row>
    <row r="251">
      <c r="S251" s="27"/>
    </row>
    <row r="252">
      <c r="S252" s="27"/>
    </row>
    <row r="253">
      <c r="S253" s="27"/>
    </row>
    <row r="254">
      <c r="S254" s="27"/>
    </row>
    <row r="255">
      <c r="S255" s="27"/>
    </row>
    <row r="256">
      <c r="S256" s="27"/>
    </row>
    <row r="257">
      <c r="S257" s="27"/>
    </row>
    <row r="258">
      <c r="S258" s="27"/>
    </row>
    <row r="259">
      <c r="S259" s="27"/>
    </row>
    <row r="260">
      <c r="S260" s="27"/>
    </row>
    <row r="261">
      <c r="S261" s="27"/>
    </row>
    <row r="262">
      <c r="S262" s="27"/>
    </row>
    <row r="263">
      <c r="S263" s="27"/>
    </row>
    <row r="264">
      <c r="S264" s="27"/>
    </row>
    <row r="265">
      <c r="S265" s="27"/>
    </row>
    <row r="266">
      <c r="S266" s="27"/>
    </row>
    <row r="267">
      <c r="S267" s="27"/>
    </row>
    <row r="268">
      <c r="S268" s="27"/>
    </row>
    <row r="269">
      <c r="S269" s="27"/>
    </row>
    <row r="270">
      <c r="S270" s="27"/>
    </row>
    <row r="271">
      <c r="S271" s="27"/>
    </row>
    <row r="272">
      <c r="S272" s="27"/>
    </row>
    <row r="273">
      <c r="S273" s="27"/>
    </row>
    <row r="274">
      <c r="S274" s="27"/>
    </row>
    <row r="275">
      <c r="S275" s="27"/>
    </row>
    <row r="276">
      <c r="S276" s="27"/>
    </row>
    <row r="277">
      <c r="S277" s="27"/>
    </row>
    <row r="278">
      <c r="S278" s="27"/>
    </row>
    <row r="279">
      <c r="S279" s="27"/>
    </row>
    <row r="280">
      <c r="S280" s="27"/>
    </row>
    <row r="281">
      <c r="S281" s="27"/>
    </row>
    <row r="282">
      <c r="S282" s="27"/>
    </row>
    <row r="283">
      <c r="S283" s="27"/>
    </row>
    <row r="284">
      <c r="S284" s="27"/>
    </row>
    <row r="285">
      <c r="S285" s="27"/>
    </row>
    <row r="286">
      <c r="S286" s="27"/>
    </row>
    <row r="287">
      <c r="S287" s="27"/>
    </row>
    <row r="288">
      <c r="S288" s="27"/>
    </row>
    <row r="289">
      <c r="S289" s="27"/>
    </row>
    <row r="290">
      <c r="S290" s="27"/>
    </row>
    <row r="291">
      <c r="S291" s="27"/>
    </row>
    <row r="292">
      <c r="S292" s="27"/>
    </row>
    <row r="293">
      <c r="S293" s="27"/>
    </row>
    <row r="294">
      <c r="S294" s="27"/>
    </row>
    <row r="295">
      <c r="S295" s="27"/>
    </row>
    <row r="296">
      <c r="S296" s="27"/>
    </row>
    <row r="297">
      <c r="S297" s="27"/>
    </row>
    <row r="298">
      <c r="S298" s="27"/>
    </row>
    <row r="299">
      <c r="S299" s="27"/>
    </row>
    <row r="300">
      <c r="S300" s="27"/>
    </row>
    <row r="301">
      <c r="S301" s="27"/>
    </row>
    <row r="302">
      <c r="S302" s="27"/>
    </row>
    <row r="303">
      <c r="S303" s="27"/>
    </row>
    <row r="304">
      <c r="S304" s="27"/>
    </row>
    <row r="305">
      <c r="S305" s="27"/>
    </row>
    <row r="306">
      <c r="S306" s="27"/>
    </row>
    <row r="307">
      <c r="S307" s="27"/>
    </row>
    <row r="308">
      <c r="S308" s="27"/>
    </row>
    <row r="309">
      <c r="S309" s="27"/>
    </row>
    <row r="310">
      <c r="S310" s="27"/>
    </row>
    <row r="311">
      <c r="S311" s="27"/>
    </row>
    <row r="312">
      <c r="S312" s="27"/>
    </row>
    <row r="313">
      <c r="S313" s="27"/>
    </row>
    <row r="314">
      <c r="S314" s="27"/>
    </row>
    <row r="315">
      <c r="S315" s="27"/>
    </row>
    <row r="316">
      <c r="S316" s="27"/>
    </row>
    <row r="317">
      <c r="S317" s="27"/>
    </row>
    <row r="318">
      <c r="S318" s="27"/>
    </row>
    <row r="319">
      <c r="S319" s="27"/>
    </row>
    <row r="320">
      <c r="S320" s="27"/>
    </row>
    <row r="321">
      <c r="S321" s="27"/>
    </row>
    <row r="322">
      <c r="S322" s="27"/>
    </row>
    <row r="323">
      <c r="S323" s="27"/>
    </row>
    <row r="324">
      <c r="S324" s="27"/>
    </row>
    <row r="325">
      <c r="S325" s="27"/>
    </row>
    <row r="326">
      <c r="S326" s="27"/>
    </row>
    <row r="327">
      <c r="S327" s="27"/>
    </row>
    <row r="328">
      <c r="S328" s="27"/>
    </row>
    <row r="329">
      <c r="S329" s="27"/>
    </row>
    <row r="330">
      <c r="S330" s="27"/>
    </row>
    <row r="331">
      <c r="S331" s="27"/>
    </row>
    <row r="332">
      <c r="S332" s="27"/>
    </row>
    <row r="333">
      <c r="S333" s="27"/>
    </row>
    <row r="334">
      <c r="S334" s="27"/>
    </row>
    <row r="335">
      <c r="S335" s="27"/>
    </row>
    <row r="336">
      <c r="S336" s="27"/>
    </row>
    <row r="337">
      <c r="S337" s="27"/>
    </row>
    <row r="338">
      <c r="S338" s="27"/>
    </row>
    <row r="339">
      <c r="S339" s="27"/>
    </row>
    <row r="340">
      <c r="S340" s="27"/>
    </row>
    <row r="341">
      <c r="S341" s="27"/>
    </row>
    <row r="342">
      <c r="S342" s="27"/>
    </row>
    <row r="343">
      <c r="S343" s="27"/>
    </row>
    <row r="344">
      <c r="S344" s="27"/>
    </row>
    <row r="345">
      <c r="S345" s="27"/>
    </row>
    <row r="346">
      <c r="S346" s="27"/>
    </row>
    <row r="347">
      <c r="S347" s="27"/>
    </row>
    <row r="348">
      <c r="S348" s="27"/>
    </row>
    <row r="349">
      <c r="S349" s="27"/>
    </row>
    <row r="350">
      <c r="S350" s="27"/>
    </row>
    <row r="351">
      <c r="S351" s="27"/>
    </row>
    <row r="352">
      <c r="S352" s="27"/>
    </row>
    <row r="353">
      <c r="S353" s="27"/>
    </row>
    <row r="354">
      <c r="S354" s="27"/>
    </row>
    <row r="355">
      <c r="S355" s="27"/>
    </row>
    <row r="356">
      <c r="S356" s="27"/>
    </row>
    <row r="357">
      <c r="S357" s="27"/>
    </row>
    <row r="358">
      <c r="S358" s="27"/>
    </row>
    <row r="359">
      <c r="S359" s="27"/>
    </row>
    <row r="360">
      <c r="S360" s="27"/>
    </row>
    <row r="361">
      <c r="S361" s="27"/>
    </row>
    <row r="362">
      <c r="S362" s="27"/>
    </row>
    <row r="363">
      <c r="S363" s="27"/>
    </row>
    <row r="364">
      <c r="S364" s="27"/>
    </row>
    <row r="365">
      <c r="S365" s="27"/>
    </row>
    <row r="366">
      <c r="S366" s="27"/>
    </row>
    <row r="367">
      <c r="S367" s="27"/>
    </row>
    <row r="368">
      <c r="S368" s="27"/>
    </row>
    <row r="369">
      <c r="S369" s="27"/>
    </row>
    <row r="370">
      <c r="S370" s="27"/>
    </row>
    <row r="371">
      <c r="S371" s="27"/>
    </row>
    <row r="372">
      <c r="S372" s="27"/>
    </row>
    <row r="373">
      <c r="S373" s="27"/>
    </row>
    <row r="374">
      <c r="S374" s="27"/>
    </row>
    <row r="375">
      <c r="S375" s="27"/>
    </row>
    <row r="376">
      <c r="S376" s="27"/>
    </row>
    <row r="377">
      <c r="S377" s="27"/>
    </row>
    <row r="378">
      <c r="S378" s="27"/>
    </row>
    <row r="379">
      <c r="S379" s="27"/>
    </row>
    <row r="380">
      <c r="S380" s="27"/>
    </row>
    <row r="381">
      <c r="S381" s="27"/>
    </row>
    <row r="382">
      <c r="S382" s="27"/>
    </row>
    <row r="383">
      <c r="S383" s="27"/>
    </row>
    <row r="384">
      <c r="S384" s="27"/>
    </row>
    <row r="385">
      <c r="S385" s="27"/>
    </row>
    <row r="386">
      <c r="S386" s="27"/>
    </row>
    <row r="387">
      <c r="S387" s="27"/>
    </row>
    <row r="388">
      <c r="S388" s="27"/>
    </row>
    <row r="389">
      <c r="S389" s="27"/>
    </row>
    <row r="390">
      <c r="S390" s="27"/>
    </row>
    <row r="391">
      <c r="S391" s="27"/>
    </row>
    <row r="392">
      <c r="S392" s="27"/>
    </row>
    <row r="393">
      <c r="S393" s="27"/>
    </row>
    <row r="394">
      <c r="S394" s="27"/>
    </row>
    <row r="395">
      <c r="S395" s="27"/>
    </row>
    <row r="396">
      <c r="S396" s="27"/>
    </row>
    <row r="397">
      <c r="S397" s="27"/>
    </row>
    <row r="398">
      <c r="S398" s="27"/>
    </row>
    <row r="399">
      <c r="S399" s="27"/>
    </row>
    <row r="400">
      <c r="S400" s="27"/>
    </row>
    <row r="401">
      <c r="S401" s="27"/>
    </row>
    <row r="402">
      <c r="S402" s="27"/>
    </row>
    <row r="403">
      <c r="S403" s="27"/>
    </row>
    <row r="404">
      <c r="S404" s="27"/>
    </row>
    <row r="405">
      <c r="S405" s="27"/>
    </row>
    <row r="406">
      <c r="S406" s="27"/>
    </row>
    <row r="407">
      <c r="S407" s="27"/>
    </row>
    <row r="408">
      <c r="S408" s="27"/>
    </row>
    <row r="409">
      <c r="S409" s="27"/>
    </row>
    <row r="410">
      <c r="S410" s="27"/>
    </row>
    <row r="411">
      <c r="S411" s="27"/>
    </row>
    <row r="412">
      <c r="S412" s="27"/>
    </row>
    <row r="413">
      <c r="S413" s="27"/>
    </row>
    <row r="414">
      <c r="S414" s="27"/>
    </row>
    <row r="415">
      <c r="S415" s="27"/>
    </row>
    <row r="416">
      <c r="S416" s="27"/>
    </row>
    <row r="417">
      <c r="S417" s="27"/>
    </row>
    <row r="418">
      <c r="S418" s="27"/>
    </row>
    <row r="419">
      <c r="S419" s="27"/>
    </row>
    <row r="420">
      <c r="S420" s="27"/>
    </row>
    <row r="421">
      <c r="S421" s="27"/>
    </row>
    <row r="422">
      <c r="S422" s="27"/>
    </row>
    <row r="423">
      <c r="S423" s="27"/>
    </row>
    <row r="424">
      <c r="S424" s="27"/>
    </row>
    <row r="425">
      <c r="S425" s="27"/>
    </row>
    <row r="426">
      <c r="S426" s="27"/>
    </row>
    <row r="427">
      <c r="S427" s="27"/>
    </row>
    <row r="428">
      <c r="S428" s="27"/>
    </row>
    <row r="429">
      <c r="S429" s="27"/>
    </row>
    <row r="430">
      <c r="S430" s="27"/>
    </row>
    <row r="431">
      <c r="S431" s="27"/>
    </row>
    <row r="432">
      <c r="S432" s="27"/>
    </row>
    <row r="433">
      <c r="S433" s="27"/>
    </row>
    <row r="434">
      <c r="S434" s="27"/>
    </row>
    <row r="435">
      <c r="S435" s="27"/>
    </row>
    <row r="436">
      <c r="S436" s="27"/>
    </row>
    <row r="437">
      <c r="S437" s="27"/>
    </row>
    <row r="438">
      <c r="S438" s="27"/>
    </row>
    <row r="439">
      <c r="S439" s="27"/>
    </row>
    <row r="440">
      <c r="S440" s="27"/>
    </row>
    <row r="441">
      <c r="S441" s="27"/>
    </row>
    <row r="442">
      <c r="S442" s="27"/>
    </row>
    <row r="443">
      <c r="S443" s="27"/>
    </row>
    <row r="444">
      <c r="S444" s="27"/>
    </row>
    <row r="445">
      <c r="S445" s="27"/>
    </row>
    <row r="446">
      <c r="S446" s="27"/>
    </row>
    <row r="447">
      <c r="S447" s="27"/>
    </row>
    <row r="448">
      <c r="S448" s="27"/>
    </row>
    <row r="449">
      <c r="S449" s="27"/>
    </row>
    <row r="450">
      <c r="S450" s="27"/>
    </row>
    <row r="451">
      <c r="S451" s="27"/>
    </row>
    <row r="452">
      <c r="S452" s="27"/>
    </row>
    <row r="453">
      <c r="S453" s="27"/>
    </row>
    <row r="454">
      <c r="S454" s="27"/>
    </row>
    <row r="455">
      <c r="S455" s="27"/>
    </row>
    <row r="456">
      <c r="S456" s="27"/>
    </row>
    <row r="457">
      <c r="S457" s="27"/>
    </row>
    <row r="458">
      <c r="S458" s="27"/>
    </row>
    <row r="459">
      <c r="S459" s="27"/>
    </row>
    <row r="460">
      <c r="S460" s="27"/>
    </row>
    <row r="461">
      <c r="S461" s="27"/>
    </row>
    <row r="462">
      <c r="S462" s="27"/>
    </row>
    <row r="463">
      <c r="S463" s="27"/>
    </row>
    <row r="464">
      <c r="S464" s="27"/>
    </row>
    <row r="465">
      <c r="S465" s="27"/>
    </row>
    <row r="466">
      <c r="S466" s="27"/>
    </row>
    <row r="467">
      <c r="S467" s="27"/>
    </row>
    <row r="468">
      <c r="S468" s="27"/>
    </row>
    <row r="469">
      <c r="S469" s="27"/>
    </row>
    <row r="470">
      <c r="S470" s="27"/>
    </row>
    <row r="471">
      <c r="S471" s="27"/>
    </row>
    <row r="472">
      <c r="S472" s="27"/>
    </row>
    <row r="473">
      <c r="S473" s="27"/>
    </row>
    <row r="474">
      <c r="S474" s="27"/>
    </row>
    <row r="475">
      <c r="S475" s="27"/>
    </row>
    <row r="476">
      <c r="S476" s="27"/>
    </row>
    <row r="477">
      <c r="S477" s="27"/>
    </row>
    <row r="478">
      <c r="S478" s="27"/>
    </row>
    <row r="479">
      <c r="S479" s="27"/>
    </row>
    <row r="480">
      <c r="S480" s="27"/>
    </row>
    <row r="481">
      <c r="S481" s="27"/>
    </row>
    <row r="482">
      <c r="S482" s="27"/>
    </row>
    <row r="483">
      <c r="S483" s="27"/>
    </row>
    <row r="484">
      <c r="S484" s="27"/>
    </row>
    <row r="485">
      <c r="S485" s="27"/>
    </row>
    <row r="486">
      <c r="S486" s="27"/>
    </row>
    <row r="487">
      <c r="S487" s="27"/>
    </row>
    <row r="488">
      <c r="S488" s="27"/>
    </row>
    <row r="489">
      <c r="S489" s="27"/>
    </row>
    <row r="490">
      <c r="S490" s="27"/>
    </row>
    <row r="491">
      <c r="S491" s="27"/>
    </row>
    <row r="492">
      <c r="S492" s="27"/>
    </row>
    <row r="493">
      <c r="S493" s="27"/>
    </row>
    <row r="494">
      <c r="S494" s="27"/>
    </row>
    <row r="495">
      <c r="S495" s="27"/>
    </row>
    <row r="496">
      <c r="S496" s="27"/>
    </row>
    <row r="497">
      <c r="S497" s="27"/>
    </row>
    <row r="498">
      <c r="S498" s="27"/>
    </row>
    <row r="499">
      <c r="S499" s="27"/>
    </row>
    <row r="500">
      <c r="S500" s="27"/>
    </row>
    <row r="501">
      <c r="S501" s="27"/>
    </row>
    <row r="502">
      <c r="S502" s="27"/>
    </row>
    <row r="503">
      <c r="S503" s="27"/>
    </row>
    <row r="504">
      <c r="S504" s="27"/>
    </row>
    <row r="505">
      <c r="S505" s="27"/>
    </row>
    <row r="506">
      <c r="S506" s="27"/>
    </row>
    <row r="507">
      <c r="S507" s="27"/>
    </row>
    <row r="508">
      <c r="S508" s="27"/>
    </row>
    <row r="509">
      <c r="S509" s="27"/>
    </row>
    <row r="510">
      <c r="S510" s="27"/>
    </row>
    <row r="511">
      <c r="S511" s="27"/>
    </row>
    <row r="512">
      <c r="S512" s="27"/>
    </row>
    <row r="513">
      <c r="S513" s="27"/>
    </row>
    <row r="514">
      <c r="S514" s="27"/>
    </row>
    <row r="515">
      <c r="S515" s="27"/>
    </row>
    <row r="516">
      <c r="S516" s="27"/>
    </row>
    <row r="517">
      <c r="S517" s="27"/>
    </row>
    <row r="518">
      <c r="S518" s="27"/>
    </row>
    <row r="519">
      <c r="S519" s="27"/>
    </row>
    <row r="520">
      <c r="S520" s="27"/>
    </row>
    <row r="521">
      <c r="S521" s="27"/>
    </row>
    <row r="522">
      <c r="S522" s="27"/>
    </row>
    <row r="523">
      <c r="S523" s="27"/>
    </row>
    <row r="524">
      <c r="S524" s="27"/>
    </row>
    <row r="525">
      <c r="S525" s="27"/>
    </row>
    <row r="526">
      <c r="S526" s="27"/>
    </row>
    <row r="527">
      <c r="S527" s="27"/>
    </row>
    <row r="528">
      <c r="S528" s="27"/>
    </row>
    <row r="529">
      <c r="S529" s="27"/>
    </row>
    <row r="530">
      <c r="S530" s="27"/>
    </row>
    <row r="531">
      <c r="S531" s="27"/>
    </row>
    <row r="532">
      <c r="S532" s="27"/>
    </row>
    <row r="533">
      <c r="S533" s="27"/>
    </row>
    <row r="534">
      <c r="S534" s="27"/>
    </row>
    <row r="535">
      <c r="S535" s="27"/>
    </row>
    <row r="536">
      <c r="S536" s="27"/>
    </row>
    <row r="537">
      <c r="S537" s="27"/>
    </row>
    <row r="538">
      <c r="S538" s="27"/>
    </row>
    <row r="539">
      <c r="S539" s="27"/>
    </row>
    <row r="540">
      <c r="S540" s="27"/>
    </row>
    <row r="541">
      <c r="S541" s="27"/>
    </row>
    <row r="542">
      <c r="S542" s="27"/>
    </row>
    <row r="543">
      <c r="S543" s="27"/>
    </row>
    <row r="544">
      <c r="S544" s="27"/>
    </row>
    <row r="545">
      <c r="S545" s="27"/>
    </row>
    <row r="546">
      <c r="S546" s="27"/>
    </row>
    <row r="547">
      <c r="S547" s="27"/>
    </row>
    <row r="548">
      <c r="S548" s="27"/>
    </row>
    <row r="549">
      <c r="S549" s="27"/>
    </row>
    <row r="550">
      <c r="S550" s="27"/>
    </row>
    <row r="551">
      <c r="S551" s="27"/>
    </row>
    <row r="552">
      <c r="S552" s="27"/>
    </row>
    <row r="553">
      <c r="S553" s="27"/>
    </row>
    <row r="554">
      <c r="S554" s="27"/>
    </row>
    <row r="555">
      <c r="S555" s="27"/>
    </row>
    <row r="556">
      <c r="S556" s="27"/>
    </row>
    <row r="557">
      <c r="S557" s="27"/>
    </row>
    <row r="558">
      <c r="S558" s="27"/>
    </row>
    <row r="559">
      <c r="S559" s="27"/>
    </row>
    <row r="560">
      <c r="S560" s="27"/>
    </row>
    <row r="561">
      <c r="S561" s="27"/>
    </row>
    <row r="562">
      <c r="S562" s="27"/>
    </row>
    <row r="563">
      <c r="S563" s="27"/>
    </row>
    <row r="564">
      <c r="S564" s="27"/>
    </row>
    <row r="565">
      <c r="S565" s="27"/>
    </row>
    <row r="566">
      <c r="S566" s="27"/>
    </row>
    <row r="567">
      <c r="S567" s="27"/>
    </row>
    <row r="568">
      <c r="S568" s="27"/>
    </row>
    <row r="569">
      <c r="S569" s="27"/>
    </row>
    <row r="570">
      <c r="S570" s="27"/>
    </row>
    <row r="571">
      <c r="S571" s="27"/>
    </row>
    <row r="572">
      <c r="S572" s="27"/>
    </row>
    <row r="573">
      <c r="S573" s="27"/>
    </row>
    <row r="574">
      <c r="S574" s="27"/>
    </row>
    <row r="575">
      <c r="S575" s="27"/>
    </row>
    <row r="576">
      <c r="S576" s="27"/>
    </row>
    <row r="577">
      <c r="S577" s="27"/>
    </row>
    <row r="578">
      <c r="S578" s="27"/>
    </row>
    <row r="579">
      <c r="S579" s="27"/>
    </row>
    <row r="580">
      <c r="S580" s="27"/>
    </row>
    <row r="581">
      <c r="S581" s="27"/>
    </row>
    <row r="582">
      <c r="S582" s="27"/>
    </row>
    <row r="583">
      <c r="S583" s="27"/>
    </row>
    <row r="584">
      <c r="S584" s="27"/>
    </row>
    <row r="585">
      <c r="S585" s="27"/>
    </row>
    <row r="586">
      <c r="S586" s="27"/>
    </row>
    <row r="587">
      <c r="S587" s="27"/>
    </row>
    <row r="588">
      <c r="S588" s="27"/>
    </row>
    <row r="589">
      <c r="S589" s="27"/>
    </row>
    <row r="590">
      <c r="S590" s="27"/>
    </row>
    <row r="591">
      <c r="S591" s="27"/>
    </row>
    <row r="592">
      <c r="S592" s="27"/>
    </row>
    <row r="593">
      <c r="S593" s="27"/>
    </row>
    <row r="594">
      <c r="S594" s="27"/>
    </row>
    <row r="595">
      <c r="S595" s="27"/>
    </row>
    <row r="596">
      <c r="S596" s="27"/>
    </row>
    <row r="597">
      <c r="S597" s="27"/>
    </row>
    <row r="598">
      <c r="S598" s="27"/>
    </row>
    <row r="599">
      <c r="S599" s="27"/>
    </row>
    <row r="600">
      <c r="S600" s="27"/>
    </row>
    <row r="601">
      <c r="S601" s="27"/>
    </row>
    <row r="602">
      <c r="S602" s="27"/>
    </row>
    <row r="603">
      <c r="S603" s="27"/>
    </row>
    <row r="604">
      <c r="S604" s="27"/>
    </row>
    <row r="605">
      <c r="S605" s="27"/>
    </row>
    <row r="606">
      <c r="S606" s="27"/>
    </row>
    <row r="607">
      <c r="S607" s="27"/>
    </row>
    <row r="608">
      <c r="S608" s="27"/>
    </row>
    <row r="609">
      <c r="S609" s="27"/>
    </row>
    <row r="610">
      <c r="S610" s="27"/>
    </row>
    <row r="611">
      <c r="S611" s="27"/>
    </row>
    <row r="612">
      <c r="S612" s="27"/>
    </row>
    <row r="613">
      <c r="S613" s="27"/>
    </row>
    <row r="614">
      <c r="S614" s="27"/>
    </row>
    <row r="615">
      <c r="S615" s="27"/>
    </row>
    <row r="616">
      <c r="S616" s="27"/>
    </row>
    <row r="617">
      <c r="S617" s="27"/>
    </row>
    <row r="618">
      <c r="S618" s="27"/>
    </row>
    <row r="619">
      <c r="S619" s="27"/>
    </row>
    <row r="620">
      <c r="S620" s="27"/>
    </row>
    <row r="621">
      <c r="S621" s="27"/>
    </row>
    <row r="622">
      <c r="S622" s="27"/>
    </row>
    <row r="623">
      <c r="S623" s="27"/>
    </row>
    <row r="624">
      <c r="S624" s="27"/>
    </row>
    <row r="625">
      <c r="S625" s="27"/>
    </row>
    <row r="626">
      <c r="S626" s="27"/>
    </row>
    <row r="627">
      <c r="S627" s="27"/>
    </row>
    <row r="628">
      <c r="S628" s="27"/>
    </row>
    <row r="629">
      <c r="S629" s="27"/>
    </row>
    <row r="630">
      <c r="S630" s="27"/>
    </row>
    <row r="631">
      <c r="S631" s="27"/>
    </row>
    <row r="632">
      <c r="S632" s="27"/>
    </row>
    <row r="633">
      <c r="S633" s="27"/>
    </row>
    <row r="634">
      <c r="S634" s="27"/>
    </row>
    <row r="635">
      <c r="S635" s="27"/>
    </row>
    <row r="636">
      <c r="S636" s="27"/>
    </row>
    <row r="637">
      <c r="S637" s="27"/>
    </row>
    <row r="638">
      <c r="S638" s="27"/>
    </row>
    <row r="639">
      <c r="S639" s="27"/>
    </row>
    <row r="640">
      <c r="S640" s="27"/>
    </row>
    <row r="641">
      <c r="S641" s="27"/>
    </row>
    <row r="642">
      <c r="S642" s="27"/>
    </row>
    <row r="643">
      <c r="S643" s="27"/>
    </row>
    <row r="644">
      <c r="S644" s="27"/>
    </row>
    <row r="645">
      <c r="S645" s="27"/>
    </row>
    <row r="646">
      <c r="S646" s="27"/>
    </row>
    <row r="647">
      <c r="S647" s="27"/>
    </row>
    <row r="648">
      <c r="S648" s="27"/>
    </row>
    <row r="649">
      <c r="S649" s="27"/>
    </row>
    <row r="650">
      <c r="S650" s="27"/>
    </row>
    <row r="651">
      <c r="S651" s="27"/>
    </row>
    <row r="652">
      <c r="S652" s="27"/>
    </row>
    <row r="653">
      <c r="S653" s="27"/>
    </row>
    <row r="654">
      <c r="S654" s="27"/>
    </row>
    <row r="655">
      <c r="S655" s="27"/>
    </row>
    <row r="656">
      <c r="S656" s="27"/>
    </row>
    <row r="657">
      <c r="S657" s="27"/>
    </row>
    <row r="658">
      <c r="S658" s="27"/>
    </row>
    <row r="659">
      <c r="S659" s="27"/>
    </row>
    <row r="660">
      <c r="S660" s="27"/>
    </row>
    <row r="661">
      <c r="S661" s="27"/>
    </row>
    <row r="662">
      <c r="S662" s="27"/>
    </row>
    <row r="663">
      <c r="S663" s="27"/>
    </row>
    <row r="664">
      <c r="S664" s="27"/>
    </row>
    <row r="665">
      <c r="S665" s="27"/>
    </row>
    <row r="666">
      <c r="S666" s="27"/>
    </row>
    <row r="667">
      <c r="S667" s="27"/>
    </row>
    <row r="668">
      <c r="S668" s="27"/>
    </row>
    <row r="669">
      <c r="S669" s="27"/>
    </row>
    <row r="670">
      <c r="S670" s="27"/>
    </row>
    <row r="671">
      <c r="S671" s="27"/>
    </row>
    <row r="672">
      <c r="S672" s="27"/>
    </row>
    <row r="673">
      <c r="S673" s="27"/>
    </row>
    <row r="674">
      <c r="S674" s="27"/>
    </row>
    <row r="675">
      <c r="S675" s="27"/>
    </row>
    <row r="676">
      <c r="S676" s="27"/>
    </row>
    <row r="677">
      <c r="S677" s="27"/>
    </row>
    <row r="678">
      <c r="S678" s="27"/>
    </row>
    <row r="679">
      <c r="S679" s="27"/>
    </row>
    <row r="680">
      <c r="S680" s="27"/>
    </row>
    <row r="681">
      <c r="S681" s="27"/>
    </row>
    <row r="682">
      <c r="S682" s="27"/>
    </row>
    <row r="683">
      <c r="S683" s="27"/>
    </row>
    <row r="684">
      <c r="S684" s="27"/>
    </row>
    <row r="685">
      <c r="S685" s="27"/>
    </row>
    <row r="686">
      <c r="S686" s="27"/>
    </row>
    <row r="687">
      <c r="S687" s="27"/>
    </row>
    <row r="688">
      <c r="S688" s="27"/>
    </row>
    <row r="689">
      <c r="S689" s="27"/>
    </row>
    <row r="690">
      <c r="S690" s="27"/>
    </row>
    <row r="691">
      <c r="S691" s="27"/>
    </row>
    <row r="692">
      <c r="S692" s="27"/>
    </row>
    <row r="693">
      <c r="S693" s="27"/>
    </row>
    <row r="694">
      <c r="S694" s="27"/>
    </row>
    <row r="695">
      <c r="S695" s="27"/>
    </row>
    <row r="696">
      <c r="S696" s="27"/>
    </row>
    <row r="697">
      <c r="S697" s="27"/>
    </row>
    <row r="698">
      <c r="S698" s="27"/>
    </row>
    <row r="699">
      <c r="S699" s="27"/>
    </row>
    <row r="700">
      <c r="S700" s="27"/>
    </row>
    <row r="701">
      <c r="S701" s="27"/>
    </row>
    <row r="702">
      <c r="S702" s="27"/>
    </row>
    <row r="703">
      <c r="S703" s="27"/>
    </row>
    <row r="704">
      <c r="S704" s="27"/>
    </row>
    <row r="705">
      <c r="S705" s="27"/>
    </row>
    <row r="706">
      <c r="S706" s="27"/>
    </row>
    <row r="707">
      <c r="S707" s="27"/>
    </row>
    <row r="708">
      <c r="S708" s="27"/>
    </row>
    <row r="709">
      <c r="S709" s="27"/>
    </row>
    <row r="710">
      <c r="S710" s="27"/>
    </row>
    <row r="711">
      <c r="S711" s="27"/>
    </row>
    <row r="712">
      <c r="S712" s="27"/>
    </row>
    <row r="713">
      <c r="S713" s="27"/>
    </row>
    <row r="714">
      <c r="S714" s="27"/>
    </row>
    <row r="715">
      <c r="S715" s="27"/>
    </row>
    <row r="716">
      <c r="S716" s="27"/>
    </row>
    <row r="717">
      <c r="S717" s="27"/>
    </row>
    <row r="718">
      <c r="S718" s="27"/>
    </row>
    <row r="719">
      <c r="S719" s="27"/>
    </row>
    <row r="720">
      <c r="S720" s="27"/>
    </row>
    <row r="721">
      <c r="S721" s="27"/>
    </row>
    <row r="722">
      <c r="S722" s="27"/>
    </row>
    <row r="723">
      <c r="S723" s="27"/>
    </row>
    <row r="724">
      <c r="S724" s="27"/>
    </row>
    <row r="725">
      <c r="S725" s="27"/>
    </row>
    <row r="726">
      <c r="S726" s="27"/>
    </row>
    <row r="727">
      <c r="S727" s="27"/>
    </row>
    <row r="728">
      <c r="S728" s="27"/>
    </row>
    <row r="729">
      <c r="S729" s="27"/>
    </row>
    <row r="730">
      <c r="S730" s="27"/>
    </row>
    <row r="731">
      <c r="S731" s="27"/>
    </row>
    <row r="732">
      <c r="S732" s="27"/>
    </row>
    <row r="733">
      <c r="S733" s="27"/>
    </row>
    <row r="734">
      <c r="S734" s="27"/>
    </row>
    <row r="735">
      <c r="S735" s="27"/>
    </row>
    <row r="736">
      <c r="S736" s="27"/>
    </row>
    <row r="737">
      <c r="S737" s="27"/>
    </row>
    <row r="738">
      <c r="S738" s="27"/>
    </row>
    <row r="739">
      <c r="S739" s="27"/>
    </row>
    <row r="740">
      <c r="S740" s="27"/>
    </row>
    <row r="741">
      <c r="S741" s="27"/>
    </row>
    <row r="742">
      <c r="S742" s="27"/>
    </row>
    <row r="743">
      <c r="S743" s="27"/>
    </row>
    <row r="744">
      <c r="S744" s="27"/>
    </row>
    <row r="745">
      <c r="S745" s="27"/>
    </row>
    <row r="746">
      <c r="S746" s="27"/>
    </row>
    <row r="747">
      <c r="S747" s="27"/>
    </row>
    <row r="748">
      <c r="S748" s="27"/>
    </row>
    <row r="749">
      <c r="S749" s="27"/>
    </row>
    <row r="750">
      <c r="S750" s="27"/>
    </row>
    <row r="751">
      <c r="S751" s="27"/>
    </row>
    <row r="752">
      <c r="S752" s="27"/>
    </row>
    <row r="753">
      <c r="S753" s="27"/>
    </row>
    <row r="754">
      <c r="S754" s="27"/>
    </row>
    <row r="755">
      <c r="S755" s="27"/>
    </row>
    <row r="756">
      <c r="S756" s="27"/>
    </row>
    <row r="757">
      <c r="S757" s="27"/>
    </row>
    <row r="758">
      <c r="S758" s="27"/>
    </row>
    <row r="759">
      <c r="S759" s="27"/>
    </row>
    <row r="760">
      <c r="S760" s="27"/>
    </row>
    <row r="761">
      <c r="S761" s="27"/>
    </row>
    <row r="762">
      <c r="S762" s="27"/>
    </row>
    <row r="763">
      <c r="S763" s="27"/>
    </row>
    <row r="764">
      <c r="S764" s="27"/>
    </row>
    <row r="765">
      <c r="S765" s="27"/>
    </row>
    <row r="766">
      <c r="S766" s="27"/>
    </row>
    <row r="767">
      <c r="S767" s="27"/>
    </row>
    <row r="768">
      <c r="S768" s="27"/>
    </row>
    <row r="769">
      <c r="S769" s="27"/>
    </row>
    <row r="770">
      <c r="S770" s="27"/>
    </row>
    <row r="771">
      <c r="S771" s="27"/>
    </row>
    <row r="772">
      <c r="S772" s="27"/>
    </row>
    <row r="773">
      <c r="S773" s="27"/>
    </row>
    <row r="774">
      <c r="S774" s="27"/>
    </row>
    <row r="775">
      <c r="S775" s="27"/>
    </row>
    <row r="776">
      <c r="S776" s="27"/>
    </row>
    <row r="777">
      <c r="S777" s="27"/>
    </row>
    <row r="778">
      <c r="S778" s="27"/>
    </row>
    <row r="779">
      <c r="S779" s="27"/>
    </row>
    <row r="780">
      <c r="S780" s="27"/>
    </row>
    <row r="781">
      <c r="S781" s="27"/>
    </row>
    <row r="782">
      <c r="S782" s="27"/>
    </row>
    <row r="783">
      <c r="S783" s="27"/>
    </row>
    <row r="784">
      <c r="S784" s="27"/>
    </row>
    <row r="785">
      <c r="S785" s="27"/>
    </row>
    <row r="786">
      <c r="S786" s="27"/>
    </row>
    <row r="787">
      <c r="S787" s="27"/>
    </row>
    <row r="788">
      <c r="S788" s="27"/>
    </row>
    <row r="789">
      <c r="S789" s="27"/>
    </row>
    <row r="790">
      <c r="S790" s="27"/>
    </row>
    <row r="791">
      <c r="S791" s="27"/>
    </row>
    <row r="792">
      <c r="S792" s="27"/>
    </row>
    <row r="793">
      <c r="S793" s="27"/>
    </row>
    <row r="794">
      <c r="S794" s="27"/>
    </row>
    <row r="795">
      <c r="S795" s="27"/>
    </row>
    <row r="796">
      <c r="S796" s="27"/>
    </row>
    <row r="797">
      <c r="S797" s="27"/>
    </row>
    <row r="798">
      <c r="S798" s="27"/>
    </row>
    <row r="799">
      <c r="S799" s="27"/>
    </row>
    <row r="800">
      <c r="S800" s="27"/>
    </row>
    <row r="801">
      <c r="S801" s="27"/>
    </row>
    <row r="802">
      <c r="S802" s="27"/>
    </row>
    <row r="803">
      <c r="S803" s="27"/>
    </row>
    <row r="804">
      <c r="S804" s="27"/>
    </row>
    <row r="805">
      <c r="S805" s="27"/>
    </row>
    <row r="806">
      <c r="S806" s="27"/>
    </row>
    <row r="807">
      <c r="S807" s="27"/>
    </row>
    <row r="808">
      <c r="S808" s="27"/>
    </row>
    <row r="809">
      <c r="S809" s="27"/>
    </row>
    <row r="810">
      <c r="S810" s="27"/>
    </row>
    <row r="811">
      <c r="S811" s="27"/>
    </row>
    <row r="812">
      <c r="S812" s="27"/>
    </row>
    <row r="813">
      <c r="S813" s="27"/>
    </row>
    <row r="814">
      <c r="S814" s="27"/>
    </row>
    <row r="815">
      <c r="S815" s="27"/>
    </row>
    <row r="816">
      <c r="S816" s="27"/>
    </row>
    <row r="817">
      <c r="S817" s="27"/>
    </row>
    <row r="818">
      <c r="S818" s="27"/>
    </row>
    <row r="819">
      <c r="S819" s="27"/>
    </row>
    <row r="820">
      <c r="S820" s="27"/>
    </row>
    <row r="821">
      <c r="S821" s="27"/>
    </row>
    <row r="822">
      <c r="S822" s="27"/>
    </row>
    <row r="823">
      <c r="S823" s="27"/>
    </row>
    <row r="824">
      <c r="S824" s="27"/>
    </row>
    <row r="825">
      <c r="S825" s="27"/>
    </row>
    <row r="826">
      <c r="S826" s="27"/>
    </row>
    <row r="827">
      <c r="S827" s="27"/>
    </row>
    <row r="828">
      <c r="S828" s="27"/>
    </row>
    <row r="829">
      <c r="S829" s="27"/>
    </row>
    <row r="830">
      <c r="S830" s="27"/>
    </row>
    <row r="831">
      <c r="S831" s="27"/>
    </row>
    <row r="832">
      <c r="S832" s="27"/>
    </row>
    <row r="833">
      <c r="S833" s="27"/>
    </row>
    <row r="834">
      <c r="S834" s="27"/>
    </row>
    <row r="835">
      <c r="S835" s="27"/>
    </row>
    <row r="836">
      <c r="S836" s="27"/>
    </row>
    <row r="837">
      <c r="S837" s="27"/>
    </row>
    <row r="838">
      <c r="S838" s="27"/>
    </row>
    <row r="839">
      <c r="S839" s="27"/>
    </row>
    <row r="840">
      <c r="S840" s="27"/>
    </row>
    <row r="841">
      <c r="S841" s="27"/>
    </row>
    <row r="842">
      <c r="S842" s="27"/>
    </row>
    <row r="843">
      <c r="S843" s="27"/>
    </row>
    <row r="844">
      <c r="S844" s="27"/>
    </row>
    <row r="845">
      <c r="S845" s="27"/>
    </row>
    <row r="846">
      <c r="S846" s="27"/>
    </row>
    <row r="847">
      <c r="S847" s="27"/>
    </row>
    <row r="848">
      <c r="S848" s="27"/>
    </row>
    <row r="849">
      <c r="S849" s="27"/>
    </row>
    <row r="850">
      <c r="S850" s="27"/>
    </row>
    <row r="851">
      <c r="S851" s="27"/>
    </row>
    <row r="852">
      <c r="S852" s="27"/>
    </row>
    <row r="853">
      <c r="S853" s="27"/>
    </row>
    <row r="854">
      <c r="S854" s="27"/>
    </row>
    <row r="855">
      <c r="S855" s="27"/>
    </row>
    <row r="856">
      <c r="S856" s="27"/>
    </row>
    <row r="857">
      <c r="S857" s="27"/>
    </row>
    <row r="858">
      <c r="S858" s="27"/>
    </row>
    <row r="859">
      <c r="S859" s="27"/>
    </row>
    <row r="860">
      <c r="S860" s="27"/>
    </row>
    <row r="861">
      <c r="S861" s="27"/>
    </row>
    <row r="862">
      <c r="S862" s="27"/>
    </row>
    <row r="863">
      <c r="S863" s="27"/>
    </row>
    <row r="864">
      <c r="S864" s="27"/>
    </row>
    <row r="865">
      <c r="S865" s="27"/>
    </row>
    <row r="866">
      <c r="S866" s="27"/>
    </row>
    <row r="867">
      <c r="S867" s="27"/>
    </row>
    <row r="868">
      <c r="S868" s="27"/>
    </row>
    <row r="869">
      <c r="S869" s="27"/>
    </row>
    <row r="870">
      <c r="S870" s="27"/>
    </row>
    <row r="871">
      <c r="S871" s="27"/>
    </row>
    <row r="872">
      <c r="S872" s="27"/>
    </row>
    <row r="873">
      <c r="S873" s="27"/>
    </row>
    <row r="874">
      <c r="S874" s="27"/>
    </row>
    <row r="875">
      <c r="S875" s="27"/>
    </row>
    <row r="876">
      <c r="S876" s="27"/>
    </row>
    <row r="877">
      <c r="S877" s="27"/>
    </row>
    <row r="878">
      <c r="S878" s="27"/>
    </row>
    <row r="879">
      <c r="S879" s="27"/>
    </row>
    <row r="880">
      <c r="S880" s="27"/>
    </row>
    <row r="881">
      <c r="S881" s="27"/>
    </row>
    <row r="882">
      <c r="S882" s="27"/>
    </row>
    <row r="883">
      <c r="S883" s="27"/>
    </row>
    <row r="884">
      <c r="S884" s="27"/>
    </row>
    <row r="885">
      <c r="S885" s="27"/>
    </row>
    <row r="886">
      <c r="S886" s="27"/>
    </row>
    <row r="887">
      <c r="S887" s="27"/>
    </row>
    <row r="888">
      <c r="S888" s="27"/>
    </row>
    <row r="889">
      <c r="S889" s="27"/>
    </row>
    <row r="890">
      <c r="S890" s="27"/>
    </row>
    <row r="891">
      <c r="S891" s="27"/>
    </row>
    <row r="892">
      <c r="S892" s="27"/>
    </row>
    <row r="893">
      <c r="S893" s="27"/>
    </row>
    <row r="894">
      <c r="S894" s="27"/>
    </row>
    <row r="895">
      <c r="S895" s="27"/>
    </row>
    <row r="896">
      <c r="S896" s="27"/>
    </row>
    <row r="897">
      <c r="S897" s="27"/>
    </row>
    <row r="898">
      <c r="S898" s="27"/>
    </row>
    <row r="899">
      <c r="S899" s="27"/>
    </row>
    <row r="900">
      <c r="S900" s="27"/>
    </row>
    <row r="901">
      <c r="S901" s="27"/>
    </row>
    <row r="902">
      <c r="S902" s="27"/>
    </row>
    <row r="903">
      <c r="S903" s="27"/>
    </row>
    <row r="904">
      <c r="S904" s="27"/>
    </row>
    <row r="905">
      <c r="S905" s="27"/>
    </row>
    <row r="906">
      <c r="S906" s="27"/>
    </row>
    <row r="907">
      <c r="S907" s="27"/>
    </row>
    <row r="908">
      <c r="S908" s="27"/>
    </row>
    <row r="909">
      <c r="S909" s="27"/>
    </row>
    <row r="910">
      <c r="S910" s="27"/>
    </row>
    <row r="911">
      <c r="S911" s="27"/>
    </row>
    <row r="912">
      <c r="S912" s="27"/>
    </row>
    <row r="913">
      <c r="S913" s="27"/>
    </row>
    <row r="914">
      <c r="S914" s="27"/>
    </row>
    <row r="915">
      <c r="S915" s="27"/>
    </row>
    <row r="916">
      <c r="S916" s="27"/>
    </row>
    <row r="917">
      <c r="S917" s="27"/>
    </row>
    <row r="918">
      <c r="S918" s="27"/>
    </row>
    <row r="919">
      <c r="S919" s="27"/>
    </row>
    <row r="920">
      <c r="S920" s="27"/>
    </row>
    <row r="921">
      <c r="S921" s="27"/>
    </row>
    <row r="922">
      <c r="S922" s="27"/>
    </row>
    <row r="923">
      <c r="S923" s="27"/>
    </row>
    <row r="924">
      <c r="S924" s="27"/>
    </row>
    <row r="925">
      <c r="S925" s="27"/>
    </row>
    <row r="926">
      <c r="S926" s="27"/>
    </row>
    <row r="927">
      <c r="S927" s="27"/>
    </row>
    <row r="928">
      <c r="S928" s="27"/>
    </row>
    <row r="929">
      <c r="S929" s="27"/>
    </row>
    <row r="930">
      <c r="S930" s="27"/>
    </row>
    <row r="931">
      <c r="S931" s="27"/>
    </row>
    <row r="932">
      <c r="S932" s="27"/>
    </row>
    <row r="933">
      <c r="S933" s="27"/>
    </row>
    <row r="934">
      <c r="S934" s="27"/>
    </row>
    <row r="935">
      <c r="S935" s="27"/>
    </row>
    <row r="936">
      <c r="S936" s="27"/>
    </row>
    <row r="937">
      <c r="S937" s="27"/>
    </row>
    <row r="938">
      <c r="S938" s="27"/>
    </row>
    <row r="939">
      <c r="S939" s="27"/>
    </row>
    <row r="940">
      <c r="S940" s="27"/>
    </row>
    <row r="941">
      <c r="S941" s="27"/>
    </row>
    <row r="942">
      <c r="S942" s="27"/>
    </row>
    <row r="943">
      <c r="S943" s="27"/>
    </row>
    <row r="944">
      <c r="S944" s="27"/>
    </row>
    <row r="945">
      <c r="S945" s="27"/>
    </row>
    <row r="946">
      <c r="S946" s="27"/>
    </row>
    <row r="947">
      <c r="S947" s="27"/>
    </row>
    <row r="948">
      <c r="S948" s="27"/>
    </row>
    <row r="949">
      <c r="S949" s="27"/>
    </row>
    <row r="950">
      <c r="S950" s="27"/>
    </row>
    <row r="951">
      <c r="S951" s="27"/>
    </row>
    <row r="952">
      <c r="S952" s="27"/>
    </row>
    <row r="953">
      <c r="S953" s="27"/>
    </row>
    <row r="954">
      <c r="S954" s="27"/>
    </row>
    <row r="955">
      <c r="S955" s="27"/>
    </row>
    <row r="956">
      <c r="S956" s="27"/>
    </row>
    <row r="957">
      <c r="S957" s="27"/>
    </row>
    <row r="958">
      <c r="S958" s="27"/>
    </row>
    <row r="959">
      <c r="S959" s="27"/>
    </row>
    <row r="960">
      <c r="S960" s="27"/>
    </row>
    <row r="961">
      <c r="S961" s="27"/>
    </row>
    <row r="962">
      <c r="S962" s="27"/>
    </row>
    <row r="963">
      <c r="S963" s="27"/>
    </row>
    <row r="964">
      <c r="S964" s="27"/>
    </row>
    <row r="965">
      <c r="S965" s="27"/>
    </row>
    <row r="966">
      <c r="S966" s="27"/>
    </row>
    <row r="967">
      <c r="S967" s="27"/>
    </row>
    <row r="968">
      <c r="S968" s="27"/>
    </row>
    <row r="969">
      <c r="S969" s="27"/>
    </row>
    <row r="970">
      <c r="S970" s="27"/>
    </row>
    <row r="971">
      <c r="S971" s="27"/>
    </row>
    <row r="972">
      <c r="S972" s="27"/>
    </row>
    <row r="973">
      <c r="S973" s="27"/>
    </row>
    <row r="974">
      <c r="S974" s="27"/>
    </row>
    <row r="975">
      <c r="S975" s="27"/>
    </row>
    <row r="976">
      <c r="S976" s="27"/>
    </row>
    <row r="977">
      <c r="S977" s="27"/>
    </row>
    <row r="978">
      <c r="S978" s="27"/>
    </row>
    <row r="979">
      <c r="S979" s="27"/>
    </row>
    <row r="980">
      <c r="S980" s="27"/>
    </row>
    <row r="981">
      <c r="S981" s="27"/>
    </row>
    <row r="982">
      <c r="S982" s="27"/>
    </row>
    <row r="983">
      <c r="S983" s="27"/>
    </row>
    <row r="984">
      <c r="S984" s="27"/>
    </row>
    <row r="985">
      <c r="S985" s="27"/>
    </row>
    <row r="986">
      <c r="S986" s="27"/>
    </row>
    <row r="987">
      <c r="S987" s="27"/>
    </row>
    <row r="988">
      <c r="S988" s="27"/>
    </row>
    <row r="989">
      <c r="S989" s="27"/>
    </row>
    <row r="990">
      <c r="S990" s="27"/>
    </row>
    <row r="991">
      <c r="S991" s="27"/>
    </row>
    <row r="992">
      <c r="S992" s="27"/>
    </row>
    <row r="993">
      <c r="S993" s="27"/>
    </row>
  </sheetData>
  <mergeCells count="101">
    <mergeCell ref="N37:O37"/>
    <mergeCell ref="N35:O35"/>
    <mergeCell ref="N36:O36"/>
    <mergeCell ref="N43:O43"/>
    <mergeCell ref="N44:O44"/>
    <mergeCell ref="N45:O45"/>
    <mergeCell ref="N27:O27"/>
    <mergeCell ref="N29:O29"/>
    <mergeCell ref="N28:O28"/>
    <mergeCell ref="N16:O16"/>
    <mergeCell ref="N18:O18"/>
    <mergeCell ref="N12:O12"/>
    <mergeCell ref="N14:O14"/>
    <mergeCell ref="N22:O22"/>
    <mergeCell ref="N23:O23"/>
    <mergeCell ref="N10:O10"/>
    <mergeCell ref="N11:O11"/>
    <mergeCell ref="N40:O40"/>
    <mergeCell ref="N41:O41"/>
    <mergeCell ref="N30:O30"/>
    <mergeCell ref="N19:O19"/>
    <mergeCell ref="N15:O15"/>
    <mergeCell ref="N24:O24"/>
    <mergeCell ref="H1:H2"/>
    <mergeCell ref="I1:I2"/>
    <mergeCell ref="L1:L2"/>
    <mergeCell ref="M1:M2"/>
    <mergeCell ref="N1:O2"/>
    <mergeCell ref="P1:P2"/>
    <mergeCell ref="F1:F2"/>
    <mergeCell ref="G1:G2"/>
    <mergeCell ref="K1:K2"/>
    <mergeCell ref="C1:C2"/>
    <mergeCell ref="J1:J2"/>
    <mergeCell ref="N38:O38"/>
    <mergeCell ref="T38:T39"/>
    <mergeCell ref="N39:O39"/>
    <mergeCell ref="N31:O31"/>
    <mergeCell ref="N32:O32"/>
    <mergeCell ref="N33:O33"/>
    <mergeCell ref="N34:O34"/>
    <mergeCell ref="N21:O21"/>
    <mergeCell ref="N20:O20"/>
    <mergeCell ref="T17:T18"/>
    <mergeCell ref="T11:T12"/>
    <mergeCell ref="N17:O17"/>
    <mergeCell ref="N13:O13"/>
    <mergeCell ref="N25:O25"/>
    <mergeCell ref="N26:O26"/>
    <mergeCell ref="N4:O4"/>
    <mergeCell ref="N5:O5"/>
    <mergeCell ref="N8:O8"/>
    <mergeCell ref="N9:O9"/>
    <mergeCell ref="N7:O7"/>
    <mergeCell ref="N3:O3"/>
    <mergeCell ref="Q1:Q2"/>
    <mergeCell ref="R1:R2"/>
    <mergeCell ref="T7:T8"/>
    <mergeCell ref="T9:T10"/>
    <mergeCell ref="N6:O6"/>
    <mergeCell ref="A20:B20"/>
    <mergeCell ref="A23:B23"/>
    <mergeCell ref="A24:B24"/>
    <mergeCell ref="A25:B25"/>
    <mergeCell ref="A10:B10"/>
    <mergeCell ref="A11:B11"/>
    <mergeCell ref="A27:B27"/>
    <mergeCell ref="A28:B28"/>
    <mergeCell ref="A29:B29"/>
    <mergeCell ref="A30:B30"/>
    <mergeCell ref="A16:B16"/>
    <mergeCell ref="A26:B26"/>
    <mergeCell ref="A6:B6"/>
    <mergeCell ref="A7:B7"/>
    <mergeCell ref="A8:B8"/>
    <mergeCell ref="A9:B9"/>
    <mergeCell ref="D1:D2"/>
    <mergeCell ref="E1:E2"/>
    <mergeCell ref="A3:B3"/>
    <mergeCell ref="A4:B4"/>
    <mergeCell ref="A12:B12"/>
    <mergeCell ref="A13:B13"/>
    <mergeCell ref="A5:B5"/>
    <mergeCell ref="A19:B19"/>
    <mergeCell ref="A17:B17"/>
    <mergeCell ref="A18:B18"/>
    <mergeCell ref="A22:B22"/>
    <mergeCell ref="A21:B21"/>
    <mergeCell ref="A14:B14"/>
    <mergeCell ref="A15:B15"/>
    <mergeCell ref="A34:B34"/>
    <mergeCell ref="A31:B31"/>
    <mergeCell ref="A32:B32"/>
    <mergeCell ref="A33:B33"/>
    <mergeCell ref="A35:B35"/>
    <mergeCell ref="A36:B36"/>
    <mergeCell ref="A37:B37"/>
    <mergeCell ref="A38:B38"/>
    <mergeCell ref="A39:B39"/>
    <mergeCell ref="A40:B40"/>
    <mergeCell ref="A41:B41"/>
  </mergeCells>
  <drawing r:id="rId2"/>
  <legacyDrawing r:id="rId3"/>
</worksheet>
</file>