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F_Castries_Sou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E33" i="1"/>
  <c r="C33" i="1"/>
  <c r="B33" i="1"/>
  <c r="I32" i="1"/>
  <c r="F32" i="1" s="1"/>
  <c r="H32" i="1"/>
  <c r="K31" i="1"/>
  <c r="L31" i="1" s="1"/>
  <c r="I31" i="1"/>
  <c r="D31" i="1" s="1"/>
  <c r="F31" i="1"/>
  <c r="J30" i="1"/>
  <c r="I30" i="1"/>
  <c r="K30" i="1" s="1"/>
  <c r="L30" i="1" s="1"/>
  <c r="H30" i="1"/>
  <c r="F30" i="1"/>
  <c r="D30" i="1"/>
  <c r="I29" i="1"/>
  <c r="K29" i="1" s="1"/>
  <c r="L29" i="1" s="1"/>
  <c r="I28" i="1"/>
  <c r="K28" i="1" s="1"/>
  <c r="H28" i="1"/>
  <c r="F28" i="1"/>
  <c r="D28" i="1"/>
  <c r="G25" i="1"/>
  <c r="G4" i="1" s="1"/>
  <c r="E25" i="1"/>
  <c r="C25" i="1"/>
  <c r="C4" i="1" s="1"/>
  <c r="B25" i="1"/>
  <c r="J25" i="1" s="1"/>
  <c r="J24" i="1"/>
  <c r="I24" i="1"/>
  <c r="K24" i="1" s="1"/>
  <c r="L24" i="1" s="1"/>
  <c r="H24" i="1"/>
  <c r="F24" i="1"/>
  <c r="D24" i="1"/>
  <c r="I23" i="1"/>
  <c r="K23" i="1" s="1"/>
  <c r="L23" i="1" s="1"/>
  <c r="I22" i="1"/>
  <c r="K22" i="1" s="1"/>
  <c r="L22" i="1" s="1"/>
  <c r="H22" i="1"/>
  <c r="F22" i="1"/>
  <c r="D22" i="1"/>
  <c r="K21" i="1"/>
  <c r="L21" i="1" s="1"/>
  <c r="I21" i="1"/>
  <c r="J21" i="1" s="1"/>
  <c r="H21" i="1"/>
  <c r="F21" i="1"/>
  <c r="D21" i="1"/>
  <c r="K20" i="1"/>
  <c r="L20" i="1" s="1"/>
  <c r="J20" i="1"/>
  <c r="I20" i="1"/>
  <c r="H20" i="1" s="1"/>
  <c r="F20" i="1"/>
  <c r="D20" i="1"/>
  <c r="I19" i="1"/>
  <c r="H19" i="1" s="1"/>
  <c r="I18" i="1"/>
  <c r="F18" i="1" s="1"/>
  <c r="H18" i="1"/>
  <c r="K17" i="1"/>
  <c r="L17" i="1" s="1"/>
  <c r="I17" i="1"/>
  <c r="D17" i="1" s="1"/>
  <c r="H17" i="1"/>
  <c r="F17" i="1"/>
  <c r="J16" i="1"/>
  <c r="I16" i="1"/>
  <c r="I25" i="1" s="1"/>
  <c r="H16" i="1"/>
  <c r="F16" i="1"/>
  <c r="D16" i="1"/>
  <c r="G13" i="1"/>
  <c r="E13" i="1"/>
  <c r="E4" i="1" s="1"/>
  <c r="C13" i="1"/>
  <c r="B13" i="1"/>
  <c r="I12" i="1"/>
  <c r="F12" i="1" s="1"/>
  <c r="H12" i="1"/>
  <c r="K11" i="1"/>
  <c r="L11" i="1" s="1"/>
  <c r="I11" i="1"/>
  <c r="D11" i="1" s="1"/>
  <c r="H11" i="1"/>
  <c r="F11" i="1"/>
  <c r="J10" i="1"/>
  <c r="I10" i="1"/>
  <c r="K10" i="1" s="1"/>
  <c r="L10" i="1" s="1"/>
  <c r="H10" i="1"/>
  <c r="F10" i="1"/>
  <c r="D10" i="1"/>
  <c r="I9" i="1"/>
  <c r="K9" i="1" s="1"/>
  <c r="L9" i="1" s="1"/>
  <c r="I8" i="1"/>
  <c r="K8" i="1" s="1"/>
  <c r="L8" i="1" s="1"/>
  <c r="H8" i="1"/>
  <c r="F8" i="1"/>
  <c r="D8" i="1"/>
  <c r="K7" i="1"/>
  <c r="L7" i="1" s="1"/>
  <c r="I7" i="1"/>
  <c r="J7" i="1" s="1"/>
  <c r="F7" i="1"/>
  <c r="D7" i="1"/>
  <c r="K6" i="1"/>
  <c r="J6" i="1"/>
  <c r="I6" i="1"/>
  <c r="H6" i="1"/>
  <c r="F6" i="1"/>
  <c r="D6" i="1"/>
  <c r="B4" i="1"/>
  <c r="K13" i="1" l="1"/>
  <c r="L28" i="1"/>
  <c r="H25" i="1"/>
  <c r="F25" i="1"/>
  <c r="D25" i="1"/>
  <c r="L13" i="1"/>
  <c r="D9" i="1"/>
  <c r="J19" i="1"/>
  <c r="D23" i="1"/>
  <c r="D29" i="1"/>
  <c r="H31" i="1"/>
  <c r="L6" i="1"/>
  <c r="F9" i="1"/>
  <c r="J12" i="1"/>
  <c r="J18" i="1"/>
  <c r="K19" i="1"/>
  <c r="L19" i="1" s="1"/>
  <c r="F23" i="1"/>
  <c r="F29" i="1"/>
  <c r="J32" i="1"/>
  <c r="H9" i="1"/>
  <c r="J11" i="1"/>
  <c r="K12" i="1"/>
  <c r="L12" i="1" s="1"/>
  <c r="J17" i="1"/>
  <c r="K18" i="1"/>
  <c r="L18" i="1" s="1"/>
  <c r="H23" i="1"/>
  <c r="H29" i="1"/>
  <c r="J31" i="1"/>
  <c r="K32" i="1"/>
  <c r="L32" i="1" s="1"/>
  <c r="I13" i="1"/>
  <c r="I33" i="1"/>
  <c r="H7" i="1"/>
  <c r="J9" i="1"/>
  <c r="J13" i="1"/>
  <c r="K16" i="1"/>
  <c r="D19" i="1"/>
  <c r="J23" i="1"/>
  <c r="J29" i="1"/>
  <c r="J33" i="1"/>
  <c r="J8" i="1"/>
  <c r="D12" i="1"/>
  <c r="D18" i="1"/>
  <c r="F19" i="1"/>
  <c r="J22" i="1"/>
  <c r="J28" i="1"/>
  <c r="D32" i="1"/>
  <c r="L16" i="1" l="1"/>
  <c r="K25" i="1"/>
  <c r="L25" i="1" s="1"/>
  <c r="K33" i="1"/>
  <c r="L33" i="1" s="1"/>
  <c r="D33" i="1"/>
  <c r="H33" i="1"/>
  <c r="F33" i="1"/>
  <c r="D13" i="1"/>
  <c r="H13" i="1"/>
  <c r="I4" i="1"/>
  <c r="F13" i="1"/>
  <c r="H4" i="1" l="1"/>
  <c r="F4" i="1"/>
  <c r="D4" i="1"/>
  <c r="J4" i="1"/>
  <c r="K4" i="1"/>
  <c r="L4" i="1" s="1"/>
</calcChain>
</file>

<file path=xl/sharedStrings.xml><?xml version="1.0" encoding="utf-8"?>
<sst xmlns="http://schemas.openxmlformats.org/spreadsheetml/2006/main" count="42" uniqueCount="37">
  <si>
    <t>F - CASTRIES SOUTH</t>
  </si>
  <si>
    <t>Candidates</t>
  </si>
  <si>
    <t>H. HILAIRE</t>
  </si>
  <si>
    <t>M.ISAAC</t>
  </si>
  <si>
    <t>Total Electors</t>
  </si>
  <si>
    <t>SLP</t>
  </si>
  <si>
    <t>UWP</t>
  </si>
  <si>
    <t>Rejected</t>
  </si>
  <si>
    <t>Votes Cast</t>
  </si>
  <si>
    <t>Not Cast</t>
  </si>
  <si>
    <t>F1</t>
  </si>
  <si>
    <t>SLASPA FERRY TERMINAL</t>
  </si>
  <si>
    <t>A-B</t>
  </si>
  <si>
    <t>C-D</t>
  </si>
  <si>
    <t>E-G</t>
  </si>
  <si>
    <t>H-JOR</t>
  </si>
  <si>
    <t>JOS-L</t>
  </si>
  <si>
    <t>M-Q</t>
  </si>
  <si>
    <t>R-Z</t>
  </si>
  <si>
    <t>Sub</t>
  </si>
  <si>
    <t>Police</t>
  </si>
  <si>
    <t>F2</t>
  </si>
  <si>
    <t>CICERON COMBINED SCHOOL</t>
  </si>
  <si>
    <t>E-F</t>
  </si>
  <si>
    <t>G-I</t>
  </si>
  <si>
    <t>J</t>
  </si>
  <si>
    <t>K-MO</t>
  </si>
  <si>
    <t>MU-R</t>
  </si>
  <si>
    <t>S</t>
  </si>
  <si>
    <t>T-Z</t>
  </si>
  <si>
    <t>F3</t>
  </si>
  <si>
    <t>LA CROIX MAINGOT (HESS SCHOOL)</t>
  </si>
  <si>
    <t>A-D</t>
  </si>
  <si>
    <t>E-I</t>
  </si>
  <si>
    <t>J-L</t>
  </si>
  <si>
    <t>M-R</t>
  </si>
  <si>
    <t>S-Z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</si>
</sst>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3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4" xfId="0" applyFont="1" applyBorder="1"/>
    <xf numFmtId="0" fontId="2" fillId="2" borderId="4" xfId="0" applyFont="1" applyFill="1" applyBorder="1"/>
    <xf numFmtId="10" fontId="2" fillId="2" borderId="4" xfId="0" applyNumberFormat="1" applyFont="1" applyFill="1" applyBorder="1"/>
    <xf numFmtId="0" fontId="2" fillId="3" borderId="4" xfId="0" applyFont="1" applyFill="1" applyBorder="1"/>
    <xf numFmtId="10" fontId="2" fillId="3" borderId="4" xfId="0" applyNumberFormat="1" applyFont="1" applyFill="1" applyBorder="1"/>
    <xf numFmtId="10" fontId="2" fillId="0" borderId="4" xfId="0" applyNumberFormat="1" applyFont="1" applyBorder="1"/>
    <xf numFmtId="0" fontId="3" fillId="0" borderId="4" xfId="0" applyFont="1" applyBorder="1"/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17.33203125" defaultRowHeight="15" customHeight="1" x14ac:dyDescent="0.25"/>
  <cols>
    <col min="1" max="1" width="6.109375" style="5" customWidth="1"/>
    <col min="2" max="2" width="8.5546875" style="5" customWidth="1"/>
    <col min="3" max="3" width="9.5546875" style="5" customWidth="1"/>
    <col min="4" max="4" width="10.6640625" style="5" customWidth="1"/>
    <col min="5" max="5" width="10.44140625" style="5" customWidth="1"/>
    <col min="6" max="6" width="10.88671875" style="5" customWidth="1"/>
    <col min="7" max="7" width="8.5546875" style="5" customWidth="1"/>
    <col min="8" max="9" width="9" style="5" customWidth="1"/>
    <col min="10" max="10" width="12.5546875" style="5" customWidth="1"/>
    <col min="11" max="11" width="12" style="5" customWidth="1"/>
    <col min="12" max="12" width="14.88671875" style="5" customWidth="1"/>
    <col min="13" max="22" width="11.44140625" style="5" customWidth="1"/>
    <col min="23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 x14ac:dyDescent="0.25">
      <c r="A3" s="6" t="s">
        <v>4</v>
      </c>
      <c r="B3" s="3"/>
      <c r="C3" s="11" t="s">
        <v>5</v>
      </c>
      <c r="D3" s="8"/>
      <c r="E3" s="12" t="s">
        <v>6</v>
      </c>
      <c r="F3" s="10"/>
      <c r="G3" s="13" t="s">
        <v>7</v>
      </c>
      <c r="H3" s="3"/>
      <c r="I3" s="13" t="s">
        <v>8</v>
      </c>
      <c r="J3" s="3"/>
      <c r="K3" s="13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5">
      <c r="A4" s="14"/>
      <c r="B4" s="14">
        <f>+B13+B14+B25+B26+B33+B34</f>
        <v>8883</v>
      </c>
      <c r="C4" s="15">
        <f>SUM(C13,C25,C33,C34)</f>
        <v>2212</v>
      </c>
      <c r="D4" s="16">
        <f>IF((I4=0),"",(C4/I4))</f>
        <v>0.49441215914170766</v>
      </c>
      <c r="E4" s="17">
        <f>SUM(E13,E25,E33,E34)</f>
        <v>2166</v>
      </c>
      <c r="F4" s="18">
        <f>IF((I4=0),"",(E4/I4))</f>
        <v>0.48413053196244971</v>
      </c>
      <c r="G4" s="14">
        <f>SUM(G13,G25,G33,G34)</f>
        <v>96</v>
      </c>
      <c r="H4" s="19">
        <f>IF((I4=0),"",(G4/I4))</f>
        <v>2.1457308895842648E-2</v>
      </c>
      <c r="I4" s="14">
        <f>+I13+I25+I33</f>
        <v>4474</v>
      </c>
      <c r="J4" s="19">
        <f>IF((B4=0),"",(I4/B4))</f>
        <v>0.50365867387143981</v>
      </c>
      <c r="K4" s="14">
        <f>+K13+K25+K33</f>
        <v>4369</v>
      </c>
      <c r="L4" s="19">
        <f>IF((B4=0),"",(K4/B4))</f>
        <v>0.49183834290217271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5">
      <c r="A5" s="20" t="s">
        <v>10</v>
      </c>
      <c r="B5" s="14" t="s">
        <v>11</v>
      </c>
      <c r="C5" s="21"/>
      <c r="D5" s="21"/>
      <c r="E5" s="22"/>
      <c r="F5" s="22"/>
      <c r="G5" s="23"/>
      <c r="H5" s="23"/>
      <c r="I5" s="23"/>
      <c r="J5" s="23"/>
      <c r="K5" s="23"/>
      <c r="L5" s="2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 x14ac:dyDescent="0.25">
      <c r="A6" s="24" t="s">
        <v>12</v>
      </c>
      <c r="B6" s="24">
        <v>429</v>
      </c>
      <c r="C6" s="25">
        <v>102</v>
      </c>
      <c r="D6" s="26">
        <f t="shared" ref="D6:D13" si="0">IF((I6=0),"",(C6/I6))</f>
        <v>0.55737704918032782</v>
      </c>
      <c r="E6" s="27">
        <v>76</v>
      </c>
      <c r="F6" s="28">
        <f t="shared" ref="F6:F13" si="1">IF((I6=0),"",(E6/I6))</f>
        <v>0.41530054644808745</v>
      </c>
      <c r="G6" s="24">
        <v>5</v>
      </c>
      <c r="H6" s="29">
        <f t="shared" ref="H6:H13" si="2">IF((I6=0),"",(G6/I6))</f>
        <v>2.7322404371584699E-2</v>
      </c>
      <c r="I6" s="24">
        <f t="shared" ref="I6:I12" si="3">SUM(C6,E6,G6)</f>
        <v>183</v>
      </c>
      <c r="J6" s="29">
        <f t="shared" ref="J6:J13" si="4">IF((B6=0),"",(I6/B6))</f>
        <v>0.42657342657342656</v>
      </c>
      <c r="K6" s="24">
        <f>B6-I6</f>
        <v>246</v>
      </c>
      <c r="L6" s="29">
        <f t="shared" ref="L6:L13" si="5">IF((B6=0),"",(K6/B6))</f>
        <v>0.57342657342657344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 x14ac:dyDescent="0.25">
      <c r="A7" s="24" t="s">
        <v>13</v>
      </c>
      <c r="B7" s="24">
        <v>438</v>
      </c>
      <c r="C7" s="25">
        <v>108</v>
      </c>
      <c r="D7" s="26">
        <f t="shared" si="0"/>
        <v>0.55958549222797926</v>
      </c>
      <c r="E7" s="27">
        <v>81</v>
      </c>
      <c r="F7" s="28">
        <f t="shared" si="1"/>
        <v>0.41968911917098445</v>
      </c>
      <c r="G7" s="24">
        <v>4</v>
      </c>
      <c r="H7" s="29">
        <f t="shared" si="2"/>
        <v>2.072538860103627E-2</v>
      </c>
      <c r="I7" s="24">
        <f t="shared" si="3"/>
        <v>193</v>
      </c>
      <c r="J7" s="29">
        <f t="shared" si="4"/>
        <v>0.4406392694063927</v>
      </c>
      <c r="K7" s="24">
        <f t="shared" ref="K7:K12" si="6">B7-I7</f>
        <v>245</v>
      </c>
      <c r="L7" s="29">
        <f t="shared" si="5"/>
        <v>0.55936073059360736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 x14ac:dyDescent="0.25">
      <c r="A8" s="24" t="s">
        <v>14</v>
      </c>
      <c r="B8" s="24">
        <v>405</v>
      </c>
      <c r="C8" s="25">
        <v>109</v>
      </c>
      <c r="D8" s="26">
        <f t="shared" si="0"/>
        <v>0.5505050505050505</v>
      </c>
      <c r="E8" s="27">
        <v>85</v>
      </c>
      <c r="F8" s="28">
        <f t="shared" si="1"/>
        <v>0.42929292929292928</v>
      </c>
      <c r="G8" s="24">
        <v>4</v>
      </c>
      <c r="H8" s="29">
        <f t="shared" si="2"/>
        <v>2.0202020202020204E-2</v>
      </c>
      <c r="I8" s="24">
        <f t="shared" si="3"/>
        <v>198</v>
      </c>
      <c r="J8" s="29">
        <f t="shared" si="4"/>
        <v>0.48888888888888887</v>
      </c>
      <c r="K8" s="24">
        <f t="shared" si="6"/>
        <v>207</v>
      </c>
      <c r="L8" s="29">
        <f t="shared" si="5"/>
        <v>0.51111111111111107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 x14ac:dyDescent="0.25">
      <c r="A9" s="24" t="s">
        <v>15</v>
      </c>
      <c r="B9" s="24">
        <v>432</v>
      </c>
      <c r="C9" s="25">
        <v>89</v>
      </c>
      <c r="D9" s="26">
        <f t="shared" si="0"/>
        <v>0.45408163265306123</v>
      </c>
      <c r="E9" s="27">
        <v>105</v>
      </c>
      <c r="F9" s="28">
        <f t="shared" si="1"/>
        <v>0.5357142857142857</v>
      </c>
      <c r="G9" s="24">
        <v>2</v>
      </c>
      <c r="H9" s="29">
        <f t="shared" si="2"/>
        <v>1.020408163265306E-2</v>
      </c>
      <c r="I9" s="24">
        <f t="shared" si="3"/>
        <v>196</v>
      </c>
      <c r="J9" s="29">
        <f t="shared" si="4"/>
        <v>0.45370370370370372</v>
      </c>
      <c r="K9" s="24">
        <f t="shared" si="6"/>
        <v>236</v>
      </c>
      <c r="L9" s="29">
        <f t="shared" si="5"/>
        <v>0.54629629629629628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 x14ac:dyDescent="0.25">
      <c r="A10" s="24" t="s">
        <v>16</v>
      </c>
      <c r="B10" s="24">
        <v>402</v>
      </c>
      <c r="C10" s="25">
        <v>80</v>
      </c>
      <c r="D10" s="26">
        <f t="shared" si="0"/>
        <v>0.44692737430167595</v>
      </c>
      <c r="E10" s="27">
        <v>96</v>
      </c>
      <c r="F10" s="28">
        <f t="shared" si="1"/>
        <v>0.53631284916201116</v>
      </c>
      <c r="G10" s="24">
        <v>3</v>
      </c>
      <c r="H10" s="29">
        <f t="shared" si="2"/>
        <v>1.6759776536312849E-2</v>
      </c>
      <c r="I10" s="24">
        <f t="shared" si="3"/>
        <v>179</v>
      </c>
      <c r="J10" s="29">
        <f t="shared" si="4"/>
        <v>0.44527363184079605</v>
      </c>
      <c r="K10" s="24">
        <f t="shared" si="6"/>
        <v>223</v>
      </c>
      <c r="L10" s="29">
        <f t="shared" si="5"/>
        <v>0.55472636815920395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 x14ac:dyDescent="0.25">
      <c r="A11" s="24" t="s">
        <v>17</v>
      </c>
      <c r="B11" s="24">
        <v>479</v>
      </c>
      <c r="C11" s="25">
        <v>115</v>
      </c>
      <c r="D11" s="26">
        <f t="shared" si="0"/>
        <v>0.55023923444976075</v>
      </c>
      <c r="E11" s="27">
        <v>85</v>
      </c>
      <c r="F11" s="28">
        <f t="shared" si="1"/>
        <v>0.40669856459330145</v>
      </c>
      <c r="G11" s="24">
        <v>9</v>
      </c>
      <c r="H11" s="29">
        <f t="shared" si="2"/>
        <v>4.3062200956937802E-2</v>
      </c>
      <c r="I11" s="24">
        <f t="shared" si="3"/>
        <v>209</v>
      </c>
      <c r="J11" s="29">
        <f t="shared" si="4"/>
        <v>0.43632567849686849</v>
      </c>
      <c r="K11" s="24">
        <f t="shared" si="6"/>
        <v>270</v>
      </c>
      <c r="L11" s="29">
        <f t="shared" si="5"/>
        <v>0.56367432150313157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25">
      <c r="A12" s="24" t="s">
        <v>18</v>
      </c>
      <c r="B12" s="24">
        <v>499</v>
      </c>
      <c r="C12" s="25">
        <v>104</v>
      </c>
      <c r="D12" s="26">
        <f t="shared" si="0"/>
        <v>0.49289099526066349</v>
      </c>
      <c r="E12" s="27">
        <v>104</v>
      </c>
      <c r="F12" s="28">
        <f t="shared" si="1"/>
        <v>0.49289099526066349</v>
      </c>
      <c r="G12" s="24">
        <v>3</v>
      </c>
      <c r="H12" s="29">
        <f t="shared" si="2"/>
        <v>1.4218009478672985E-2</v>
      </c>
      <c r="I12" s="24">
        <f t="shared" si="3"/>
        <v>211</v>
      </c>
      <c r="J12" s="29">
        <f t="shared" si="4"/>
        <v>0.42284569138276551</v>
      </c>
      <c r="K12" s="24">
        <f t="shared" si="6"/>
        <v>288</v>
      </c>
      <c r="L12" s="29">
        <f t="shared" si="5"/>
        <v>0.57715430861723449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 x14ac:dyDescent="0.25">
      <c r="A13" s="14" t="s">
        <v>19</v>
      </c>
      <c r="B13" s="14">
        <f>SUM(B6:B12)</f>
        <v>3084</v>
      </c>
      <c r="C13" s="15">
        <f>SUM(C6:C12)</f>
        <v>707</v>
      </c>
      <c r="D13" s="16">
        <f t="shared" si="0"/>
        <v>0.51643535427319209</v>
      </c>
      <c r="E13" s="17">
        <f>SUM(E6:E12)</f>
        <v>632</v>
      </c>
      <c r="F13" s="18">
        <f t="shared" si="1"/>
        <v>0.46165084002921841</v>
      </c>
      <c r="G13" s="14">
        <f>SUM(G6:G12)</f>
        <v>30</v>
      </c>
      <c r="H13" s="19">
        <f t="shared" si="2"/>
        <v>2.1913805697589481E-2</v>
      </c>
      <c r="I13" s="14">
        <f>SUM(I6:I12)</f>
        <v>1369</v>
      </c>
      <c r="J13" s="19">
        <f t="shared" si="4"/>
        <v>0.44390402075226976</v>
      </c>
      <c r="K13" s="14">
        <f>SUM(K6:K12)</f>
        <v>1715</v>
      </c>
      <c r="L13" s="19">
        <f t="shared" si="5"/>
        <v>0.55609597924773024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 x14ac:dyDescent="0.25">
      <c r="A14" s="14" t="s">
        <v>20</v>
      </c>
      <c r="B14" s="14">
        <v>11</v>
      </c>
      <c r="C14" s="15"/>
      <c r="D14" s="16"/>
      <c r="E14" s="17"/>
      <c r="F14" s="18"/>
      <c r="G14" s="14"/>
      <c r="H14" s="19"/>
      <c r="I14" s="14"/>
      <c r="J14" s="19"/>
      <c r="K14" s="14"/>
      <c r="L14" s="1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 x14ac:dyDescent="0.25">
      <c r="A15" s="20" t="s">
        <v>21</v>
      </c>
      <c r="B15" s="14" t="s">
        <v>22</v>
      </c>
      <c r="C15" s="21"/>
      <c r="D15" s="21"/>
      <c r="E15" s="22"/>
      <c r="F15" s="22"/>
      <c r="G15" s="23"/>
      <c r="H15" s="23"/>
      <c r="I15" s="23"/>
      <c r="J15" s="23"/>
      <c r="K15" s="23"/>
      <c r="L15" s="2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 x14ac:dyDescent="0.25">
      <c r="A16" s="24" t="s">
        <v>12</v>
      </c>
      <c r="B16" s="24">
        <v>478</v>
      </c>
      <c r="C16" s="25">
        <v>125</v>
      </c>
      <c r="D16" s="26">
        <f t="shared" ref="D16:D25" si="7">IF((I16=0),"",(C16/I16))</f>
        <v>0.48828125</v>
      </c>
      <c r="E16" s="27">
        <v>124</v>
      </c>
      <c r="F16" s="28">
        <f t="shared" ref="F16:F25" si="8">IF((I16=0),"",(E16/I16))</f>
        <v>0.484375</v>
      </c>
      <c r="G16" s="24">
        <v>7</v>
      </c>
      <c r="H16" s="29">
        <f t="shared" ref="H16:H25" si="9">IF((I16=0),"",(G16/I16))</f>
        <v>2.734375E-2</v>
      </c>
      <c r="I16" s="24">
        <f t="shared" ref="I16:I24" si="10">SUM(C16,E16,G16)</f>
        <v>256</v>
      </c>
      <c r="J16" s="29">
        <f t="shared" ref="J16:J25" si="11">IF((B16=0),"",(I16/B16))</f>
        <v>0.53556485355648531</v>
      </c>
      <c r="K16" s="24">
        <f t="shared" ref="K16:K24" si="12">B16-I16</f>
        <v>222</v>
      </c>
      <c r="L16" s="29">
        <f t="shared" ref="L16:L25" si="13">IF((B16=0),"",(K16/B16))</f>
        <v>0.46443514644351463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 x14ac:dyDescent="0.25">
      <c r="A17" s="24" t="s">
        <v>13</v>
      </c>
      <c r="B17" s="24">
        <v>463</v>
      </c>
      <c r="C17" s="25">
        <v>128</v>
      </c>
      <c r="D17" s="26">
        <f t="shared" si="7"/>
        <v>0.48854961832061067</v>
      </c>
      <c r="E17" s="27">
        <v>129</v>
      </c>
      <c r="F17" s="28">
        <f t="shared" si="8"/>
        <v>0.49236641221374045</v>
      </c>
      <c r="G17" s="24">
        <v>5</v>
      </c>
      <c r="H17" s="29">
        <f t="shared" si="9"/>
        <v>1.9083969465648856E-2</v>
      </c>
      <c r="I17" s="24">
        <f t="shared" si="10"/>
        <v>262</v>
      </c>
      <c r="J17" s="29">
        <f t="shared" si="11"/>
        <v>0.56587473002159827</v>
      </c>
      <c r="K17" s="24">
        <f t="shared" si="12"/>
        <v>201</v>
      </c>
      <c r="L17" s="29">
        <f t="shared" si="13"/>
        <v>0.43412526997840173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 x14ac:dyDescent="0.25">
      <c r="A18" s="24" t="s">
        <v>23</v>
      </c>
      <c r="B18" s="24">
        <v>451</v>
      </c>
      <c r="C18" s="25">
        <v>112</v>
      </c>
      <c r="D18" s="26">
        <f t="shared" si="7"/>
        <v>0.47863247863247865</v>
      </c>
      <c r="E18" s="27">
        <v>114</v>
      </c>
      <c r="F18" s="28">
        <f t="shared" si="8"/>
        <v>0.48717948717948717</v>
      </c>
      <c r="G18" s="24">
        <v>8</v>
      </c>
      <c r="H18" s="29">
        <f t="shared" si="9"/>
        <v>3.4188034188034191E-2</v>
      </c>
      <c r="I18" s="24">
        <f t="shared" si="10"/>
        <v>234</v>
      </c>
      <c r="J18" s="29">
        <f t="shared" si="11"/>
        <v>0.51884700665188466</v>
      </c>
      <c r="K18" s="24">
        <f t="shared" si="12"/>
        <v>217</v>
      </c>
      <c r="L18" s="29">
        <f t="shared" si="13"/>
        <v>0.48115299334811529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25">
      <c r="A19" s="24" t="s">
        <v>24</v>
      </c>
      <c r="B19" s="24">
        <v>443</v>
      </c>
      <c r="C19" s="25">
        <v>97</v>
      </c>
      <c r="D19" s="26">
        <f t="shared" si="7"/>
        <v>0.41991341991341991</v>
      </c>
      <c r="E19" s="27">
        <v>128</v>
      </c>
      <c r="F19" s="28">
        <f t="shared" si="8"/>
        <v>0.55411255411255411</v>
      </c>
      <c r="G19" s="24">
        <v>6</v>
      </c>
      <c r="H19" s="29">
        <f t="shared" si="9"/>
        <v>2.5974025974025976E-2</v>
      </c>
      <c r="I19" s="24">
        <f t="shared" si="10"/>
        <v>231</v>
      </c>
      <c r="J19" s="29">
        <f t="shared" si="11"/>
        <v>0.52144469525959369</v>
      </c>
      <c r="K19" s="24">
        <f t="shared" si="12"/>
        <v>212</v>
      </c>
      <c r="L19" s="29">
        <f t="shared" si="13"/>
        <v>0.47855530474040631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 x14ac:dyDescent="0.25">
      <c r="A20" s="24" t="s">
        <v>25</v>
      </c>
      <c r="B20" s="24">
        <v>476</v>
      </c>
      <c r="C20" s="25">
        <v>105</v>
      </c>
      <c r="D20" s="26">
        <f t="shared" si="7"/>
        <v>0.44303797468354428</v>
      </c>
      <c r="E20" s="27">
        <v>123</v>
      </c>
      <c r="F20" s="28">
        <f t="shared" si="8"/>
        <v>0.51898734177215189</v>
      </c>
      <c r="G20" s="24">
        <v>9</v>
      </c>
      <c r="H20" s="29">
        <f t="shared" si="9"/>
        <v>3.7974683544303799E-2</v>
      </c>
      <c r="I20" s="24">
        <f t="shared" si="10"/>
        <v>237</v>
      </c>
      <c r="J20" s="29">
        <f t="shared" si="11"/>
        <v>0.49789915966386555</v>
      </c>
      <c r="K20" s="24">
        <f t="shared" si="12"/>
        <v>239</v>
      </c>
      <c r="L20" s="29">
        <f t="shared" si="13"/>
        <v>0.50210084033613445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 x14ac:dyDescent="0.25">
      <c r="A21" s="24" t="s">
        <v>26</v>
      </c>
      <c r="B21" s="24">
        <v>500</v>
      </c>
      <c r="C21" s="25">
        <v>128</v>
      </c>
      <c r="D21" s="26">
        <f t="shared" si="7"/>
        <v>0.48120300751879697</v>
      </c>
      <c r="E21" s="27">
        <v>133</v>
      </c>
      <c r="F21" s="28">
        <f t="shared" si="8"/>
        <v>0.5</v>
      </c>
      <c r="G21" s="24">
        <v>5</v>
      </c>
      <c r="H21" s="29">
        <f t="shared" si="9"/>
        <v>1.8796992481203006E-2</v>
      </c>
      <c r="I21" s="24">
        <f t="shared" si="10"/>
        <v>266</v>
      </c>
      <c r="J21" s="29">
        <f t="shared" si="11"/>
        <v>0.53200000000000003</v>
      </c>
      <c r="K21" s="24">
        <f t="shared" si="12"/>
        <v>234</v>
      </c>
      <c r="L21" s="29">
        <f t="shared" si="13"/>
        <v>0.46800000000000003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 x14ac:dyDescent="0.25">
      <c r="A22" s="24" t="s">
        <v>27</v>
      </c>
      <c r="B22" s="24">
        <v>474</v>
      </c>
      <c r="C22" s="25">
        <v>158</v>
      </c>
      <c r="D22" s="26">
        <f t="shared" si="7"/>
        <v>0.58088235294117652</v>
      </c>
      <c r="E22" s="27">
        <v>105</v>
      </c>
      <c r="F22" s="28">
        <f t="shared" si="8"/>
        <v>0.3860294117647059</v>
      </c>
      <c r="G22" s="24">
        <v>9</v>
      </c>
      <c r="H22" s="29">
        <f t="shared" si="9"/>
        <v>3.3088235294117647E-2</v>
      </c>
      <c r="I22" s="24">
        <f t="shared" si="10"/>
        <v>272</v>
      </c>
      <c r="J22" s="29">
        <f t="shared" si="11"/>
        <v>0.57383966244725737</v>
      </c>
      <c r="K22" s="24">
        <f t="shared" si="12"/>
        <v>202</v>
      </c>
      <c r="L22" s="29">
        <f t="shared" si="13"/>
        <v>0.42616033755274263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 x14ac:dyDescent="0.25">
      <c r="A23" s="24" t="s">
        <v>28</v>
      </c>
      <c r="B23" s="24">
        <v>360</v>
      </c>
      <c r="C23" s="25">
        <v>82</v>
      </c>
      <c r="D23" s="26">
        <f t="shared" si="7"/>
        <v>0.43386243386243384</v>
      </c>
      <c r="E23" s="27">
        <v>103</v>
      </c>
      <c r="F23" s="28">
        <f t="shared" si="8"/>
        <v>0.544973544973545</v>
      </c>
      <c r="G23" s="24">
        <v>4</v>
      </c>
      <c r="H23" s="29">
        <f t="shared" si="9"/>
        <v>2.1164021164021163E-2</v>
      </c>
      <c r="I23" s="24">
        <f t="shared" si="10"/>
        <v>189</v>
      </c>
      <c r="J23" s="29">
        <f t="shared" si="11"/>
        <v>0.52500000000000002</v>
      </c>
      <c r="K23" s="24">
        <f t="shared" si="12"/>
        <v>171</v>
      </c>
      <c r="L23" s="29">
        <f t="shared" si="13"/>
        <v>0.47499999999999998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 x14ac:dyDescent="0.25">
      <c r="A24" s="24" t="s">
        <v>29</v>
      </c>
      <c r="B24" s="24">
        <v>287</v>
      </c>
      <c r="C24" s="25">
        <v>69</v>
      </c>
      <c r="D24" s="26">
        <f t="shared" si="7"/>
        <v>0.44516129032258067</v>
      </c>
      <c r="E24" s="27">
        <v>84</v>
      </c>
      <c r="F24" s="28">
        <f t="shared" si="8"/>
        <v>0.54193548387096779</v>
      </c>
      <c r="G24" s="24">
        <v>2</v>
      </c>
      <c r="H24" s="29">
        <f t="shared" si="9"/>
        <v>1.2903225806451613E-2</v>
      </c>
      <c r="I24" s="24">
        <f t="shared" si="10"/>
        <v>155</v>
      </c>
      <c r="J24" s="29">
        <f t="shared" si="11"/>
        <v>0.54006968641114983</v>
      </c>
      <c r="K24" s="24">
        <f t="shared" si="12"/>
        <v>132</v>
      </c>
      <c r="L24" s="29">
        <f t="shared" si="13"/>
        <v>0.45993031358885017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5">
      <c r="A25" s="14" t="s">
        <v>19</v>
      </c>
      <c r="B25" s="14">
        <f>SUM(B16:B24)</f>
        <v>3932</v>
      </c>
      <c r="C25" s="15">
        <f>SUM(C16:C24)</f>
        <v>1004</v>
      </c>
      <c r="D25" s="16">
        <f t="shared" si="7"/>
        <v>0.47764034253092291</v>
      </c>
      <c r="E25" s="17">
        <f>SUM(E16:E24)</f>
        <v>1043</v>
      </c>
      <c r="F25" s="18">
        <f t="shared" si="8"/>
        <v>0.49619410085632731</v>
      </c>
      <c r="G25" s="14">
        <f>SUM(G16:G24)</f>
        <v>55</v>
      </c>
      <c r="H25" s="19">
        <f t="shared" si="9"/>
        <v>2.6165556612749764E-2</v>
      </c>
      <c r="I25" s="14">
        <f>SUM(I16:I24)</f>
        <v>2102</v>
      </c>
      <c r="J25" s="19">
        <f t="shared" si="11"/>
        <v>0.53458799593082396</v>
      </c>
      <c r="K25" s="14">
        <f>SUM(K16:K24)</f>
        <v>1830</v>
      </c>
      <c r="L25" s="19">
        <f t="shared" si="13"/>
        <v>0.46541200406917599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 x14ac:dyDescent="0.25">
      <c r="A26" s="14"/>
      <c r="B26" s="14">
        <v>20</v>
      </c>
      <c r="C26" s="15"/>
      <c r="D26" s="16"/>
      <c r="E26" s="17"/>
      <c r="F26" s="18"/>
      <c r="G26" s="14"/>
      <c r="H26" s="19"/>
      <c r="I26" s="14"/>
      <c r="J26" s="19"/>
      <c r="K26" s="1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 x14ac:dyDescent="0.25">
      <c r="A27" s="20" t="s">
        <v>30</v>
      </c>
      <c r="B27" s="14" t="s">
        <v>31</v>
      </c>
      <c r="C27" s="21"/>
      <c r="D27" s="21"/>
      <c r="E27" s="22"/>
      <c r="F27" s="22"/>
      <c r="G27" s="23"/>
      <c r="H27" s="23"/>
      <c r="I27" s="23"/>
      <c r="J27" s="23"/>
      <c r="K27" s="23"/>
      <c r="L27" s="2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 x14ac:dyDescent="0.25">
      <c r="A28" s="24" t="s">
        <v>32</v>
      </c>
      <c r="B28" s="24">
        <v>405</v>
      </c>
      <c r="C28" s="25">
        <v>131</v>
      </c>
      <c r="D28" s="26">
        <f t="shared" ref="D28:D33" si="14">IF((I28=0),"",(C28/I28))</f>
        <v>0.5</v>
      </c>
      <c r="E28" s="27">
        <v>125</v>
      </c>
      <c r="F28" s="28">
        <f t="shared" ref="F28:F33" si="15">IF((I28=0),"",(E28/I28))</f>
        <v>0.47709923664122139</v>
      </c>
      <c r="G28" s="24">
        <v>6</v>
      </c>
      <c r="H28" s="29">
        <f t="shared" ref="H28:H33" si="16">IF((I28=0),"",(G28/I28))</f>
        <v>2.2900763358778626E-2</v>
      </c>
      <c r="I28" s="24">
        <f>SUM(C28,E28,G28)</f>
        <v>262</v>
      </c>
      <c r="J28" s="29">
        <f t="shared" ref="J28:J33" si="17">IF((B28=0),"",(I28/B28))</f>
        <v>0.64691358024691359</v>
      </c>
      <c r="K28" s="24">
        <f>B28-I28</f>
        <v>143</v>
      </c>
      <c r="L28" s="29">
        <f t="shared" ref="L28:L33" si="18">IF((B28=0),"",(K28/B28))</f>
        <v>0.35308641975308641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 x14ac:dyDescent="0.25">
      <c r="A29" s="24" t="s">
        <v>33</v>
      </c>
      <c r="B29" s="24">
        <v>409</v>
      </c>
      <c r="C29" s="25">
        <v>115</v>
      </c>
      <c r="D29" s="26">
        <f t="shared" si="14"/>
        <v>0.53738317757009346</v>
      </c>
      <c r="E29" s="27">
        <v>99</v>
      </c>
      <c r="F29" s="28">
        <f t="shared" si="15"/>
        <v>0.46261682242990654</v>
      </c>
      <c r="G29" s="24">
        <v>0</v>
      </c>
      <c r="H29" s="29">
        <f t="shared" si="16"/>
        <v>0</v>
      </c>
      <c r="I29" s="24">
        <f>SUM(C29,E29,G29)</f>
        <v>214</v>
      </c>
      <c r="J29" s="29">
        <f t="shared" si="17"/>
        <v>0.52322738386308065</v>
      </c>
      <c r="K29" s="24">
        <f>B29-I29</f>
        <v>195</v>
      </c>
      <c r="L29" s="29">
        <f t="shared" si="18"/>
        <v>0.47677261613691929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 x14ac:dyDescent="0.25">
      <c r="A30" s="24" t="s">
        <v>34</v>
      </c>
      <c r="B30" s="24">
        <v>336</v>
      </c>
      <c r="C30" s="25">
        <v>75</v>
      </c>
      <c r="D30" s="26">
        <f t="shared" si="14"/>
        <v>0.48701298701298701</v>
      </c>
      <c r="E30" s="27">
        <v>78</v>
      </c>
      <c r="F30" s="28">
        <f t="shared" si="15"/>
        <v>0.50649350649350644</v>
      </c>
      <c r="G30" s="24">
        <v>1</v>
      </c>
      <c r="H30" s="29">
        <f t="shared" si="16"/>
        <v>6.4935064935064939E-3</v>
      </c>
      <c r="I30" s="24">
        <f>SUM(C30,E30,G30)</f>
        <v>154</v>
      </c>
      <c r="J30" s="29">
        <f t="shared" si="17"/>
        <v>0.45833333333333331</v>
      </c>
      <c r="K30" s="24">
        <f>B30-I30</f>
        <v>182</v>
      </c>
      <c r="L30" s="29">
        <f t="shared" si="18"/>
        <v>0.54166666666666663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 x14ac:dyDescent="0.25">
      <c r="A31" s="24" t="s">
        <v>35</v>
      </c>
      <c r="B31" s="24">
        <v>365</v>
      </c>
      <c r="C31" s="25">
        <v>99</v>
      </c>
      <c r="D31" s="26">
        <f t="shared" si="14"/>
        <v>0.49009900990099009</v>
      </c>
      <c r="E31" s="27">
        <v>102</v>
      </c>
      <c r="F31" s="28">
        <f t="shared" si="15"/>
        <v>0.50495049504950495</v>
      </c>
      <c r="G31" s="24">
        <v>1</v>
      </c>
      <c r="H31" s="29">
        <f t="shared" si="16"/>
        <v>4.9504950495049506E-3</v>
      </c>
      <c r="I31" s="24">
        <f>SUM(C31,E31,G31)</f>
        <v>202</v>
      </c>
      <c r="J31" s="29">
        <f t="shared" si="17"/>
        <v>0.55342465753424652</v>
      </c>
      <c r="K31" s="24">
        <f>B31-I31</f>
        <v>163</v>
      </c>
      <c r="L31" s="29">
        <f t="shared" si="18"/>
        <v>0.44657534246575342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 x14ac:dyDescent="0.25">
      <c r="A32" s="24" t="s">
        <v>36</v>
      </c>
      <c r="B32" s="24">
        <v>312</v>
      </c>
      <c r="C32" s="25">
        <v>81</v>
      </c>
      <c r="D32" s="26">
        <f t="shared" si="14"/>
        <v>0.47368421052631576</v>
      </c>
      <c r="E32" s="27">
        <v>87</v>
      </c>
      <c r="F32" s="28">
        <f t="shared" si="15"/>
        <v>0.50877192982456143</v>
      </c>
      <c r="G32" s="24">
        <v>3</v>
      </c>
      <c r="H32" s="29">
        <f t="shared" si="16"/>
        <v>1.7543859649122806E-2</v>
      </c>
      <c r="I32" s="24">
        <f>SUM(C32,E32,G32)</f>
        <v>171</v>
      </c>
      <c r="J32" s="29">
        <f t="shared" si="17"/>
        <v>0.54807692307692313</v>
      </c>
      <c r="K32" s="24">
        <f>B32-I32</f>
        <v>141</v>
      </c>
      <c r="L32" s="29">
        <f t="shared" si="18"/>
        <v>0.45192307692307693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 x14ac:dyDescent="0.25">
      <c r="A33" s="14" t="s">
        <v>19</v>
      </c>
      <c r="B33" s="14">
        <f>SUM(B28:B32)</f>
        <v>1827</v>
      </c>
      <c r="C33" s="15">
        <f>SUM(C28:C32)</f>
        <v>501</v>
      </c>
      <c r="D33" s="16">
        <f t="shared" si="14"/>
        <v>0.49950149551345963</v>
      </c>
      <c r="E33" s="17">
        <f>SUM(E28:E32)</f>
        <v>491</v>
      </c>
      <c r="F33" s="18">
        <f t="shared" si="15"/>
        <v>0.48953140578265203</v>
      </c>
      <c r="G33" s="14">
        <f>SUM(G28:G32)</f>
        <v>11</v>
      </c>
      <c r="H33" s="19">
        <f t="shared" si="16"/>
        <v>1.0967098703888335E-2</v>
      </c>
      <c r="I33" s="14">
        <f>SUM(I28:I32)</f>
        <v>1003</v>
      </c>
      <c r="J33" s="19">
        <f t="shared" si="17"/>
        <v>0.54898741105637661</v>
      </c>
      <c r="K33" s="14">
        <f>SUM(K28:K32)</f>
        <v>824</v>
      </c>
      <c r="L33" s="19">
        <f t="shared" si="18"/>
        <v>0.45101258894362345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30" t="s">
        <v>20</v>
      </c>
      <c r="B34" s="30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K3:L3"/>
    <mergeCell ref="A1:L1"/>
    <mergeCell ref="A2:B2"/>
    <mergeCell ref="C2:D2"/>
    <mergeCell ref="E2:F2"/>
    <mergeCell ref="G2:L2"/>
    <mergeCell ref="A3:B3"/>
    <mergeCell ref="C3:D3"/>
    <mergeCell ref="E3:F3"/>
    <mergeCell ref="G3:H3"/>
    <mergeCell ref="I3:J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F_Castries_South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2020-06-24T01:43:38Z</dcterms:created>
  <dcterms:modified xsi:type="dcterms:W3CDTF">2020-06-24T01:43:57Z</dcterms:modified>
</cp:coreProperties>
</file>