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I_Choiseu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E54" i="1"/>
  <c r="C54" i="1"/>
  <c r="B54" i="1"/>
  <c r="I53" i="1"/>
  <c r="F53" i="1" s="1"/>
  <c r="J52" i="1"/>
  <c r="I52" i="1"/>
  <c r="D52" i="1" s="1"/>
  <c r="H52" i="1"/>
  <c r="F52" i="1"/>
  <c r="G49" i="1"/>
  <c r="E49" i="1"/>
  <c r="C49" i="1"/>
  <c r="B49" i="1"/>
  <c r="J48" i="1"/>
  <c r="I48" i="1"/>
  <c r="H48" i="1" s="1"/>
  <c r="I47" i="1"/>
  <c r="F47" i="1" s="1"/>
  <c r="J46" i="1"/>
  <c r="I46" i="1"/>
  <c r="D46" i="1" s="1"/>
  <c r="H46" i="1"/>
  <c r="F46" i="1"/>
  <c r="G43" i="1"/>
  <c r="E43" i="1"/>
  <c r="C43" i="1"/>
  <c r="B43" i="1"/>
  <c r="J42" i="1"/>
  <c r="I42" i="1"/>
  <c r="H42" i="1" s="1"/>
  <c r="I41" i="1"/>
  <c r="F41" i="1" s="1"/>
  <c r="J40" i="1"/>
  <c r="I40" i="1"/>
  <c r="D40" i="1" s="1"/>
  <c r="H40" i="1"/>
  <c r="F40" i="1"/>
  <c r="I37" i="1"/>
  <c r="K37" i="1" s="1"/>
  <c r="L37" i="1" s="1"/>
  <c r="F37" i="1"/>
  <c r="D37" i="1"/>
  <c r="G34" i="1"/>
  <c r="E34" i="1"/>
  <c r="C34" i="1"/>
  <c r="B34" i="1"/>
  <c r="I33" i="1"/>
  <c r="F33" i="1" s="1"/>
  <c r="J32" i="1"/>
  <c r="I32" i="1"/>
  <c r="D32" i="1" s="1"/>
  <c r="H32" i="1"/>
  <c r="F32" i="1"/>
  <c r="I31" i="1"/>
  <c r="K31" i="1" s="1"/>
  <c r="F31" i="1"/>
  <c r="D31" i="1"/>
  <c r="G28" i="1"/>
  <c r="E28" i="1"/>
  <c r="C28" i="1"/>
  <c r="B28" i="1"/>
  <c r="I27" i="1"/>
  <c r="F27" i="1" s="1"/>
  <c r="J26" i="1"/>
  <c r="I26" i="1"/>
  <c r="D26" i="1" s="1"/>
  <c r="H26" i="1"/>
  <c r="F26" i="1"/>
  <c r="G23" i="1"/>
  <c r="G4" i="1" s="1"/>
  <c r="E23" i="1"/>
  <c r="C23" i="1"/>
  <c r="B23" i="1"/>
  <c r="J22" i="1"/>
  <c r="I22" i="1"/>
  <c r="H22" i="1" s="1"/>
  <c r="I21" i="1"/>
  <c r="F21" i="1" s="1"/>
  <c r="J20" i="1"/>
  <c r="I20" i="1"/>
  <c r="D20" i="1" s="1"/>
  <c r="H20" i="1"/>
  <c r="F20" i="1"/>
  <c r="I19" i="1"/>
  <c r="K19" i="1" s="1"/>
  <c r="F19" i="1"/>
  <c r="D19" i="1"/>
  <c r="G16" i="1"/>
  <c r="E16" i="1"/>
  <c r="C16" i="1"/>
  <c r="B16" i="1"/>
  <c r="I15" i="1"/>
  <c r="F15" i="1" s="1"/>
  <c r="J14" i="1"/>
  <c r="I14" i="1"/>
  <c r="D14" i="1" s="1"/>
  <c r="H14" i="1"/>
  <c r="F14" i="1"/>
  <c r="I13" i="1"/>
  <c r="K13" i="1" s="1"/>
  <c r="F13" i="1"/>
  <c r="D13" i="1"/>
  <c r="G10" i="1"/>
  <c r="E10" i="1"/>
  <c r="C10" i="1"/>
  <c r="C4" i="1" s="1"/>
  <c r="B10" i="1"/>
  <c r="I9" i="1"/>
  <c r="F9" i="1" s="1"/>
  <c r="J8" i="1"/>
  <c r="I8" i="1"/>
  <c r="D8" i="1" s="1"/>
  <c r="H8" i="1"/>
  <c r="F8" i="1"/>
  <c r="I7" i="1"/>
  <c r="K7" i="1" s="1"/>
  <c r="L7" i="1" s="1"/>
  <c r="F7" i="1"/>
  <c r="D7" i="1"/>
  <c r="K6" i="1"/>
  <c r="L6" i="1" s="1"/>
  <c r="I6" i="1"/>
  <c r="J6" i="1" s="1"/>
  <c r="H6" i="1"/>
  <c r="F6" i="1"/>
  <c r="D6" i="1"/>
  <c r="E4" i="1"/>
  <c r="B4" i="1"/>
  <c r="L31" i="1" l="1"/>
  <c r="L13" i="1"/>
  <c r="L19" i="1"/>
  <c r="H9" i="1"/>
  <c r="H15" i="1"/>
  <c r="H21" i="1"/>
  <c r="H27" i="1"/>
  <c r="H33" i="1"/>
  <c r="H41" i="1"/>
  <c r="H47" i="1"/>
  <c r="H53" i="1"/>
  <c r="H7" i="1"/>
  <c r="J9" i="1"/>
  <c r="H13" i="1"/>
  <c r="J15" i="1"/>
  <c r="H19" i="1"/>
  <c r="J21" i="1"/>
  <c r="K22" i="1"/>
  <c r="L22" i="1" s="1"/>
  <c r="J27" i="1"/>
  <c r="H31" i="1"/>
  <c r="J33" i="1"/>
  <c r="H37" i="1"/>
  <c r="J41" i="1"/>
  <c r="K42" i="1"/>
  <c r="L42" i="1" s="1"/>
  <c r="J47" i="1"/>
  <c r="K48" i="1"/>
  <c r="L48" i="1" s="1"/>
  <c r="J53" i="1"/>
  <c r="K9" i="1"/>
  <c r="L9" i="1" s="1"/>
  <c r="K15" i="1"/>
  <c r="L15" i="1" s="1"/>
  <c r="K21" i="1"/>
  <c r="L21" i="1" s="1"/>
  <c r="I23" i="1"/>
  <c r="J23" i="1" s="1"/>
  <c r="K27" i="1"/>
  <c r="L27" i="1" s="1"/>
  <c r="K33" i="1"/>
  <c r="L33" i="1" s="1"/>
  <c r="K41" i="1"/>
  <c r="L41" i="1" s="1"/>
  <c r="I43" i="1"/>
  <c r="K47" i="1"/>
  <c r="L47" i="1" s="1"/>
  <c r="I49" i="1"/>
  <c r="K49" i="1" s="1"/>
  <c r="L49" i="1" s="1"/>
  <c r="K53" i="1"/>
  <c r="L53" i="1" s="1"/>
  <c r="J7" i="1"/>
  <c r="K8" i="1"/>
  <c r="L8" i="1" s="1"/>
  <c r="I10" i="1"/>
  <c r="J13" i="1"/>
  <c r="K14" i="1"/>
  <c r="L14" i="1" s="1"/>
  <c r="I16" i="1"/>
  <c r="J19" i="1"/>
  <c r="K20" i="1"/>
  <c r="L20" i="1" s="1"/>
  <c r="K26" i="1"/>
  <c r="I28" i="1"/>
  <c r="J31" i="1"/>
  <c r="K32" i="1"/>
  <c r="L32" i="1" s="1"/>
  <c r="I34" i="1"/>
  <c r="J37" i="1"/>
  <c r="K40" i="1"/>
  <c r="L40" i="1" s="1"/>
  <c r="K46" i="1"/>
  <c r="L46" i="1" s="1"/>
  <c r="J49" i="1"/>
  <c r="K52" i="1"/>
  <c r="L52" i="1" s="1"/>
  <c r="I54" i="1"/>
  <c r="J10" i="1"/>
  <c r="J16" i="1"/>
  <c r="D22" i="1"/>
  <c r="D42" i="1"/>
  <c r="D48" i="1"/>
  <c r="J54" i="1"/>
  <c r="D9" i="1"/>
  <c r="D15" i="1"/>
  <c r="D21" i="1"/>
  <c r="F22" i="1"/>
  <c r="D27" i="1"/>
  <c r="D33" i="1"/>
  <c r="D41" i="1"/>
  <c r="F42" i="1"/>
  <c r="D47" i="1"/>
  <c r="F48" i="1"/>
  <c r="D53" i="1"/>
  <c r="D54" i="1" l="1"/>
  <c r="K54" i="1"/>
  <c r="L54" i="1" s="1"/>
  <c r="H54" i="1"/>
  <c r="F54" i="1"/>
  <c r="D16" i="1"/>
  <c r="F16" i="1"/>
  <c r="H16" i="1"/>
  <c r="K16" i="1"/>
  <c r="L16" i="1" s="1"/>
  <c r="D34" i="1"/>
  <c r="F34" i="1"/>
  <c r="H34" i="1"/>
  <c r="D10" i="1"/>
  <c r="F10" i="1"/>
  <c r="I4" i="1"/>
  <c r="H10" i="1"/>
  <c r="K34" i="1"/>
  <c r="L34" i="1" s="1"/>
  <c r="D28" i="1"/>
  <c r="H28" i="1"/>
  <c r="F28" i="1"/>
  <c r="J34" i="1"/>
  <c r="K28" i="1"/>
  <c r="L28" i="1" s="1"/>
  <c r="L26" i="1"/>
  <c r="D23" i="1"/>
  <c r="H23" i="1"/>
  <c r="F23" i="1"/>
  <c r="K23" i="1"/>
  <c r="L23" i="1" s="1"/>
  <c r="D43" i="1"/>
  <c r="H43" i="1"/>
  <c r="F43" i="1"/>
  <c r="J28" i="1"/>
  <c r="J43" i="1"/>
  <c r="K10" i="1"/>
  <c r="L10" i="1" s="1"/>
  <c r="D49" i="1"/>
  <c r="H49" i="1"/>
  <c r="F49" i="1"/>
  <c r="K43" i="1"/>
  <c r="L43" i="1" s="1"/>
  <c r="H4" i="1" l="1"/>
  <c r="F4" i="1"/>
  <c r="D4" i="1"/>
  <c r="J4" i="1"/>
  <c r="K4" i="1"/>
  <c r="L4" i="1" s="1"/>
</calcChain>
</file>

<file path=xl/sharedStrings.xml><?xml version="1.0" encoding="utf-8"?>
<sst xmlns="http://schemas.openxmlformats.org/spreadsheetml/2006/main" count="70" uniqueCount="47">
  <si>
    <t>I - CHOISEUL</t>
  </si>
  <si>
    <t>Candidates</t>
  </si>
  <si>
    <t>L. THEOPHILUS</t>
  </si>
  <si>
    <t>J. FELIX</t>
  </si>
  <si>
    <t>Total Electors</t>
  </si>
  <si>
    <t>SLP</t>
  </si>
  <si>
    <t>UWP</t>
  </si>
  <si>
    <t>Rejected</t>
  </si>
  <si>
    <t>Votes Cast</t>
  </si>
  <si>
    <t>Not Cast</t>
  </si>
  <si>
    <t>I1</t>
  </si>
  <si>
    <t>DELCER COMBINED SCHOOL</t>
  </si>
  <si>
    <t xml:space="preserve">A-E </t>
  </si>
  <si>
    <t>F-K</t>
  </si>
  <si>
    <t>L-M</t>
  </si>
  <si>
    <t>S-Q</t>
  </si>
  <si>
    <t>Sub</t>
  </si>
  <si>
    <t>Police</t>
  </si>
  <si>
    <t>I2</t>
  </si>
  <si>
    <t>MONGOUGE INFANT SCHOOL</t>
  </si>
  <si>
    <t>F-L</t>
  </si>
  <si>
    <t>M-Z</t>
  </si>
  <si>
    <t>I3</t>
  </si>
  <si>
    <t>CHOISEUL SECONDARY SCHOOL</t>
  </si>
  <si>
    <t>M-R</t>
  </si>
  <si>
    <t>S-Z</t>
  </si>
  <si>
    <t>I4</t>
  </si>
  <si>
    <t>DACRETIN COMMUNITY CENTRE</t>
  </si>
  <si>
    <t>A-I</t>
  </si>
  <si>
    <t>J-Z</t>
  </si>
  <si>
    <t>I5</t>
  </si>
  <si>
    <t>ROBLOT COMBINED SCHOOL</t>
  </si>
  <si>
    <t>I6</t>
  </si>
  <si>
    <t>DUGARD COMBINED SCHOOL</t>
  </si>
  <si>
    <t>A-Z</t>
  </si>
  <si>
    <t>I7</t>
  </si>
  <si>
    <t>HANG OUT BAR, JETRINE</t>
  </si>
  <si>
    <t>A-F</t>
  </si>
  <si>
    <t>G-M</t>
  </si>
  <si>
    <t>N-Z</t>
  </si>
  <si>
    <t>I8</t>
  </si>
  <si>
    <t>SALTIBUS COMBINED SCHOOL</t>
  </si>
  <si>
    <t>G-R</t>
  </si>
  <si>
    <t>I9</t>
  </si>
  <si>
    <t>PIAYE COMBINED SCHOOL</t>
  </si>
  <si>
    <t>A-JN</t>
  </si>
  <si>
    <t>JO-Z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</si>
</sst>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10" fontId="0" fillId="0" borderId="4" xfId="0" applyNumberFormat="1" applyFont="1" applyBorder="1"/>
    <xf numFmtId="0" fontId="0" fillId="4" borderId="4" xfId="0" applyFont="1" applyFill="1" applyBorder="1"/>
    <xf numFmtId="0" fontId="5" fillId="4" borderId="4" xfId="0" applyFont="1" applyFill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17.33203125" defaultRowHeight="15" customHeight="1" x14ac:dyDescent="0.25"/>
  <cols>
    <col min="1" max="1" width="6.109375" style="5" customWidth="1"/>
    <col min="2" max="2" width="10.33203125" style="5" customWidth="1"/>
    <col min="3" max="3" width="8.109375" style="5" customWidth="1"/>
    <col min="4" max="4" width="14.44140625" style="5" customWidth="1"/>
    <col min="5" max="5" width="8.6640625" style="5" customWidth="1"/>
    <col min="6" max="6" width="11.33203125" style="5" customWidth="1"/>
    <col min="7" max="7" width="6.88671875" style="5" customWidth="1"/>
    <col min="8" max="8" width="9.6640625" style="5" customWidth="1"/>
    <col min="9" max="9" width="8" style="5" customWidth="1"/>
    <col min="10" max="10" width="10.33203125" style="5" customWidth="1"/>
    <col min="11" max="11" width="8.5546875" style="5" customWidth="1"/>
    <col min="12" max="12" width="10.44140625" style="5" customWidth="1"/>
    <col min="13" max="22" width="11.44140625" style="5" customWidth="1"/>
    <col min="23" max="26" width="10" style="5" customWidth="1"/>
    <col min="27" max="16384" width="17.33203125" style="5"/>
  </cols>
  <sheetData>
    <row r="1" spans="1:26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" customHeight="1" x14ac:dyDescent="0.25">
      <c r="A2" s="6" t="s">
        <v>1</v>
      </c>
      <c r="B2" s="7"/>
      <c r="C2" s="8" t="s">
        <v>2</v>
      </c>
      <c r="D2" s="9"/>
      <c r="E2" s="10" t="s">
        <v>3</v>
      </c>
      <c r="F2" s="11"/>
      <c r="G2" s="12"/>
      <c r="H2" s="2"/>
      <c r="I2" s="2"/>
      <c r="J2" s="2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" customHeight="1" x14ac:dyDescent="0.25">
      <c r="A3" s="13" t="s">
        <v>4</v>
      </c>
      <c r="B3" s="3"/>
      <c r="C3" s="14" t="s">
        <v>5</v>
      </c>
      <c r="D3" s="9"/>
      <c r="E3" s="15" t="s">
        <v>6</v>
      </c>
      <c r="F3" s="11"/>
      <c r="G3" s="13" t="s">
        <v>7</v>
      </c>
      <c r="H3" s="3"/>
      <c r="I3" s="13" t="s">
        <v>8</v>
      </c>
      <c r="J3" s="3"/>
      <c r="K3" s="13" t="s">
        <v>9</v>
      </c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" customHeight="1" x14ac:dyDescent="0.25">
      <c r="A4" s="16"/>
      <c r="B4" s="16">
        <f>+B10+B11+B16+B17+B23+B24+B28+B29+B34+B35+B37+B38+B43+B44+B49+B50+B54+B55</f>
        <v>8987</v>
      </c>
      <c r="C4" s="17">
        <f>SUM(C10,C16,C23,C28,C34,C37,C43,C49,C54,C55)</f>
        <v>2298</v>
      </c>
      <c r="D4" s="18">
        <f>IF((I4=0),"",(C4/I4))</f>
        <v>0.40486257928118391</v>
      </c>
      <c r="E4" s="19">
        <f>SUM(E10,E16,E23,E28,E34,E37,E43,E49,E54,E55)</f>
        <v>3192</v>
      </c>
      <c r="F4" s="20">
        <f>IF((I4=0),"",(E4/I4))</f>
        <v>0.56236786469344613</v>
      </c>
      <c r="G4" s="16">
        <f>SUM(G10,G16,G23,G28,G34,G37,G43,G49,G54,G55)</f>
        <v>186</v>
      </c>
      <c r="H4" s="21">
        <f>IF((I4=0),"",(G4/I4))</f>
        <v>3.2769556025369982E-2</v>
      </c>
      <c r="I4" s="16">
        <f>SUM(I10,I16,I23,I28,I34,I37,I43,I49,I54,I55)</f>
        <v>5676</v>
      </c>
      <c r="J4" s="21">
        <f>IF((B4=0),"",(I4/B4))</f>
        <v>0.63157894736842102</v>
      </c>
      <c r="K4" s="16">
        <f>B4-I4</f>
        <v>3311</v>
      </c>
      <c r="L4" s="21">
        <f>IF((B4=0),"",(K4/B4))</f>
        <v>0.36842105263157893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" customHeight="1" x14ac:dyDescent="0.25">
      <c r="A5" s="22" t="s">
        <v>10</v>
      </c>
      <c r="B5" s="16" t="s">
        <v>11</v>
      </c>
      <c r="C5" s="23"/>
      <c r="D5" s="23"/>
      <c r="E5" s="24"/>
      <c r="F5" s="24"/>
      <c r="G5" s="25"/>
      <c r="H5" s="25"/>
      <c r="I5" s="25"/>
      <c r="J5" s="25"/>
      <c r="K5" s="25"/>
      <c r="L5" s="2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" customHeight="1" x14ac:dyDescent="0.25">
      <c r="A6" s="26" t="s">
        <v>12</v>
      </c>
      <c r="B6" s="26">
        <v>378</v>
      </c>
      <c r="C6" s="27">
        <v>48</v>
      </c>
      <c r="D6" s="28">
        <f>IF((I6=0),"",(C6/I6))</f>
        <v>0.18823529411764706</v>
      </c>
      <c r="E6" s="29">
        <v>198</v>
      </c>
      <c r="F6" s="30">
        <f>IF((I6=0),"",(E6/I6))</f>
        <v>0.77647058823529413</v>
      </c>
      <c r="G6" s="26">
        <v>9</v>
      </c>
      <c r="H6" s="31">
        <f>IF((I6=0),"",(G6/I6))</f>
        <v>3.5294117647058823E-2</v>
      </c>
      <c r="I6" s="26">
        <f>SUM(C6,E6,G6)</f>
        <v>255</v>
      </c>
      <c r="J6" s="31">
        <f>IF((B6=0),"",(I6/B6))</f>
        <v>0.67460317460317465</v>
      </c>
      <c r="K6" s="26">
        <f>B6-I6</f>
        <v>123</v>
      </c>
      <c r="L6" s="31">
        <f>IF((B6=0),"",(K6/B6))</f>
        <v>0.32539682539682541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" customHeight="1" x14ac:dyDescent="0.25">
      <c r="A7" s="26" t="s">
        <v>13</v>
      </c>
      <c r="B7" s="26">
        <v>344</v>
      </c>
      <c r="C7" s="27">
        <v>39</v>
      </c>
      <c r="D7" s="28">
        <f>IF((I7=0),"",(C7/I7))</f>
        <v>0.16738197424892703</v>
      </c>
      <c r="E7" s="29">
        <v>194</v>
      </c>
      <c r="F7" s="30">
        <f>IF((I7=0),"",(E7/I7))</f>
        <v>0.83261802575107291</v>
      </c>
      <c r="G7" s="26">
        <v>0</v>
      </c>
      <c r="H7" s="31">
        <f>IF((I7=0),"",(G7/I7))</f>
        <v>0</v>
      </c>
      <c r="I7" s="26">
        <f>SUM(C7,E7,G7)</f>
        <v>233</v>
      </c>
      <c r="J7" s="31">
        <f>IF((B7=0),"",(I7/B7))</f>
        <v>0.67732558139534882</v>
      </c>
      <c r="K7" s="26">
        <f>B7-I7</f>
        <v>111</v>
      </c>
      <c r="L7" s="31">
        <f>IF((B7=0),"",(K7/B7))</f>
        <v>0.32267441860465118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" customHeight="1" x14ac:dyDescent="0.25">
      <c r="A8" s="26" t="s">
        <v>14</v>
      </c>
      <c r="B8" s="26">
        <v>265</v>
      </c>
      <c r="C8" s="27">
        <v>37</v>
      </c>
      <c r="D8" s="28">
        <f>IF((I8=0),"",(C8/I8))</f>
        <v>0.20441988950276244</v>
      </c>
      <c r="E8" s="29">
        <v>139</v>
      </c>
      <c r="F8" s="30">
        <f>IF((I8=0),"",(E8/I8))</f>
        <v>0.76795580110497241</v>
      </c>
      <c r="G8" s="26">
        <v>5</v>
      </c>
      <c r="H8" s="31">
        <f>IF((I8=0),"",(G8/I8))</f>
        <v>2.7624309392265192E-2</v>
      </c>
      <c r="I8" s="26">
        <f>SUM(C8,E8,G8)</f>
        <v>181</v>
      </c>
      <c r="J8" s="31">
        <f>IF((B8=0),"",(I8/B8))</f>
        <v>0.68301886792452826</v>
      </c>
      <c r="K8" s="26">
        <f>B8-I8</f>
        <v>84</v>
      </c>
      <c r="L8" s="31">
        <f>IF((B8=0),"",(K8/B8))</f>
        <v>0.31698113207547168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" customHeight="1" x14ac:dyDescent="0.25">
      <c r="A9" s="26" t="s">
        <v>15</v>
      </c>
      <c r="B9" s="26">
        <v>220</v>
      </c>
      <c r="C9" s="27">
        <v>36</v>
      </c>
      <c r="D9" s="28">
        <f>IF((I9=0),"",(C9/I9))</f>
        <v>0.22784810126582278</v>
      </c>
      <c r="E9" s="29">
        <v>116</v>
      </c>
      <c r="F9" s="30">
        <f>IF((I9=0),"",(E9/I9))</f>
        <v>0.73417721518987344</v>
      </c>
      <c r="G9" s="26">
        <v>6</v>
      </c>
      <c r="H9" s="31">
        <f>IF((I9=0),"",(G9/I9))</f>
        <v>3.7974683544303799E-2</v>
      </c>
      <c r="I9" s="26">
        <f>SUM(C9,E9,G9)</f>
        <v>158</v>
      </c>
      <c r="J9" s="31">
        <f>IF((B9=0),"",(I9/B9))</f>
        <v>0.71818181818181814</v>
      </c>
      <c r="K9" s="26">
        <f>B9-I9</f>
        <v>62</v>
      </c>
      <c r="L9" s="31">
        <f>IF((B9=0),"",(K9/B9))</f>
        <v>0.2818181818181818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" customHeight="1" x14ac:dyDescent="0.25">
      <c r="A10" s="16" t="s">
        <v>16</v>
      </c>
      <c r="B10" s="16">
        <f>SUM(B6:B9)</f>
        <v>1207</v>
      </c>
      <c r="C10" s="17">
        <f>SUM(C6:C9)</f>
        <v>160</v>
      </c>
      <c r="D10" s="18">
        <f>IF((I10=0),"",(C10/I10))</f>
        <v>0.19347037484885127</v>
      </c>
      <c r="E10" s="19">
        <f>SUM(E6:E9)</f>
        <v>647</v>
      </c>
      <c r="F10" s="20">
        <f>IF((I10=0),"",(E10/I10))</f>
        <v>0.78234582829504229</v>
      </c>
      <c r="G10" s="16">
        <f>SUM(G6:G9)</f>
        <v>20</v>
      </c>
      <c r="H10" s="21">
        <f>IF((I10=0),"",(G10/I10))</f>
        <v>2.4183796856106408E-2</v>
      </c>
      <c r="I10" s="16">
        <f>SUM(I6:I9)</f>
        <v>827</v>
      </c>
      <c r="J10" s="21">
        <f>IF((B10=0),"",(I10/B10))</f>
        <v>0.68516984258492131</v>
      </c>
      <c r="K10" s="16">
        <f>SUM(K6:K9)</f>
        <v>380</v>
      </c>
      <c r="L10" s="21">
        <f>IF((B10=0),"",(K10/B10))</f>
        <v>0.31483015741507869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" customHeight="1" x14ac:dyDescent="0.25">
      <c r="A11" s="16" t="s">
        <v>17</v>
      </c>
      <c r="B11" s="16">
        <v>15</v>
      </c>
      <c r="C11" s="17"/>
      <c r="D11" s="18"/>
      <c r="E11" s="19"/>
      <c r="F11" s="20"/>
      <c r="G11" s="16"/>
      <c r="H11" s="21"/>
      <c r="I11" s="16"/>
      <c r="J11" s="21"/>
      <c r="K11" s="16"/>
      <c r="L11" s="2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" customHeight="1" x14ac:dyDescent="0.25">
      <c r="A12" s="22" t="s">
        <v>18</v>
      </c>
      <c r="B12" s="16" t="s">
        <v>19</v>
      </c>
      <c r="C12" s="23"/>
      <c r="D12" s="23"/>
      <c r="E12" s="24"/>
      <c r="F12" s="24"/>
      <c r="G12" s="25"/>
      <c r="H12" s="25"/>
      <c r="I12" s="25"/>
      <c r="J12" s="25"/>
      <c r="K12" s="25"/>
      <c r="L12" s="2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" customHeight="1" x14ac:dyDescent="0.25">
      <c r="A13" s="26" t="s">
        <v>12</v>
      </c>
      <c r="B13" s="26">
        <v>372</v>
      </c>
      <c r="C13" s="27">
        <v>122</v>
      </c>
      <c r="D13" s="28">
        <f>IF((I13=0),"",(C13/I13))</f>
        <v>0.5213675213675214</v>
      </c>
      <c r="E13" s="29">
        <v>95</v>
      </c>
      <c r="F13" s="30">
        <f>IF((I13=0),"",(E13/I13))</f>
        <v>0.40598290598290598</v>
      </c>
      <c r="G13" s="26">
        <v>17</v>
      </c>
      <c r="H13" s="31">
        <f>IF((I13=0),"",(G13/I13))</f>
        <v>7.2649572649572655E-2</v>
      </c>
      <c r="I13" s="26">
        <f>SUM(C13,E13,G13)</f>
        <v>234</v>
      </c>
      <c r="J13" s="31">
        <f>IF((B13=0),"",(I13/B13))</f>
        <v>0.62903225806451613</v>
      </c>
      <c r="K13" s="26">
        <f>B13-I13</f>
        <v>138</v>
      </c>
      <c r="L13" s="31">
        <f>IF((B13=0),"",(K13/B13))</f>
        <v>0.37096774193548387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" customHeight="1" x14ac:dyDescent="0.25">
      <c r="A14" s="26" t="s">
        <v>20</v>
      </c>
      <c r="B14" s="26">
        <v>375</v>
      </c>
      <c r="C14" s="27">
        <v>109</v>
      </c>
      <c r="D14" s="28">
        <f>IF((I14=0),"",(C14/I14))</f>
        <v>0.49545454545454548</v>
      </c>
      <c r="E14" s="29">
        <v>92</v>
      </c>
      <c r="F14" s="30">
        <f>IF((I14=0),"",(E14/I14))</f>
        <v>0.41818181818181815</v>
      </c>
      <c r="G14" s="26">
        <v>19</v>
      </c>
      <c r="H14" s="31">
        <f>IF((I14=0),"",(G14/I14))</f>
        <v>8.6363636363636365E-2</v>
      </c>
      <c r="I14" s="26">
        <f>SUM(C14,E14,G14)</f>
        <v>220</v>
      </c>
      <c r="J14" s="31">
        <f>IF((B14=0),"",(I14/B14))</f>
        <v>0.58666666666666667</v>
      </c>
      <c r="K14" s="26">
        <f>B14-I14</f>
        <v>155</v>
      </c>
      <c r="L14" s="31">
        <f>IF((B14=0),"",(K14/B14))</f>
        <v>0.41333333333333333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" customHeight="1" x14ac:dyDescent="0.25">
      <c r="A15" s="26" t="s">
        <v>21</v>
      </c>
      <c r="B15" s="26">
        <v>412</v>
      </c>
      <c r="C15" s="27">
        <v>130</v>
      </c>
      <c r="D15" s="28">
        <f>IF((I15=0),"",(C15/I15))</f>
        <v>0.49618320610687022</v>
      </c>
      <c r="E15" s="29">
        <v>114</v>
      </c>
      <c r="F15" s="30">
        <f>IF((I15=0),"",(E15/I15))</f>
        <v>0.4351145038167939</v>
      </c>
      <c r="G15" s="26">
        <v>18</v>
      </c>
      <c r="H15" s="31">
        <f>IF((I15=0),"",(G15/I15))</f>
        <v>6.8702290076335881E-2</v>
      </c>
      <c r="I15" s="26">
        <f>SUM(C15,E15,G15)</f>
        <v>262</v>
      </c>
      <c r="J15" s="31">
        <f>IF((B15=0),"",(I15/B15))</f>
        <v>0.63592233009708743</v>
      </c>
      <c r="K15" s="26">
        <f>B15-I15</f>
        <v>150</v>
      </c>
      <c r="L15" s="31">
        <f>IF((B15=0),"",(K15/B15))</f>
        <v>0.36407766990291263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" customHeight="1" x14ac:dyDescent="0.25">
      <c r="A16" s="16" t="s">
        <v>16</v>
      </c>
      <c r="B16" s="16">
        <f>SUM(B13:B15)</f>
        <v>1159</v>
      </c>
      <c r="C16" s="17">
        <f>SUM(C13:C15)</f>
        <v>361</v>
      </c>
      <c r="D16" s="18">
        <f>IF((I16=0),"",(C16/I16))</f>
        <v>0.50418994413407825</v>
      </c>
      <c r="E16" s="19">
        <f>SUM(E13:E15)</f>
        <v>301</v>
      </c>
      <c r="F16" s="20">
        <f>IF((I16=0),"",(E16/I16))</f>
        <v>0.42039106145251398</v>
      </c>
      <c r="G16" s="16">
        <f>SUM(G13:G15)</f>
        <v>54</v>
      </c>
      <c r="H16" s="21">
        <f>IF((I16=0),"",(G16/I16))</f>
        <v>7.5418994413407825E-2</v>
      </c>
      <c r="I16" s="16">
        <f>SUM(I13:I15)</f>
        <v>716</v>
      </c>
      <c r="J16" s="21">
        <f>IF((B16=0),"",(I16/B16))</f>
        <v>0.61777394305435718</v>
      </c>
      <c r="K16" s="16">
        <f>SUM(K13:K15)</f>
        <v>443</v>
      </c>
      <c r="L16" s="21">
        <f>IF((B16=0),"",(K16/B16))</f>
        <v>0.38222605694564282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" customHeight="1" x14ac:dyDescent="0.25">
      <c r="A17" s="16" t="s">
        <v>17</v>
      </c>
      <c r="B17" s="16">
        <v>11</v>
      </c>
      <c r="C17" s="17"/>
      <c r="D17" s="18"/>
      <c r="E17" s="19"/>
      <c r="F17" s="20"/>
      <c r="G17" s="16"/>
      <c r="H17" s="21"/>
      <c r="I17" s="16"/>
      <c r="J17" s="21"/>
      <c r="K17" s="16"/>
      <c r="L17" s="21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" customHeight="1" x14ac:dyDescent="0.25">
      <c r="A18" s="22" t="s">
        <v>22</v>
      </c>
      <c r="B18" s="16" t="s">
        <v>23</v>
      </c>
      <c r="C18" s="23"/>
      <c r="D18" s="23"/>
      <c r="E18" s="24"/>
      <c r="F18" s="24"/>
      <c r="G18" s="25"/>
      <c r="H18" s="25"/>
      <c r="I18" s="25"/>
      <c r="J18" s="25"/>
      <c r="K18" s="25"/>
      <c r="L18" s="2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" customHeight="1" x14ac:dyDescent="0.25">
      <c r="A19" s="26" t="s">
        <v>12</v>
      </c>
      <c r="B19" s="26">
        <v>430</v>
      </c>
      <c r="C19" s="27">
        <v>146</v>
      </c>
      <c r="D19" s="28">
        <f>IF((I19=0),"",(C19/I19))</f>
        <v>0.51773049645390068</v>
      </c>
      <c r="E19" s="29">
        <v>136</v>
      </c>
      <c r="F19" s="30">
        <f>IF((I19=0),"",(E19/I19))</f>
        <v>0.48226950354609927</v>
      </c>
      <c r="G19" s="26">
        <v>0</v>
      </c>
      <c r="H19" s="31">
        <f>IF((I19=0),"",(G19/I19))</f>
        <v>0</v>
      </c>
      <c r="I19" s="26">
        <f>SUM(C19,E19,G19)</f>
        <v>282</v>
      </c>
      <c r="J19" s="31">
        <f>IF((B19=0),"",(I19/B19))</f>
        <v>0.65581395348837213</v>
      </c>
      <c r="K19" s="32">
        <f>B19-I19</f>
        <v>148</v>
      </c>
      <c r="L19" s="31">
        <f>IF((B19=0),"",(K19/B19))</f>
        <v>0.34418604651162793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" customHeight="1" x14ac:dyDescent="0.25">
      <c r="A20" s="26" t="s">
        <v>20</v>
      </c>
      <c r="B20" s="26">
        <v>397</v>
      </c>
      <c r="C20" s="27">
        <v>113</v>
      </c>
      <c r="D20" s="28">
        <f>IF((I20=0),"",(C20/I20))</f>
        <v>0.43295019157088122</v>
      </c>
      <c r="E20" s="29">
        <v>143</v>
      </c>
      <c r="F20" s="30">
        <f>IF((I20=0),"",(E20/I20))</f>
        <v>0.54789272030651337</v>
      </c>
      <c r="G20" s="26">
        <v>5</v>
      </c>
      <c r="H20" s="31">
        <f>IF((I20=0),"",(G20/I20))</f>
        <v>1.9157088122605363E-2</v>
      </c>
      <c r="I20" s="26">
        <f>SUM(C20,E20,G20)</f>
        <v>261</v>
      </c>
      <c r="J20" s="31">
        <f>IF((B20=0),"",(I20/B20))</f>
        <v>0.65743073047858946</v>
      </c>
      <c r="K20" s="32">
        <f>B20-I20</f>
        <v>136</v>
      </c>
      <c r="L20" s="31">
        <f>IF((B20=0),"",(K20/B20))</f>
        <v>0.34256926952141059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" customHeight="1" x14ac:dyDescent="0.25">
      <c r="A21" s="26" t="s">
        <v>24</v>
      </c>
      <c r="B21" s="26">
        <v>402</v>
      </c>
      <c r="C21" s="27">
        <v>169</v>
      </c>
      <c r="D21" s="28">
        <f>IF((I21=0),"",(C21/I21))</f>
        <v>0.47605633802816899</v>
      </c>
      <c r="E21" s="29">
        <v>183</v>
      </c>
      <c r="F21" s="30">
        <f>IF((I21=0),"",(E21/I21))</f>
        <v>0.51549295774647885</v>
      </c>
      <c r="G21" s="26">
        <v>3</v>
      </c>
      <c r="H21" s="31">
        <f>IF((I21=0),"",(G21/I21))</f>
        <v>8.4507042253521118E-3</v>
      </c>
      <c r="I21" s="26">
        <f>SUM(C21,E21,G21)</f>
        <v>355</v>
      </c>
      <c r="J21" s="31">
        <f>IF((B21=0),"",(I21/B21))</f>
        <v>0.88308457711442789</v>
      </c>
      <c r="K21" s="32">
        <f>B21-I21</f>
        <v>47</v>
      </c>
      <c r="L21" s="31">
        <f>IF((B21=0),"",(K21/B21))</f>
        <v>0.11691542288557213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" customHeight="1" x14ac:dyDescent="0.25">
      <c r="A22" s="26" t="s">
        <v>25</v>
      </c>
      <c r="B22" s="26">
        <v>227</v>
      </c>
      <c r="C22" s="27">
        <v>73</v>
      </c>
      <c r="D22" s="28">
        <f>IF((I22=0),"",(C22/I22))</f>
        <v>0.48666666666666669</v>
      </c>
      <c r="E22" s="29">
        <v>68</v>
      </c>
      <c r="F22" s="30">
        <f>IF((I22=0),"",(E22/I22))</f>
        <v>0.45333333333333331</v>
      </c>
      <c r="G22" s="26">
        <v>9</v>
      </c>
      <c r="H22" s="31">
        <f>IF((I22=0),"",(G22/I22))</f>
        <v>0.06</v>
      </c>
      <c r="I22" s="26">
        <f>SUM(C22,E22,G22)</f>
        <v>150</v>
      </c>
      <c r="J22" s="31">
        <f>IF((B22=0),"",(I22/B22))</f>
        <v>0.66079295154185025</v>
      </c>
      <c r="K22" s="32">
        <f>B22-I22</f>
        <v>77</v>
      </c>
      <c r="L22" s="31">
        <f>IF((B22=0),"",(K22/B22))</f>
        <v>0.33920704845814981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" customHeight="1" x14ac:dyDescent="0.25">
      <c r="A23" s="16" t="s">
        <v>16</v>
      </c>
      <c r="B23" s="16">
        <f>SUM(B19:B22)</f>
        <v>1456</v>
      </c>
      <c r="C23" s="17">
        <f>SUM(C19:C22)</f>
        <v>501</v>
      </c>
      <c r="D23" s="18">
        <f>IF((I23=0),"",(C23/I23))</f>
        <v>0.47805343511450382</v>
      </c>
      <c r="E23" s="19">
        <f>SUM(E19:E22)</f>
        <v>530</v>
      </c>
      <c r="F23" s="20">
        <f>IF((I23=0),"",(E23/I23))</f>
        <v>0.50572519083969469</v>
      </c>
      <c r="G23" s="16">
        <f>SUM(G19:G22)</f>
        <v>17</v>
      </c>
      <c r="H23" s="21">
        <f>IF((I23=0),"",(G23/I23))</f>
        <v>1.6221374045801526E-2</v>
      </c>
      <c r="I23" s="16">
        <f>SUM(I19:I22)</f>
        <v>1048</v>
      </c>
      <c r="J23" s="21">
        <f>IF((B23=0),"",(I23/B23))</f>
        <v>0.71978021978021978</v>
      </c>
      <c r="K23" s="33">
        <f>SUM(K19:K22)</f>
        <v>408</v>
      </c>
      <c r="L23" s="21">
        <f>IF((B23=0),"",(K23/B23))</f>
        <v>0.28021978021978022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" customHeight="1" x14ac:dyDescent="0.25">
      <c r="A24" s="16" t="s">
        <v>17</v>
      </c>
      <c r="B24" s="16">
        <v>31</v>
      </c>
      <c r="C24" s="17"/>
      <c r="D24" s="18"/>
      <c r="E24" s="19"/>
      <c r="F24" s="20"/>
      <c r="G24" s="16"/>
      <c r="H24" s="21"/>
      <c r="I24" s="16"/>
      <c r="J24" s="21"/>
      <c r="K24" s="21"/>
      <c r="L24" s="2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" customHeight="1" x14ac:dyDescent="0.25">
      <c r="A25" s="22" t="s">
        <v>26</v>
      </c>
      <c r="B25" s="16" t="s">
        <v>27</v>
      </c>
      <c r="C25" s="23"/>
      <c r="D25" s="23"/>
      <c r="E25" s="24"/>
      <c r="F25" s="24"/>
      <c r="G25" s="25"/>
      <c r="H25" s="25"/>
      <c r="I25" s="25"/>
      <c r="J25" s="25"/>
      <c r="K25" s="25"/>
      <c r="L25" s="2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" customHeight="1" x14ac:dyDescent="0.25">
      <c r="A26" s="26" t="s">
        <v>28</v>
      </c>
      <c r="B26" s="26">
        <v>442</v>
      </c>
      <c r="C26" s="27">
        <v>65</v>
      </c>
      <c r="D26" s="28">
        <f>IF((I26=0),"",(C26/I26))</f>
        <v>0.22491349480968859</v>
      </c>
      <c r="E26" s="29">
        <v>215</v>
      </c>
      <c r="F26" s="30">
        <f>IF((I26=0),"",(E26/I26))</f>
        <v>0.74394463667820065</v>
      </c>
      <c r="G26" s="26">
        <v>9</v>
      </c>
      <c r="H26" s="31">
        <f>IF((I26=0),"",(G26/I26))</f>
        <v>3.1141868512110725E-2</v>
      </c>
      <c r="I26" s="26">
        <f>SUM(C26,E26,G26)</f>
        <v>289</v>
      </c>
      <c r="J26" s="31">
        <f>IF((B26=0),"",(I26/B26))</f>
        <v>0.65384615384615385</v>
      </c>
      <c r="K26" s="26">
        <f>B26-I26</f>
        <v>153</v>
      </c>
      <c r="L26" s="31">
        <f>IF((B26=0),"",(K26/B26))</f>
        <v>0.34615384615384615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" customHeight="1" x14ac:dyDescent="0.25">
      <c r="A27" s="26" t="s">
        <v>29</v>
      </c>
      <c r="B27" s="26">
        <v>385</v>
      </c>
      <c r="C27" s="27">
        <v>66</v>
      </c>
      <c r="D27" s="28">
        <f>IF((I27=0),"",(C27/I27))</f>
        <v>0.27160493827160492</v>
      </c>
      <c r="E27" s="29">
        <v>145</v>
      </c>
      <c r="F27" s="30">
        <f>IF((I27=0),"",(E27/I27))</f>
        <v>0.5967078189300411</v>
      </c>
      <c r="G27" s="26">
        <v>32</v>
      </c>
      <c r="H27" s="31">
        <f>IF((I27=0),"",(G27/I27))</f>
        <v>0.13168724279835392</v>
      </c>
      <c r="I27" s="26">
        <f>SUM(C27,E27,G27)</f>
        <v>243</v>
      </c>
      <c r="J27" s="31">
        <f>IF((B27=0),"",(I27/B27))</f>
        <v>0.63116883116883116</v>
      </c>
      <c r="K27" s="26">
        <f>B27-I27</f>
        <v>142</v>
      </c>
      <c r="L27" s="31">
        <f>IF((B27=0),"",(K27/B27))</f>
        <v>0.36883116883116884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" customHeight="1" x14ac:dyDescent="0.25">
      <c r="A28" s="16" t="s">
        <v>16</v>
      </c>
      <c r="B28" s="16">
        <f>SUM(B26:B27)</f>
        <v>827</v>
      </c>
      <c r="C28" s="17">
        <f>SUM(C26:C27)</f>
        <v>131</v>
      </c>
      <c r="D28" s="18">
        <f>IF((I28=0),"",(C28/I28))</f>
        <v>0.2462406015037594</v>
      </c>
      <c r="E28" s="19">
        <f>SUM(E26:E27)</f>
        <v>360</v>
      </c>
      <c r="F28" s="20">
        <f>IF((I28=0),"",(E28/I28))</f>
        <v>0.67669172932330823</v>
      </c>
      <c r="G28" s="16">
        <f>SUM(G26:G27)</f>
        <v>41</v>
      </c>
      <c r="H28" s="21">
        <f>IF((I28=0),"",(G28/I28))</f>
        <v>7.7067669172932327E-2</v>
      </c>
      <c r="I28" s="16">
        <f>SUM(I26:I27)</f>
        <v>532</v>
      </c>
      <c r="J28" s="21">
        <f>IF((B28=0),"",(I28/B28))</f>
        <v>0.64328899637243042</v>
      </c>
      <c r="K28" s="16">
        <f>SUM(K26:K27)</f>
        <v>295</v>
      </c>
      <c r="L28" s="21">
        <f>IF((B28=0),"",(K28/B28))</f>
        <v>0.35671100362756952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" customHeight="1" x14ac:dyDescent="0.25">
      <c r="A29" s="16" t="s">
        <v>17</v>
      </c>
      <c r="B29" s="16">
        <v>12</v>
      </c>
      <c r="C29" s="17"/>
      <c r="D29" s="18"/>
      <c r="E29" s="19"/>
      <c r="F29" s="20"/>
      <c r="G29" s="16"/>
      <c r="H29" s="21"/>
      <c r="I29" s="16"/>
      <c r="J29" s="21"/>
      <c r="K29" s="16"/>
      <c r="L29" s="2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" customHeight="1" x14ac:dyDescent="0.25">
      <c r="A30" s="22" t="s">
        <v>30</v>
      </c>
      <c r="B30" s="16" t="s">
        <v>31</v>
      </c>
      <c r="C30" s="23"/>
      <c r="D30" s="23"/>
      <c r="E30" s="24"/>
      <c r="F30" s="24"/>
      <c r="G30" s="25"/>
      <c r="H30" s="25"/>
      <c r="I30" s="25"/>
      <c r="J30" s="25"/>
      <c r="K30" s="25"/>
      <c r="L30" s="2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" customHeight="1" x14ac:dyDescent="0.25">
      <c r="A31" s="26" t="s">
        <v>12</v>
      </c>
      <c r="B31" s="26">
        <v>343</v>
      </c>
      <c r="C31" s="27">
        <v>97</v>
      </c>
      <c r="D31" s="28">
        <f>IF((I31=0),"",(C31/I31))</f>
        <v>0.4511627906976744</v>
      </c>
      <c r="E31" s="29">
        <v>115</v>
      </c>
      <c r="F31" s="30">
        <f>IF((I31=0),"",(E31/I31))</f>
        <v>0.53488372093023251</v>
      </c>
      <c r="G31" s="26">
        <v>3</v>
      </c>
      <c r="H31" s="31">
        <f>IF((I31=0),"",(G31/I31))</f>
        <v>1.3953488372093023E-2</v>
      </c>
      <c r="I31" s="26">
        <f>SUM(C31,E31,G31)</f>
        <v>215</v>
      </c>
      <c r="J31" s="31">
        <f>IF((B31=0),"",(I31/B31))</f>
        <v>0.62682215743440228</v>
      </c>
      <c r="K31" s="26">
        <f>B31-I31</f>
        <v>128</v>
      </c>
      <c r="L31" s="31">
        <f>IF((B31=0),"",(K31/B31))</f>
        <v>0.37317784256559766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" customHeight="1" x14ac:dyDescent="0.25">
      <c r="A32" s="26" t="s">
        <v>20</v>
      </c>
      <c r="B32" s="26">
        <v>275</v>
      </c>
      <c r="C32" s="27">
        <v>51</v>
      </c>
      <c r="D32" s="28">
        <f>IF((I32=0),"",(C32/I32))</f>
        <v>0.28176795580110497</v>
      </c>
      <c r="E32" s="29">
        <v>130</v>
      </c>
      <c r="F32" s="30">
        <f>IF((I32=0),"",(E32/I32))</f>
        <v>0.71823204419889508</v>
      </c>
      <c r="G32" s="26">
        <v>0</v>
      </c>
      <c r="H32" s="31">
        <f>IF((I32=0),"",(G32/I32))</f>
        <v>0</v>
      </c>
      <c r="I32" s="26">
        <f>SUM(C32,E32,G32)</f>
        <v>181</v>
      </c>
      <c r="J32" s="31">
        <f>IF((B32=0),"",(I32/B32))</f>
        <v>0.6581818181818182</v>
      </c>
      <c r="K32" s="26">
        <f>B32-I32</f>
        <v>94</v>
      </c>
      <c r="L32" s="31">
        <f>IF((B32=0),"",(K32/B32))</f>
        <v>0.3418181818181818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" customHeight="1" x14ac:dyDescent="0.25">
      <c r="A33" s="26" t="s">
        <v>21</v>
      </c>
      <c r="B33" s="26">
        <v>290</v>
      </c>
      <c r="C33" s="27">
        <v>75</v>
      </c>
      <c r="D33" s="28">
        <f>IF((I33=0),"",(C33/I33))</f>
        <v>0.41208791208791207</v>
      </c>
      <c r="E33" s="29">
        <v>102</v>
      </c>
      <c r="F33" s="30">
        <f>IF((I33=0),"",(E33/I33))</f>
        <v>0.56043956043956045</v>
      </c>
      <c r="G33" s="26">
        <v>5</v>
      </c>
      <c r="H33" s="31">
        <f>IF((I33=0),"",(G33/I33))</f>
        <v>2.7472527472527472E-2</v>
      </c>
      <c r="I33" s="26">
        <f>SUM(C33,E33,G33)</f>
        <v>182</v>
      </c>
      <c r="J33" s="31">
        <f>IF((B33=0),"",(I33/B33))</f>
        <v>0.62758620689655176</v>
      </c>
      <c r="K33" s="26">
        <f>B33-I33</f>
        <v>108</v>
      </c>
      <c r="L33" s="31">
        <f>IF((B33=0),"",(K33/B33))</f>
        <v>0.3724137931034483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" customHeight="1" x14ac:dyDescent="0.25">
      <c r="A34" s="16" t="s">
        <v>16</v>
      </c>
      <c r="B34" s="16">
        <f>SUM(B31:B33)</f>
        <v>908</v>
      </c>
      <c r="C34" s="17">
        <f>SUM(C31:C33)</f>
        <v>223</v>
      </c>
      <c r="D34" s="18">
        <f>IF((I34=0),"",(C34/I34))</f>
        <v>0.38581314878892736</v>
      </c>
      <c r="E34" s="19">
        <f>SUM(E31:E33)</f>
        <v>347</v>
      </c>
      <c r="F34" s="20">
        <f>IF((I34=0),"",(E34/I34))</f>
        <v>0.60034602076124566</v>
      </c>
      <c r="G34" s="16">
        <f>SUM(G31:G33)</f>
        <v>8</v>
      </c>
      <c r="H34" s="21">
        <f>IF((I34=0),"",(G34/I34))</f>
        <v>1.384083044982699E-2</v>
      </c>
      <c r="I34" s="16">
        <f>SUM(I31:I33)</f>
        <v>578</v>
      </c>
      <c r="J34" s="21">
        <f>IF((B34=0),"",(I34/B34))</f>
        <v>0.63656387665198233</v>
      </c>
      <c r="K34" s="16">
        <f>SUM(K31:K33)</f>
        <v>330</v>
      </c>
      <c r="L34" s="21">
        <f>IF((B34=0),"",(K34/B34))</f>
        <v>0.36343612334801761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" customHeight="1" x14ac:dyDescent="0.25">
      <c r="A35" s="16" t="s">
        <v>17</v>
      </c>
      <c r="B35" s="16">
        <v>11</v>
      </c>
      <c r="C35" s="17"/>
      <c r="D35" s="18"/>
      <c r="E35" s="19"/>
      <c r="F35" s="20"/>
      <c r="G35" s="16"/>
      <c r="H35" s="21"/>
      <c r="I35" s="16"/>
      <c r="J35" s="21"/>
      <c r="K35" s="16"/>
      <c r="L35" s="2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" customHeight="1" x14ac:dyDescent="0.25">
      <c r="A36" s="22" t="s">
        <v>32</v>
      </c>
      <c r="B36" s="16" t="s">
        <v>33</v>
      </c>
      <c r="C36" s="23"/>
      <c r="D36" s="23"/>
      <c r="E36" s="24"/>
      <c r="F36" s="24"/>
      <c r="G36" s="25"/>
      <c r="H36" s="25"/>
      <c r="I36" s="25"/>
      <c r="J36" s="25"/>
      <c r="K36" s="25"/>
      <c r="L36" s="2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" customHeight="1" x14ac:dyDescent="0.25">
      <c r="A37" s="16" t="s">
        <v>34</v>
      </c>
      <c r="B37" s="16">
        <v>432</v>
      </c>
      <c r="C37" s="17">
        <v>130</v>
      </c>
      <c r="D37" s="18">
        <f>IF((I37=0),"",(C37/I37))</f>
        <v>0.52208835341365467</v>
      </c>
      <c r="E37" s="19">
        <v>112</v>
      </c>
      <c r="F37" s="20">
        <f>IF((I37=0),"",(E37/I37))</f>
        <v>0.44979919678714858</v>
      </c>
      <c r="G37" s="16">
        <v>7</v>
      </c>
      <c r="H37" s="21">
        <f>IF((I37=0),"",(G37/I37))</f>
        <v>2.8112449799196786E-2</v>
      </c>
      <c r="I37" s="16">
        <f>SUM(C37,E37,G37)</f>
        <v>249</v>
      </c>
      <c r="J37" s="21">
        <f>IF((B37=0),"",(I37/B37))</f>
        <v>0.57638888888888884</v>
      </c>
      <c r="K37" s="16">
        <f>B37-I37</f>
        <v>183</v>
      </c>
      <c r="L37" s="21">
        <f>IF((B37=0),"",(K37/B37))</f>
        <v>0.4236111111111111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" customHeight="1" x14ac:dyDescent="0.25">
      <c r="A38" s="16" t="s">
        <v>17</v>
      </c>
      <c r="B38" s="16">
        <v>5</v>
      </c>
      <c r="C38" s="17"/>
      <c r="D38" s="18"/>
      <c r="E38" s="19"/>
      <c r="F38" s="20"/>
      <c r="G38" s="16"/>
      <c r="H38" s="21"/>
      <c r="I38" s="16"/>
      <c r="J38" s="21"/>
      <c r="K38" s="16"/>
      <c r="L38" s="21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" customHeight="1" x14ac:dyDescent="0.25">
      <c r="A39" s="22" t="s">
        <v>35</v>
      </c>
      <c r="B39" s="16" t="s">
        <v>36</v>
      </c>
      <c r="C39" s="23"/>
      <c r="D39" s="23"/>
      <c r="E39" s="24"/>
      <c r="F39" s="24"/>
      <c r="G39" s="25"/>
      <c r="H39" s="25"/>
      <c r="I39" s="25"/>
      <c r="J39" s="25"/>
      <c r="K39" s="25"/>
      <c r="L39" s="2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" customHeight="1" x14ac:dyDescent="0.25">
      <c r="A40" s="26" t="s">
        <v>37</v>
      </c>
      <c r="B40" s="26">
        <v>355</v>
      </c>
      <c r="C40" s="27">
        <v>123</v>
      </c>
      <c r="D40" s="28">
        <f>IF((I40=0),"",(C40/I40))</f>
        <v>0.6029411764705882</v>
      </c>
      <c r="E40" s="29">
        <v>69</v>
      </c>
      <c r="F40" s="30">
        <f>IF((I40=0),"",(E40/I40))</f>
        <v>0.33823529411764708</v>
      </c>
      <c r="G40" s="26">
        <v>12</v>
      </c>
      <c r="H40" s="31">
        <f>IF((I40=0),"",(G40/I40))</f>
        <v>5.8823529411764705E-2</v>
      </c>
      <c r="I40" s="26">
        <f>SUM(C40,E40,G40)</f>
        <v>204</v>
      </c>
      <c r="J40" s="31">
        <f>IF((B40=0),"",(I40/B40))</f>
        <v>0.57464788732394367</v>
      </c>
      <c r="K40" s="26">
        <f>B40-I40</f>
        <v>151</v>
      </c>
      <c r="L40" s="31">
        <f>IF((B40=0),"",(K40/B40))</f>
        <v>0.42535211267605633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" customHeight="1" x14ac:dyDescent="0.25">
      <c r="A41" s="26" t="s">
        <v>38</v>
      </c>
      <c r="B41" s="26">
        <v>335</v>
      </c>
      <c r="C41" s="27">
        <v>113</v>
      </c>
      <c r="D41" s="28">
        <f>IF((I41=0),"",(C41/I41))</f>
        <v>0.56499999999999995</v>
      </c>
      <c r="E41" s="29">
        <v>82</v>
      </c>
      <c r="F41" s="30">
        <f>IF((I41=0),"",(E41/I41))</f>
        <v>0.41</v>
      </c>
      <c r="G41" s="26">
        <v>5</v>
      </c>
      <c r="H41" s="31">
        <f>IF((I41=0),"",(G41/I41))</f>
        <v>2.5000000000000001E-2</v>
      </c>
      <c r="I41" s="26">
        <f>SUM(C41,E41,G41)</f>
        <v>200</v>
      </c>
      <c r="J41" s="31">
        <f>IF((B41=0),"",(I41/B41))</f>
        <v>0.59701492537313428</v>
      </c>
      <c r="K41" s="26">
        <f>B41-I41</f>
        <v>135</v>
      </c>
      <c r="L41" s="31">
        <f>IF((B41=0),"",(K41/B41))</f>
        <v>0.40298507462686567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" customHeight="1" x14ac:dyDescent="0.25">
      <c r="A42" s="26" t="s">
        <v>39</v>
      </c>
      <c r="B42" s="26">
        <v>271</v>
      </c>
      <c r="C42" s="27">
        <v>76</v>
      </c>
      <c r="D42" s="28">
        <f>IF((I42=0),"",(C42/I42))</f>
        <v>0.48717948717948717</v>
      </c>
      <c r="E42" s="29">
        <v>77</v>
      </c>
      <c r="F42" s="30">
        <f>IF((I42=0),"",(E42/I42))</f>
        <v>0.49358974358974361</v>
      </c>
      <c r="G42" s="26">
        <v>3</v>
      </c>
      <c r="H42" s="31">
        <f>IF((I42=0),"",(G42/I42))</f>
        <v>1.9230769230769232E-2</v>
      </c>
      <c r="I42" s="26">
        <f>SUM(C42,E42,G42)</f>
        <v>156</v>
      </c>
      <c r="J42" s="31">
        <f>IF((B42=0),"",(I42/B42))</f>
        <v>0.57564575645756455</v>
      </c>
      <c r="K42" s="26">
        <f>B42-I42</f>
        <v>115</v>
      </c>
      <c r="L42" s="31">
        <f>IF((B42=0),"",(K42/B42))</f>
        <v>0.42435424354243545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" customHeight="1" x14ac:dyDescent="0.25">
      <c r="A43" s="16" t="s">
        <v>16</v>
      </c>
      <c r="B43" s="16">
        <f>SUM(B40:B42)</f>
        <v>961</v>
      </c>
      <c r="C43" s="17">
        <f>SUM(C40:C42)</f>
        <v>312</v>
      </c>
      <c r="D43" s="18">
        <f>IF((I43=0),"",(C43/I43))</f>
        <v>0.55714285714285716</v>
      </c>
      <c r="E43" s="19">
        <f>SUM(E40:E42)</f>
        <v>228</v>
      </c>
      <c r="F43" s="20">
        <f>IF((I43=0),"",(E43/I43))</f>
        <v>0.40714285714285714</v>
      </c>
      <c r="G43" s="16">
        <f>SUM(G40:G42)</f>
        <v>20</v>
      </c>
      <c r="H43" s="21">
        <f>IF((I43=0),"",(G43/I43))</f>
        <v>3.5714285714285712E-2</v>
      </c>
      <c r="I43" s="16">
        <f>SUM(I40:I42)</f>
        <v>560</v>
      </c>
      <c r="J43" s="21">
        <f>IF((B43=0),"",(I43/B43))</f>
        <v>0.58272632674297609</v>
      </c>
      <c r="K43" s="16">
        <f>B43-I43</f>
        <v>401</v>
      </c>
      <c r="L43" s="21">
        <f>IF((B43=0),"",(K43/B43))</f>
        <v>0.41727367325702391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" customHeight="1" x14ac:dyDescent="0.25">
      <c r="A44" s="16" t="s">
        <v>17</v>
      </c>
      <c r="B44" s="16">
        <v>10</v>
      </c>
      <c r="C44" s="17"/>
      <c r="D44" s="18"/>
      <c r="E44" s="19"/>
      <c r="F44" s="20"/>
      <c r="G44" s="16"/>
      <c r="H44" s="21"/>
      <c r="I44" s="16"/>
      <c r="J44" s="21"/>
      <c r="K44" s="16"/>
      <c r="L44" s="21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" customHeight="1" x14ac:dyDescent="0.25">
      <c r="A45" s="22" t="s">
        <v>40</v>
      </c>
      <c r="B45" s="16" t="s">
        <v>41</v>
      </c>
      <c r="C45" s="23"/>
      <c r="D45" s="23"/>
      <c r="E45" s="24"/>
      <c r="F45" s="24"/>
      <c r="G45" s="25"/>
      <c r="H45" s="25"/>
      <c r="I45" s="25"/>
      <c r="J45" s="25"/>
      <c r="K45" s="25"/>
      <c r="L45" s="2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" customHeight="1" x14ac:dyDescent="0.25">
      <c r="A46" s="26" t="s">
        <v>37</v>
      </c>
      <c r="B46" s="26">
        <v>353</v>
      </c>
      <c r="C46" s="27">
        <v>74</v>
      </c>
      <c r="D46" s="28">
        <f>IF((I46=0),"",(C46/I46))</f>
        <v>0.33636363636363636</v>
      </c>
      <c r="E46" s="29">
        <v>145</v>
      </c>
      <c r="F46" s="30">
        <f>IF((I46=0),"",(E46/I46))</f>
        <v>0.65909090909090906</v>
      </c>
      <c r="G46" s="26">
        <v>1</v>
      </c>
      <c r="H46" s="31">
        <f>IF((I46=0),"",(G46/I46))</f>
        <v>4.5454545454545452E-3</v>
      </c>
      <c r="I46" s="26">
        <f>SUM(C46,E46,G46)</f>
        <v>220</v>
      </c>
      <c r="J46" s="31">
        <f>IF((B46=0),"",(I46/B46))</f>
        <v>0.62322946175637395</v>
      </c>
      <c r="K46" s="26">
        <f>B46-I46</f>
        <v>133</v>
      </c>
      <c r="L46" s="31">
        <f>IF((B46=0),"",(K46/B46))</f>
        <v>0.37677053824362605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" customHeight="1" x14ac:dyDescent="0.25">
      <c r="A47" s="26" t="s">
        <v>42</v>
      </c>
      <c r="B47" s="26">
        <v>324</v>
      </c>
      <c r="C47" s="27">
        <v>54</v>
      </c>
      <c r="D47" s="28">
        <f>IF((I47=0),"",(C47/I47))</f>
        <v>0.29189189189189191</v>
      </c>
      <c r="E47" s="29">
        <v>125</v>
      </c>
      <c r="F47" s="30">
        <f>IF((I47=0),"",(E47/I47))</f>
        <v>0.67567567567567566</v>
      </c>
      <c r="G47" s="26">
        <v>6</v>
      </c>
      <c r="H47" s="31">
        <f>IF((I47=0),"",(G47/I47))</f>
        <v>3.2432432432432434E-2</v>
      </c>
      <c r="I47" s="26">
        <f>SUM(C47,E47,G47)</f>
        <v>185</v>
      </c>
      <c r="J47" s="31">
        <f>IF((B47=0),"",(I47/B47))</f>
        <v>0.57098765432098764</v>
      </c>
      <c r="K47" s="26">
        <f>B47-I47</f>
        <v>139</v>
      </c>
      <c r="L47" s="31">
        <f>IF((B47=0),"",(K47/B47))</f>
        <v>0.42901234567901236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" customHeight="1" x14ac:dyDescent="0.25">
      <c r="A48" s="26" t="s">
        <v>25</v>
      </c>
      <c r="B48" s="26">
        <v>349</v>
      </c>
      <c r="C48" s="27">
        <v>78</v>
      </c>
      <c r="D48" s="28">
        <f>IF((I48=0),"",(C48/I48))</f>
        <v>0.39593908629441626</v>
      </c>
      <c r="E48" s="29">
        <v>112</v>
      </c>
      <c r="F48" s="30">
        <f>IF((I48=0),"",(E48/I48))</f>
        <v>0.56852791878172593</v>
      </c>
      <c r="G48" s="26">
        <v>7</v>
      </c>
      <c r="H48" s="31">
        <f>IF((I48=0),"",(G48/I48))</f>
        <v>3.553299492385787E-2</v>
      </c>
      <c r="I48" s="26">
        <f>SUM(C48,E48,G48)</f>
        <v>197</v>
      </c>
      <c r="J48" s="31">
        <f>IF((B48=0),"",(I48/B48))</f>
        <v>0.5644699140401146</v>
      </c>
      <c r="K48" s="26">
        <f>B48-I48</f>
        <v>152</v>
      </c>
      <c r="L48" s="31">
        <f>IF((B48=0),"",(K48/B48))</f>
        <v>0.4355300859598854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" customHeight="1" x14ac:dyDescent="0.25">
      <c r="A49" s="16" t="s">
        <v>16</v>
      </c>
      <c r="B49" s="16">
        <f>SUM(B46:B48)</f>
        <v>1026</v>
      </c>
      <c r="C49" s="17">
        <f>SUM(C46:C48)</f>
        <v>206</v>
      </c>
      <c r="D49" s="18">
        <f>IF((I49=0),"",(C49/I49))</f>
        <v>0.34219269102990035</v>
      </c>
      <c r="E49" s="19">
        <f>SUM(E46:E48)</f>
        <v>382</v>
      </c>
      <c r="F49" s="20">
        <f>IF((I49=0),"",(E49/I49))</f>
        <v>0.63455149501661134</v>
      </c>
      <c r="G49" s="16">
        <f>SUM(G46:G48)</f>
        <v>14</v>
      </c>
      <c r="H49" s="21">
        <f>IF((I49=0),"",(G49/I49))</f>
        <v>2.3255813953488372E-2</v>
      </c>
      <c r="I49" s="16">
        <f>SUM(I46:I48)</f>
        <v>602</v>
      </c>
      <c r="J49" s="21">
        <f>IF((B49=0),"",(I49/B49))</f>
        <v>0.58674463937621835</v>
      </c>
      <c r="K49" s="16">
        <f>B49-I49</f>
        <v>424</v>
      </c>
      <c r="L49" s="21">
        <f>IF((B49=0),"",(K49/B49))</f>
        <v>0.41325536062378165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" customHeight="1" x14ac:dyDescent="0.25">
      <c r="A50" s="16" t="s">
        <v>17</v>
      </c>
      <c r="B50" s="16">
        <v>12</v>
      </c>
      <c r="C50" s="17"/>
      <c r="D50" s="18"/>
      <c r="E50" s="19"/>
      <c r="F50" s="20"/>
      <c r="G50" s="16"/>
      <c r="H50" s="21"/>
      <c r="I50" s="16"/>
      <c r="J50" s="21"/>
      <c r="K50" s="16"/>
      <c r="L50" s="21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" customHeight="1" x14ac:dyDescent="0.25">
      <c r="A51" s="22" t="s">
        <v>43</v>
      </c>
      <c r="B51" s="16" t="s">
        <v>44</v>
      </c>
      <c r="C51" s="23"/>
      <c r="D51" s="23"/>
      <c r="E51" s="24"/>
      <c r="F51" s="24"/>
      <c r="G51" s="25"/>
      <c r="H51" s="25"/>
      <c r="I51" s="25"/>
      <c r="J51" s="25"/>
      <c r="K51" s="25"/>
      <c r="L51" s="2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" customHeight="1" x14ac:dyDescent="0.25">
      <c r="A52" s="26" t="s">
        <v>45</v>
      </c>
      <c r="B52" s="26">
        <v>425</v>
      </c>
      <c r="C52" s="27">
        <v>141</v>
      </c>
      <c r="D52" s="28">
        <f>IF((I52=0),"",(C52/I52))</f>
        <v>0.5280898876404494</v>
      </c>
      <c r="E52" s="29">
        <v>126</v>
      </c>
      <c r="F52" s="30">
        <f>IF((I52=0),"",(E52/I52))</f>
        <v>0.47191011235955055</v>
      </c>
      <c r="G52" s="26">
        <v>0</v>
      </c>
      <c r="H52" s="31">
        <f>IF((I52=0),"",(G52/I52))</f>
        <v>0</v>
      </c>
      <c r="I52" s="26">
        <f>SUM(C52,E52,G52)</f>
        <v>267</v>
      </c>
      <c r="J52" s="31">
        <f>IF((B52=0),"",(I52/B52))</f>
        <v>0.62823529411764711</v>
      </c>
      <c r="K52" s="26">
        <f>B52-I52</f>
        <v>158</v>
      </c>
      <c r="L52" s="31">
        <f>IF((B52=0),"",(K52/B52))</f>
        <v>0.37176470588235294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" customHeight="1" x14ac:dyDescent="0.25">
      <c r="A53" s="26" t="s">
        <v>46</v>
      </c>
      <c r="B53" s="26">
        <v>468</v>
      </c>
      <c r="C53" s="27">
        <v>133</v>
      </c>
      <c r="D53" s="28">
        <f>IF((I53=0),"",(C53/I53))</f>
        <v>0.44781144781144783</v>
      </c>
      <c r="E53" s="29">
        <v>159</v>
      </c>
      <c r="F53" s="30">
        <f>IF((I53=0),"",(E53/I53))</f>
        <v>0.53535353535353536</v>
      </c>
      <c r="G53" s="26">
        <v>5</v>
      </c>
      <c r="H53" s="31">
        <f>IF((I53=0),"",(G53/I53))</f>
        <v>1.6835016835016835E-2</v>
      </c>
      <c r="I53" s="26">
        <f>SUM(C53,E53,G53)</f>
        <v>297</v>
      </c>
      <c r="J53" s="31">
        <f>IF((B53=0),"",(I53/B53))</f>
        <v>0.63461538461538458</v>
      </c>
      <c r="K53" s="26">
        <f>B53-I53</f>
        <v>171</v>
      </c>
      <c r="L53" s="31">
        <f>IF((B53=0),"",(K53/B53))</f>
        <v>0.36538461538461536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" customHeight="1" x14ac:dyDescent="0.25">
      <c r="A54" s="16" t="s">
        <v>16</v>
      </c>
      <c r="B54" s="16">
        <f>SUM(B52:B53)</f>
        <v>893</v>
      </c>
      <c r="C54" s="17">
        <f>SUM(C52:C53)</f>
        <v>274</v>
      </c>
      <c r="D54" s="18">
        <f>IF((I54=0),"",(C54/I54))</f>
        <v>0.48581560283687941</v>
      </c>
      <c r="E54" s="19">
        <f>SUM(E52:E53)</f>
        <v>285</v>
      </c>
      <c r="F54" s="20">
        <f>IF((I54=0),"",(E54/I54))</f>
        <v>0.50531914893617025</v>
      </c>
      <c r="G54" s="16">
        <f>SUM(G52:G53)</f>
        <v>5</v>
      </c>
      <c r="H54" s="21">
        <f>IF((I54=0),"",(G54/I54))</f>
        <v>8.8652482269503553E-3</v>
      </c>
      <c r="I54" s="16">
        <f>SUM(I52:I53)</f>
        <v>564</v>
      </c>
      <c r="J54" s="21">
        <f>IF((B54=0),"",(I54/B54))</f>
        <v>0.63157894736842102</v>
      </c>
      <c r="K54" s="16">
        <f>B54-I54</f>
        <v>329</v>
      </c>
      <c r="L54" s="21">
        <f>IF((B54=0),"",(K54/B54))</f>
        <v>0.36842105263157893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34" t="s">
        <v>17</v>
      </c>
      <c r="B55" s="34">
        <v>11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</sheetData>
  <mergeCells count="10">
    <mergeCell ref="A1:L1"/>
    <mergeCell ref="C2:D2"/>
    <mergeCell ref="E2:F2"/>
    <mergeCell ref="G2:L2"/>
    <mergeCell ref="A3:B3"/>
    <mergeCell ref="C3:D3"/>
    <mergeCell ref="E3:F3"/>
    <mergeCell ref="G3:H3"/>
    <mergeCell ref="I3:J3"/>
    <mergeCell ref="K3:L3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I_Choiseul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2020-06-24T01:49:47Z</dcterms:created>
  <dcterms:modified xsi:type="dcterms:W3CDTF">2020-06-24T01:50:10Z</dcterms:modified>
</cp:coreProperties>
</file>