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O_Dennery_Sou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I26" i="1"/>
  <c r="G26" i="1"/>
  <c r="E26" i="1"/>
  <c r="E4" i="1" s="1"/>
  <c r="C26" i="1"/>
  <c r="B26" i="1"/>
  <c r="M25" i="1"/>
  <c r="N25" i="1" s="1"/>
  <c r="K25" i="1"/>
  <c r="H25" i="1" s="1"/>
  <c r="J25" i="1"/>
  <c r="F25" i="1"/>
  <c r="D25" i="1"/>
  <c r="M24" i="1"/>
  <c r="N24" i="1" s="1"/>
  <c r="K24" i="1"/>
  <c r="H24" i="1" s="1"/>
  <c r="J24" i="1"/>
  <c r="F24" i="1"/>
  <c r="D24" i="1"/>
  <c r="M23" i="1"/>
  <c r="N23" i="1" s="1"/>
  <c r="K23" i="1"/>
  <c r="H23" i="1" s="1"/>
  <c r="J23" i="1"/>
  <c r="D23" i="1"/>
  <c r="M22" i="1"/>
  <c r="N22" i="1" s="1"/>
  <c r="K22" i="1"/>
  <c r="H22" i="1" s="1"/>
  <c r="J22" i="1"/>
  <c r="D22" i="1"/>
  <c r="K19" i="1"/>
  <c r="H19" i="1" s="1"/>
  <c r="J19" i="1"/>
  <c r="I19" i="1"/>
  <c r="G19" i="1"/>
  <c r="E19" i="1"/>
  <c r="C19" i="1"/>
  <c r="B19" i="1"/>
  <c r="M18" i="1"/>
  <c r="N18" i="1" s="1"/>
  <c r="L18" i="1"/>
  <c r="K18" i="1"/>
  <c r="H18" i="1" s="1"/>
  <c r="J18" i="1"/>
  <c r="F18" i="1"/>
  <c r="D18" i="1"/>
  <c r="M17" i="1"/>
  <c r="N17" i="1" s="1"/>
  <c r="L17" i="1"/>
  <c r="K17" i="1"/>
  <c r="H17" i="1" s="1"/>
  <c r="J17" i="1"/>
  <c r="F17" i="1"/>
  <c r="D17" i="1"/>
  <c r="M16" i="1"/>
  <c r="N16" i="1" s="1"/>
  <c r="L16" i="1"/>
  <c r="K16" i="1"/>
  <c r="H16" i="1" s="1"/>
  <c r="J16" i="1"/>
  <c r="F16" i="1"/>
  <c r="D16" i="1"/>
  <c r="M15" i="1"/>
  <c r="N15" i="1" s="1"/>
  <c r="L15" i="1"/>
  <c r="K15" i="1"/>
  <c r="H15" i="1" s="1"/>
  <c r="J15" i="1"/>
  <c r="F15" i="1"/>
  <c r="D15" i="1"/>
  <c r="M14" i="1"/>
  <c r="N14" i="1" s="1"/>
  <c r="L14" i="1"/>
  <c r="K14" i="1"/>
  <c r="H14" i="1" s="1"/>
  <c r="J14" i="1"/>
  <c r="F14" i="1"/>
  <c r="D14" i="1"/>
  <c r="M13" i="1"/>
  <c r="N13" i="1" s="1"/>
  <c r="L13" i="1"/>
  <c r="K13" i="1"/>
  <c r="H13" i="1" s="1"/>
  <c r="J13" i="1"/>
  <c r="F13" i="1"/>
  <c r="D13" i="1"/>
  <c r="M12" i="1"/>
  <c r="N12" i="1" s="1"/>
  <c r="L12" i="1"/>
  <c r="K12" i="1"/>
  <c r="H12" i="1" s="1"/>
  <c r="J12" i="1"/>
  <c r="F12" i="1"/>
  <c r="D12" i="1"/>
  <c r="L9" i="1"/>
  <c r="K9" i="1"/>
  <c r="F9" i="1" s="1"/>
  <c r="J9" i="1"/>
  <c r="I9" i="1"/>
  <c r="G9" i="1"/>
  <c r="G4" i="1" s="1"/>
  <c r="E9" i="1"/>
  <c r="D9" i="1"/>
  <c r="C9" i="1"/>
  <c r="C4" i="1" s="1"/>
  <c r="B9" i="1"/>
  <c r="N9" i="1" s="1"/>
  <c r="M8" i="1"/>
  <c r="N8" i="1" s="1"/>
  <c r="L8" i="1"/>
  <c r="K8" i="1"/>
  <c r="J8" i="1"/>
  <c r="H8" i="1"/>
  <c r="F8" i="1"/>
  <c r="D8" i="1"/>
  <c r="M7" i="1"/>
  <c r="N7" i="1" s="1"/>
  <c r="L7" i="1"/>
  <c r="K7" i="1"/>
  <c r="J7" i="1"/>
  <c r="H7" i="1"/>
  <c r="F7" i="1"/>
  <c r="D7" i="1"/>
  <c r="M6" i="1"/>
  <c r="M9" i="1" s="1"/>
  <c r="L6" i="1"/>
  <c r="K6" i="1"/>
  <c r="J6" i="1"/>
  <c r="H6" i="1"/>
  <c r="F6" i="1"/>
  <c r="D6" i="1"/>
  <c r="I4" i="1"/>
  <c r="H9" i="1" l="1"/>
  <c r="N26" i="1"/>
  <c r="N6" i="1"/>
  <c r="D19" i="1"/>
  <c r="L19" i="1"/>
  <c r="L22" i="1"/>
  <c r="L23" i="1"/>
  <c r="L24" i="1"/>
  <c r="L25" i="1"/>
  <c r="M19" i="1"/>
  <c r="N19" i="1" s="1"/>
  <c r="F19" i="1"/>
  <c r="B4" i="1"/>
  <c r="F22" i="1"/>
  <c r="F23" i="1"/>
  <c r="K26" i="1"/>
  <c r="L26" i="1" s="1"/>
  <c r="K4" i="1"/>
  <c r="L4" i="1" l="1"/>
  <c r="M4" i="1"/>
  <c r="N4" i="1" s="1"/>
  <c r="J4" i="1"/>
  <c r="D4" i="1"/>
  <c r="H4" i="1"/>
  <c r="F4" i="1"/>
  <c r="D26" i="1"/>
  <c r="J26" i="1"/>
  <c r="H26" i="1"/>
  <c r="F26" i="1"/>
</calcChain>
</file>

<file path=xl/sharedStrings.xml><?xml version="1.0" encoding="utf-8"?>
<sst xmlns="http://schemas.openxmlformats.org/spreadsheetml/2006/main" count="38" uniqueCount="32">
  <si>
    <t>O - DENNERY SOUTH</t>
  </si>
  <si>
    <t>Candidates</t>
  </si>
  <si>
    <t>G. JEROME</t>
  </si>
  <si>
    <t>E. ESTEPHANE</t>
  </si>
  <si>
    <t>C. CELESTIN</t>
  </si>
  <si>
    <t>Total Electors</t>
  </si>
  <si>
    <t>SLP</t>
  </si>
  <si>
    <t>UWP</t>
  </si>
  <si>
    <t>INDEP.</t>
  </si>
  <si>
    <t>Rejected</t>
  </si>
  <si>
    <t>Votes Cast</t>
  </si>
  <si>
    <t>Not Cast</t>
  </si>
  <si>
    <t>O1</t>
  </si>
  <si>
    <t>LA CAYE DAY CARE CENTRE</t>
  </si>
  <si>
    <t>A-E</t>
  </si>
  <si>
    <t>F-L</t>
  </si>
  <si>
    <t>M-Z</t>
  </si>
  <si>
    <t>Sub</t>
  </si>
  <si>
    <t>Police</t>
  </si>
  <si>
    <t>O2</t>
  </si>
  <si>
    <t>DENNERY INFANT SCHOOL</t>
  </si>
  <si>
    <t>A-C</t>
  </si>
  <si>
    <t>D-E</t>
  </si>
  <si>
    <t>F-G</t>
  </si>
  <si>
    <t>H-K</t>
  </si>
  <si>
    <t>L-O</t>
  </si>
  <si>
    <t>P-R</t>
  </si>
  <si>
    <t>S-Z</t>
  </si>
  <si>
    <t>O3</t>
  </si>
  <si>
    <t>DENNERY SECONDARY SCHOOL</t>
  </si>
  <si>
    <t>F-J</t>
  </si>
  <si>
    <t>K-R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</si>
</sst>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0" fontId="5" fillId="4" borderId="4" xfId="0" applyFont="1" applyFill="1" applyBorder="1"/>
    <xf numFmtId="10" fontId="5" fillId="4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0" fontId="0" fillId="4" borderId="4" xfId="0" applyFont="1" applyFill="1" applyBorder="1"/>
    <xf numFmtId="10" fontId="0" fillId="4" borderId="4" xfId="0" applyNumberFormat="1" applyFont="1" applyFill="1" applyBorder="1"/>
    <xf numFmtId="10" fontId="0" fillId="0" borderId="4" xfId="0" applyNumberFormat="1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2" sqref="B32"/>
    </sheetView>
  </sheetViews>
  <sheetFormatPr defaultColWidth="17.33203125" defaultRowHeight="15" customHeight="1" x14ac:dyDescent="0.25"/>
  <cols>
    <col min="1" max="1" width="6.109375" style="5" customWidth="1"/>
    <col min="2" max="2" width="8.33203125" style="5" customWidth="1"/>
    <col min="3" max="3" width="8.88671875" style="5" customWidth="1"/>
    <col min="4" max="4" width="9.5546875" style="5" customWidth="1"/>
    <col min="5" max="5" width="8.44140625" style="5" customWidth="1"/>
    <col min="6" max="6" width="9.44140625" style="5" customWidth="1"/>
    <col min="7" max="7" width="6.109375" style="5" customWidth="1"/>
    <col min="8" max="8" width="9.109375" style="5" customWidth="1"/>
    <col min="9" max="9" width="10.109375" style="5" customWidth="1"/>
    <col min="10" max="10" width="10.33203125" style="5" customWidth="1"/>
    <col min="11" max="11" width="8.88671875" style="5" customWidth="1"/>
    <col min="12" max="13" width="10.44140625" style="5" customWidth="1"/>
    <col min="14" max="14" width="12.6640625" style="5" customWidth="1"/>
    <col min="15" max="24" width="11.44140625" style="5" customWidth="1"/>
    <col min="25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 t="s">
        <v>4</v>
      </c>
      <c r="H2" s="12"/>
      <c r="I2" s="13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14" t="s">
        <v>5</v>
      </c>
      <c r="B3" s="3"/>
      <c r="C3" s="15" t="s">
        <v>6</v>
      </c>
      <c r="D3" s="8"/>
      <c r="E3" s="16" t="s">
        <v>7</v>
      </c>
      <c r="F3" s="10"/>
      <c r="G3" s="17" t="s">
        <v>8</v>
      </c>
      <c r="H3" s="12"/>
      <c r="I3" s="18" t="s">
        <v>9</v>
      </c>
      <c r="J3" s="3"/>
      <c r="K3" s="18" t="s">
        <v>10</v>
      </c>
      <c r="L3" s="3"/>
      <c r="M3" s="18" t="s">
        <v>11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19"/>
      <c r="B4" s="19">
        <f>+B9+B10+B19+B20+B26+B27</f>
        <v>5021</v>
      </c>
      <c r="C4" s="20">
        <f>SUM(C9,C19,C26,C27)</f>
        <v>1317</v>
      </c>
      <c r="D4" s="21">
        <f>IF((K4=0),"",(C4/K4))</f>
        <v>0.44811160258591359</v>
      </c>
      <c r="E4" s="22">
        <f>SUM(E9,E19,E26,E27)</f>
        <v>1464</v>
      </c>
      <c r="F4" s="23">
        <f>IF((K4=0),"",(E4/K4))</f>
        <v>0.49812861517522966</v>
      </c>
      <c r="G4" s="24">
        <f>SUM(G9,G19,G26,G27)</f>
        <v>7</v>
      </c>
      <c r="H4" s="25">
        <f>IF((K4=0),"",(G4/K4))</f>
        <v>2.3817625042531474E-3</v>
      </c>
      <c r="I4" s="19">
        <f>SUM(I9,I19,I26,I27)</f>
        <v>151</v>
      </c>
      <c r="J4" s="26">
        <f>IF((K4=0),"",(I4/K4))</f>
        <v>5.1378019734603604E-2</v>
      </c>
      <c r="K4" s="19">
        <f>SUM(K9,K19,K26,K27)</f>
        <v>2939</v>
      </c>
      <c r="L4" s="26">
        <f>IF((B4=0),"",(K4/B4))</f>
        <v>0.58534156542521409</v>
      </c>
      <c r="M4" s="19">
        <f>B4-K4</f>
        <v>2082</v>
      </c>
      <c r="N4" s="26">
        <f>IF((B4=0),"",(M4/B4))</f>
        <v>0.41465843457478591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27" t="s">
        <v>12</v>
      </c>
      <c r="B5" s="19" t="s">
        <v>13</v>
      </c>
      <c r="C5" s="28"/>
      <c r="D5" s="28"/>
      <c r="E5" s="29"/>
      <c r="F5" s="29"/>
      <c r="G5" s="30"/>
      <c r="H5" s="30"/>
      <c r="I5" s="31"/>
      <c r="J5" s="31"/>
      <c r="K5" s="31"/>
      <c r="L5" s="31"/>
      <c r="M5" s="31"/>
      <c r="N5" s="3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32" t="s">
        <v>14</v>
      </c>
      <c r="B6" s="32">
        <v>387</v>
      </c>
      <c r="C6" s="33">
        <v>114</v>
      </c>
      <c r="D6" s="34">
        <f>IF((K6=0),"",(C6/K6))</f>
        <v>0.51818181818181819</v>
      </c>
      <c r="E6" s="35">
        <v>98</v>
      </c>
      <c r="F6" s="36">
        <f>IF((K6=0),"",(E6/K6))</f>
        <v>0.44545454545454544</v>
      </c>
      <c r="G6" s="37">
        <v>0</v>
      </c>
      <c r="H6" s="38">
        <f>IF((K6=0),"",(G6/K6))</f>
        <v>0</v>
      </c>
      <c r="I6" s="32">
        <v>8</v>
      </c>
      <c r="J6" s="39">
        <f>IF((K6=0),"",(I6/K6))</f>
        <v>3.6363636363636362E-2</v>
      </c>
      <c r="K6" s="32">
        <f>SUM(C6,E6,G6,I6)</f>
        <v>220</v>
      </c>
      <c r="L6" s="39">
        <f>IF((B6=0),"",(K6/B6))</f>
        <v>0.5684754521963824</v>
      </c>
      <c r="M6" s="32">
        <f>B6-K6</f>
        <v>167</v>
      </c>
      <c r="N6" s="39">
        <f>IF((B6=0),"",(M6/B6))</f>
        <v>0.4315245478036176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32" t="s">
        <v>15</v>
      </c>
      <c r="B7" s="32">
        <v>310</v>
      </c>
      <c r="C7" s="33">
        <v>70</v>
      </c>
      <c r="D7" s="34">
        <f>IF((K7=0),"",(C7/K7))</f>
        <v>0.40462427745664742</v>
      </c>
      <c r="E7" s="35">
        <v>99</v>
      </c>
      <c r="F7" s="36">
        <f>IF((K7=0),"",(E7/K7))</f>
        <v>0.5722543352601156</v>
      </c>
      <c r="G7" s="37">
        <v>1</v>
      </c>
      <c r="H7" s="38">
        <f>IF((K7=0),"",(G7/K7))</f>
        <v>5.7803468208092483E-3</v>
      </c>
      <c r="I7" s="32">
        <v>3</v>
      </c>
      <c r="J7" s="39">
        <f>IF((K7=0),"",(I7/K7))</f>
        <v>1.7341040462427744E-2</v>
      </c>
      <c r="K7" s="32">
        <f>SUM(C7,E7,G7,I7)</f>
        <v>173</v>
      </c>
      <c r="L7" s="39">
        <f>IF((B7=0),"",(K7/B7))</f>
        <v>0.5580645161290323</v>
      </c>
      <c r="M7" s="32">
        <f>B7-K7</f>
        <v>137</v>
      </c>
      <c r="N7" s="39">
        <f>IF((B7=0),"",(M7/B7))</f>
        <v>0.44193548387096776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32" t="s">
        <v>16</v>
      </c>
      <c r="B8" s="32">
        <v>366</v>
      </c>
      <c r="C8" s="33">
        <v>100</v>
      </c>
      <c r="D8" s="34">
        <f>IF((K8=0),"",(C8/K8))</f>
        <v>0.46082949308755761</v>
      </c>
      <c r="E8" s="35">
        <v>110</v>
      </c>
      <c r="F8" s="36">
        <f>IF((K8=0),"",(E8/K8))</f>
        <v>0.50691244239631339</v>
      </c>
      <c r="G8" s="37">
        <v>0</v>
      </c>
      <c r="H8" s="38">
        <f>IF((K8=0),"",(G8/K8))</f>
        <v>0</v>
      </c>
      <c r="I8" s="32">
        <v>7</v>
      </c>
      <c r="J8" s="39">
        <f>IF((K8=0),"",(I8/K8))</f>
        <v>3.2258064516129031E-2</v>
      </c>
      <c r="K8" s="32">
        <f>SUM(C8,E8,G8,I8)</f>
        <v>217</v>
      </c>
      <c r="L8" s="39">
        <f>IF((B8=0),"",(K8/B8))</f>
        <v>0.59289617486338797</v>
      </c>
      <c r="M8" s="32">
        <f>B8-K8</f>
        <v>149</v>
      </c>
      <c r="N8" s="39">
        <f>IF((B8=0),"",(M8/B8))</f>
        <v>0.40710382513661203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19" t="s">
        <v>17</v>
      </c>
      <c r="B9" s="19">
        <f>SUM(B6:B8)</f>
        <v>1063</v>
      </c>
      <c r="C9" s="20">
        <f>SUM(C6:C8)</f>
        <v>284</v>
      </c>
      <c r="D9" s="21">
        <f>IF((K9=0),"",(C9/K9))</f>
        <v>0.46557377049180326</v>
      </c>
      <c r="E9" s="22">
        <f>SUM(E6:E8)</f>
        <v>307</v>
      </c>
      <c r="F9" s="23">
        <f>IF((K9=0),"",(E9/K9))</f>
        <v>0.50327868852459012</v>
      </c>
      <c r="G9" s="24">
        <f>SUM(G6:G8)</f>
        <v>1</v>
      </c>
      <c r="H9" s="25">
        <f>IF((K9=0),"",(G9/K9))</f>
        <v>1.639344262295082E-3</v>
      </c>
      <c r="I9" s="19">
        <f>SUM(I6:I8)</f>
        <v>18</v>
      </c>
      <c r="J9" s="26">
        <f>IF((K9=0),"",(I9/K9))</f>
        <v>2.9508196721311476E-2</v>
      </c>
      <c r="K9" s="19">
        <f>SUM(K6:K8)</f>
        <v>610</v>
      </c>
      <c r="L9" s="26">
        <f>IF((B9=0),"",(K9/B9))</f>
        <v>0.57384760112888056</v>
      </c>
      <c r="M9" s="19">
        <f>SUM(M6:M8)</f>
        <v>453</v>
      </c>
      <c r="N9" s="26">
        <f>IF((B9=0),"",(M9/B9))</f>
        <v>0.4261523988711195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19" t="s">
        <v>18</v>
      </c>
      <c r="B10" s="19">
        <v>10</v>
      </c>
      <c r="C10" s="20"/>
      <c r="D10" s="21"/>
      <c r="E10" s="22"/>
      <c r="F10" s="23"/>
      <c r="G10" s="24"/>
      <c r="H10" s="25"/>
      <c r="I10" s="19"/>
      <c r="J10" s="26"/>
      <c r="K10" s="19"/>
      <c r="L10" s="26"/>
      <c r="M10" s="19"/>
      <c r="N10" s="2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27" t="s">
        <v>19</v>
      </c>
      <c r="B11" s="19" t="s">
        <v>20</v>
      </c>
      <c r="C11" s="28"/>
      <c r="D11" s="28"/>
      <c r="E11" s="29"/>
      <c r="F11" s="29"/>
      <c r="G11" s="30"/>
      <c r="H11" s="30"/>
      <c r="I11" s="31"/>
      <c r="J11" s="31"/>
      <c r="K11" s="31"/>
      <c r="L11" s="31"/>
      <c r="M11" s="31"/>
      <c r="N11" s="3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32" t="s">
        <v>21</v>
      </c>
      <c r="B12" s="32">
        <v>399</v>
      </c>
      <c r="C12" s="33">
        <v>84</v>
      </c>
      <c r="D12" s="34">
        <f t="shared" ref="D12:D19" si="0">IF((K12=0),"",(C12/K12))</f>
        <v>0.38181818181818183</v>
      </c>
      <c r="E12" s="35">
        <v>123</v>
      </c>
      <c r="F12" s="36">
        <f t="shared" ref="F12:F19" si="1">IF((K12=0),"",(E12/K12))</f>
        <v>0.55909090909090908</v>
      </c>
      <c r="G12" s="37">
        <v>2</v>
      </c>
      <c r="H12" s="38">
        <f t="shared" ref="H12:H19" si="2">IF((K12=0),"",(G12/K12))</f>
        <v>9.0909090909090905E-3</v>
      </c>
      <c r="I12" s="32">
        <v>11</v>
      </c>
      <c r="J12" s="39">
        <f t="shared" ref="J12:J19" si="3">IF((K12=0),"",(I12/K12))</f>
        <v>0.05</v>
      </c>
      <c r="K12" s="32">
        <f t="shared" ref="K12:K18" si="4">SUM(C12,E12,G12,I12)</f>
        <v>220</v>
      </c>
      <c r="L12" s="39">
        <f t="shared" ref="L12:L19" si="5">IF((B12=0),"",(K12/B12))</f>
        <v>0.55137844611528819</v>
      </c>
      <c r="M12" s="32">
        <f t="shared" ref="M12:M18" si="6">B12-K12</f>
        <v>179</v>
      </c>
      <c r="N12" s="39">
        <f t="shared" ref="N12:N19" si="7">IF((B12=0),"",(M12/B12))</f>
        <v>0.44862155388471175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32" t="s">
        <v>22</v>
      </c>
      <c r="B13" s="32">
        <v>334</v>
      </c>
      <c r="C13" s="33">
        <v>119</v>
      </c>
      <c r="D13" s="34">
        <f t="shared" si="0"/>
        <v>0.40067340067340068</v>
      </c>
      <c r="E13" s="35">
        <v>167</v>
      </c>
      <c r="F13" s="36">
        <f t="shared" si="1"/>
        <v>0.56228956228956228</v>
      </c>
      <c r="G13" s="37">
        <v>0</v>
      </c>
      <c r="H13" s="38">
        <f t="shared" si="2"/>
        <v>0</v>
      </c>
      <c r="I13" s="32">
        <v>11</v>
      </c>
      <c r="J13" s="39">
        <f t="shared" si="3"/>
        <v>3.7037037037037035E-2</v>
      </c>
      <c r="K13" s="32">
        <f t="shared" si="4"/>
        <v>297</v>
      </c>
      <c r="L13" s="39">
        <f t="shared" si="5"/>
        <v>0.8892215568862275</v>
      </c>
      <c r="M13" s="32">
        <f t="shared" si="6"/>
        <v>37</v>
      </c>
      <c r="N13" s="39">
        <f t="shared" si="7"/>
        <v>0.11077844311377245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32" t="s">
        <v>23</v>
      </c>
      <c r="B14" s="32">
        <v>414</v>
      </c>
      <c r="C14" s="33">
        <v>104</v>
      </c>
      <c r="D14" s="34">
        <f t="shared" si="0"/>
        <v>0.43514644351464438</v>
      </c>
      <c r="E14" s="35">
        <v>113</v>
      </c>
      <c r="F14" s="36">
        <f t="shared" si="1"/>
        <v>0.47280334728033474</v>
      </c>
      <c r="G14" s="37">
        <v>1</v>
      </c>
      <c r="H14" s="38">
        <f t="shared" si="2"/>
        <v>4.1841004184100415E-3</v>
      </c>
      <c r="I14" s="32">
        <v>21</v>
      </c>
      <c r="J14" s="39">
        <f t="shared" si="3"/>
        <v>8.7866108786610872E-2</v>
      </c>
      <c r="K14" s="32">
        <f t="shared" si="4"/>
        <v>239</v>
      </c>
      <c r="L14" s="39">
        <f t="shared" si="5"/>
        <v>0.57729468599033817</v>
      </c>
      <c r="M14" s="32">
        <f t="shared" si="6"/>
        <v>175</v>
      </c>
      <c r="N14" s="39">
        <f t="shared" si="7"/>
        <v>0.42270531400966183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32" t="s">
        <v>24</v>
      </c>
      <c r="B15" s="32">
        <v>375</v>
      </c>
      <c r="C15" s="33">
        <v>79</v>
      </c>
      <c r="D15" s="34">
        <f t="shared" si="0"/>
        <v>0.35426008968609868</v>
      </c>
      <c r="E15" s="35">
        <v>134</v>
      </c>
      <c r="F15" s="36">
        <f t="shared" si="1"/>
        <v>0.60089686098654704</v>
      </c>
      <c r="G15" s="37">
        <v>0</v>
      </c>
      <c r="H15" s="38">
        <f t="shared" si="2"/>
        <v>0</v>
      </c>
      <c r="I15" s="32">
        <v>10</v>
      </c>
      <c r="J15" s="39">
        <f t="shared" si="3"/>
        <v>4.4843049327354258E-2</v>
      </c>
      <c r="K15" s="32">
        <f t="shared" si="4"/>
        <v>223</v>
      </c>
      <c r="L15" s="39">
        <f t="shared" si="5"/>
        <v>0.59466666666666668</v>
      </c>
      <c r="M15" s="32">
        <f t="shared" si="6"/>
        <v>152</v>
      </c>
      <c r="N15" s="39">
        <f t="shared" si="7"/>
        <v>0.40533333333333332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32" t="s">
        <v>25</v>
      </c>
      <c r="B16" s="32">
        <v>311</v>
      </c>
      <c r="C16" s="33">
        <v>53</v>
      </c>
      <c r="D16" s="34">
        <f t="shared" si="0"/>
        <v>0.29943502824858759</v>
      </c>
      <c r="E16" s="35">
        <v>109</v>
      </c>
      <c r="F16" s="36">
        <f t="shared" si="1"/>
        <v>0.61581920903954801</v>
      </c>
      <c r="G16" s="37">
        <v>0</v>
      </c>
      <c r="H16" s="38">
        <f t="shared" si="2"/>
        <v>0</v>
      </c>
      <c r="I16" s="32">
        <v>15</v>
      </c>
      <c r="J16" s="39">
        <f t="shared" si="3"/>
        <v>8.4745762711864403E-2</v>
      </c>
      <c r="K16" s="32">
        <f t="shared" si="4"/>
        <v>177</v>
      </c>
      <c r="L16" s="39">
        <f t="shared" si="5"/>
        <v>0.56913183279742763</v>
      </c>
      <c r="M16" s="32">
        <f t="shared" si="6"/>
        <v>134</v>
      </c>
      <c r="N16" s="39">
        <f t="shared" si="7"/>
        <v>0.43086816720257237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32" t="s">
        <v>26</v>
      </c>
      <c r="B17" s="32">
        <v>379</v>
      </c>
      <c r="C17" s="33">
        <v>110</v>
      </c>
      <c r="D17" s="34">
        <f t="shared" si="0"/>
        <v>0.51162790697674421</v>
      </c>
      <c r="E17" s="35">
        <v>96</v>
      </c>
      <c r="F17" s="36">
        <f t="shared" si="1"/>
        <v>0.44651162790697674</v>
      </c>
      <c r="G17" s="37">
        <v>1</v>
      </c>
      <c r="H17" s="38">
        <f t="shared" si="2"/>
        <v>4.6511627906976744E-3</v>
      </c>
      <c r="I17" s="32">
        <v>8</v>
      </c>
      <c r="J17" s="39">
        <f t="shared" si="3"/>
        <v>3.7209302325581395E-2</v>
      </c>
      <c r="K17" s="32">
        <f t="shared" si="4"/>
        <v>215</v>
      </c>
      <c r="L17" s="39">
        <f t="shared" si="5"/>
        <v>0.56728232189973615</v>
      </c>
      <c r="M17" s="32">
        <f t="shared" si="6"/>
        <v>164</v>
      </c>
      <c r="N17" s="39">
        <f t="shared" si="7"/>
        <v>0.43271767810026385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32" t="s">
        <v>27</v>
      </c>
      <c r="B18" s="32">
        <v>413</v>
      </c>
      <c r="C18" s="33">
        <v>81</v>
      </c>
      <c r="D18" s="34">
        <f t="shared" si="0"/>
        <v>0.37674418604651161</v>
      </c>
      <c r="E18" s="35">
        <v>120</v>
      </c>
      <c r="F18" s="36">
        <f t="shared" si="1"/>
        <v>0.55813953488372092</v>
      </c>
      <c r="G18" s="37">
        <v>0</v>
      </c>
      <c r="H18" s="38">
        <f t="shared" si="2"/>
        <v>0</v>
      </c>
      <c r="I18" s="32">
        <v>14</v>
      </c>
      <c r="J18" s="39">
        <f t="shared" si="3"/>
        <v>6.5116279069767441E-2</v>
      </c>
      <c r="K18" s="32">
        <f t="shared" si="4"/>
        <v>215</v>
      </c>
      <c r="L18" s="39">
        <f t="shared" si="5"/>
        <v>0.52058111380145278</v>
      </c>
      <c r="M18" s="32">
        <f t="shared" si="6"/>
        <v>198</v>
      </c>
      <c r="N18" s="39">
        <f t="shared" si="7"/>
        <v>0.47941888619854722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19" t="s">
        <v>17</v>
      </c>
      <c r="B19" s="19">
        <f>SUM(B12:B18)</f>
        <v>2625</v>
      </c>
      <c r="C19" s="20">
        <f>SUM(C12:C18)</f>
        <v>630</v>
      </c>
      <c r="D19" s="21">
        <f t="shared" si="0"/>
        <v>0.39722572509457754</v>
      </c>
      <c r="E19" s="22">
        <f>SUM(E12:E18)</f>
        <v>862</v>
      </c>
      <c r="F19" s="23">
        <f t="shared" si="1"/>
        <v>0.54350567465321564</v>
      </c>
      <c r="G19" s="24">
        <f>SUM(G12:G18)</f>
        <v>4</v>
      </c>
      <c r="H19" s="25">
        <f t="shared" si="2"/>
        <v>2.5220680958385876E-3</v>
      </c>
      <c r="I19" s="19">
        <f>SUM(I12:I18)</f>
        <v>90</v>
      </c>
      <c r="J19" s="26">
        <f t="shared" si="3"/>
        <v>5.6746532156368219E-2</v>
      </c>
      <c r="K19" s="19">
        <f>SUM(K12:K18)</f>
        <v>1586</v>
      </c>
      <c r="L19" s="26">
        <f t="shared" si="5"/>
        <v>0.60419047619047617</v>
      </c>
      <c r="M19" s="19">
        <f>SUM(M12:M18)</f>
        <v>1039</v>
      </c>
      <c r="N19" s="26">
        <f t="shared" si="7"/>
        <v>0.39580952380952383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19" t="s">
        <v>18</v>
      </c>
      <c r="B20" s="19">
        <v>59</v>
      </c>
      <c r="C20" s="20"/>
      <c r="D20" s="21"/>
      <c r="E20" s="22"/>
      <c r="F20" s="23"/>
      <c r="G20" s="24"/>
      <c r="H20" s="25"/>
      <c r="I20" s="19"/>
      <c r="J20" s="26"/>
      <c r="K20" s="19"/>
      <c r="L20" s="26"/>
      <c r="M20" s="19"/>
      <c r="N20" s="2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27" t="s">
        <v>28</v>
      </c>
      <c r="B21" s="19" t="s">
        <v>29</v>
      </c>
      <c r="C21" s="28"/>
      <c r="D21" s="28"/>
      <c r="E21" s="29"/>
      <c r="F21" s="29"/>
      <c r="G21" s="30"/>
      <c r="H21" s="30"/>
      <c r="I21" s="31"/>
      <c r="J21" s="31"/>
      <c r="K21" s="31"/>
      <c r="L21" s="31"/>
      <c r="M21" s="31"/>
      <c r="N21" s="3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32" t="s">
        <v>14</v>
      </c>
      <c r="B22" s="32">
        <v>383</v>
      </c>
      <c r="C22" s="33">
        <v>125</v>
      </c>
      <c r="D22" s="34">
        <f>IF((K22=0),"",(C22/K22))</f>
        <v>0.56561085972850678</v>
      </c>
      <c r="E22" s="35">
        <v>82</v>
      </c>
      <c r="F22" s="36">
        <f>IF((K22=0),"",(E22/K22))</f>
        <v>0.37104072398190047</v>
      </c>
      <c r="G22" s="37">
        <v>1</v>
      </c>
      <c r="H22" s="38">
        <f>IF((K22=0),"",(G22/K22))</f>
        <v>4.5248868778280547E-3</v>
      </c>
      <c r="I22" s="32">
        <v>13</v>
      </c>
      <c r="J22" s="39">
        <f>IF((K22=0),"",(I22/K22))</f>
        <v>5.8823529411764705E-2</v>
      </c>
      <c r="K22" s="32">
        <f>SUM(C22,E22,G22,I22)</f>
        <v>221</v>
      </c>
      <c r="L22" s="39">
        <f>IF((B22=0),"",(K22/B22))</f>
        <v>0.57702349869451697</v>
      </c>
      <c r="M22" s="32">
        <f>B22-K22</f>
        <v>162</v>
      </c>
      <c r="N22" s="39">
        <f>IF((B22=0),"",(M22/B22))</f>
        <v>0.42297650130548303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32" t="s">
        <v>30</v>
      </c>
      <c r="B23" s="32">
        <v>345</v>
      </c>
      <c r="C23" s="33">
        <v>114</v>
      </c>
      <c r="D23" s="34">
        <f>IF((K23=0),"",(C23/K23))</f>
        <v>0.51583710407239824</v>
      </c>
      <c r="E23" s="35">
        <v>87</v>
      </c>
      <c r="F23" s="36">
        <f>IF((K23=0),"",(E23/K23))</f>
        <v>0.39366515837104071</v>
      </c>
      <c r="G23" s="37">
        <v>0</v>
      </c>
      <c r="H23" s="38">
        <f>IF((K23=0),"",(G23/K23))</f>
        <v>0</v>
      </c>
      <c r="I23" s="32">
        <v>20</v>
      </c>
      <c r="J23" s="39">
        <f>IF((K23=0),"",(I23/K23))</f>
        <v>9.0497737556561084E-2</v>
      </c>
      <c r="K23" s="32">
        <f>SUM(C23,E23,G23,I23)</f>
        <v>221</v>
      </c>
      <c r="L23" s="39">
        <f>IF((B23=0),"",(K23/B23))</f>
        <v>0.64057971014492754</v>
      </c>
      <c r="M23" s="32">
        <f>B23-K23</f>
        <v>124</v>
      </c>
      <c r="N23" s="39">
        <f>IF((B23=0),"",(M23/B23))</f>
        <v>0.35942028985507246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32" t="s">
        <v>31</v>
      </c>
      <c r="B24" s="32">
        <v>313</v>
      </c>
      <c r="C24" s="33">
        <v>105</v>
      </c>
      <c r="D24" s="34">
        <f>IF((K24=0),"",(C24/K24))</f>
        <v>0.54973821989528793</v>
      </c>
      <c r="E24" s="35">
        <v>81</v>
      </c>
      <c r="F24" s="36">
        <f>IF((K24=0),"",(E24/K24))</f>
        <v>0.42408376963350786</v>
      </c>
      <c r="G24" s="37">
        <v>1</v>
      </c>
      <c r="H24" s="38">
        <f>IF((K24=0),"",(G24/K24))</f>
        <v>5.235602094240838E-3</v>
      </c>
      <c r="I24" s="32">
        <v>4</v>
      </c>
      <c r="J24" s="39">
        <f>IF((K24=0),"",(I24/K24))</f>
        <v>2.0942408376963352E-2</v>
      </c>
      <c r="K24" s="32">
        <f>SUM(C24,E24,G24,I24)</f>
        <v>191</v>
      </c>
      <c r="L24" s="39">
        <f>IF((B24=0),"",(K24/B24))</f>
        <v>0.61022364217252401</v>
      </c>
      <c r="M24" s="32">
        <f>B24-K24</f>
        <v>122</v>
      </c>
      <c r="N24" s="39">
        <f>IF((B24=0),"",(M24/B24))</f>
        <v>0.38977635782747605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32" t="s">
        <v>27</v>
      </c>
      <c r="B25" s="32">
        <v>201</v>
      </c>
      <c r="C25" s="33">
        <v>59</v>
      </c>
      <c r="D25" s="34">
        <f>IF((K25=0),"",(C25/K25))</f>
        <v>0.53636363636363638</v>
      </c>
      <c r="E25" s="35">
        <v>45</v>
      </c>
      <c r="F25" s="36">
        <f>IF((K25=0),"",(E25/K25))</f>
        <v>0.40909090909090912</v>
      </c>
      <c r="G25" s="37">
        <v>0</v>
      </c>
      <c r="H25" s="38">
        <f>IF((K25=0),"",(G25/K25))</f>
        <v>0</v>
      </c>
      <c r="I25" s="32">
        <v>6</v>
      </c>
      <c r="J25" s="39">
        <f>IF((K25=0),"",(I25/K25))</f>
        <v>5.4545454545454543E-2</v>
      </c>
      <c r="K25" s="32">
        <f>SUM(C25,E25,G25,I25)</f>
        <v>110</v>
      </c>
      <c r="L25" s="39">
        <f>IF((B25=0),"",(K25/B25))</f>
        <v>0.54726368159203975</v>
      </c>
      <c r="M25" s="32">
        <f>B25-K25</f>
        <v>91</v>
      </c>
      <c r="N25" s="39">
        <f>IF((B25=0),"",(M25/B25))</f>
        <v>0.45273631840796019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19" t="s">
        <v>17</v>
      </c>
      <c r="B26" s="19">
        <f>SUM(B22:B25)</f>
        <v>1242</v>
      </c>
      <c r="C26" s="20">
        <f>SUM(C22:C25)</f>
        <v>403</v>
      </c>
      <c r="D26" s="21">
        <f>IF((K26=0),"",(C26/K26))</f>
        <v>0.54239569313593539</v>
      </c>
      <c r="E26" s="22">
        <f>SUM(E22:E25)</f>
        <v>295</v>
      </c>
      <c r="F26" s="23">
        <f>IF((K26=0),"",(E26/K26))</f>
        <v>0.39703903095558546</v>
      </c>
      <c r="G26" s="24">
        <f>SUM(G22:G25)</f>
        <v>2</v>
      </c>
      <c r="H26" s="25">
        <f>IF((K26=0),"",(G26/K26))</f>
        <v>2.6917900403768506E-3</v>
      </c>
      <c r="I26" s="19">
        <f>SUM(I22:I25)</f>
        <v>43</v>
      </c>
      <c r="J26" s="26">
        <f>IF((K26=0),"",(I26/K26))</f>
        <v>5.7873485868102287E-2</v>
      </c>
      <c r="K26" s="19">
        <f>SUM(K22:K25)</f>
        <v>743</v>
      </c>
      <c r="L26" s="26">
        <f>IF((B26=0),"",(K26/B26))</f>
        <v>0.59822866344605474</v>
      </c>
      <c r="M26" s="19">
        <f>SUM(M22:M25)</f>
        <v>499</v>
      </c>
      <c r="N26" s="26">
        <f>IF((B26=0),"",(M26/B26))</f>
        <v>0.40177133655394526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0" t="s">
        <v>18</v>
      </c>
      <c r="B27" s="40">
        <v>22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3">
    <mergeCell ref="M3:N3"/>
    <mergeCell ref="A3:B3"/>
    <mergeCell ref="C3:D3"/>
    <mergeCell ref="E3:F3"/>
    <mergeCell ref="G3:H3"/>
    <mergeCell ref="I3:J3"/>
    <mergeCell ref="K3:L3"/>
    <mergeCell ref="A1:N1"/>
    <mergeCell ref="A2:B2"/>
    <mergeCell ref="C2:D2"/>
    <mergeCell ref="E2:F2"/>
    <mergeCell ref="G2:H2"/>
    <mergeCell ref="I2:N2"/>
  </mergeCells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O_Dennery_South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2020-06-24T01:56:39Z</dcterms:created>
  <dcterms:modified xsi:type="dcterms:W3CDTF">2020-06-24T01:57:00Z</dcterms:modified>
</cp:coreProperties>
</file>