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ontagne\Documents\R\St. Lucia 2016 Election Results\"/>
    </mc:Choice>
  </mc:AlternateContent>
  <bookViews>
    <workbookView xWindow="0" yWindow="0" windowWidth="23040" windowHeight="9336"/>
  </bookViews>
  <sheets>
    <sheet name="J_Labor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E36" i="1"/>
  <c r="C36" i="1"/>
  <c r="B36" i="1"/>
  <c r="I35" i="1"/>
  <c r="F35" i="1" s="1"/>
  <c r="J34" i="1"/>
  <c r="I34" i="1"/>
  <c r="D34" i="1" s="1"/>
  <c r="H34" i="1"/>
  <c r="F34" i="1"/>
  <c r="G31" i="1"/>
  <c r="G4" i="1" s="1"/>
  <c r="E31" i="1"/>
  <c r="C31" i="1"/>
  <c r="B31" i="1"/>
  <c r="J30" i="1"/>
  <c r="I30" i="1"/>
  <c r="H30" i="1" s="1"/>
  <c r="I29" i="1"/>
  <c r="F29" i="1" s="1"/>
  <c r="G26" i="1"/>
  <c r="E26" i="1"/>
  <c r="C26" i="1"/>
  <c r="B26" i="1"/>
  <c r="K25" i="1"/>
  <c r="L25" i="1" s="1"/>
  <c r="J25" i="1"/>
  <c r="I25" i="1"/>
  <c r="H25" i="1" s="1"/>
  <c r="D25" i="1"/>
  <c r="J24" i="1"/>
  <c r="I24" i="1"/>
  <c r="H24" i="1" s="1"/>
  <c r="I23" i="1"/>
  <c r="F23" i="1" s="1"/>
  <c r="G20" i="1"/>
  <c r="E20" i="1"/>
  <c r="C20" i="1"/>
  <c r="B20" i="1"/>
  <c r="K19" i="1"/>
  <c r="L19" i="1" s="1"/>
  <c r="J19" i="1"/>
  <c r="I19" i="1"/>
  <c r="H19" i="1" s="1"/>
  <c r="D19" i="1"/>
  <c r="J18" i="1"/>
  <c r="I18" i="1"/>
  <c r="H18" i="1" s="1"/>
  <c r="I17" i="1"/>
  <c r="F17" i="1" s="1"/>
  <c r="J16" i="1"/>
  <c r="I16" i="1"/>
  <c r="D16" i="1" s="1"/>
  <c r="H16" i="1"/>
  <c r="F16" i="1"/>
  <c r="I15" i="1"/>
  <c r="K15" i="1" s="1"/>
  <c r="F15" i="1"/>
  <c r="G12" i="1"/>
  <c r="E12" i="1"/>
  <c r="C12" i="1"/>
  <c r="B12" i="1"/>
  <c r="I11" i="1"/>
  <c r="F11" i="1" s="1"/>
  <c r="J10" i="1"/>
  <c r="I10" i="1"/>
  <c r="D10" i="1" s="1"/>
  <c r="H10" i="1"/>
  <c r="F10" i="1"/>
  <c r="I9" i="1"/>
  <c r="K9" i="1" s="1"/>
  <c r="L9" i="1" s="1"/>
  <c r="F9" i="1"/>
  <c r="I8" i="1"/>
  <c r="K8" i="1" s="1"/>
  <c r="L8" i="1" s="1"/>
  <c r="H8" i="1"/>
  <c r="F8" i="1"/>
  <c r="D8" i="1"/>
  <c r="I7" i="1"/>
  <c r="K7" i="1" s="1"/>
  <c r="L7" i="1" s="1"/>
  <c r="H7" i="1"/>
  <c r="F7" i="1"/>
  <c r="D7" i="1"/>
  <c r="L6" i="1"/>
  <c r="K6" i="1"/>
  <c r="I6" i="1"/>
  <c r="J6" i="1" s="1"/>
  <c r="H6" i="1"/>
  <c r="F6" i="1"/>
  <c r="D6" i="1"/>
  <c r="E4" i="1"/>
  <c r="C4" i="1"/>
  <c r="L15" i="1" l="1"/>
  <c r="K20" i="1"/>
  <c r="L20" i="1" s="1"/>
  <c r="B4" i="1"/>
  <c r="D9" i="1"/>
  <c r="H11" i="1"/>
  <c r="D15" i="1"/>
  <c r="H17" i="1"/>
  <c r="H23" i="1"/>
  <c r="H29" i="1"/>
  <c r="H35" i="1"/>
  <c r="H9" i="1"/>
  <c r="J11" i="1"/>
  <c r="H15" i="1"/>
  <c r="J17" i="1"/>
  <c r="K18" i="1"/>
  <c r="L18" i="1" s="1"/>
  <c r="I20" i="1"/>
  <c r="J23" i="1"/>
  <c r="K24" i="1"/>
  <c r="L24" i="1" s="1"/>
  <c r="I26" i="1"/>
  <c r="J26" i="1" s="1"/>
  <c r="J29" i="1"/>
  <c r="K30" i="1"/>
  <c r="L30" i="1" s="1"/>
  <c r="J35" i="1"/>
  <c r="K17" i="1"/>
  <c r="L17" i="1" s="1"/>
  <c r="K23" i="1"/>
  <c r="K29" i="1"/>
  <c r="K35" i="1"/>
  <c r="L35" i="1" s="1"/>
  <c r="J9" i="1"/>
  <c r="K10" i="1"/>
  <c r="L10" i="1" s="1"/>
  <c r="I12" i="1"/>
  <c r="J15" i="1"/>
  <c r="K16" i="1"/>
  <c r="L16" i="1" s="1"/>
  <c r="J31" i="1"/>
  <c r="K34" i="1"/>
  <c r="I36" i="1"/>
  <c r="J36" i="1" s="1"/>
  <c r="J8" i="1"/>
  <c r="J12" i="1"/>
  <c r="D18" i="1"/>
  <c r="F19" i="1"/>
  <c r="D24" i="1"/>
  <c r="F25" i="1"/>
  <c r="D30" i="1"/>
  <c r="K11" i="1"/>
  <c r="L11" i="1" s="1"/>
  <c r="J7" i="1"/>
  <c r="D11" i="1"/>
  <c r="D17" i="1"/>
  <c r="F18" i="1"/>
  <c r="D23" i="1"/>
  <c r="F24" i="1"/>
  <c r="D29" i="1"/>
  <c r="F30" i="1"/>
  <c r="D35" i="1"/>
  <c r="I31" i="1"/>
  <c r="K36" i="1" l="1"/>
  <c r="L36" i="1" s="1"/>
  <c r="L34" i="1"/>
  <c r="K31" i="1"/>
  <c r="L31" i="1" s="1"/>
  <c r="L29" i="1"/>
  <c r="K12" i="1"/>
  <c r="L12" i="1" s="1"/>
  <c r="F20" i="1"/>
  <c r="D20" i="1"/>
  <c r="H20" i="1"/>
  <c r="D12" i="1"/>
  <c r="I4" i="1"/>
  <c r="H12" i="1"/>
  <c r="F12" i="1"/>
  <c r="K26" i="1"/>
  <c r="L26" i="1" s="1"/>
  <c r="L23" i="1"/>
  <c r="D31" i="1"/>
  <c r="H31" i="1"/>
  <c r="F31" i="1"/>
  <c r="J20" i="1"/>
  <c r="D36" i="1"/>
  <c r="H36" i="1"/>
  <c r="F36" i="1"/>
  <c r="F26" i="1"/>
  <c r="D26" i="1"/>
  <c r="H26" i="1"/>
  <c r="K4" i="1"/>
  <c r="L4" i="1" s="1"/>
  <c r="J4" i="1"/>
  <c r="H4" i="1" l="1"/>
  <c r="F4" i="1"/>
  <c r="D4" i="1"/>
</calcChain>
</file>

<file path=xl/sharedStrings.xml><?xml version="1.0" encoding="utf-8"?>
<sst xmlns="http://schemas.openxmlformats.org/spreadsheetml/2006/main" count="48" uniqueCount="40">
  <si>
    <t>J - LABORIE</t>
  </si>
  <si>
    <t>Candidates</t>
  </si>
  <si>
    <t>A. BAPTISTE</t>
  </si>
  <si>
    <t>F. JN. PIERRE</t>
  </si>
  <si>
    <t>Total Electors</t>
  </si>
  <si>
    <t>SLP</t>
  </si>
  <si>
    <t>UWP</t>
  </si>
  <si>
    <t>Rejected</t>
  </si>
  <si>
    <t>Votes Cast</t>
  </si>
  <si>
    <t>Not Cast</t>
  </si>
  <si>
    <t>J1</t>
  </si>
  <si>
    <t>AUGIER COMBINED SCHOOL</t>
  </si>
  <si>
    <t>A-B</t>
  </si>
  <si>
    <t>C-D</t>
  </si>
  <si>
    <t>E-I</t>
  </si>
  <si>
    <t>J-K</t>
  </si>
  <si>
    <t>L-P</t>
  </si>
  <si>
    <t>Q-Z</t>
  </si>
  <si>
    <t>Sub</t>
  </si>
  <si>
    <t>Police</t>
  </si>
  <si>
    <t>J2</t>
  </si>
  <si>
    <t>LABORIE BOYS SCHOOL</t>
  </si>
  <si>
    <t>A-C</t>
  </si>
  <si>
    <t>D-I</t>
  </si>
  <si>
    <t>J-L</t>
  </si>
  <si>
    <t>M-R</t>
  </si>
  <si>
    <t>S-Z</t>
  </si>
  <si>
    <t>J3</t>
  </si>
  <si>
    <t>LABORIE GIRLS PRIMARY SCHOOL</t>
  </si>
  <si>
    <t>A-G</t>
  </si>
  <si>
    <t>H-L</t>
  </si>
  <si>
    <t>M-Z</t>
  </si>
  <si>
    <t>J4</t>
  </si>
  <si>
    <t>LA GRACE COMBINED SCHOOL</t>
  </si>
  <si>
    <t>A-I</t>
  </si>
  <si>
    <t>J-Z</t>
  </si>
  <si>
    <t>J5</t>
  </si>
  <si>
    <t>TEASER’S DANCE HALL (BANSE)</t>
  </si>
  <si>
    <t>A-K</t>
  </si>
  <si>
    <t>L-Z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</si>
</sst>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3" xfId="0" applyFont="1" applyFill="1" applyBorder="1"/>
    <xf numFmtId="0" fontId="3" fillId="3" borderId="1" xfId="0" applyFont="1" applyFill="1" applyBorder="1" applyAlignment="1">
      <alignment horizontal="center"/>
    </xf>
    <xf numFmtId="0" fontId="2" fillId="3" borderId="3" xfId="0" applyFont="1" applyFill="1" applyBorder="1"/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1" fillId="0" borderId="3" xfId="0" applyFont="1" applyBorder="1"/>
    <xf numFmtId="0" fontId="5" fillId="2" borderId="1" xfId="0" applyFont="1" applyFill="1" applyBorder="1" applyAlignment="1">
      <alignment horizontal="center"/>
    </xf>
    <xf numFmtId="0" fontId="1" fillId="2" borderId="3" xfId="0" applyFont="1" applyFill="1" applyBorder="1"/>
    <xf numFmtId="0" fontId="5" fillId="3" borderId="1" xfId="0" applyFont="1" applyFill="1" applyBorder="1" applyAlignment="1">
      <alignment horizontal="center"/>
    </xf>
    <xf numFmtId="0" fontId="1" fillId="3" borderId="3" xfId="0" applyFont="1" applyFill="1" applyBorder="1"/>
    <xf numFmtId="0" fontId="5" fillId="0" borderId="4" xfId="0" applyFont="1" applyBorder="1"/>
    <xf numFmtId="0" fontId="5" fillId="2" borderId="4" xfId="0" applyFont="1" applyFill="1" applyBorder="1"/>
    <xf numFmtId="10" fontId="5" fillId="2" borderId="4" xfId="0" applyNumberFormat="1" applyFont="1" applyFill="1" applyBorder="1"/>
    <xf numFmtId="0" fontId="5" fillId="3" borderId="4" xfId="0" applyFont="1" applyFill="1" applyBorder="1"/>
    <xf numFmtId="10" fontId="5" fillId="3" borderId="4" xfId="0" applyNumberFormat="1" applyFont="1" applyFill="1" applyBorder="1"/>
    <xf numFmtId="10" fontId="5" fillId="0" borderId="4" xfId="0" applyNumberFormat="1" applyFont="1" applyBorder="1"/>
    <xf numFmtId="0" fontId="6" fillId="0" borderId="4" xfId="0" applyFont="1" applyBorder="1"/>
    <xf numFmtId="0" fontId="2" fillId="2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Font="1" applyBorder="1"/>
    <xf numFmtId="0" fontId="0" fillId="2" borderId="4" xfId="0" applyFont="1" applyFill="1" applyBorder="1"/>
    <xf numFmtId="10" fontId="0" fillId="2" borderId="4" xfId="0" applyNumberFormat="1" applyFont="1" applyFill="1" applyBorder="1"/>
    <xf numFmtId="0" fontId="0" fillId="3" borderId="4" xfId="0" applyFont="1" applyFill="1" applyBorder="1"/>
    <xf numFmtId="10" fontId="0" fillId="3" borderId="4" xfId="0" applyNumberFormat="1" applyFont="1" applyFill="1" applyBorder="1"/>
    <xf numFmtId="10" fontId="0" fillId="0" borderId="4" xfId="0" applyNumberFormat="1" applyFont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pane xSplit="1" ySplit="4" topLeftCell="B11" activePane="bottomRight" state="frozen"/>
      <selection pane="topRight" activeCell="B1" sqref="B1"/>
      <selection pane="bottomLeft" activeCell="A5" sqref="A5"/>
      <selection pane="bottomRight" activeCell="J25" sqref="J25"/>
    </sheetView>
  </sheetViews>
  <sheetFormatPr defaultColWidth="17.33203125" defaultRowHeight="15" customHeight="1" x14ac:dyDescent="0.25"/>
  <cols>
    <col min="1" max="1" width="9.109375" style="5" customWidth="1"/>
    <col min="2" max="2" width="11.5546875" style="5" customWidth="1"/>
    <col min="3" max="3" width="12.88671875" style="5" customWidth="1"/>
    <col min="4" max="4" width="12.109375" style="5" customWidth="1"/>
    <col min="5" max="5" width="9.109375" style="5" customWidth="1"/>
    <col min="6" max="6" width="12.44140625" style="5" customWidth="1"/>
    <col min="7" max="7" width="7.109375" style="5" customWidth="1"/>
    <col min="8" max="8" width="11.109375" style="5" customWidth="1"/>
    <col min="9" max="9" width="9.109375" style="5" customWidth="1"/>
    <col min="10" max="10" width="10.5546875" style="5" customWidth="1"/>
    <col min="11" max="11" width="10.6640625" style="5" customWidth="1"/>
    <col min="12" max="12" width="14.88671875" style="5" customWidth="1"/>
    <col min="13" max="22" width="11.44140625" style="5" customWidth="1"/>
    <col min="23" max="26" width="10" style="5" customWidth="1"/>
    <col min="27" max="16384" width="17.33203125" style="5"/>
  </cols>
  <sheetData>
    <row r="1" spans="1:26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5">
      <c r="A2" s="6" t="s">
        <v>1</v>
      </c>
      <c r="B2" s="3"/>
      <c r="C2" s="7" t="s">
        <v>2</v>
      </c>
      <c r="D2" s="8"/>
      <c r="E2" s="9" t="s">
        <v>3</v>
      </c>
      <c r="F2" s="10"/>
      <c r="G2" s="11"/>
      <c r="H2" s="12"/>
      <c r="I2" s="11"/>
      <c r="J2" s="12"/>
      <c r="K2" s="11"/>
      <c r="L2" s="1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5">
      <c r="A3" s="13" t="s">
        <v>4</v>
      </c>
      <c r="B3" s="14"/>
      <c r="C3" s="15" t="s">
        <v>5</v>
      </c>
      <c r="D3" s="16"/>
      <c r="E3" s="17" t="s">
        <v>6</v>
      </c>
      <c r="F3" s="18"/>
      <c r="G3" s="13" t="s">
        <v>7</v>
      </c>
      <c r="H3" s="14"/>
      <c r="I3" s="13" t="s">
        <v>8</v>
      </c>
      <c r="J3" s="14"/>
      <c r="K3" s="13" t="s">
        <v>9</v>
      </c>
      <c r="L3" s="1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5">
      <c r="A4" s="19"/>
      <c r="B4" s="19">
        <f>+B12+B13+B20+B21+B26+B27+B31+B32+B36+B37</f>
        <v>6516</v>
      </c>
      <c r="C4" s="20">
        <f>SUM(C12,C20,C26,C31,C36,C37)</f>
        <v>2094</v>
      </c>
      <c r="D4" s="21">
        <f>IF((I4=0),"",(C4/I4))</f>
        <v>0.58296213808463249</v>
      </c>
      <c r="E4" s="22">
        <f>SUM(E12,E20,E26,E31,E36,E37)</f>
        <v>1468</v>
      </c>
      <c r="F4" s="23">
        <f>IF((I4=0),"",(E4/I4))</f>
        <v>0.40868596881959912</v>
      </c>
      <c r="G4" s="19">
        <f>SUM(G12,G20,G26,G31,G36,G37)</f>
        <v>30</v>
      </c>
      <c r="H4" s="24">
        <f>IF((I4=0),"",(G4/I4))</f>
        <v>8.351893095768375E-3</v>
      </c>
      <c r="I4" s="19">
        <f>SUM(I12,I20,I26,I31,I36,I37)</f>
        <v>3592</v>
      </c>
      <c r="J4" s="24">
        <f>IF((B4=0),"",(I4/B4))</f>
        <v>0.55125844076120323</v>
      </c>
      <c r="K4" s="19">
        <f>B4-I4</f>
        <v>2924</v>
      </c>
      <c r="L4" s="24">
        <f>IF((B4=0),"",(K4/B4))</f>
        <v>0.44874155923879683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5">
      <c r="A5" s="25" t="s">
        <v>10</v>
      </c>
      <c r="B5" s="19" t="s">
        <v>11</v>
      </c>
      <c r="C5" s="26"/>
      <c r="D5" s="26"/>
      <c r="E5" s="27"/>
      <c r="F5" s="27"/>
      <c r="G5" s="28"/>
      <c r="H5" s="28"/>
      <c r="I5" s="28"/>
      <c r="J5" s="28"/>
      <c r="K5" s="28"/>
      <c r="L5" s="28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5">
      <c r="A6" s="29" t="s">
        <v>12</v>
      </c>
      <c r="B6" s="29">
        <v>299</v>
      </c>
      <c r="C6" s="30">
        <v>92</v>
      </c>
      <c r="D6" s="31">
        <f t="shared" ref="D6:D12" si="0">IF((I6=0),"",(C6/I6))</f>
        <v>0.57499999999999996</v>
      </c>
      <c r="E6" s="32">
        <v>64</v>
      </c>
      <c r="F6" s="33">
        <f t="shared" ref="F6:F12" si="1">IF((I6=0),"",(E6/I6))</f>
        <v>0.4</v>
      </c>
      <c r="G6" s="29">
        <v>4</v>
      </c>
      <c r="H6" s="34">
        <f t="shared" ref="H6:H12" si="2">IF((I6=0),"",(G6/I6))</f>
        <v>2.5000000000000001E-2</v>
      </c>
      <c r="I6" s="29">
        <f t="shared" ref="I6:I11" si="3">SUM(C6,E6,G6)</f>
        <v>160</v>
      </c>
      <c r="J6" s="34">
        <f t="shared" ref="J6:J12" si="4">IF((B6=0),"",(I6/B6))</f>
        <v>0.53511705685618727</v>
      </c>
      <c r="K6" s="29">
        <f t="shared" ref="K6:K11" si="5">B6-I6</f>
        <v>139</v>
      </c>
      <c r="L6" s="34">
        <f t="shared" ref="L6:L12" si="6">IF((B6=0),"",(K6/B6))</f>
        <v>0.46488294314381273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5">
      <c r="A7" s="29" t="s">
        <v>13</v>
      </c>
      <c r="B7" s="29">
        <v>328</v>
      </c>
      <c r="C7" s="30">
        <v>64</v>
      </c>
      <c r="D7" s="31">
        <f t="shared" si="0"/>
        <v>0.4050632911392405</v>
      </c>
      <c r="E7" s="32">
        <v>92</v>
      </c>
      <c r="F7" s="33">
        <f t="shared" si="1"/>
        <v>0.58227848101265822</v>
      </c>
      <c r="G7" s="29">
        <v>2</v>
      </c>
      <c r="H7" s="34">
        <f t="shared" si="2"/>
        <v>1.2658227848101266E-2</v>
      </c>
      <c r="I7" s="29">
        <f t="shared" si="3"/>
        <v>158</v>
      </c>
      <c r="J7" s="34">
        <f t="shared" si="4"/>
        <v>0.48170731707317072</v>
      </c>
      <c r="K7" s="29">
        <f t="shared" si="5"/>
        <v>170</v>
      </c>
      <c r="L7" s="34">
        <f t="shared" si="6"/>
        <v>0.51829268292682928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5">
      <c r="A8" s="29" t="s">
        <v>14</v>
      </c>
      <c r="B8" s="29">
        <v>462</v>
      </c>
      <c r="C8" s="30">
        <v>76</v>
      </c>
      <c r="D8" s="31">
        <f t="shared" si="0"/>
        <v>0.4779874213836478</v>
      </c>
      <c r="E8" s="32">
        <v>80</v>
      </c>
      <c r="F8" s="33">
        <f t="shared" si="1"/>
        <v>0.50314465408805031</v>
      </c>
      <c r="G8" s="29">
        <v>3</v>
      </c>
      <c r="H8" s="34">
        <f t="shared" si="2"/>
        <v>1.8867924528301886E-2</v>
      </c>
      <c r="I8" s="29">
        <f t="shared" si="3"/>
        <v>159</v>
      </c>
      <c r="J8" s="34">
        <f t="shared" si="4"/>
        <v>0.34415584415584416</v>
      </c>
      <c r="K8" s="29">
        <f t="shared" si="5"/>
        <v>303</v>
      </c>
      <c r="L8" s="34">
        <f t="shared" si="6"/>
        <v>0.6558441558441559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5">
      <c r="A9" s="29" t="s">
        <v>15</v>
      </c>
      <c r="B9" s="29">
        <v>392</v>
      </c>
      <c r="C9" s="30">
        <v>120</v>
      </c>
      <c r="D9" s="31">
        <f t="shared" si="0"/>
        <v>0.53097345132743368</v>
      </c>
      <c r="E9" s="32">
        <v>105</v>
      </c>
      <c r="F9" s="33">
        <f t="shared" si="1"/>
        <v>0.46460176991150443</v>
      </c>
      <c r="G9" s="29">
        <v>1</v>
      </c>
      <c r="H9" s="34">
        <f t="shared" si="2"/>
        <v>4.4247787610619468E-3</v>
      </c>
      <c r="I9" s="29">
        <f t="shared" si="3"/>
        <v>226</v>
      </c>
      <c r="J9" s="34">
        <f t="shared" si="4"/>
        <v>0.57653061224489799</v>
      </c>
      <c r="K9" s="29">
        <f t="shared" si="5"/>
        <v>166</v>
      </c>
      <c r="L9" s="34">
        <f t="shared" si="6"/>
        <v>0.42346938775510207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5">
      <c r="A10" s="29" t="s">
        <v>16</v>
      </c>
      <c r="B10" s="29">
        <v>427</v>
      </c>
      <c r="C10" s="30">
        <v>113</v>
      </c>
      <c r="D10" s="31">
        <f t="shared" si="0"/>
        <v>0.54326923076923073</v>
      </c>
      <c r="E10" s="32">
        <v>91</v>
      </c>
      <c r="F10" s="33">
        <f t="shared" si="1"/>
        <v>0.4375</v>
      </c>
      <c r="G10" s="29">
        <v>4</v>
      </c>
      <c r="H10" s="34">
        <f t="shared" si="2"/>
        <v>1.9230769230769232E-2</v>
      </c>
      <c r="I10" s="29">
        <f t="shared" si="3"/>
        <v>208</v>
      </c>
      <c r="J10" s="34">
        <f t="shared" si="4"/>
        <v>0.48711943793911006</v>
      </c>
      <c r="K10" s="29">
        <f t="shared" si="5"/>
        <v>219</v>
      </c>
      <c r="L10" s="34">
        <f t="shared" si="6"/>
        <v>0.51288056206088994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5">
      <c r="A11" s="29" t="s">
        <v>17</v>
      </c>
      <c r="B11" s="29">
        <v>376</v>
      </c>
      <c r="C11" s="30">
        <v>94</v>
      </c>
      <c r="D11" s="31">
        <f t="shared" si="0"/>
        <v>0.44761904761904764</v>
      </c>
      <c r="E11" s="32">
        <v>115</v>
      </c>
      <c r="F11" s="33">
        <f t="shared" si="1"/>
        <v>0.54761904761904767</v>
      </c>
      <c r="G11" s="29">
        <v>1</v>
      </c>
      <c r="H11" s="34">
        <f t="shared" si="2"/>
        <v>4.7619047619047623E-3</v>
      </c>
      <c r="I11" s="29">
        <f t="shared" si="3"/>
        <v>210</v>
      </c>
      <c r="J11" s="34">
        <f t="shared" si="4"/>
        <v>0.55851063829787229</v>
      </c>
      <c r="K11" s="29">
        <f t="shared" si="5"/>
        <v>166</v>
      </c>
      <c r="L11" s="34">
        <f t="shared" si="6"/>
        <v>0.44148936170212766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5">
      <c r="A12" s="19" t="s">
        <v>18</v>
      </c>
      <c r="B12" s="19">
        <f>SUM(B6:B11)</f>
        <v>2284</v>
      </c>
      <c r="C12" s="20">
        <f>SUM(C6:C11)</f>
        <v>559</v>
      </c>
      <c r="D12" s="21">
        <f t="shared" si="0"/>
        <v>0.49866190900981266</v>
      </c>
      <c r="E12" s="22">
        <f>SUM(E6:E11)</f>
        <v>547</v>
      </c>
      <c r="F12" s="23">
        <f t="shared" si="1"/>
        <v>0.48795718108831398</v>
      </c>
      <c r="G12" s="19">
        <f>SUM(G6:G11)</f>
        <v>15</v>
      </c>
      <c r="H12" s="24">
        <f t="shared" si="2"/>
        <v>1.3380909901873328E-2</v>
      </c>
      <c r="I12" s="19">
        <f>SUM(I6:I11)</f>
        <v>1121</v>
      </c>
      <c r="J12" s="24">
        <f t="shared" si="4"/>
        <v>0.49080560420315239</v>
      </c>
      <c r="K12" s="19">
        <f>SUM(K6:K11)</f>
        <v>1163</v>
      </c>
      <c r="L12" s="24">
        <f t="shared" si="6"/>
        <v>0.50919439579684767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5">
      <c r="A13" s="19" t="s">
        <v>19</v>
      </c>
      <c r="B13" s="19">
        <v>14</v>
      </c>
      <c r="C13" s="20"/>
      <c r="D13" s="21"/>
      <c r="E13" s="22"/>
      <c r="F13" s="23"/>
      <c r="G13" s="19"/>
      <c r="H13" s="24"/>
      <c r="I13" s="19"/>
      <c r="J13" s="24"/>
      <c r="K13" s="19"/>
      <c r="L13" s="2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5">
      <c r="A14" s="25" t="s">
        <v>20</v>
      </c>
      <c r="B14" s="19" t="s">
        <v>21</v>
      </c>
      <c r="C14" s="26"/>
      <c r="D14" s="26"/>
      <c r="E14" s="27"/>
      <c r="F14" s="27"/>
      <c r="G14" s="28"/>
      <c r="H14" s="28"/>
      <c r="I14" s="28"/>
      <c r="J14" s="28"/>
      <c r="K14" s="28"/>
      <c r="L14" s="2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5">
      <c r="A15" s="29" t="s">
        <v>22</v>
      </c>
      <c r="B15" s="29">
        <v>398</v>
      </c>
      <c r="C15" s="30">
        <v>249</v>
      </c>
      <c r="D15" s="31">
        <f t="shared" ref="D15:D20" si="7">IF((I15=0),"",(C15/I15))</f>
        <v>0.65354330708661412</v>
      </c>
      <c r="E15" s="32">
        <v>130</v>
      </c>
      <c r="F15" s="33">
        <f t="shared" ref="F15:F20" si="8">IF((I15=0),"",(E15/I15))</f>
        <v>0.34120734908136485</v>
      </c>
      <c r="G15" s="29">
        <v>2</v>
      </c>
      <c r="H15" s="34">
        <f t="shared" ref="H15:H20" si="9">IF((I15=0),"",(G15/I15))</f>
        <v>5.2493438320209973E-3</v>
      </c>
      <c r="I15" s="29">
        <f>SUM(C15,E15,G15)</f>
        <v>381</v>
      </c>
      <c r="J15" s="34">
        <f t="shared" ref="J15:J20" si="10">IF((B15=0),"",(I15/B15))</f>
        <v>0.957286432160804</v>
      </c>
      <c r="K15" s="29">
        <f>B15-I15</f>
        <v>17</v>
      </c>
      <c r="L15" s="34">
        <f t="shared" ref="L15:L20" si="11">IF((B15=0),"",(K15/B15))</f>
        <v>4.2713567839195977E-2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5">
      <c r="A16" s="29" t="s">
        <v>23</v>
      </c>
      <c r="B16" s="29">
        <v>344</v>
      </c>
      <c r="C16" s="30">
        <v>133</v>
      </c>
      <c r="D16" s="31">
        <f t="shared" si="7"/>
        <v>0.73888888888888893</v>
      </c>
      <c r="E16" s="32">
        <v>47</v>
      </c>
      <c r="F16" s="33">
        <f t="shared" si="8"/>
        <v>0.26111111111111113</v>
      </c>
      <c r="G16" s="29">
        <v>0</v>
      </c>
      <c r="H16" s="34">
        <f t="shared" si="9"/>
        <v>0</v>
      </c>
      <c r="I16" s="29">
        <f>SUM(C16,E16,G16)</f>
        <v>180</v>
      </c>
      <c r="J16" s="34">
        <f t="shared" si="10"/>
        <v>0.52325581395348841</v>
      </c>
      <c r="K16" s="29">
        <f>B16-I16</f>
        <v>164</v>
      </c>
      <c r="L16" s="34">
        <f t="shared" si="11"/>
        <v>0.47674418604651164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29" t="s">
        <v>24</v>
      </c>
      <c r="B17" s="29">
        <v>369</v>
      </c>
      <c r="C17" s="30">
        <v>155</v>
      </c>
      <c r="D17" s="31">
        <f t="shared" si="7"/>
        <v>0.75609756097560976</v>
      </c>
      <c r="E17" s="32">
        <v>50</v>
      </c>
      <c r="F17" s="33">
        <f t="shared" si="8"/>
        <v>0.24390243902439024</v>
      </c>
      <c r="G17" s="29">
        <v>0</v>
      </c>
      <c r="H17" s="34">
        <f t="shared" si="9"/>
        <v>0</v>
      </c>
      <c r="I17" s="29">
        <f>SUM(C17,E17,G17)</f>
        <v>205</v>
      </c>
      <c r="J17" s="34">
        <f t="shared" si="10"/>
        <v>0.55555555555555558</v>
      </c>
      <c r="K17" s="29">
        <f>B17-I17</f>
        <v>164</v>
      </c>
      <c r="L17" s="34">
        <f t="shared" si="11"/>
        <v>0.44444444444444442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29" t="s">
        <v>25</v>
      </c>
      <c r="B18" s="29">
        <v>316</v>
      </c>
      <c r="C18" s="30">
        <v>107</v>
      </c>
      <c r="D18" s="31">
        <f t="shared" si="7"/>
        <v>0.6257309941520468</v>
      </c>
      <c r="E18" s="32">
        <v>63</v>
      </c>
      <c r="F18" s="33">
        <f t="shared" si="8"/>
        <v>0.36842105263157893</v>
      </c>
      <c r="G18" s="29">
        <v>1</v>
      </c>
      <c r="H18" s="34">
        <f t="shared" si="9"/>
        <v>5.8479532163742687E-3</v>
      </c>
      <c r="I18" s="29">
        <f>SUM(C18,E18,G18)</f>
        <v>171</v>
      </c>
      <c r="J18" s="34">
        <f t="shared" si="10"/>
        <v>0.54113924050632911</v>
      </c>
      <c r="K18" s="29">
        <f>B18-I18</f>
        <v>145</v>
      </c>
      <c r="L18" s="34">
        <f t="shared" si="11"/>
        <v>0.45886075949367089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29" t="s">
        <v>26</v>
      </c>
      <c r="B19" s="29">
        <v>295</v>
      </c>
      <c r="C19" s="30">
        <v>89</v>
      </c>
      <c r="D19" s="31">
        <f t="shared" si="7"/>
        <v>0.55625000000000002</v>
      </c>
      <c r="E19" s="32">
        <v>68</v>
      </c>
      <c r="F19" s="33">
        <f t="shared" si="8"/>
        <v>0.42499999999999999</v>
      </c>
      <c r="G19" s="29">
        <v>3</v>
      </c>
      <c r="H19" s="34">
        <f t="shared" si="9"/>
        <v>1.8749999999999999E-2</v>
      </c>
      <c r="I19" s="29">
        <f>SUM(C19,E19,G19)</f>
        <v>160</v>
      </c>
      <c r="J19" s="34">
        <f t="shared" si="10"/>
        <v>0.5423728813559322</v>
      </c>
      <c r="K19" s="29">
        <f>B19-I19</f>
        <v>135</v>
      </c>
      <c r="L19" s="34">
        <f t="shared" si="11"/>
        <v>0.4576271186440678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19" t="s">
        <v>18</v>
      </c>
      <c r="B20" s="19">
        <f>SUM(B15:B19)</f>
        <v>1722</v>
      </c>
      <c r="C20" s="20">
        <f>SUM(C15:C19)</f>
        <v>733</v>
      </c>
      <c r="D20" s="21">
        <f t="shared" si="7"/>
        <v>0.66818596171376476</v>
      </c>
      <c r="E20" s="22">
        <f>SUM(E15:E19)</f>
        <v>358</v>
      </c>
      <c r="F20" s="23">
        <f t="shared" si="8"/>
        <v>0.32634457611668188</v>
      </c>
      <c r="G20" s="19">
        <f>SUM(G15:G19)</f>
        <v>6</v>
      </c>
      <c r="H20" s="24">
        <f t="shared" si="9"/>
        <v>5.4694621695533276E-3</v>
      </c>
      <c r="I20" s="19">
        <f>SUM(I15:I19)</f>
        <v>1097</v>
      </c>
      <c r="J20" s="24">
        <f t="shared" si="10"/>
        <v>0.63704994192799069</v>
      </c>
      <c r="K20" s="19">
        <f>SUM(K15:K19)</f>
        <v>625</v>
      </c>
      <c r="L20" s="24">
        <f t="shared" si="11"/>
        <v>0.36295005807200931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5">
      <c r="A21" s="19" t="s">
        <v>19</v>
      </c>
      <c r="B21" s="19">
        <v>33</v>
      </c>
      <c r="C21" s="20"/>
      <c r="D21" s="21"/>
      <c r="E21" s="22"/>
      <c r="F21" s="23"/>
      <c r="G21" s="19"/>
      <c r="H21" s="24"/>
      <c r="I21" s="19"/>
      <c r="J21" s="24"/>
      <c r="K21" s="19"/>
      <c r="L21" s="2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5">
      <c r="A22" s="25" t="s">
        <v>27</v>
      </c>
      <c r="B22" s="19" t="s">
        <v>28</v>
      </c>
      <c r="C22" s="26"/>
      <c r="D22" s="26"/>
      <c r="E22" s="27"/>
      <c r="F22" s="27"/>
      <c r="G22" s="28"/>
      <c r="H22" s="28"/>
      <c r="I22" s="28"/>
      <c r="J22" s="28"/>
      <c r="K22" s="28"/>
      <c r="L22" s="28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5">
      <c r="A23" s="29" t="s">
        <v>29</v>
      </c>
      <c r="B23" s="29">
        <v>354</v>
      </c>
      <c r="C23" s="30">
        <v>120</v>
      </c>
      <c r="D23" s="31">
        <f>IF((I23=0),"",(C23/I23))</f>
        <v>0.59113300492610843</v>
      </c>
      <c r="E23" s="32">
        <v>82</v>
      </c>
      <c r="F23" s="33">
        <f>IF((I23=0),"",(E23/I23))</f>
        <v>0.4039408866995074</v>
      </c>
      <c r="G23" s="29">
        <v>1</v>
      </c>
      <c r="H23" s="34">
        <f>IF((I23=0),"",(G23/I23))</f>
        <v>4.9261083743842365E-3</v>
      </c>
      <c r="I23" s="29">
        <f>SUM(C23,E23,G23)</f>
        <v>203</v>
      </c>
      <c r="J23" s="34">
        <f>IF((B23=0),"",(I23/B23))</f>
        <v>0.57344632768361581</v>
      </c>
      <c r="K23" s="29">
        <f>B23-I23</f>
        <v>151</v>
      </c>
      <c r="L23" s="34">
        <f>IF((B23=0),"",(K23/B23))</f>
        <v>0.42655367231638419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5">
      <c r="A24" s="29" t="s">
        <v>30</v>
      </c>
      <c r="B24" s="29">
        <v>295</v>
      </c>
      <c r="C24" s="30">
        <v>88</v>
      </c>
      <c r="D24" s="31">
        <f>IF((I24=0),"",(C24/I24))</f>
        <v>0.53658536585365857</v>
      </c>
      <c r="E24" s="32">
        <v>76</v>
      </c>
      <c r="F24" s="33">
        <f>IF((I24=0),"",(E24/I24))</f>
        <v>0.46341463414634149</v>
      </c>
      <c r="G24" s="29">
        <v>0</v>
      </c>
      <c r="H24" s="34">
        <f>IF((I24=0),"",(G24/I24))</f>
        <v>0</v>
      </c>
      <c r="I24" s="29">
        <f>SUM(C24,E24,G24)</f>
        <v>164</v>
      </c>
      <c r="J24" s="34">
        <f>IF((B24=0),"",(I24/B24))</f>
        <v>0.55593220338983051</v>
      </c>
      <c r="K24" s="29">
        <f>B24-I24</f>
        <v>131</v>
      </c>
      <c r="L24" s="34">
        <f>IF((B24=0),"",(K24/B24))</f>
        <v>0.44406779661016949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5">
      <c r="A25" s="29" t="s">
        <v>31</v>
      </c>
      <c r="B25" s="29">
        <v>313</v>
      </c>
      <c r="C25" s="30">
        <v>94</v>
      </c>
      <c r="D25" s="31">
        <f>IF((I25=0),"",(C25/I25))</f>
        <v>0.5</v>
      </c>
      <c r="E25" s="32">
        <v>91</v>
      </c>
      <c r="F25" s="33">
        <f>IF((I25=0),"",(E25/I25))</f>
        <v>0.48404255319148937</v>
      </c>
      <c r="G25" s="29">
        <v>3</v>
      </c>
      <c r="H25" s="34">
        <f>IF((I25=0),"",(G25/I25))</f>
        <v>1.5957446808510637E-2</v>
      </c>
      <c r="I25" s="29">
        <f>SUM(C25,E25,G25)</f>
        <v>188</v>
      </c>
      <c r="J25" s="34">
        <f>IF((B25=0),"",(I25/B25))</f>
        <v>0.60063897763578278</v>
      </c>
      <c r="K25" s="29">
        <f>B25-I25</f>
        <v>125</v>
      </c>
      <c r="L25" s="34">
        <f>IF((B25=0),"",(K25/B25))</f>
        <v>0.39936102236421728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5">
      <c r="A26" s="19" t="s">
        <v>18</v>
      </c>
      <c r="B26" s="19">
        <f>SUM(B23:B25)</f>
        <v>962</v>
      </c>
      <c r="C26" s="20">
        <f>SUM(C23:C25)</f>
        <v>302</v>
      </c>
      <c r="D26" s="21">
        <f>IF((I26=0),"",(C26/I26))</f>
        <v>0.54414414414414414</v>
      </c>
      <c r="E26" s="22">
        <f>SUM(E23:E25)</f>
        <v>249</v>
      </c>
      <c r="F26" s="23">
        <f>IF((I26=0),"",(E26/I26))</f>
        <v>0.44864864864864867</v>
      </c>
      <c r="G26" s="19">
        <f>SUM(G23:G25)</f>
        <v>4</v>
      </c>
      <c r="H26" s="24">
        <f>IF((I26=0),"",(G26/I26))</f>
        <v>7.2072072072072073E-3</v>
      </c>
      <c r="I26" s="19">
        <f>SUM(I23:I25)</f>
        <v>555</v>
      </c>
      <c r="J26" s="24">
        <f>IF((B26=0),"",(I26/B26))</f>
        <v>0.57692307692307687</v>
      </c>
      <c r="K26" s="19">
        <f>SUM(K23:K25)</f>
        <v>407</v>
      </c>
      <c r="L26" s="24">
        <f>IF((B26=0),"",(K26/B26))</f>
        <v>0.42307692307692307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5">
      <c r="A27" s="19" t="s">
        <v>19</v>
      </c>
      <c r="B27" s="19">
        <v>19</v>
      </c>
      <c r="C27" s="20"/>
      <c r="D27" s="21"/>
      <c r="E27" s="22"/>
      <c r="F27" s="23"/>
      <c r="G27" s="19"/>
      <c r="H27" s="24"/>
      <c r="I27" s="19"/>
      <c r="J27" s="24"/>
      <c r="K27" s="19"/>
      <c r="L27" s="2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5">
      <c r="A28" s="25" t="s">
        <v>32</v>
      </c>
      <c r="B28" s="19" t="s">
        <v>33</v>
      </c>
      <c r="C28" s="26"/>
      <c r="D28" s="26"/>
      <c r="E28" s="27"/>
      <c r="F28" s="27"/>
      <c r="G28" s="28"/>
      <c r="H28" s="28"/>
      <c r="I28" s="28"/>
      <c r="J28" s="28"/>
      <c r="K28" s="28"/>
      <c r="L28" s="2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5">
      <c r="A29" s="29" t="s">
        <v>34</v>
      </c>
      <c r="B29" s="29">
        <v>412</v>
      </c>
      <c r="C29" s="30">
        <v>158</v>
      </c>
      <c r="D29" s="31">
        <f>IF((I29=0),"",(C29/I29))</f>
        <v>0.68103448275862066</v>
      </c>
      <c r="E29" s="32">
        <v>72</v>
      </c>
      <c r="F29" s="33">
        <f>IF((I29=0),"",(E29/I29))</f>
        <v>0.31034482758620691</v>
      </c>
      <c r="G29" s="29">
        <v>2</v>
      </c>
      <c r="H29" s="34">
        <f>IF((I29=0),"",(G29/I29))</f>
        <v>8.6206896551724137E-3</v>
      </c>
      <c r="I29" s="29">
        <f>SUM(C29,E29,G29)</f>
        <v>232</v>
      </c>
      <c r="J29" s="34">
        <f>IF((B29=0),"",(I29/B29))</f>
        <v>0.56310679611650483</v>
      </c>
      <c r="K29" s="29">
        <f>B29-I29</f>
        <v>180</v>
      </c>
      <c r="L29" s="34">
        <f>IF((B29=0),"",(K29/B29))</f>
        <v>0.43689320388349512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5">
      <c r="A30" s="29" t="s">
        <v>35</v>
      </c>
      <c r="B30" s="29">
        <v>345</v>
      </c>
      <c r="C30" s="30">
        <v>130</v>
      </c>
      <c r="D30" s="31">
        <f>IF((I30=0),"",(C30/I30))</f>
        <v>0.64356435643564358</v>
      </c>
      <c r="E30" s="32">
        <v>72</v>
      </c>
      <c r="F30" s="33">
        <f>IF((I30=0),"",(E30/I30))</f>
        <v>0.35643564356435642</v>
      </c>
      <c r="G30" s="29">
        <v>0</v>
      </c>
      <c r="H30" s="34">
        <f>IF((I30=0),"",(G30/I30))</f>
        <v>0</v>
      </c>
      <c r="I30" s="29">
        <f>SUM(C30,E30,G30)</f>
        <v>202</v>
      </c>
      <c r="J30" s="34">
        <f>IF((B30=0),"",(I30/B30))</f>
        <v>0.58550724637681162</v>
      </c>
      <c r="K30" s="29">
        <f>B30-I30</f>
        <v>143</v>
      </c>
      <c r="L30" s="34">
        <f>IF((B30=0),"",(K30/B30))</f>
        <v>0.41449275362318838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5">
      <c r="A31" s="19" t="s">
        <v>18</v>
      </c>
      <c r="B31" s="19">
        <f>SUM(B29:B30)</f>
        <v>757</v>
      </c>
      <c r="C31" s="20">
        <f>SUM(C29:C30)</f>
        <v>288</v>
      </c>
      <c r="D31" s="21">
        <f>IF((I31=0),"",(C31/I31))</f>
        <v>0.66359447004608296</v>
      </c>
      <c r="E31" s="22">
        <f>SUM(E29:E30)</f>
        <v>144</v>
      </c>
      <c r="F31" s="23">
        <f>IF((I31=0),"",(E31/I31))</f>
        <v>0.33179723502304148</v>
      </c>
      <c r="G31" s="19">
        <f>SUM(G29:G30)</f>
        <v>2</v>
      </c>
      <c r="H31" s="24">
        <f>IF((I31=0),"",(G31/I31))</f>
        <v>4.608294930875576E-3</v>
      </c>
      <c r="I31" s="19">
        <f>SUM(I29:I30)</f>
        <v>434</v>
      </c>
      <c r="J31" s="24">
        <f>IF((B31=0),"",(I31/B31))</f>
        <v>0.5733157199471598</v>
      </c>
      <c r="K31" s="19">
        <f>SUM(K29:K30)</f>
        <v>323</v>
      </c>
      <c r="L31" s="24">
        <f>IF((B31=0),"",(K31/B31))</f>
        <v>0.42668428005284015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5">
      <c r="A32" s="19" t="s">
        <v>19</v>
      </c>
      <c r="B32" s="19">
        <v>7</v>
      </c>
      <c r="C32" s="20"/>
      <c r="D32" s="21"/>
      <c r="E32" s="22"/>
      <c r="F32" s="23"/>
      <c r="G32" s="19"/>
      <c r="H32" s="24"/>
      <c r="I32" s="19"/>
      <c r="J32" s="24"/>
      <c r="K32" s="19"/>
      <c r="L32" s="2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5">
      <c r="A33" s="25" t="s">
        <v>36</v>
      </c>
      <c r="B33" s="19" t="s">
        <v>37</v>
      </c>
      <c r="C33" s="26"/>
      <c r="D33" s="26"/>
      <c r="E33" s="27"/>
      <c r="F33" s="27"/>
      <c r="G33" s="28"/>
      <c r="H33" s="28"/>
      <c r="I33" s="28"/>
      <c r="J33" s="28"/>
      <c r="K33" s="28"/>
      <c r="L33" s="2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29" t="s">
        <v>38</v>
      </c>
      <c r="B34" s="29">
        <v>396</v>
      </c>
      <c r="C34" s="30">
        <v>123</v>
      </c>
      <c r="D34" s="31">
        <f>IF((I34=0),"",(C34/I34))</f>
        <v>0.54666666666666663</v>
      </c>
      <c r="E34" s="32">
        <v>99</v>
      </c>
      <c r="F34" s="33">
        <f>IF((I34=0),"",(E34/I34))</f>
        <v>0.44</v>
      </c>
      <c r="G34" s="29">
        <v>3</v>
      </c>
      <c r="H34" s="34">
        <f>IF((I34=0),"",(G34/I34))</f>
        <v>1.3333333333333334E-2</v>
      </c>
      <c r="I34" s="29">
        <f>SUM(C34,E34,G34)</f>
        <v>225</v>
      </c>
      <c r="J34" s="34">
        <f>IF((B34=0),"",(I34/B34))</f>
        <v>0.56818181818181823</v>
      </c>
      <c r="K34" s="29">
        <f>B34-I34</f>
        <v>171</v>
      </c>
      <c r="L34" s="34">
        <f>IF((B34=0),"",(K34/B34))</f>
        <v>0.43181818181818182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29" t="s">
        <v>39</v>
      </c>
      <c r="B35" s="29">
        <v>307</v>
      </c>
      <c r="C35" s="30">
        <v>89</v>
      </c>
      <c r="D35" s="31">
        <f>IF((I35=0),"",(C35/I35))</f>
        <v>0.55625000000000002</v>
      </c>
      <c r="E35" s="32">
        <v>71</v>
      </c>
      <c r="F35" s="33">
        <f>IF((I35=0),"",(E35/I35))</f>
        <v>0.44374999999999998</v>
      </c>
      <c r="G35" s="29">
        <v>0</v>
      </c>
      <c r="H35" s="34">
        <f>IF((I35=0),"",(G35/I35))</f>
        <v>0</v>
      </c>
      <c r="I35" s="29">
        <f>SUM(C35,E35,G35)</f>
        <v>160</v>
      </c>
      <c r="J35" s="34">
        <f>IF((B35=0),"",(I35/B35))</f>
        <v>0.52117263843648209</v>
      </c>
      <c r="K35" s="29">
        <f>B35-I35</f>
        <v>147</v>
      </c>
      <c r="L35" s="34">
        <f>IF((B35=0),"",(K35/B35))</f>
        <v>0.47882736156351791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19" t="s">
        <v>18</v>
      </c>
      <c r="B36" s="19">
        <f>SUM(B34:B35)</f>
        <v>703</v>
      </c>
      <c r="C36" s="20">
        <f>SUM(C34:C35)</f>
        <v>212</v>
      </c>
      <c r="D36" s="21">
        <f>IF((I36=0),"",(C36/I36))</f>
        <v>0.55064935064935061</v>
      </c>
      <c r="E36" s="22">
        <f>SUM(E34:E35)</f>
        <v>170</v>
      </c>
      <c r="F36" s="23">
        <f>IF((I36=0),"",(E36/I36))</f>
        <v>0.44155844155844154</v>
      </c>
      <c r="G36" s="19">
        <f>SUM(G34:G35)</f>
        <v>3</v>
      </c>
      <c r="H36" s="24">
        <f>IF((I36=0),"",(G36/I36))</f>
        <v>7.7922077922077922E-3</v>
      </c>
      <c r="I36" s="19">
        <f>SUM(I34:I35)</f>
        <v>385</v>
      </c>
      <c r="J36" s="24">
        <f>IF((B36=0),"",(I36/B36))</f>
        <v>0.54765291607396871</v>
      </c>
      <c r="K36" s="19">
        <f>SUM(K34:K35)</f>
        <v>318</v>
      </c>
      <c r="L36" s="24">
        <f>IF((B36=0),"",(K36/B36))</f>
        <v>0.45234708392603129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35" t="s">
        <v>19</v>
      </c>
      <c r="B37" s="35">
        <v>15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0">
    <mergeCell ref="A1:L1"/>
    <mergeCell ref="A2:B2"/>
    <mergeCell ref="C2:D2"/>
    <mergeCell ref="E2:F2"/>
    <mergeCell ref="A3:B3"/>
    <mergeCell ref="C3:D3"/>
    <mergeCell ref="E3:F3"/>
    <mergeCell ref="G3:H3"/>
    <mergeCell ref="I3:J3"/>
    <mergeCell ref="K3:L3"/>
  </mergeCells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J_Laborie</vt:lpstr>
    </vt:vector>
  </TitlesOfParts>
  <Company>SUNY Geneseo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Lamontagne</dc:creator>
  <cp:lastModifiedBy>Ravi Lamontagne</cp:lastModifiedBy>
  <dcterms:created xsi:type="dcterms:W3CDTF">2020-06-24T01:50:59Z</dcterms:created>
  <dcterms:modified xsi:type="dcterms:W3CDTF">2020-06-24T01:51:13Z</dcterms:modified>
</cp:coreProperties>
</file>