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L_Vieux_Fort_Nor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E31" i="1"/>
  <c r="C31" i="1"/>
  <c r="B31" i="1"/>
  <c r="I30" i="1"/>
  <c r="F30" i="1" s="1"/>
  <c r="I29" i="1"/>
  <c r="D29" i="1" s="1"/>
  <c r="H29" i="1"/>
  <c r="I28" i="1"/>
  <c r="K28" i="1" s="1"/>
  <c r="L28" i="1" s="1"/>
  <c r="H28" i="1"/>
  <c r="F28" i="1"/>
  <c r="I27" i="1"/>
  <c r="K27" i="1" s="1"/>
  <c r="H27" i="1"/>
  <c r="F27" i="1"/>
  <c r="D27" i="1"/>
  <c r="G24" i="1"/>
  <c r="E24" i="1"/>
  <c r="C24" i="1"/>
  <c r="B24" i="1"/>
  <c r="I23" i="1"/>
  <c r="D23" i="1" s="1"/>
  <c r="I22" i="1"/>
  <c r="K22" i="1" s="1"/>
  <c r="L22" i="1" s="1"/>
  <c r="H22" i="1"/>
  <c r="F22" i="1"/>
  <c r="I21" i="1"/>
  <c r="K21" i="1" s="1"/>
  <c r="L21" i="1" s="1"/>
  <c r="H21" i="1"/>
  <c r="F21" i="1"/>
  <c r="D21" i="1"/>
  <c r="I20" i="1"/>
  <c r="K20" i="1" s="1"/>
  <c r="H20" i="1"/>
  <c r="F20" i="1"/>
  <c r="D20" i="1"/>
  <c r="G17" i="1"/>
  <c r="E17" i="1"/>
  <c r="C17" i="1"/>
  <c r="B17" i="1"/>
  <c r="I16" i="1"/>
  <c r="K16" i="1" s="1"/>
  <c r="L16" i="1" s="1"/>
  <c r="H16" i="1"/>
  <c r="F16" i="1"/>
  <c r="I15" i="1"/>
  <c r="K15" i="1" s="1"/>
  <c r="L15" i="1" s="1"/>
  <c r="H15" i="1"/>
  <c r="F15" i="1"/>
  <c r="D15" i="1"/>
  <c r="I14" i="1"/>
  <c r="K14" i="1" s="1"/>
  <c r="L14" i="1" s="1"/>
  <c r="H14" i="1"/>
  <c r="F14" i="1"/>
  <c r="D14" i="1"/>
  <c r="I13" i="1"/>
  <c r="J13" i="1" s="1"/>
  <c r="F13" i="1"/>
  <c r="D13" i="1"/>
  <c r="L12" i="1"/>
  <c r="K12" i="1"/>
  <c r="I12" i="1"/>
  <c r="H12" i="1" s="1"/>
  <c r="D12" i="1"/>
  <c r="K11" i="1"/>
  <c r="L11" i="1" s="1"/>
  <c r="J11" i="1"/>
  <c r="I11" i="1"/>
  <c r="H11" i="1" s="1"/>
  <c r="I10" i="1"/>
  <c r="F10" i="1" s="1"/>
  <c r="I9" i="1"/>
  <c r="D9" i="1" s="1"/>
  <c r="H9" i="1"/>
  <c r="I6" i="1"/>
  <c r="H6" i="1"/>
  <c r="F6" i="1"/>
  <c r="G4" i="1"/>
  <c r="E4" i="1"/>
  <c r="C4" i="1"/>
  <c r="B4" i="1"/>
  <c r="L20" i="1" l="1"/>
  <c r="L27" i="1"/>
  <c r="K31" i="1"/>
  <c r="L31" i="1" s="1"/>
  <c r="J17" i="1"/>
  <c r="J24" i="1"/>
  <c r="I4" i="1"/>
  <c r="D6" i="1"/>
  <c r="F9" i="1"/>
  <c r="H10" i="1"/>
  <c r="J12" i="1"/>
  <c r="K13" i="1"/>
  <c r="L13" i="1" s="1"/>
  <c r="D16" i="1"/>
  <c r="D22" i="1"/>
  <c r="F23" i="1"/>
  <c r="D28" i="1"/>
  <c r="F29" i="1"/>
  <c r="H30" i="1"/>
  <c r="H23" i="1"/>
  <c r="J30" i="1"/>
  <c r="J9" i="1"/>
  <c r="K10" i="1"/>
  <c r="L10" i="1" s="1"/>
  <c r="J23" i="1"/>
  <c r="J29" i="1"/>
  <c r="K30" i="1"/>
  <c r="L30" i="1" s="1"/>
  <c r="J10" i="1"/>
  <c r="J6" i="1"/>
  <c r="K9" i="1"/>
  <c r="J16" i="1"/>
  <c r="J22" i="1"/>
  <c r="K23" i="1"/>
  <c r="L23" i="1" s="1"/>
  <c r="J28" i="1"/>
  <c r="K29" i="1"/>
  <c r="L29" i="1" s="1"/>
  <c r="I31" i="1"/>
  <c r="K6" i="1"/>
  <c r="L6" i="1" s="1"/>
  <c r="D11" i="1"/>
  <c r="F12" i="1"/>
  <c r="H13" i="1"/>
  <c r="J15" i="1"/>
  <c r="J21" i="1"/>
  <c r="I24" i="1"/>
  <c r="J27" i="1"/>
  <c r="J31" i="1"/>
  <c r="D10" i="1"/>
  <c r="F11" i="1"/>
  <c r="J14" i="1"/>
  <c r="I17" i="1"/>
  <c r="J20" i="1"/>
  <c r="D30" i="1"/>
  <c r="D4" i="1" l="1"/>
  <c r="F4" i="1"/>
  <c r="H4" i="1"/>
  <c r="K4" i="1"/>
  <c r="L4" i="1" s="1"/>
  <c r="L9" i="1"/>
  <c r="K17" i="1"/>
  <c r="L17" i="1" s="1"/>
  <c r="J4" i="1"/>
  <c r="H24" i="1"/>
  <c r="F24" i="1"/>
  <c r="D24" i="1"/>
  <c r="D31" i="1"/>
  <c r="H31" i="1"/>
  <c r="F31" i="1"/>
  <c r="H17" i="1"/>
  <c r="F17" i="1"/>
  <c r="D17" i="1"/>
  <c r="K24" i="1"/>
  <c r="L24" i="1" s="1"/>
</calcChain>
</file>

<file path=xl/sharedStrings.xml><?xml version="1.0" encoding="utf-8"?>
<sst xmlns="http://schemas.openxmlformats.org/spreadsheetml/2006/main" count="42" uniqueCount="37">
  <si>
    <t>L - VIEUX FORT NORTH</t>
  </si>
  <si>
    <t>Candidates</t>
  </si>
  <si>
    <t>M. JN. BAPTISTE</t>
  </si>
  <si>
    <t>P. AMBROSE</t>
  </si>
  <si>
    <t>Total Electors</t>
  </si>
  <si>
    <t>SLP</t>
  </si>
  <si>
    <t>UWP</t>
  </si>
  <si>
    <t>Rejected</t>
  </si>
  <si>
    <t>Votes Cast</t>
  </si>
  <si>
    <t>Not Cast</t>
  </si>
  <si>
    <t>L1</t>
  </si>
  <si>
    <t>VIGIER COMBINED SCHOOL</t>
  </si>
  <si>
    <t xml:space="preserve">A-Z </t>
  </si>
  <si>
    <t>Police</t>
  </si>
  <si>
    <t>L2</t>
  </si>
  <si>
    <t>PIERROT COMBINED SCHOOL</t>
  </si>
  <si>
    <t>A-CE</t>
  </si>
  <si>
    <t>CH-D</t>
  </si>
  <si>
    <t>E-G</t>
  </si>
  <si>
    <t>H-JN</t>
  </si>
  <si>
    <t>JO-L</t>
  </si>
  <si>
    <t>M-O</t>
  </si>
  <si>
    <t>P-SM</t>
  </si>
  <si>
    <t>SO-Z</t>
  </si>
  <si>
    <t>Sub</t>
  </si>
  <si>
    <t>L3</t>
  </si>
  <si>
    <t>BELLE VUE COMBINED SCHOOL</t>
  </si>
  <si>
    <t>A-E</t>
  </si>
  <si>
    <t>F-L</t>
  </si>
  <si>
    <t>M-P</t>
  </si>
  <si>
    <t>Q-Z</t>
  </si>
  <si>
    <t>L4</t>
  </si>
  <si>
    <t>GRACE COMBINED SCHOOL</t>
  </si>
  <si>
    <t>A-CH</t>
  </si>
  <si>
    <t>CL-I</t>
  </si>
  <si>
    <t>J-O</t>
  </si>
  <si>
    <t>P-Z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</si>
</sst>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7" sqref="K27"/>
    </sheetView>
  </sheetViews>
  <sheetFormatPr defaultColWidth="17.33203125" defaultRowHeight="15" customHeight="1" x14ac:dyDescent="0.25"/>
  <cols>
    <col min="1" max="1" width="11.33203125" style="5" customWidth="1"/>
    <col min="2" max="2" width="9.5546875" style="5" customWidth="1"/>
    <col min="3" max="4" width="12.33203125" style="5" customWidth="1"/>
    <col min="5" max="5" width="11" style="5" customWidth="1"/>
    <col min="6" max="6" width="11.6640625" style="5" customWidth="1"/>
    <col min="7" max="7" width="7.6640625" style="5" customWidth="1"/>
    <col min="8" max="8" width="12.6640625" style="5" customWidth="1"/>
    <col min="9" max="9" width="9.5546875" style="5" customWidth="1"/>
    <col min="10" max="10" width="11.33203125" style="5" customWidth="1"/>
    <col min="11" max="11" width="10.88671875" style="5" customWidth="1"/>
    <col min="12" max="12" width="14.554687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6" t="s">
        <v>1</v>
      </c>
      <c r="B2" s="7"/>
      <c r="C2" s="8" t="s">
        <v>2</v>
      </c>
      <c r="D2" s="9"/>
      <c r="E2" s="10" t="s">
        <v>3</v>
      </c>
      <c r="F2" s="11"/>
      <c r="G2" s="1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13" t="s">
        <v>4</v>
      </c>
      <c r="B3" s="3"/>
      <c r="C3" s="14" t="s">
        <v>5</v>
      </c>
      <c r="D3" s="9"/>
      <c r="E3" s="15" t="s">
        <v>6</v>
      </c>
      <c r="F3" s="11"/>
      <c r="G3" s="16" t="s">
        <v>7</v>
      </c>
      <c r="H3" s="3"/>
      <c r="I3" s="16" t="s">
        <v>8</v>
      </c>
      <c r="J3" s="3"/>
      <c r="K3" s="16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17"/>
      <c r="B4" s="17">
        <f>+B6+B7+B17+B18+B24+B25+B31+B32</f>
        <v>6498</v>
      </c>
      <c r="C4" s="18">
        <f>SUM(C6,C17,C24,C31,C32)</f>
        <v>1748</v>
      </c>
      <c r="D4" s="19">
        <f>IF((I4=0),"",(C4/I4))</f>
        <v>0.56007689842999042</v>
      </c>
      <c r="E4" s="20">
        <f>SUM(E6,E17,E24,E31,E32)</f>
        <v>1314</v>
      </c>
      <c r="F4" s="21">
        <f>IF((I4=0),"",(E4/I4))</f>
        <v>0.42101890419737265</v>
      </c>
      <c r="G4" s="17">
        <f>SUM(G6,G17,G24,G31,G32)</f>
        <v>59</v>
      </c>
      <c r="H4" s="22">
        <f>IF((I4=0),"",(G4/I4))</f>
        <v>1.8904197372636974E-2</v>
      </c>
      <c r="I4" s="17">
        <f>SUM(I6,I17,I24,I31,I32)</f>
        <v>3121</v>
      </c>
      <c r="J4" s="22">
        <f>IF((B4=0),"",(I4/B4))</f>
        <v>0.48030163127116038</v>
      </c>
      <c r="K4" s="17">
        <f>B4-I4</f>
        <v>3377</v>
      </c>
      <c r="L4" s="22">
        <f>IF((B4=0),"",(K4/B4))</f>
        <v>0.51969836872883968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23" t="s">
        <v>10</v>
      </c>
      <c r="B5" s="17" t="s">
        <v>11</v>
      </c>
      <c r="C5" s="24"/>
      <c r="D5" s="24"/>
      <c r="E5" s="25"/>
      <c r="F5" s="25"/>
      <c r="G5" s="26"/>
      <c r="H5" s="26"/>
      <c r="I5" s="26"/>
      <c r="J5" s="26"/>
      <c r="K5" s="26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17" t="s">
        <v>12</v>
      </c>
      <c r="B6" s="17">
        <v>432</v>
      </c>
      <c r="C6" s="18">
        <v>84</v>
      </c>
      <c r="D6" s="19">
        <f>IF((I6=0),"",(C6/I6))</f>
        <v>0.375</v>
      </c>
      <c r="E6" s="20">
        <v>138</v>
      </c>
      <c r="F6" s="21">
        <f>IF((I6=0),"",(E6/I6))</f>
        <v>0.6160714285714286</v>
      </c>
      <c r="G6" s="17">
        <v>2</v>
      </c>
      <c r="H6" s="22">
        <f>IF((I6=0),"",(G6/I6))</f>
        <v>8.9285714285714281E-3</v>
      </c>
      <c r="I6" s="17">
        <f>SUM(C6,E6,G6)</f>
        <v>224</v>
      </c>
      <c r="J6" s="22">
        <f>IF((B6=0),"",(I6/B6))</f>
        <v>0.51851851851851849</v>
      </c>
      <c r="K6" s="17">
        <f>B6-I6</f>
        <v>208</v>
      </c>
      <c r="L6" s="22">
        <f>IF((B6=0),"",(K6/B6))</f>
        <v>0.48148148148148145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17" t="s">
        <v>13</v>
      </c>
      <c r="B7" s="17">
        <v>8</v>
      </c>
      <c r="C7" s="18"/>
      <c r="D7" s="19"/>
      <c r="E7" s="20"/>
      <c r="F7" s="21"/>
      <c r="G7" s="17"/>
      <c r="H7" s="22"/>
      <c r="I7" s="17"/>
      <c r="J7" s="22"/>
      <c r="K7" s="17"/>
      <c r="L7" s="2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23" t="s">
        <v>14</v>
      </c>
      <c r="B8" s="17" t="s">
        <v>15</v>
      </c>
      <c r="C8" s="24"/>
      <c r="D8" s="24"/>
      <c r="E8" s="25"/>
      <c r="F8" s="25"/>
      <c r="G8" s="26"/>
      <c r="H8" s="26"/>
      <c r="I8" s="26"/>
      <c r="J8" s="26"/>
      <c r="K8" s="26"/>
      <c r="L8" s="2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27" t="s">
        <v>16</v>
      </c>
      <c r="B9" s="27">
        <v>374</v>
      </c>
      <c r="C9" s="28">
        <v>94</v>
      </c>
      <c r="D9" s="29">
        <f t="shared" ref="D9:D17" si="0">IF((I9=0),"",(C9/I9))</f>
        <v>0.53714285714285714</v>
      </c>
      <c r="E9" s="30">
        <v>81</v>
      </c>
      <c r="F9" s="31">
        <f t="shared" ref="F9:F17" si="1">IF((I9=0),"",(E9/I9))</f>
        <v>0.46285714285714286</v>
      </c>
      <c r="G9" s="27">
        <v>0</v>
      </c>
      <c r="H9" s="32">
        <f t="shared" ref="H9:H17" si="2">IF((I9=0),"",(G9/I9))</f>
        <v>0</v>
      </c>
      <c r="I9" s="27">
        <f t="shared" ref="I9:I16" si="3">SUM(C9,E9,G9)</f>
        <v>175</v>
      </c>
      <c r="J9" s="32">
        <f t="shared" ref="J9:J17" si="4">IF((B9=0),"",(I9/B9))</f>
        <v>0.46791443850267378</v>
      </c>
      <c r="K9" s="27">
        <f>B9-I9</f>
        <v>199</v>
      </c>
      <c r="L9" s="32">
        <f t="shared" ref="L9:L17" si="5">IF((B9=0),"",(K9/B9))</f>
        <v>0.53208556149732622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7" t="s">
        <v>17</v>
      </c>
      <c r="B10" s="27">
        <v>408</v>
      </c>
      <c r="C10" s="28">
        <v>84</v>
      </c>
      <c r="D10" s="29">
        <f t="shared" si="0"/>
        <v>0.4375</v>
      </c>
      <c r="E10" s="30">
        <v>103</v>
      </c>
      <c r="F10" s="31">
        <f t="shared" si="1"/>
        <v>0.53645833333333337</v>
      </c>
      <c r="G10" s="27">
        <v>5</v>
      </c>
      <c r="H10" s="32">
        <f t="shared" si="2"/>
        <v>2.6041666666666668E-2</v>
      </c>
      <c r="I10" s="27">
        <f t="shared" si="3"/>
        <v>192</v>
      </c>
      <c r="J10" s="32">
        <f t="shared" si="4"/>
        <v>0.47058823529411764</v>
      </c>
      <c r="K10" s="27">
        <f t="shared" ref="K10:K16" si="6">B10-I10</f>
        <v>216</v>
      </c>
      <c r="L10" s="32">
        <f t="shared" si="5"/>
        <v>0.52941176470588236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27" t="s">
        <v>18</v>
      </c>
      <c r="B11" s="27">
        <v>387</v>
      </c>
      <c r="C11" s="28">
        <v>86</v>
      </c>
      <c r="D11" s="29">
        <f t="shared" si="0"/>
        <v>0.50292397660818711</v>
      </c>
      <c r="E11" s="30">
        <v>84</v>
      </c>
      <c r="F11" s="31">
        <f t="shared" si="1"/>
        <v>0.49122807017543857</v>
      </c>
      <c r="G11" s="27">
        <v>1</v>
      </c>
      <c r="H11" s="32">
        <f t="shared" si="2"/>
        <v>5.8479532163742687E-3</v>
      </c>
      <c r="I11" s="27">
        <f t="shared" si="3"/>
        <v>171</v>
      </c>
      <c r="J11" s="32">
        <f t="shared" si="4"/>
        <v>0.44186046511627908</v>
      </c>
      <c r="K11" s="27">
        <f t="shared" si="6"/>
        <v>216</v>
      </c>
      <c r="L11" s="32">
        <f t="shared" si="5"/>
        <v>0.55813953488372092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27" t="s">
        <v>19</v>
      </c>
      <c r="B12" s="27">
        <v>368</v>
      </c>
      <c r="C12" s="28">
        <v>84</v>
      </c>
      <c r="D12" s="29">
        <f t="shared" si="0"/>
        <v>0.51851851851851849</v>
      </c>
      <c r="E12" s="30">
        <v>77</v>
      </c>
      <c r="F12" s="31">
        <f t="shared" si="1"/>
        <v>0.47530864197530864</v>
      </c>
      <c r="G12" s="27">
        <v>1</v>
      </c>
      <c r="H12" s="32">
        <f t="shared" si="2"/>
        <v>6.1728395061728392E-3</v>
      </c>
      <c r="I12" s="27">
        <f t="shared" si="3"/>
        <v>162</v>
      </c>
      <c r="J12" s="32">
        <f t="shared" si="4"/>
        <v>0.44021739130434784</v>
      </c>
      <c r="K12" s="27">
        <f t="shared" si="6"/>
        <v>206</v>
      </c>
      <c r="L12" s="32">
        <f t="shared" si="5"/>
        <v>0.55978260869565222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27" t="s">
        <v>20</v>
      </c>
      <c r="B13" s="27">
        <v>369</v>
      </c>
      <c r="C13" s="28">
        <v>101</v>
      </c>
      <c r="D13" s="29">
        <f t="shared" si="0"/>
        <v>0.58381502890173409</v>
      </c>
      <c r="E13" s="30">
        <v>69</v>
      </c>
      <c r="F13" s="31">
        <f t="shared" si="1"/>
        <v>0.39884393063583817</v>
      </c>
      <c r="G13" s="27">
        <v>3</v>
      </c>
      <c r="H13" s="32">
        <f t="shared" si="2"/>
        <v>1.7341040462427744E-2</v>
      </c>
      <c r="I13" s="27">
        <f t="shared" si="3"/>
        <v>173</v>
      </c>
      <c r="J13" s="32">
        <f t="shared" si="4"/>
        <v>0.46883468834688347</v>
      </c>
      <c r="K13" s="27">
        <f t="shared" si="6"/>
        <v>196</v>
      </c>
      <c r="L13" s="32">
        <f t="shared" si="5"/>
        <v>0.53116531165311653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27" t="s">
        <v>21</v>
      </c>
      <c r="B14" s="27">
        <v>299</v>
      </c>
      <c r="C14" s="28">
        <v>77</v>
      </c>
      <c r="D14" s="29">
        <f t="shared" si="0"/>
        <v>0.58333333333333337</v>
      </c>
      <c r="E14" s="30">
        <v>52</v>
      </c>
      <c r="F14" s="31">
        <f t="shared" si="1"/>
        <v>0.39393939393939392</v>
      </c>
      <c r="G14" s="27">
        <v>3</v>
      </c>
      <c r="H14" s="32">
        <f t="shared" si="2"/>
        <v>2.2727272727272728E-2</v>
      </c>
      <c r="I14" s="27">
        <f t="shared" si="3"/>
        <v>132</v>
      </c>
      <c r="J14" s="32">
        <f t="shared" si="4"/>
        <v>0.4414715719063545</v>
      </c>
      <c r="K14" s="27">
        <f t="shared" si="6"/>
        <v>167</v>
      </c>
      <c r="L14" s="32">
        <f t="shared" si="5"/>
        <v>0.55852842809364545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7" t="s">
        <v>22</v>
      </c>
      <c r="B15" s="27">
        <v>387</v>
      </c>
      <c r="C15" s="28">
        <v>92</v>
      </c>
      <c r="D15" s="29">
        <f t="shared" si="0"/>
        <v>0.51111111111111107</v>
      </c>
      <c r="E15" s="30">
        <v>81</v>
      </c>
      <c r="F15" s="31">
        <f t="shared" si="1"/>
        <v>0.45</v>
      </c>
      <c r="G15" s="27">
        <v>7</v>
      </c>
      <c r="H15" s="32">
        <f t="shared" si="2"/>
        <v>3.888888888888889E-2</v>
      </c>
      <c r="I15" s="27">
        <f t="shared" si="3"/>
        <v>180</v>
      </c>
      <c r="J15" s="32">
        <f t="shared" si="4"/>
        <v>0.46511627906976744</v>
      </c>
      <c r="K15" s="27">
        <f t="shared" si="6"/>
        <v>207</v>
      </c>
      <c r="L15" s="32">
        <f t="shared" si="5"/>
        <v>0.53488372093023251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27" t="s">
        <v>23</v>
      </c>
      <c r="B16" s="27">
        <v>343</v>
      </c>
      <c r="C16" s="28">
        <v>89</v>
      </c>
      <c r="D16" s="29">
        <f t="shared" si="0"/>
        <v>0.50282485875706218</v>
      </c>
      <c r="E16" s="30">
        <v>82</v>
      </c>
      <c r="F16" s="31">
        <f t="shared" si="1"/>
        <v>0.4632768361581921</v>
      </c>
      <c r="G16" s="27">
        <v>6</v>
      </c>
      <c r="H16" s="32">
        <f t="shared" si="2"/>
        <v>3.3898305084745763E-2</v>
      </c>
      <c r="I16" s="27">
        <f t="shared" si="3"/>
        <v>177</v>
      </c>
      <c r="J16" s="32">
        <f t="shared" si="4"/>
        <v>0.51603498542274051</v>
      </c>
      <c r="K16" s="27">
        <f t="shared" si="6"/>
        <v>166</v>
      </c>
      <c r="L16" s="32">
        <f t="shared" si="5"/>
        <v>0.48396501457725949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17" t="s">
        <v>24</v>
      </c>
      <c r="B17" s="17">
        <f>SUM(B9:B16)</f>
        <v>2935</v>
      </c>
      <c r="C17" s="18">
        <f>SUM(C9:C16)</f>
        <v>707</v>
      </c>
      <c r="D17" s="19">
        <f t="shared" si="0"/>
        <v>0.51908957415565349</v>
      </c>
      <c r="E17" s="20">
        <f>SUM(E9:E16)</f>
        <v>629</v>
      </c>
      <c r="F17" s="21">
        <f t="shared" si="1"/>
        <v>0.46182085168869308</v>
      </c>
      <c r="G17" s="17">
        <f>SUM(G9:G16)</f>
        <v>26</v>
      </c>
      <c r="H17" s="22">
        <f t="shared" si="2"/>
        <v>1.908957415565345E-2</v>
      </c>
      <c r="I17" s="17">
        <f>SUM(I9:I16)</f>
        <v>1362</v>
      </c>
      <c r="J17" s="22">
        <f t="shared" si="4"/>
        <v>0.46405451448040885</v>
      </c>
      <c r="K17" s="17">
        <f>SUM(K9:K16)</f>
        <v>1573</v>
      </c>
      <c r="L17" s="22">
        <f t="shared" si="5"/>
        <v>0.53594548551959109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17" t="s">
        <v>13</v>
      </c>
      <c r="B18" s="17">
        <v>47</v>
      </c>
      <c r="C18" s="18"/>
      <c r="D18" s="19"/>
      <c r="E18" s="20"/>
      <c r="F18" s="21"/>
      <c r="G18" s="17"/>
      <c r="H18" s="22"/>
      <c r="I18" s="17"/>
      <c r="J18" s="22"/>
      <c r="K18" s="17"/>
      <c r="L18" s="2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23" t="s">
        <v>25</v>
      </c>
      <c r="B19" s="17" t="s">
        <v>26</v>
      </c>
      <c r="C19" s="24"/>
      <c r="D19" s="24"/>
      <c r="E19" s="25"/>
      <c r="F19" s="25"/>
      <c r="G19" s="26"/>
      <c r="H19" s="26"/>
      <c r="I19" s="26"/>
      <c r="J19" s="26"/>
      <c r="K19" s="26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27" t="s">
        <v>27</v>
      </c>
      <c r="B20" s="27">
        <v>413</v>
      </c>
      <c r="C20" s="28">
        <v>126</v>
      </c>
      <c r="D20" s="29">
        <f>IF((I20=0),"",(C20/I20))</f>
        <v>0.68852459016393441</v>
      </c>
      <c r="E20" s="30">
        <v>53</v>
      </c>
      <c r="F20" s="31">
        <f>IF((I20=0),"",(E20/I20))</f>
        <v>0.2896174863387978</v>
      </c>
      <c r="G20" s="27">
        <v>4</v>
      </c>
      <c r="H20" s="32">
        <f>IF((I20=0),"",(G20/I20))</f>
        <v>2.185792349726776E-2</v>
      </c>
      <c r="I20" s="27">
        <f>SUM(C20,E20,G20)</f>
        <v>183</v>
      </c>
      <c r="J20" s="32">
        <f>IF((B20=0),"",(I20/B20))</f>
        <v>0.4430992736077482</v>
      </c>
      <c r="K20" s="27">
        <f>B20-I20</f>
        <v>230</v>
      </c>
      <c r="L20" s="32">
        <f>IF((B20=0),"",(K20/B20))</f>
        <v>0.55690072639225185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27" t="s">
        <v>28</v>
      </c>
      <c r="B21" s="27">
        <v>373</v>
      </c>
      <c r="C21" s="28">
        <v>125</v>
      </c>
      <c r="D21" s="29">
        <f>IF((I21=0),"",(C21/I21))</f>
        <v>0.69060773480662985</v>
      </c>
      <c r="E21" s="30">
        <v>52</v>
      </c>
      <c r="F21" s="31">
        <f>IF((I21=0),"",(E21/I21))</f>
        <v>0.287292817679558</v>
      </c>
      <c r="G21" s="27">
        <v>4</v>
      </c>
      <c r="H21" s="32">
        <f>IF((I21=0),"",(G21/I21))</f>
        <v>2.2099447513812154E-2</v>
      </c>
      <c r="I21" s="27">
        <f>SUM(C21,E21,G21)</f>
        <v>181</v>
      </c>
      <c r="J21" s="32">
        <f>IF((B21=0),"",(I21/B21))</f>
        <v>0.48525469168900803</v>
      </c>
      <c r="K21" s="27">
        <f>B21-I21</f>
        <v>192</v>
      </c>
      <c r="L21" s="32">
        <f>IF((B21=0),"",(K21/B21))</f>
        <v>0.51474530831099197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27" t="s">
        <v>29</v>
      </c>
      <c r="B22" s="27">
        <v>278</v>
      </c>
      <c r="C22" s="28">
        <v>74</v>
      </c>
      <c r="D22" s="29">
        <f>IF((I22=0),"",(C22/I22))</f>
        <v>0.58267716535433067</v>
      </c>
      <c r="E22" s="30">
        <v>46</v>
      </c>
      <c r="F22" s="31">
        <f>IF((I22=0),"",(E22/I22))</f>
        <v>0.36220472440944884</v>
      </c>
      <c r="G22" s="27">
        <v>7</v>
      </c>
      <c r="H22" s="32">
        <f>IF((I22=0),"",(G22/I22))</f>
        <v>5.5118110236220472E-2</v>
      </c>
      <c r="I22" s="27">
        <f>SUM(C22,E22,G22)</f>
        <v>127</v>
      </c>
      <c r="J22" s="32">
        <f>IF((B22=0),"",(I22/B22))</f>
        <v>0.45683453237410071</v>
      </c>
      <c r="K22" s="27">
        <f>B22-I22</f>
        <v>151</v>
      </c>
      <c r="L22" s="32">
        <f>IF((B22=0),"",(K22/B22))</f>
        <v>0.54316546762589923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27" t="s">
        <v>30</v>
      </c>
      <c r="B23" s="27">
        <v>269</v>
      </c>
      <c r="C23" s="28">
        <v>93</v>
      </c>
      <c r="D23" s="29">
        <f>IF((I23=0),"",(C23/I23))</f>
        <v>0.69402985074626866</v>
      </c>
      <c r="E23" s="30">
        <v>39</v>
      </c>
      <c r="F23" s="31">
        <f>IF((I23=0),"",(E23/I23))</f>
        <v>0.29104477611940299</v>
      </c>
      <c r="G23" s="27">
        <v>2</v>
      </c>
      <c r="H23" s="32">
        <f>IF((I23=0),"",(G23/I23))</f>
        <v>1.4925373134328358E-2</v>
      </c>
      <c r="I23" s="27">
        <f>SUM(C23,E23,G23)</f>
        <v>134</v>
      </c>
      <c r="J23" s="32">
        <f>IF((B23=0),"",(I23/B23))</f>
        <v>0.49814126394052044</v>
      </c>
      <c r="K23" s="27">
        <f>B23-I23</f>
        <v>135</v>
      </c>
      <c r="L23" s="32">
        <f>IF((B23=0),"",(K23/B23))</f>
        <v>0.5018587360594795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17" t="s">
        <v>24</v>
      </c>
      <c r="B24" s="17">
        <f>SUM(B20:B23)</f>
        <v>1333</v>
      </c>
      <c r="C24" s="18">
        <f>SUM(C20:C23)</f>
        <v>418</v>
      </c>
      <c r="D24" s="19">
        <f>IF((I24=0),"",(C24/I24))</f>
        <v>0.66879999999999995</v>
      </c>
      <c r="E24" s="20">
        <f>SUM(E20:E23)</f>
        <v>190</v>
      </c>
      <c r="F24" s="21">
        <f>IF((I24=0),"",(E24/I24))</f>
        <v>0.30399999999999999</v>
      </c>
      <c r="G24" s="17">
        <f>SUM(G20:G23)</f>
        <v>17</v>
      </c>
      <c r="H24" s="22">
        <f>IF((I24=0),"",(G24/I24))</f>
        <v>2.7199999999999998E-2</v>
      </c>
      <c r="I24" s="17">
        <f>SUM(I20:I23)</f>
        <v>625</v>
      </c>
      <c r="J24" s="22">
        <f>IF((B24=0),"",(I24/B24))</f>
        <v>0.46886721680420107</v>
      </c>
      <c r="K24" s="17">
        <f>SUM(K20:K23)</f>
        <v>708</v>
      </c>
      <c r="L24" s="22">
        <f>IF((B24=0),"",(K24/B24))</f>
        <v>0.53113278319579893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17" t="s">
        <v>13</v>
      </c>
      <c r="B25" s="17">
        <v>16</v>
      </c>
      <c r="C25" s="18"/>
      <c r="D25" s="19"/>
      <c r="E25" s="20"/>
      <c r="F25" s="21"/>
      <c r="G25" s="17"/>
      <c r="H25" s="22"/>
      <c r="I25" s="17"/>
      <c r="J25" s="22"/>
      <c r="K25" s="17"/>
      <c r="L25" s="2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23" t="s">
        <v>31</v>
      </c>
      <c r="B26" s="17" t="s">
        <v>32</v>
      </c>
      <c r="C26" s="24"/>
      <c r="D26" s="24"/>
      <c r="E26" s="25"/>
      <c r="F26" s="25"/>
      <c r="G26" s="26"/>
      <c r="H26" s="26"/>
      <c r="I26" s="26"/>
      <c r="J26" s="26"/>
      <c r="K26" s="26"/>
      <c r="L26" s="2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27" t="s">
        <v>33</v>
      </c>
      <c r="B27" s="27">
        <v>431</v>
      </c>
      <c r="C27" s="28">
        <v>134</v>
      </c>
      <c r="D27" s="29">
        <f>IF((I27=0),"",(C27/I27))</f>
        <v>0.62910798122065725</v>
      </c>
      <c r="E27" s="30">
        <v>78</v>
      </c>
      <c r="F27" s="31">
        <f>IF((I27=0),"",(E27/I27))</f>
        <v>0.36619718309859156</v>
      </c>
      <c r="G27" s="27">
        <v>1</v>
      </c>
      <c r="H27" s="32">
        <f>IF((I27=0),"",(G27/I27))</f>
        <v>4.6948356807511738E-3</v>
      </c>
      <c r="I27" s="27">
        <f>SUM(C27,E27,G27)</f>
        <v>213</v>
      </c>
      <c r="J27" s="32">
        <f>IF((B27=0),"",(I27/B27))</f>
        <v>0.49419953596287702</v>
      </c>
      <c r="K27" s="27">
        <f>B27-I27</f>
        <v>218</v>
      </c>
      <c r="L27" s="32">
        <f>IF((B27=0),"",(K27/B27))</f>
        <v>0.50580046403712298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27" t="s">
        <v>34</v>
      </c>
      <c r="B28" s="27">
        <v>445</v>
      </c>
      <c r="C28" s="28">
        <v>140</v>
      </c>
      <c r="D28" s="29">
        <f>IF((I28=0),"",(C28/I28))</f>
        <v>0.65116279069767447</v>
      </c>
      <c r="E28" s="30">
        <v>70</v>
      </c>
      <c r="F28" s="31">
        <f>IF((I28=0),"",(E28/I28))</f>
        <v>0.32558139534883723</v>
      </c>
      <c r="G28" s="27">
        <v>5</v>
      </c>
      <c r="H28" s="32">
        <f>IF((I28=0),"",(G28/I28))</f>
        <v>2.3255813953488372E-2</v>
      </c>
      <c r="I28" s="27">
        <f>SUM(C28,E28,G28)</f>
        <v>215</v>
      </c>
      <c r="J28" s="32">
        <f>IF((B28=0),"",(I28/B28))</f>
        <v>0.48314606741573035</v>
      </c>
      <c r="K28" s="27">
        <f>B28-I28</f>
        <v>230</v>
      </c>
      <c r="L28" s="32">
        <f>IF((B28=0),"",(K28/B28))</f>
        <v>0.5168539325842697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27" t="s">
        <v>35</v>
      </c>
      <c r="B29" s="27">
        <v>398</v>
      </c>
      <c r="C29" s="28">
        <v>112</v>
      </c>
      <c r="D29" s="29">
        <f>IF((I29=0),"",(C29/I29))</f>
        <v>0.57731958762886593</v>
      </c>
      <c r="E29" s="30">
        <v>80</v>
      </c>
      <c r="F29" s="31">
        <f>IF((I29=0),"",(E29/I29))</f>
        <v>0.41237113402061853</v>
      </c>
      <c r="G29" s="27">
        <v>2</v>
      </c>
      <c r="H29" s="32">
        <f>IF((I29=0),"",(G29/I29))</f>
        <v>1.0309278350515464E-2</v>
      </c>
      <c r="I29" s="27">
        <f>SUM(C29,E29,G29)</f>
        <v>194</v>
      </c>
      <c r="J29" s="32">
        <f>IF((B29=0),"",(I29/B29))</f>
        <v>0.48743718592964824</v>
      </c>
      <c r="K29" s="27">
        <f>B29-I29</f>
        <v>204</v>
      </c>
      <c r="L29" s="32">
        <f>IF((B29=0),"",(K29/B29))</f>
        <v>0.51256281407035176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27" t="s">
        <v>36</v>
      </c>
      <c r="B30" s="27">
        <v>441</v>
      </c>
      <c r="C30" s="28">
        <v>153</v>
      </c>
      <c r="D30" s="29">
        <f>IF((I30=0),"",(C30/I30))</f>
        <v>0.53125</v>
      </c>
      <c r="E30" s="30">
        <v>129</v>
      </c>
      <c r="F30" s="31">
        <f>IF((I30=0),"",(E30/I30))</f>
        <v>0.44791666666666669</v>
      </c>
      <c r="G30" s="27">
        <v>6</v>
      </c>
      <c r="H30" s="32">
        <f>IF((I30=0),"",(G30/I30))</f>
        <v>2.0833333333333332E-2</v>
      </c>
      <c r="I30" s="27">
        <f>SUM(C30,E30,G30)</f>
        <v>288</v>
      </c>
      <c r="J30" s="32">
        <f>IF((B30=0),"",(I30/B30))</f>
        <v>0.65306122448979587</v>
      </c>
      <c r="K30" s="27">
        <f>B30-I30</f>
        <v>153</v>
      </c>
      <c r="L30" s="32">
        <f>IF((B30=0),"",(K30/B30))</f>
        <v>0.34693877551020408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17" t="s">
        <v>24</v>
      </c>
      <c r="B31" s="17">
        <f>SUM(B27:B30)</f>
        <v>1715</v>
      </c>
      <c r="C31" s="18">
        <f>SUM(C27:C30)</f>
        <v>539</v>
      </c>
      <c r="D31" s="19">
        <f>IF((I31=0),"",(C31/I31))</f>
        <v>0.59230769230769231</v>
      </c>
      <c r="E31" s="20">
        <f>SUM(E27:E30)</f>
        <v>357</v>
      </c>
      <c r="F31" s="21">
        <f>IF((I31=0),"",(E31/I31))</f>
        <v>0.3923076923076923</v>
      </c>
      <c r="G31" s="17">
        <f>SUM(G27:G30)</f>
        <v>14</v>
      </c>
      <c r="H31" s="22">
        <f>IF((I31=0),"",(G31/I31))</f>
        <v>1.5384615384615385E-2</v>
      </c>
      <c r="I31" s="17">
        <f>SUM(I27:I30)</f>
        <v>910</v>
      </c>
      <c r="J31" s="22">
        <f>IF((B31=0),"",(I31/B31))</f>
        <v>0.53061224489795922</v>
      </c>
      <c r="K31" s="17">
        <f>SUM(K27:K30)</f>
        <v>805</v>
      </c>
      <c r="L31" s="22">
        <f>IF((B31=0),"",(K31/B31))</f>
        <v>0.46938775510204084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33" t="s">
        <v>13</v>
      </c>
      <c r="B32" s="33">
        <v>12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0">
    <mergeCell ref="A1:L1"/>
    <mergeCell ref="C2:D2"/>
    <mergeCell ref="E2:F2"/>
    <mergeCell ref="G2:L2"/>
    <mergeCell ref="A3:B3"/>
    <mergeCell ref="C3:D3"/>
    <mergeCell ref="E3:F3"/>
    <mergeCell ref="G3:H3"/>
    <mergeCell ref="I3:J3"/>
    <mergeCell ref="K3:L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L_Vieux_Fort_North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2020-06-24T01:53:51Z</dcterms:created>
  <dcterms:modified xsi:type="dcterms:W3CDTF">2020-06-24T01:54:14Z</dcterms:modified>
</cp:coreProperties>
</file>