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K_Vieux_Fort_Sou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8" i="1"/>
  <c r="C38" i="1"/>
  <c r="B38" i="1"/>
  <c r="I37" i="1"/>
  <c r="F37" i="1" s="1"/>
  <c r="H37" i="1"/>
  <c r="I36" i="1"/>
  <c r="D36" i="1" s="1"/>
  <c r="H36" i="1"/>
  <c r="F36" i="1"/>
  <c r="I35" i="1"/>
  <c r="K35" i="1" s="1"/>
  <c r="L35" i="1" s="1"/>
  <c r="H35" i="1"/>
  <c r="F35" i="1"/>
  <c r="D35" i="1"/>
  <c r="I34" i="1"/>
  <c r="K34" i="1" s="1"/>
  <c r="F34" i="1"/>
  <c r="D34" i="1"/>
  <c r="G31" i="1"/>
  <c r="E31" i="1"/>
  <c r="C31" i="1"/>
  <c r="B31" i="1"/>
  <c r="I30" i="1"/>
  <c r="D30" i="1" s="1"/>
  <c r="H30" i="1"/>
  <c r="F30" i="1"/>
  <c r="I29" i="1"/>
  <c r="K29" i="1" s="1"/>
  <c r="L29" i="1" s="1"/>
  <c r="H29" i="1"/>
  <c r="F29" i="1"/>
  <c r="D29" i="1"/>
  <c r="I28" i="1"/>
  <c r="K28" i="1" s="1"/>
  <c r="L28" i="1" s="1"/>
  <c r="F28" i="1"/>
  <c r="D28" i="1"/>
  <c r="J27" i="1"/>
  <c r="I27" i="1"/>
  <c r="K27" i="1" s="1"/>
  <c r="L27" i="1" s="1"/>
  <c r="H27" i="1"/>
  <c r="F27" i="1"/>
  <c r="D27" i="1"/>
  <c r="K26" i="1"/>
  <c r="L26" i="1" s="1"/>
  <c r="I26" i="1"/>
  <c r="J26" i="1" s="1"/>
  <c r="K25" i="1"/>
  <c r="L25" i="1" s="1"/>
  <c r="J25" i="1"/>
  <c r="I25" i="1"/>
  <c r="F25" i="1" s="1"/>
  <c r="H25" i="1"/>
  <c r="D25" i="1"/>
  <c r="I24" i="1"/>
  <c r="H24" i="1" s="1"/>
  <c r="I23" i="1"/>
  <c r="F23" i="1" s="1"/>
  <c r="H23" i="1"/>
  <c r="G20" i="1"/>
  <c r="E20" i="1"/>
  <c r="C20" i="1"/>
  <c r="B20" i="1"/>
  <c r="K19" i="1"/>
  <c r="L19" i="1" s="1"/>
  <c r="J19" i="1"/>
  <c r="I19" i="1"/>
  <c r="F19" i="1" s="1"/>
  <c r="H19" i="1"/>
  <c r="D19" i="1"/>
  <c r="I18" i="1"/>
  <c r="H18" i="1" s="1"/>
  <c r="I17" i="1"/>
  <c r="F17" i="1" s="1"/>
  <c r="H17" i="1"/>
  <c r="I16" i="1"/>
  <c r="D16" i="1" s="1"/>
  <c r="H16" i="1"/>
  <c r="F16" i="1"/>
  <c r="J15" i="1"/>
  <c r="I15" i="1"/>
  <c r="K15" i="1" s="1"/>
  <c r="H15" i="1"/>
  <c r="F15" i="1"/>
  <c r="D15" i="1"/>
  <c r="G12" i="1"/>
  <c r="G4" i="1" s="1"/>
  <c r="E12" i="1"/>
  <c r="E4" i="1" s="1"/>
  <c r="C12" i="1"/>
  <c r="B12" i="1"/>
  <c r="I11" i="1"/>
  <c r="F11" i="1" s="1"/>
  <c r="H11" i="1"/>
  <c r="I10" i="1"/>
  <c r="D10" i="1" s="1"/>
  <c r="H10" i="1"/>
  <c r="F10" i="1"/>
  <c r="J9" i="1"/>
  <c r="I9" i="1"/>
  <c r="K9" i="1" s="1"/>
  <c r="L9" i="1" s="1"/>
  <c r="H9" i="1"/>
  <c r="F9" i="1"/>
  <c r="D9" i="1"/>
  <c r="I8" i="1"/>
  <c r="K8" i="1" s="1"/>
  <c r="L8" i="1" s="1"/>
  <c r="F8" i="1"/>
  <c r="D8" i="1"/>
  <c r="J7" i="1"/>
  <c r="I7" i="1"/>
  <c r="K7" i="1" s="1"/>
  <c r="L7" i="1" s="1"/>
  <c r="H7" i="1"/>
  <c r="F7" i="1"/>
  <c r="D7" i="1"/>
  <c r="K6" i="1"/>
  <c r="I6" i="1"/>
  <c r="J6" i="1" s="1"/>
  <c r="D6" i="1"/>
  <c r="C4" i="1"/>
  <c r="B4" i="1"/>
  <c r="L15" i="1" l="1"/>
  <c r="L34" i="1"/>
  <c r="J31" i="1"/>
  <c r="L6" i="1"/>
  <c r="J18" i="1"/>
  <c r="J24" i="1"/>
  <c r="J11" i="1"/>
  <c r="J17" i="1"/>
  <c r="K18" i="1"/>
  <c r="L18" i="1" s="1"/>
  <c r="I20" i="1"/>
  <c r="J23" i="1"/>
  <c r="K24" i="1"/>
  <c r="L24" i="1" s="1"/>
  <c r="J37" i="1"/>
  <c r="H8" i="1"/>
  <c r="J10" i="1"/>
  <c r="K11" i="1"/>
  <c r="L11" i="1" s="1"/>
  <c r="J16" i="1"/>
  <c r="K17" i="1"/>
  <c r="L17" i="1" s="1"/>
  <c r="J20" i="1"/>
  <c r="K23" i="1"/>
  <c r="D26" i="1"/>
  <c r="H28" i="1"/>
  <c r="J30" i="1"/>
  <c r="H34" i="1"/>
  <c r="J36" i="1"/>
  <c r="K37" i="1"/>
  <c r="L37" i="1" s="1"/>
  <c r="K10" i="1"/>
  <c r="L10" i="1" s="1"/>
  <c r="I12" i="1"/>
  <c r="J12" i="1" s="1"/>
  <c r="K16" i="1"/>
  <c r="L16" i="1" s="1"/>
  <c r="F26" i="1"/>
  <c r="J29" i="1"/>
  <c r="K30" i="1"/>
  <c r="L30" i="1" s="1"/>
  <c r="J35" i="1"/>
  <c r="K36" i="1"/>
  <c r="L36" i="1" s="1"/>
  <c r="I38" i="1"/>
  <c r="F6" i="1"/>
  <c r="J8" i="1"/>
  <c r="D18" i="1"/>
  <c r="D24" i="1"/>
  <c r="H26" i="1"/>
  <c r="J28" i="1"/>
  <c r="I31" i="1"/>
  <c r="J34" i="1"/>
  <c r="J38" i="1"/>
  <c r="D11" i="1"/>
  <c r="D17" i="1"/>
  <c r="F18" i="1"/>
  <c r="D23" i="1"/>
  <c r="F24" i="1"/>
  <c r="D37" i="1"/>
  <c r="D12" i="1" l="1"/>
  <c r="H12" i="1"/>
  <c r="F12" i="1"/>
  <c r="I4" i="1"/>
  <c r="K31" i="1"/>
  <c r="L31" i="1" s="1"/>
  <c r="L23" i="1"/>
  <c r="K38" i="1"/>
  <c r="L38" i="1" s="1"/>
  <c r="H31" i="1"/>
  <c r="F31" i="1"/>
  <c r="D31" i="1"/>
  <c r="D38" i="1"/>
  <c r="H38" i="1"/>
  <c r="F38" i="1"/>
  <c r="F20" i="1"/>
  <c r="D20" i="1"/>
  <c r="H20" i="1"/>
  <c r="K20" i="1"/>
  <c r="L20" i="1" s="1"/>
  <c r="K12" i="1"/>
  <c r="L12" i="1" s="1"/>
  <c r="H4" i="1" l="1"/>
  <c r="F4" i="1"/>
  <c r="D4" i="1"/>
  <c r="J4" i="1"/>
  <c r="K4" i="1"/>
  <c r="L4" i="1" s="1"/>
</calcChain>
</file>

<file path=xl/sharedStrings.xml><?xml version="1.0" encoding="utf-8"?>
<sst xmlns="http://schemas.openxmlformats.org/spreadsheetml/2006/main" count="49" uniqueCount="42">
  <si>
    <t>K - Vieux Fort South</t>
  </si>
  <si>
    <t>Candidates</t>
  </si>
  <si>
    <t>K. ANTHONY</t>
  </si>
  <si>
    <t>U. MONDESIR</t>
  </si>
  <si>
    <t>Total Electors</t>
  </si>
  <si>
    <t>SLP</t>
  </si>
  <si>
    <t>UWP</t>
  </si>
  <si>
    <t>Rejected</t>
  </si>
  <si>
    <t>Votes Cast</t>
  </si>
  <si>
    <t>Not Cast</t>
  </si>
  <si>
    <t>K1</t>
  </si>
  <si>
    <t>VIEUX FORT PRIMARY SCHOOL</t>
  </si>
  <si>
    <t>A-C</t>
  </si>
  <si>
    <t>D-G</t>
  </si>
  <si>
    <t>H-K</t>
  </si>
  <si>
    <t>L-O</t>
  </si>
  <si>
    <t>P-Q</t>
  </si>
  <si>
    <t>R-Z</t>
  </si>
  <si>
    <t>Sub</t>
  </si>
  <si>
    <t>Police</t>
  </si>
  <si>
    <t>K2</t>
  </si>
  <si>
    <t>VIEUX FORT INFANT SCHOOL</t>
  </si>
  <si>
    <t>A-D</t>
  </si>
  <si>
    <t>E-I</t>
  </si>
  <si>
    <t>J-L</t>
  </si>
  <si>
    <t>M-Q</t>
  </si>
  <si>
    <t>K3</t>
  </si>
  <si>
    <t>PLAIN VIEW COMBINED SCHOOL</t>
  </si>
  <si>
    <t>A-B</t>
  </si>
  <si>
    <t>C-D</t>
  </si>
  <si>
    <t>E-F</t>
  </si>
  <si>
    <t>G-JI</t>
  </si>
  <si>
    <t>JN-L</t>
  </si>
  <si>
    <t>M-O</t>
  </si>
  <si>
    <t>P-SM</t>
  </si>
  <si>
    <t>SO-Z</t>
  </si>
  <si>
    <t>K4</t>
  </si>
  <si>
    <t>VIEUX FORT SECONDARY CAMPUS B</t>
  </si>
  <si>
    <t>A-E</t>
  </si>
  <si>
    <t>F-JN</t>
  </si>
  <si>
    <t>JO-N</t>
  </si>
  <si>
    <t>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</si>
</sst>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N18" sqref="N18"/>
    </sheetView>
  </sheetViews>
  <sheetFormatPr defaultColWidth="17.33203125" defaultRowHeight="15" customHeight="1" x14ac:dyDescent="0.25"/>
  <cols>
    <col min="1" max="1" width="10.6640625" style="5" customWidth="1"/>
    <col min="2" max="3" width="11.6640625" style="5" customWidth="1"/>
    <col min="4" max="4" width="12.6640625" style="5" customWidth="1"/>
    <col min="5" max="5" width="10.33203125" style="5" customWidth="1"/>
    <col min="6" max="6" width="10.109375" style="5" customWidth="1"/>
    <col min="7" max="7" width="8.88671875" style="5" customWidth="1"/>
    <col min="8" max="8" width="10.6640625" style="5" customWidth="1"/>
    <col min="9" max="9" width="8.88671875" style="5" customWidth="1"/>
    <col min="10" max="10" width="9.33203125" style="5" customWidth="1"/>
    <col min="11" max="11" width="7.6640625" style="5" customWidth="1"/>
    <col min="12" max="12" width="12.109375" style="5" customWidth="1"/>
    <col min="13" max="22" width="11.44140625" style="5" customWidth="1"/>
    <col min="23" max="24" width="10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5">
      <c r="A2" s="6" t="s">
        <v>1</v>
      </c>
      <c r="B2" s="7"/>
      <c r="C2" s="8" t="s">
        <v>2</v>
      </c>
      <c r="D2" s="9"/>
      <c r="E2" s="10" t="s">
        <v>3</v>
      </c>
      <c r="F2" s="11"/>
      <c r="G2" s="1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13" t="s">
        <v>4</v>
      </c>
      <c r="B3" s="3"/>
      <c r="C3" s="14" t="s">
        <v>5</v>
      </c>
      <c r="D3" s="9"/>
      <c r="E3" s="15" t="s">
        <v>6</v>
      </c>
      <c r="F3" s="11"/>
      <c r="G3" s="16" t="s">
        <v>7</v>
      </c>
      <c r="H3" s="3"/>
      <c r="I3" s="16" t="s">
        <v>8</v>
      </c>
      <c r="J3" s="3"/>
      <c r="K3" s="16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5">
      <c r="A4" s="17"/>
      <c r="B4" s="17">
        <f>+B12+B13+B20+B21+B31+B32+B38+B39</f>
        <v>8691</v>
      </c>
      <c r="C4" s="18">
        <f>SUM(C12,C20,C31,C38,C39)</f>
        <v>2439</v>
      </c>
      <c r="D4" s="19">
        <f>IF((I4=0),"",(C4/I4))</f>
        <v>0.52508073196986005</v>
      </c>
      <c r="E4" s="20">
        <f>SUM(E12,E20,E31,E38,E39)</f>
        <v>2101</v>
      </c>
      <c r="F4" s="21">
        <f>IF((I4=0),"",(E4/I4))</f>
        <v>0.45231431646932185</v>
      </c>
      <c r="G4" s="17">
        <f>SUM(G12,G20,G31,G38,G39)</f>
        <v>105</v>
      </c>
      <c r="H4" s="22">
        <f>IF((I4=0),"",(G4/I4))</f>
        <v>2.2604951560818085E-2</v>
      </c>
      <c r="I4" s="17">
        <f>SUM(I12,I20,I31,I38,I39)</f>
        <v>4645</v>
      </c>
      <c r="J4" s="22">
        <f>IF((B4=0),"",(I4/B4))</f>
        <v>0.53446093660108163</v>
      </c>
      <c r="K4" s="17">
        <f>B4-I4</f>
        <v>4046</v>
      </c>
      <c r="L4" s="22">
        <f>IF((B4=0),"",(K4/B4))</f>
        <v>0.46553906339891843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23" t="s">
        <v>10</v>
      </c>
      <c r="B5" s="17" t="s">
        <v>11</v>
      </c>
      <c r="C5" s="24"/>
      <c r="D5" s="24"/>
      <c r="E5" s="25"/>
      <c r="F5" s="25"/>
      <c r="G5" s="26"/>
      <c r="H5" s="26"/>
      <c r="I5" s="26"/>
      <c r="J5" s="26"/>
      <c r="K5" s="26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" customHeight="1" x14ac:dyDescent="0.25">
      <c r="A6" s="27" t="s">
        <v>12</v>
      </c>
      <c r="B6" s="27">
        <v>490</v>
      </c>
      <c r="C6" s="28">
        <v>221</v>
      </c>
      <c r="D6" s="29">
        <f t="shared" ref="D6:D12" si="0">IF((I6=0),"",(C6/I6))</f>
        <v>0.52744630071599041</v>
      </c>
      <c r="E6" s="30">
        <v>162</v>
      </c>
      <c r="F6" s="31">
        <f t="shared" ref="F6:F12" si="1">IF((I6=0),"",(E6/I6))</f>
        <v>0.38663484486873506</v>
      </c>
      <c r="G6" s="27">
        <v>36</v>
      </c>
      <c r="H6" s="32">
        <v>0.36</v>
      </c>
      <c r="I6" s="27">
        <f t="shared" ref="I6:I11" si="2">SUM(C6,E6,G6)</f>
        <v>419</v>
      </c>
      <c r="J6" s="32">
        <f t="shared" ref="J6:J12" si="3">IF((B6=0),"",(I6/B6))</f>
        <v>0.85510204081632657</v>
      </c>
      <c r="K6" s="27">
        <f t="shared" ref="K6:K11" si="4">B6-I6</f>
        <v>71</v>
      </c>
      <c r="L6" s="32">
        <f t="shared" ref="L6:L12" si="5">IF((B6=0),"",(K6/B6))</f>
        <v>0.14489795918367346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" customHeight="1" x14ac:dyDescent="0.25">
      <c r="A7" s="27" t="s">
        <v>13</v>
      </c>
      <c r="B7" s="27">
        <v>415</v>
      </c>
      <c r="C7" s="28">
        <v>143</v>
      </c>
      <c r="D7" s="29">
        <f t="shared" si="0"/>
        <v>0.61637931034482762</v>
      </c>
      <c r="E7" s="30">
        <v>82</v>
      </c>
      <c r="F7" s="31">
        <f t="shared" si="1"/>
        <v>0.35344827586206895</v>
      </c>
      <c r="G7" s="27">
        <v>7</v>
      </c>
      <c r="H7" s="32">
        <f t="shared" ref="H7:H12" si="6">IF((I7=0),"",(G7/I7))</f>
        <v>3.017241379310345E-2</v>
      </c>
      <c r="I7" s="27">
        <f t="shared" si="2"/>
        <v>232</v>
      </c>
      <c r="J7" s="32">
        <f t="shared" si="3"/>
        <v>0.5590361445783133</v>
      </c>
      <c r="K7" s="27">
        <f t="shared" si="4"/>
        <v>183</v>
      </c>
      <c r="L7" s="32">
        <f t="shared" si="5"/>
        <v>0.44096385542168676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27" t="s">
        <v>14</v>
      </c>
      <c r="B8" s="27">
        <v>410</v>
      </c>
      <c r="C8" s="28">
        <v>147</v>
      </c>
      <c r="D8" s="29">
        <f t="shared" si="0"/>
        <v>0.64192139737991272</v>
      </c>
      <c r="E8" s="30">
        <v>80</v>
      </c>
      <c r="F8" s="31">
        <f t="shared" si="1"/>
        <v>0.34934497816593885</v>
      </c>
      <c r="G8" s="27">
        <v>2</v>
      </c>
      <c r="H8" s="32">
        <f t="shared" si="6"/>
        <v>8.7336244541484712E-3</v>
      </c>
      <c r="I8" s="27">
        <f t="shared" si="2"/>
        <v>229</v>
      </c>
      <c r="J8" s="32">
        <f t="shared" si="3"/>
        <v>0.55853658536585371</v>
      </c>
      <c r="K8" s="27">
        <f t="shared" si="4"/>
        <v>181</v>
      </c>
      <c r="L8" s="32">
        <f t="shared" si="5"/>
        <v>0.44146341463414634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" customHeight="1" x14ac:dyDescent="0.25">
      <c r="A9" s="27" t="s">
        <v>15</v>
      </c>
      <c r="B9" s="27">
        <v>321</v>
      </c>
      <c r="C9" s="28">
        <v>100</v>
      </c>
      <c r="D9" s="29">
        <f t="shared" si="0"/>
        <v>0.59880239520958078</v>
      </c>
      <c r="E9" s="30">
        <v>64</v>
      </c>
      <c r="F9" s="31">
        <f t="shared" si="1"/>
        <v>0.38323353293413176</v>
      </c>
      <c r="G9" s="27">
        <v>3</v>
      </c>
      <c r="H9" s="32">
        <f t="shared" si="6"/>
        <v>1.7964071856287425E-2</v>
      </c>
      <c r="I9" s="27">
        <f t="shared" si="2"/>
        <v>167</v>
      </c>
      <c r="J9" s="32">
        <f t="shared" si="3"/>
        <v>0.52024922118380057</v>
      </c>
      <c r="K9" s="27">
        <f t="shared" si="4"/>
        <v>154</v>
      </c>
      <c r="L9" s="32">
        <f t="shared" si="5"/>
        <v>0.47975077881619937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25">
      <c r="A10" s="27" t="s">
        <v>16</v>
      </c>
      <c r="B10" s="27">
        <v>143</v>
      </c>
      <c r="C10" s="28">
        <v>30</v>
      </c>
      <c r="D10" s="29">
        <f t="shared" si="0"/>
        <v>0.42253521126760563</v>
      </c>
      <c r="E10" s="30">
        <v>39</v>
      </c>
      <c r="F10" s="31">
        <f t="shared" si="1"/>
        <v>0.54929577464788737</v>
      </c>
      <c r="G10" s="27">
        <v>2</v>
      </c>
      <c r="H10" s="32">
        <f t="shared" si="6"/>
        <v>2.8169014084507043E-2</v>
      </c>
      <c r="I10" s="27">
        <f t="shared" si="2"/>
        <v>71</v>
      </c>
      <c r="J10" s="32">
        <f t="shared" si="3"/>
        <v>0.49650349650349651</v>
      </c>
      <c r="K10" s="27">
        <f t="shared" si="4"/>
        <v>72</v>
      </c>
      <c r="L10" s="32">
        <f t="shared" si="5"/>
        <v>0.50349650349650354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27" t="s">
        <v>17</v>
      </c>
      <c r="B11" s="27">
        <v>431</v>
      </c>
      <c r="C11" s="28">
        <v>125</v>
      </c>
      <c r="D11" s="29">
        <f t="shared" si="0"/>
        <v>0.57870370370370372</v>
      </c>
      <c r="E11" s="30">
        <v>89</v>
      </c>
      <c r="F11" s="31">
        <f t="shared" si="1"/>
        <v>0.41203703703703703</v>
      </c>
      <c r="G11" s="27">
        <v>2</v>
      </c>
      <c r="H11" s="32">
        <f t="shared" si="6"/>
        <v>9.2592592592592587E-3</v>
      </c>
      <c r="I11" s="27">
        <f t="shared" si="2"/>
        <v>216</v>
      </c>
      <c r="J11" s="32">
        <f t="shared" si="3"/>
        <v>0.50116009280742457</v>
      </c>
      <c r="K11" s="27">
        <f t="shared" si="4"/>
        <v>215</v>
      </c>
      <c r="L11" s="32">
        <f t="shared" si="5"/>
        <v>0.49883990719257543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25">
      <c r="A12" s="17" t="s">
        <v>18</v>
      </c>
      <c r="B12" s="17">
        <f>SUM(B6:B11)</f>
        <v>2210</v>
      </c>
      <c r="C12" s="18">
        <f>SUM(C6:C11)</f>
        <v>766</v>
      </c>
      <c r="D12" s="19">
        <f t="shared" si="0"/>
        <v>0.57421289355322336</v>
      </c>
      <c r="E12" s="20">
        <f>SUM(E6:E11)</f>
        <v>516</v>
      </c>
      <c r="F12" s="21">
        <f t="shared" si="1"/>
        <v>0.38680659670164919</v>
      </c>
      <c r="G12" s="17">
        <f>SUM(G6:G11)</f>
        <v>52</v>
      </c>
      <c r="H12" s="22">
        <f t="shared" si="6"/>
        <v>3.8980509745127435E-2</v>
      </c>
      <c r="I12" s="17">
        <f>SUM(I6:I11)</f>
        <v>1334</v>
      </c>
      <c r="J12" s="22">
        <f t="shared" si="3"/>
        <v>0.60361990950226241</v>
      </c>
      <c r="K12" s="17">
        <f>SUM(K6:K11)</f>
        <v>876</v>
      </c>
      <c r="L12" s="22">
        <f t="shared" si="5"/>
        <v>0.39638009049773754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" customHeight="1" x14ac:dyDescent="0.25">
      <c r="A13" s="17" t="s">
        <v>19</v>
      </c>
      <c r="B13" s="17">
        <v>10</v>
      </c>
      <c r="C13" s="18"/>
      <c r="D13" s="19"/>
      <c r="E13" s="20"/>
      <c r="F13" s="21"/>
      <c r="G13" s="17"/>
      <c r="H13" s="22"/>
      <c r="I13" s="17"/>
      <c r="J13" s="22"/>
      <c r="K13" s="17"/>
      <c r="L13" s="2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25">
      <c r="A14" s="23" t="s">
        <v>20</v>
      </c>
      <c r="B14" s="17" t="s">
        <v>21</v>
      </c>
      <c r="C14" s="24"/>
      <c r="D14" s="24"/>
      <c r="E14" s="25"/>
      <c r="F14" s="25"/>
      <c r="G14" s="26"/>
      <c r="H14" s="26"/>
      <c r="I14" s="26"/>
      <c r="J14" s="26"/>
      <c r="K14" s="26"/>
      <c r="L14" s="2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27" t="s">
        <v>22</v>
      </c>
      <c r="B15" s="27">
        <v>399</v>
      </c>
      <c r="C15" s="28">
        <v>110</v>
      </c>
      <c r="D15" s="29">
        <f t="shared" ref="D15:D20" si="7">IF((I15=0),"",(C15/I15))</f>
        <v>0.59782608695652173</v>
      </c>
      <c r="E15" s="30">
        <v>72</v>
      </c>
      <c r="F15" s="31">
        <f t="shared" ref="F15:F20" si="8">IF((I15=0),"",(E15/I15))</f>
        <v>0.39130434782608697</v>
      </c>
      <c r="G15" s="27">
        <v>2</v>
      </c>
      <c r="H15" s="32">
        <f t="shared" ref="H15:H20" si="9">IF((I15=0),"",(G15/I15))</f>
        <v>1.0869565217391304E-2</v>
      </c>
      <c r="I15" s="27">
        <f>SUM(C15,E15,G15)</f>
        <v>184</v>
      </c>
      <c r="J15" s="32">
        <f t="shared" ref="J15:J20" si="10">IF((B15=0),"",(I15/B15))</f>
        <v>0.46115288220551376</v>
      </c>
      <c r="K15" s="27">
        <f>B15-I15</f>
        <v>215</v>
      </c>
      <c r="L15" s="32">
        <f t="shared" ref="L15:L20" si="11">IF((B15=0),"",(K15/B15))</f>
        <v>0.53884711779448624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25">
      <c r="A16" s="27" t="s">
        <v>23</v>
      </c>
      <c r="B16" s="27">
        <v>378</v>
      </c>
      <c r="C16" s="28">
        <v>86</v>
      </c>
      <c r="D16" s="29">
        <f t="shared" si="7"/>
        <v>0.48044692737430167</v>
      </c>
      <c r="E16" s="30">
        <v>89</v>
      </c>
      <c r="F16" s="31">
        <f t="shared" si="8"/>
        <v>0.4972067039106145</v>
      </c>
      <c r="G16" s="27">
        <v>4</v>
      </c>
      <c r="H16" s="32">
        <f t="shared" si="9"/>
        <v>2.23463687150838E-2</v>
      </c>
      <c r="I16" s="27">
        <f>SUM(C16,E16,G16)</f>
        <v>179</v>
      </c>
      <c r="J16" s="32">
        <f t="shared" si="10"/>
        <v>0.47354497354497355</v>
      </c>
      <c r="K16" s="27">
        <f>B16-I16</f>
        <v>199</v>
      </c>
      <c r="L16" s="32">
        <f t="shared" si="11"/>
        <v>0.52645502645502651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" customHeight="1" x14ac:dyDescent="0.25">
      <c r="A17" s="27" t="s">
        <v>24</v>
      </c>
      <c r="B17" s="27">
        <v>338</v>
      </c>
      <c r="C17" s="28">
        <v>116</v>
      </c>
      <c r="D17" s="29">
        <f t="shared" si="7"/>
        <v>0.70731707317073167</v>
      </c>
      <c r="E17" s="30">
        <v>46</v>
      </c>
      <c r="F17" s="31">
        <f t="shared" si="8"/>
        <v>0.28048780487804881</v>
      </c>
      <c r="G17" s="27">
        <v>2</v>
      </c>
      <c r="H17" s="32">
        <f t="shared" si="9"/>
        <v>1.2195121951219513E-2</v>
      </c>
      <c r="I17" s="27">
        <f>SUM(C17,E17,G17)</f>
        <v>164</v>
      </c>
      <c r="J17" s="32">
        <f t="shared" si="10"/>
        <v>0.48520710059171596</v>
      </c>
      <c r="K17" s="27">
        <f>B17-I17</f>
        <v>174</v>
      </c>
      <c r="L17" s="32">
        <f t="shared" si="11"/>
        <v>0.51479289940828399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" customHeight="1" x14ac:dyDescent="0.25">
      <c r="A18" s="27" t="s">
        <v>25</v>
      </c>
      <c r="B18" s="27">
        <v>312</v>
      </c>
      <c r="C18" s="28">
        <v>87</v>
      </c>
      <c r="D18" s="29">
        <f t="shared" si="7"/>
        <v>0.6</v>
      </c>
      <c r="E18" s="30">
        <v>55</v>
      </c>
      <c r="F18" s="31">
        <f t="shared" si="8"/>
        <v>0.37931034482758619</v>
      </c>
      <c r="G18" s="27">
        <v>3</v>
      </c>
      <c r="H18" s="32">
        <f t="shared" si="9"/>
        <v>2.0689655172413793E-2</v>
      </c>
      <c r="I18" s="27">
        <f>SUM(C18,E18,G18)</f>
        <v>145</v>
      </c>
      <c r="J18" s="32">
        <f t="shared" si="10"/>
        <v>0.46474358974358976</v>
      </c>
      <c r="K18" s="27">
        <f>B18-I18</f>
        <v>167</v>
      </c>
      <c r="L18" s="32">
        <f t="shared" si="11"/>
        <v>0.53525641025641024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" customHeight="1" x14ac:dyDescent="0.25">
      <c r="A19" s="27" t="s">
        <v>17</v>
      </c>
      <c r="B19" s="27">
        <v>230</v>
      </c>
      <c r="C19" s="28">
        <v>50</v>
      </c>
      <c r="D19" s="29">
        <f t="shared" si="7"/>
        <v>0.46728971962616822</v>
      </c>
      <c r="E19" s="30">
        <v>55</v>
      </c>
      <c r="F19" s="31">
        <f t="shared" si="8"/>
        <v>0.51401869158878499</v>
      </c>
      <c r="G19" s="27">
        <v>2</v>
      </c>
      <c r="H19" s="32">
        <f t="shared" si="9"/>
        <v>1.8691588785046728E-2</v>
      </c>
      <c r="I19" s="27">
        <f>SUM(C19,E19,G19)</f>
        <v>107</v>
      </c>
      <c r="J19" s="32">
        <f t="shared" si="10"/>
        <v>0.4652173913043478</v>
      </c>
      <c r="K19" s="27">
        <f>B19-I19</f>
        <v>123</v>
      </c>
      <c r="L19" s="32">
        <f t="shared" si="11"/>
        <v>0.5347826086956522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" customHeight="1" x14ac:dyDescent="0.25">
      <c r="A20" s="17" t="s">
        <v>18</v>
      </c>
      <c r="B20" s="17">
        <f>SUM(B15:B19)</f>
        <v>1657</v>
      </c>
      <c r="C20" s="18">
        <f>SUM(C15:C19)</f>
        <v>449</v>
      </c>
      <c r="D20" s="19">
        <f t="shared" si="7"/>
        <v>0.57637997432605903</v>
      </c>
      <c r="E20" s="20">
        <f>SUM(E15:E19)</f>
        <v>317</v>
      </c>
      <c r="F20" s="21">
        <f t="shared" si="8"/>
        <v>0.40693196405648269</v>
      </c>
      <c r="G20" s="17">
        <f>SUM(G15:G19)</f>
        <v>13</v>
      </c>
      <c r="H20" s="22">
        <f t="shared" si="9"/>
        <v>1.668806161745828E-2</v>
      </c>
      <c r="I20" s="17">
        <f>SUM(I15:I19)</f>
        <v>779</v>
      </c>
      <c r="J20" s="22">
        <f t="shared" si="10"/>
        <v>0.47012673506336755</v>
      </c>
      <c r="K20" s="17">
        <f>SUM(K15:K19)</f>
        <v>878</v>
      </c>
      <c r="L20" s="22">
        <f t="shared" si="11"/>
        <v>0.52987326493663245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" customHeight="1" x14ac:dyDescent="0.25">
      <c r="A21" s="17" t="s">
        <v>19</v>
      </c>
      <c r="B21" s="17">
        <v>12</v>
      </c>
      <c r="C21" s="18"/>
      <c r="D21" s="19"/>
      <c r="E21" s="20"/>
      <c r="F21" s="21"/>
      <c r="G21" s="17"/>
      <c r="H21" s="22"/>
      <c r="I21" s="17"/>
      <c r="J21" s="22"/>
      <c r="K21" s="17"/>
      <c r="L21" s="2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" customHeight="1" x14ac:dyDescent="0.25">
      <c r="A22" s="23" t="s">
        <v>26</v>
      </c>
      <c r="B22" s="17" t="s">
        <v>27</v>
      </c>
      <c r="C22" s="24"/>
      <c r="D22" s="24"/>
      <c r="E22" s="25"/>
      <c r="F22" s="25"/>
      <c r="G22" s="26"/>
      <c r="H22" s="26"/>
      <c r="I22" s="26"/>
      <c r="J22" s="26"/>
      <c r="K22" s="26"/>
      <c r="L22" s="26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" customHeight="1" x14ac:dyDescent="0.25">
      <c r="A23" s="27" t="s">
        <v>28</v>
      </c>
      <c r="B23" s="27">
        <v>391</v>
      </c>
      <c r="C23" s="28">
        <v>88</v>
      </c>
      <c r="D23" s="29">
        <f t="shared" ref="D23:D31" si="12">IF((I23=0),"",(C23/I23))</f>
        <v>0.42307692307692307</v>
      </c>
      <c r="E23" s="30">
        <v>118</v>
      </c>
      <c r="F23" s="31">
        <f t="shared" ref="F23:F31" si="13">IF((I23=0),"",(E23/I23))</f>
        <v>0.56730769230769229</v>
      </c>
      <c r="G23" s="27">
        <v>2</v>
      </c>
      <c r="H23" s="32">
        <f t="shared" ref="H23:H31" si="14">IF((I23=0),"",(G23/I23))</f>
        <v>9.6153846153846159E-3</v>
      </c>
      <c r="I23" s="27">
        <f t="shared" ref="I23:I30" si="15">SUM(C23,E23,G23)</f>
        <v>208</v>
      </c>
      <c r="J23" s="32">
        <f t="shared" ref="J23:J31" si="16">IF((B23=0),"",(I23/B23))</f>
        <v>0.53196930946291565</v>
      </c>
      <c r="K23" s="27">
        <f t="shared" ref="K23:K30" si="17">B23-I23</f>
        <v>183</v>
      </c>
      <c r="L23" s="32">
        <f t="shared" ref="L23:L31" si="18">IF((B23=0),"",(K23/B23))</f>
        <v>0.4680306905370844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" customHeight="1" x14ac:dyDescent="0.25">
      <c r="A24" s="27" t="s">
        <v>29</v>
      </c>
      <c r="B24" s="27">
        <v>428</v>
      </c>
      <c r="C24" s="28">
        <v>98</v>
      </c>
      <c r="D24" s="29">
        <f t="shared" si="12"/>
        <v>0.45161290322580644</v>
      </c>
      <c r="E24" s="30">
        <v>117</v>
      </c>
      <c r="F24" s="31">
        <f t="shared" si="13"/>
        <v>0.53917050691244239</v>
      </c>
      <c r="G24" s="27">
        <v>2</v>
      </c>
      <c r="H24" s="32">
        <f t="shared" si="14"/>
        <v>9.2165898617511521E-3</v>
      </c>
      <c r="I24" s="27">
        <f t="shared" si="15"/>
        <v>217</v>
      </c>
      <c r="J24" s="32">
        <f t="shared" si="16"/>
        <v>0.5070093457943925</v>
      </c>
      <c r="K24" s="27">
        <f t="shared" si="17"/>
        <v>211</v>
      </c>
      <c r="L24" s="32">
        <f t="shared" si="18"/>
        <v>0.4929906542056075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" customHeight="1" x14ac:dyDescent="0.25">
      <c r="A25" s="27" t="s">
        <v>30</v>
      </c>
      <c r="B25" s="27">
        <v>394</v>
      </c>
      <c r="C25" s="28">
        <v>104</v>
      </c>
      <c r="D25" s="29">
        <f t="shared" si="12"/>
        <v>0.49523809523809526</v>
      </c>
      <c r="E25" s="30">
        <v>104</v>
      </c>
      <c r="F25" s="31">
        <f t="shared" si="13"/>
        <v>0.49523809523809526</v>
      </c>
      <c r="G25" s="27">
        <v>2</v>
      </c>
      <c r="H25" s="32">
        <f t="shared" si="14"/>
        <v>9.5238095238095247E-3</v>
      </c>
      <c r="I25" s="27">
        <f t="shared" si="15"/>
        <v>210</v>
      </c>
      <c r="J25" s="32">
        <f t="shared" si="16"/>
        <v>0.53299492385786806</v>
      </c>
      <c r="K25" s="27">
        <f t="shared" si="17"/>
        <v>184</v>
      </c>
      <c r="L25" s="32">
        <f t="shared" si="18"/>
        <v>0.46700507614213199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" customHeight="1" x14ac:dyDescent="0.25">
      <c r="A26" s="27" t="s">
        <v>31</v>
      </c>
      <c r="B26" s="27">
        <v>466</v>
      </c>
      <c r="C26" s="28">
        <v>145</v>
      </c>
      <c r="D26" s="29">
        <f t="shared" si="12"/>
        <v>0.51971326164874554</v>
      </c>
      <c r="E26" s="30">
        <v>126</v>
      </c>
      <c r="F26" s="31">
        <f t="shared" si="13"/>
        <v>0.45161290322580644</v>
      </c>
      <c r="G26" s="27">
        <v>8</v>
      </c>
      <c r="H26" s="32">
        <f t="shared" si="14"/>
        <v>2.8673835125448029E-2</v>
      </c>
      <c r="I26" s="27">
        <f t="shared" si="15"/>
        <v>279</v>
      </c>
      <c r="J26" s="32">
        <f t="shared" si="16"/>
        <v>0.59871244635193133</v>
      </c>
      <c r="K26" s="27">
        <f t="shared" si="17"/>
        <v>187</v>
      </c>
      <c r="L26" s="32">
        <f t="shared" si="18"/>
        <v>0.40128755364806867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27" t="s">
        <v>32</v>
      </c>
      <c r="B27" s="27">
        <v>444</v>
      </c>
      <c r="C27" s="28">
        <v>134</v>
      </c>
      <c r="D27" s="29">
        <f t="shared" si="12"/>
        <v>0.55601659751037347</v>
      </c>
      <c r="E27" s="30">
        <v>104</v>
      </c>
      <c r="F27" s="31">
        <f t="shared" si="13"/>
        <v>0.43153526970954359</v>
      </c>
      <c r="G27" s="27">
        <v>3</v>
      </c>
      <c r="H27" s="32">
        <f t="shared" si="14"/>
        <v>1.2448132780082987E-2</v>
      </c>
      <c r="I27" s="27">
        <f t="shared" si="15"/>
        <v>241</v>
      </c>
      <c r="J27" s="32">
        <f t="shared" si="16"/>
        <v>0.5427927927927928</v>
      </c>
      <c r="K27" s="27">
        <f t="shared" si="17"/>
        <v>203</v>
      </c>
      <c r="L27" s="32">
        <f t="shared" si="18"/>
        <v>0.4572072072072072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" customHeight="1" x14ac:dyDescent="0.25">
      <c r="A28" s="27" t="s">
        <v>33</v>
      </c>
      <c r="B28" s="27">
        <v>387</v>
      </c>
      <c r="C28" s="28">
        <v>94</v>
      </c>
      <c r="D28" s="29">
        <f t="shared" si="12"/>
        <v>0.46078431372549017</v>
      </c>
      <c r="E28" s="30">
        <v>106</v>
      </c>
      <c r="F28" s="31">
        <f t="shared" si="13"/>
        <v>0.51960784313725494</v>
      </c>
      <c r="G28" s="27">
        <v>4</v>
      </c>
      <c r="H28" s="32">
        <f t="shared" si="14"/>
        <v>1.9607843137254902E-2</v>
      </c>
      <c r="I28" s="27">
        <f t="shared" si="15"/>
        <v>204</v>
      </c>
      <c r="J28" s="32">
        <f t="shared" si="16"/>
        <v>0.52713178294573648</v>
      </c>
      <c r="K28" s="27">
        <f t="shared" si="17"/>
        <v>183</v>
      </c>
      <c r="L28" s="32">
        <f t="shared" si="18"/>
        <v>0.47286821705426357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" customHeight="1" x14ac:dyDescent="0.25">
      <c r="A29" s="27" t="s">
        <v>34</v>
      </c>
      <c r="B29" s="27">
        <v>372</v>
      </c>
      <c r="C29" s="28">
        <v>95</v>
      </c>
      <c r="D29" s="29">
        <f t="shared" si="12"/>
        <v>0.47263681592039802</v>
      </c>
      <c r="E29" s="30">
        <v>97</v>
      </c>
      <c r="F29" s="31">
        <f t="shared" si="13"/>
        <v>0.48258706467661694</v>
      </c>
      <c r="G29" s="27">
        <v>9</v>
      </c>
      <c r="H29" s="32">
        <f t="shared" si="14"/>
        <v>4.4776119402985072E-2</v>
      </c>
      <c r="I29" s="27">
        <f t="shared" si="15"/>
        <v>201</v>
      </c>
      <c r="J29" s="32">
        <f t="shared" si="16"/>
        <v>0.54032258064516125</v>
      </c>
      <c r="K29" s="27">
        <f t="shared" si="17"/>
        <v>171</v>
      </c>
      <c r="L29" s="32">
        <f t="shared" si="18"/>
        <v>0.45967741935483869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" customHeight="1" x14ac:dyDescent="0.25">
      <c r="A30" s="27" t="s">
        <v>35</v>
      </c>
      <c r="B30" s="27">
        <v>267</v>
      </c>
      <c r="C30" s="28">
        <v>67</v>
      </c>
      <c r="D30" s="29">
        <f t="shared" si="12"/>
        <v>0.49264705882352944</v>
      </c>
      <c r="E30" s="30">
        <v>69</v>
      </c>
      <c r="F30" s="31">
        <f t="shared" si="13"/>
        <v>0.50735294117647056</v>
      </c>
      <c r="G30" s="27">
        <v>0</v>
      </c>
      <c r="H30" s="32">
        <f t="shared" si="14"/>
        <v>0</v>
      </c>
      <c r="I30" s="27">
        <f t="shared" si="15"/>
        <v>136</v>
      </c>
      <c r="J30" s="32">
        <f t="shared" si="16"/>
        <v>0.50936329588014984</v>
      </c>
      <c r="K30" s="27">
        <f t="shared" si="17"/>
        <v>131</v>
      </c>
      <c r="L30" s="32">
        <f t="shared" si="18"/>
        <v>0.49063670411985016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" customHeight="1" x14ac:dyDescent="0.25">
      <c r="A31" s="17" t="s">
        <v>18</v>
      </c>
      <c r="B31" s="17">
        <f>SUM(B23:B30)</f>
        <v>3149</v>
      </c>
      <c r="C31" s="18">
        <f>SUM(C23:C30)</f>
        <v>825</v>
      </c>
      <c r="D31" s="19">
        <f t="shared" si="12"/>
        <v>0.486438679245283</v>
      </c>
      <c r="E31" s="20">
        <f>SUM(E23:E30)</f>
        <v>841</v>
      </c>
      <c r="F31" s="21">
        <f t="shared" si="13"/>
        <v>0.49587264150943394</v>
      </c>
      <c r="G31" s="17">
        <f>SUM(G23:G30)</f>
        <v>30</v>
      </c>
      <c r="H31" s="22">
        <f t="shared" si="14"/>
        <v>1.7688679245283018E-2</v>
      </c>
      <c r="I31" s="17">
        <f>SUM(I23:I30)</f>
        <v>1696</v>
      </c>
      <c r="J31" s="22">
        <f t="shared" si="16"/>
        <v>0.53858367735789137</v>
      </c>
      <c r="K31" s="17">
        <f>SUM(K23:K30)</f>
        <v>1453</v>
      </c>
      <c r="L31" s="22">
        <f t="shared" si="18"/>
        <v>0.46141632264210858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" customHeight="1" x14ac:dyDescent="0.25">
      <c r="A32" s="17" t="s">
        <v>19</v>
      </c>
      <c r="B32" s="17">
        <v>33</v>
      </c>
      <c r="C32" s="18"/>
      <c r="D32" s="19"/>
      <c r="E32" s="20"/>
      <c r="F32" s="21"/>
      <c r="G32" s="17"/>
      <c r="H32" s="22"/>
      <c r="I32" s="17"/>
      <c r="J32" s="22"/>
      <c r="K32" s="17"/>
      <c r="L32" s="2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23" t="s">
        <v>36</v>
      </c>
      <c r="B33" s="17" t="s">
        <v>37</v>
      </c>
      <c r="C33" s="24"/>
      <c r="D33" s="24"/>
      <c r="E33" s="25"/>
      <c r="F33" s="25"/>
      <c r="G33" s="26"/>
      <c r="H33" s="26"/>
      <c r="I33" s="26"/>
      <c r="J33" s="26"/>
      <c r="K33" s="26"/>
      <c r="L33" s="2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" customHeight="1" x14ac:dyDescent="0.25">
      <c r="A34" s="27" t="s">
        <v>38</v>
      </c>
      <c r="B34" s="27">
        <v>486</v>
      </c>
      <c r="C34" s="28">
        <v>134</v>
      </c>
      <c r="D34" s="29">
        <f>IF((I34=0),"",(C34/I34))</f>
        <v>0.51937984496124034</v>
      </c>
      <c r="E34" s="30">
        <v>124</v>
      </c>
      <c r="F34" s="31">
        <f>IF((I34=0),"",(E34/I34))</f>
        <v>0.48062015503875971</v>
      </c>
      <c r="G34" s="27">
        <v>0</v>
      </c>
      <c r="H34" s="32">
        <f>IF((I34=0),"",(G34/I34))</f>
        <v>0</v>
      </c>
      <c r="I34" s="27">
        <f>SUM(C34,E34,G34)</f>
        <v>258</v>
      </c>
      <c r="J34" s="32">
        <f>IF((B34=0),"",(I34/B34))</f>
        <v>0.53086419753086422</v>
      </c>
      <c r="K34" s="27">
        <f>B34-I34</f>
        <v>228</v>
      </c>
      <c r="L34" s="32">
        <f>IF((B34=0),"",(K34/B34))</f>
        <v>0.46913580246913578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" customHeight="1" x14ac:dyDescent="0.25">
      <c r="A35" s="27" t="s">
        <v>39</v>
      </c>
      <c r="B35" s="27">
        <v>348</v>
      </c>
      <c r="C35" s="28">
        <v>73</v>
      </c>
      <c r="D35" s="29">
        <f>IF((I35=0),"",(C35/I35))</f>
        <v>0.39459459459459462</v>
      </c>
      <c r="E35" s="30">
        <v>106</v>
      </c>
      <c r="F35" s="31">
        <f>IF((I35=0),"",(E35/I35))</f>
        <v>0.572972972972973</v>
      </c>
      <c r="G35" s="27">
        <v>6</v>
      </c>
      <c r="H35" s="32">
        <f>IF((I35=0),"",(G35/I35))</f>
        <v>3.2432432432432434E-2</v>
      </c>
      <c r="I35" s="27">
        <f>SUM(C35,E35,G35)</f>
        <v>185</v>
      </c>
      <c r="J35" s="32">
        <f>IF((B35=0),"",(I35/B35))</f>
        <v>0.5316091954022989</v>
      </c>
      <c r="K35" s="27">
        <f>B35-I35</f>
        <v>163</v>
      </c>
      <c r="L35" s="32">
        <f>IF((B35=0),"",(K35/B35))</f>
        <v>0.46839080459770116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" customHeight="1" x14ac:dyDescent="0.25">
      <c r="A36" s="27" t="s">
        <v>40</v>
      </c>
      <c r="B36" s="27">
        <v>389</v>
      </c>
      <c r="C36" s="28">
        <v>97</v>
      </c>
      <c r="D36" s="29">
        <f>IF((I36=0),"",(C36/I36))</f>
        <v>0.49489795918367346</v>
      </c>
      <c r="E36" s="30">
        <v>96</v>
      </c>
      <c r="F36" s="31">
        <f>IF((I36=0),"",(E36/I36))</f>
        <v>0.48979591836734693</v>
      </c>
      <c r="G36" s="27">
        <v>3</v>
      </c>
      <c r="H36" s="32">
        <f>IF((I36=0),"",(G36/I36))</f>
        <v>1.5306122448979591E-2</v>
      </c>
      <c r="I36" s="27">
        <f>SUM(C36,E36,G36)</f>
        <v>196</v>
      </c>
      <c r="J36" s="32">
        <f>IF((B36=0),"",(I36/B36))</f>
        <v>0.50385604113110538</v>
      </c>
      <c r="K36" s="27">
        <f>B36-I36</f>
        <v>193</v>
      </c>
      <c r="L36" s="32">
        <f>IF((B36=0),"",(K36/B36))</f>
        <v>0.49614395886889462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" customHeight="1" x14ac:dyDescent="0.25">
      <c r="A37" s="27" t="s">
        <v>41</v>
      </c>
      <c r="B37" s="27">
        <v>375</v>
      </c>
      <c r="C37" s="28">
        <v>95</v>
      </c>
      <c r="D37" s="29">
        <f>IF((I37=0),"",(C37/I37))</f>
        <v>0.48223350253807107</v>
      </c>
      <c r="E37" s="30">
        <v>101</v>
      </c>
      <c r="F37" s="31">
        <f>IF((I37=0),"",(E37/I37))</f>
        <v>0.51269035532994922</v>
      </c>
      <c r="G37" s="27">
        <v>1</v>
      </c>
      <c r="H37" s="32">
        <f>IF((I37=0),"",(G37/I37))</f>
        <v>5.076142131979695E-3</v>
      </c>
      <c r="I37" s="27">
        <f>SUM(C37,E37,G37)</f>
        <v>197</v>
      </c>
      <c r="J37" s="32">
        <f>IF((B37=0),"",(I37/B37))</f>
        <v>0.52533333333333332</v>
      </c>
      <c r="K37" s="27">
        <f>B37-I37</f>
        <v>178</v>
      </c>
      <c r="L37" s="32">
        <f>IF((B37=0),"",(K37/B37))</f>
        <v>0.47466666666666668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" customHeight="1" x14ac:dyDescent="0.25">
      <c r="A38" s="17" t="s">
        <v>18</v>
      </c>
      <c r="B38" s="17">
        <f>SUM(B34:B37)</f>
        <v>1598</v>
      </c>
      <c r="C38" s="18">
        <f>SUM(C34:C37)</f>
        <v>399</v>
      </c>
      <c r="D38" s="19">
        <f>IF((I38=0),"",(C38/I38))</f>
        <v>0.47727272727272729</v>
      </c>
      <c r="E38" s="20">
        <f>SUM(E34:E37)</f>
        <v>427</v>
      </c>
      <c r="F38" s="21">
        <f>IF((I38=0),"",(E38/I38))</f>
        <v>0.51076555023923442</v>
      </c>
      <c r="G38" s="17">
        <f>SUM(G34:G37)</f>
        <v>10</v>
      </c>
      <c r="H38" s="22">
        <f>IF((I38=0),"",(G38/I38))</f>
        <v>1.1961722488038277E-2</v>
      </c>
      <c r="I38" s="17">
        <f>SUM(I34:I37)</f>
        <v>836</v>
      </c>
      <c r="J38" s="22">
        <f>IF((B38=0),"",(I38/B38))</f>
        <v>0.52315394242803503</v>
      </c>
      <c r="K38" s="17">
        <f>SUM(K34:K37)</f>
        <v>762</v>
      </c>
      <c r="L38" s="22">
        <f>IF((B38=0),"",(K38/B38))</f>
        <v>0.47684605757196497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75" customHeight="1" x14ac:dyDescent="0.25">
      <c r="A39" s="33" t="s">
        <v>19</v>
      </c>
      <c r="B39" s="33">
        <v>22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</sheetData>
  <mergeCells count="10">
    <mergeCell ref="A1:L1"/>
    <mergeCell ref="C2:D2"/>
    <mergeCell ref="E2:F2"/>
    <mergeCell ref="G2:L2"/>
    <mergeCell ref="A3:B3"/>
    <mergeCell ref="C3:D3"/>
    <mergeCell ref="E3:F3"/>
    <mergeCell ref="G3:H3"/>
    <mergeCell ref="I3:J3"/>
    <mergeCell ref="K3:L3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K_Vieux_Fort_South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2020-06-24T01:51:54Z</dcterms:created>
  <dcterms:modified xsi:type="dcterms:W3CDTF">2020-06-24T01:52:22Z</dcterms:modified>
</cp:coreProperties>
</file>