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slicers/slicer2.xml" ContentType="application/vnd.ms-excel.slicer+xml"/>
  <Override PartName="/xl/charts/chart17.xml" ContentType="application/vnd.openxmlformats-officedocument.drawingml.chart+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ml.chartshapes+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ml.chartshapes+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0.xml" ContentType="application/vnd.openxmlformats-officedocument.drawingml.chartshapes+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1.xml" ContentType="application/vnd.openxmlformats-officedocument.drawingml.chartshapes+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Shruti\Excel\Sales Performance Dashboard\"/>
    </mc:Choice>
  </mc:AlternateContent>
  <xr:revisionPtr revIDLastSave="0" documentId="13_ncr:1_{B8EE3FCE-F3F8-4ADD-8E3A-9675FA78E1C1}" xr6:coauthVersionLast="47" xr6:coauthVersionMax="47" xr10:uidLastSave="{00000000-0000-0000-0000-000000000000}"/>
  <bookViews>
    <workbookView xWindow="-108" yWindow="-108" windowWidth="23256" windowHeight="12456" activeTab="3" xr2:uid="{8BC6D2D6-F757-0C4B-901B-94A06448BC91}"/>
  </bookViews>
  <sheets>
    <sheet name="Database" sheetId="1" r:id="rId1"/>
    <sheet name="Pivot_Tables" sheetId="3" r:id="rId2"/>
    <sheet name="Dark Theme" sheetId="7" r:id="rId3"/>
    <sheet name="Light Theme" sheetId="2" r:id="rId4"/>
  </sheets>
  <definedNames>
    <definedName name="_xlnm._FilterDatabase" localSheetId="0" hidden="1">Database!$B$2:$O$2</definedName>
    <definedName name="Slicer_Month">#N/A</definedName>
    <definedName name="Slicer_Sale_Tea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E6" i="3" l="1"/>
  <c r="DE7" i="3" s="1"/>
  <c r="EG7" i="3"/>
  <c r="DT7" i="3"/>
  <c r="DF6" i="3"/>
  <c r="DF7" i="3" s="1"/>
  <c r="DF8" i="3" s="1"/>
  <c r="DI6" i="3"/>
  <c r="DI7" i="3" s="1"/>
  <c r="DI8" i="3" s="1"/>
  <c r="DJ6" i="3"/>
  <c r="DJ7" i="3" s="1"/>
  <c r="DJ8" i="3" s="1"/>
  <c r="DG6" i="3"/>
  <c r="DG7" i="3" s="1"/>
  <c r="DG8" i="3" s="1"/>
  <c r="DH6" i="3"/>
  <c r="DH7" i="3" s="1"/>
  <c r="DH8" i="3" s="1"/>
  <c r="CX6" i="3"/>
  <c r="CW6" i="3"/>
  <c r="CP7" i="3"/>
  <c r="CP8" i="3"/>
  <c r="CP9" i="3"/>
  <c r="CP10" i="3"/>
  <c r="CO8" i="3"/>
  <c r="CO9" i="3"/>
  <c r="CO10" i="3"/>
  <c r="CO7" i="3"/>
  <c r="CC8" i="3"/>
  <c r="CC7" i="3"/>
  <c r="CC6" i="3"/>
  <c r="BX7" i="3"/>
  <c r="BX8" i="3"/>
  <c r="BX9" i="3"/>
  <c r="BX10" i="3"/>
  <c r="BX11" i="3"/>
  <c r="BX12" i="3"/>
  <c r="BX13" i="3"/>
  <c r="BX14" i="3"/>
  <c r="BX15" i="3"/>
  <c r="BX16" i="3"/>
  <c r="BX17" i="3"/>
  <c r="BX18" i="3"/>
  <c r="BW18" i="3"/>
  <c r="BW17" i="3"/>
  <c r="BW16" i="3"/>
  <c r="BW15" i="3"/>
  <c r="BW14" i="3"/>
  <c r="BW13" i="3"/>
  <c r="BW12" i="3"/>
  <c r="BW11" i="3"/>
  <c r="BW10" i="3"/>
  <c r="BW9" i="3"/>
  <c r="BW8" i="3"/>
  <c r="BW7" i="3"/>
  <c r="BP7" i="3"/>
  <c r="BP8" i="3"/>
  <c r="BP9" i="3"/>
  <c r="BP10" i="3"/>
  <c r="BP11" i="3"/>
  <c r="BO8" i="3"/>
  <c r="BO9" i="3"/>
  <c r="BO10" i="3"/>
  <c r="BO11" i="3"/>
  <c r="BO7" i="3"/>
  <c r="AG6" i="3"/>
  <c r="AH6" i="3" s="1"/>
  <c r="AG5" i="3"/>
  <c r="AH5" i="3" s="1"/>
  <c r="Z7" i="3"/>
  <c r="Z6" i="3"/>
  <c r="Z5" i="3"/>
  <c r="Q5" i="3"/>
  <c r="Q6" i="3"/>
  <c r="Q7" i="3"/>
  <c r="Q8" i="3"/>
  <c r="Q9" i="3"/>
  <c r="P6" i="3"/>
  <c r="P7" i="3"/>
  <c r="P8" i="3"/>
  <c r="P9" i="3"/>
  <c r="P5" i="3"/>
  <c r="I6" i="3"/>
  <c r="I5" i="3"/>
  <c r="DL7" i="3" l="1"/>
  <c r="DE8" i="3"/>
  <c r="BY14" i="3"/>
  <c r="BZ14" i="3"/>
  <c r="BY10" i="3"/>
  <c r="BZ18" i="3"/>
  <c r="BZ10" i="3"/>
  <c r="BY18" i="3"/>
  <c r="BY9" i="3"/>
  <c r="BY8" i="3"/>
  <c r="BY7" i="3"/>
  <c r="BZ17" i="3"/>
  <c r="BZ13" i="3"/>
  <c r="BZ9" i="3"/>
  <c r="BY17" i="3"/>
  <c r="BY13" i="3"/>
  <c r="BZ16" i="3"/>
  <c r="BZ12" i="3"/>
  <c r="BZ8" i="3"/>
  <c r="BY16" i="3"/>
  <c r="BY12" i="3"/>
  <c r="BZ15" i="3"/>
  <c r="BZ11" i="3"/>
  <c r="BZ7" i="3"/>
  <c r="BY15" i="3"/>
  <c r="BY11" i="3"/>
</calcChain>
</file>

<file path=xl/sharedStrings.xml><?xml version="1.0" encoding="utf-8"?>
<sst xmlns="http://schemas.openxmlformats.org/spreadsheetml/2006/main" count="10857" uniqueCount="123">
  <si>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</si>
  <si>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</si>
  <si>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</si>
  <si>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</si>
  <si>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</si>
  <si>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</si>
  <si>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</si>
  <si>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</si>
  <si>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</si>
  <si>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</si>
  <si>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</si>
  <si>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</si>
  <si>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</si>
  <si>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</si>
  <si>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</si>
  <si>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</si>
  <si>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</si>
  <si>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</si>
  <si>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</si>
  <si>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</si>
  <si>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</si>
  <si>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</si>
  <si>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</si>
  <si>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</si>
  <si>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</si>
  <si>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</si>
  <si>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</si>
  <si>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</si>
  <si>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</si>
  <si>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</si>
  <si>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</si>
  <si>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</si>
  <si>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</si>
  <si>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</si>
  <si>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</si>
  <si>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</si>
  <si>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</si>
  <si>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</si>
  <si>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</si>
  <si>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</si>
  <si>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</si>
  <si>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</si>
  <si>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</si>
  <si>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</si>
  <si>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</si>
  <si>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</si>
  <si>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</si>
  <si>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</si>
  <si>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</si>
  <si>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</si>
  <si>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</si>
  <si>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</si>
  <si>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</si>
  <si>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</si>
  <si>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</si>
  <si>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</si>
  <si>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</si>
  <si>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</si>
  <si>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</si>
  <si>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</si>
  <si>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</si>
  <si>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</si>
  <si>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</si>
  <si>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</si>
  <si>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</si>
  <si>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</si>
  <si>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</si>
  <si>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</si>
  <si>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</si>
  <si>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</si>
  <si>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</si>
  <si>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</si>
  <si>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</si>
  <si>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</si>
  <si>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</si>
  <si>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</si>
  <si>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</si>
  <si>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</si>
  <si>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</si>
  <si>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 xml:space="preserve"> </t>
  </si>
  <si>
    <t>Sum of Paid Fees</t>
  </si>
  <si>
    <t>Row Labels</t>
  </si>
  <si>
    <t>Grand Total</t>
  </si>
  <si>
    <t>Count of Fees Status</t>
  </si>
  <si>
    <t>`</t>
  </si>
  <si>
    <t>Total Earnings</t>
  </si>
  <si>
    <t>Total Calls</t>
  </si>
  <si>
    <t>Top 5 Consultant Sales Revenue</t>
  </si>
  <si>
    <t>Top Earning By Months</t>
  </si>
  <si>
    <t>Sum of Paid Fees2</t>
  </si>
  <si>
    <t>MAX</t>
  </si>
  <si>
    <t>MIN</t>
  </si>
  <si>
    <t>AVG</t>
  </si>
  <si>
    <t>Paid/Unpaid Calls</t>
  </si>
  <si>
    <t>Sum of Enrolled Courses</t>
  </si>
  <si>
    <t>Average of Enrolled Courses</t>
  </si>
  <si>
    <t>x</t>
  </si>
  <si>
    <t>Count of Area Code</t>
  </si>
  <si>
    <t>Training Level's Fees By Sales Team</t>
  </si>
  <si>
    <t>Enrolled Courses on Training Levels</t>
  </si>
  <si>
    <t>Top 5 Training Levels</t>
  </si>
  <si>
    <t>Average Paid Calls Duration By Months</t>
  </si>
  <si>
    <t>Average of Average call duration</t>
  </si>
  <si>
    <t>Months</t>
  </si>
  <si>
    <t>Duration</t>
  </si>
  <si>
    <t>Max</t>
  </si>
  <si>
    <t>Min</t>
  </si>
  <si>
    <t>Avg</t>
  </si>
  <si>
    <t>Consultants by Total Sales</t>
  </si>
  <si>
    <t>Advertising Channels</t>
  </si>
  <si>
    <t>Actual</t>
  </si>
  <si>
    <t>Paid Advertisement</t>
  </si>
  <si>
    <t>The Difference to reach the highest amount+10B</t>
  </si>
  <si>
    <t>Average Calls by Month Paid and Unpaid</t>
  </si>
  <si>
    <t>Count of Month</t>
  </si>
  <si>
    <t>Average</t>
  </si>
  <si>
    <t>Count of Month2</t>
  </si>
  <si>
    <t>Advertisements by Total Sales</t>
  </si>
  <si>
    <t>Column Labels</t>
  </si>
  <si>
    <t>Total Advertisements</t>
  </si>
  <si>
    <t>Training Models Fees by Sales Team</t>
  </si>
  <si>
    <t>Training Models Fees by Consultants</t>
  </si>
  <si>
    <t>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</si>
</sst>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4" formatCode="_(&quot;$&quot;* #,##0.00_);_(&quot;$&quot;* \(#,##0.00\);_(&quot;$&quot;* &quot;-&quot;??_);_(@_)"/>
    <numFmt numFmtId="165" formatCode="[$EGP]\ #,##0_);\([$EGP]\ #,##0\)"/>
    <numFmt numFmtId="166" formatCode="_ * #,##0_ ;_ * \-#,##0_ ;_ * &quot;-&quot;??_ ;_ @_ "/>
    <numFmt numFmtId="167" formatCode="[&lt;999950]0.0,&quot;K&quot;;[&lt;999950000]0.0,,&quot;M&quot;;0.0,,,&quot;B&quot;"/>
    <numFmt numFmtId="168" formatCode="[&lt;999950]0,&quot;K&quot;;[&lt;999950000]0,,&quot;M&quot;;0,,,&quot;B&quot;"/>
  </numFmts>
  <fonts count="23" x14ac:knownFonts="1">
    <font>
      <sz val="12"/>
      <color theme="1"/>
      <name val="Calibri"/>
      <family val="2"/>
      <scheme val="minor"/>
    </font>
    <font>
      <sz val="12"/>
      <color theme="1"/>
      <name val="Calibri"/>
      <family val="2"/>
      <scheme val="minor"/>
    </font>
    <font>
      <sz val="10"/>
      <color rgb="FF000000"/>
      <name val="Arial"/>
      <family val="2"/>
    </font>
    <font>
      <b/>
      <sz val="12"/>
      <color theme="1" tint="0.499984740745262"/>
      <name val="Calibri"/>
      <family val="2"/>
      <scheme val="minor"/>
    </font>
    <font>
      <sz val="11"/>
      <color theme="1" tint="0.499984740745262"/>
      <name val="Arial"/>
      <family val="2"/>
    </font>
    <font>
      <sz val="12"/>
      <color theme="1" tint="0.499984740745262"/>
      <name val="Calibri"/>
      <family val="2"/>
      <scheme val="minor"/>
    </font>
    <font>
      <sz val="11"/>
      <color theme="0"/>
      <name val="Arial"/>
      <family val="2"/>
    </font>
    <font>
      <sz val="12"/>
      <color theme="0"/>
      <name val="Arial"/>
      <family val="2"/>
    </font>
    <font>
      <sz val="12"/>
      <color theme="1"/>
      <name val="Arial"/>
      <family val="2"/>
    </font>
    <font>
      <sz val="12"/>
      <color rgb="FFFA6F8B"/>
      <name val="Arial"/>
      <family val="2"/>
    </font>
    <font>
      <b/>
      <sz val="12"/>
      <color theme="0"/>
      <name val="Arial"/>
      <family val="2"/>
    </font>
    <font>
      <sz val="12"/>
      <color theme="1"/>
      <name val="Arial"/>
    </font>
    <font>
      <b/>
      <sz val="12"/>
      <color theme="1"/>
      <name val="Calibri"/>
      <family val="2"/>
      <scheme val="minor"/>
    </font>
    <font>
      <sz val="12"/>
      <color rgb="FFFFC000"/>
      <name val="Times New Roman"/>
      <family val="1"/>
    </font>
    <font>
      <b/>
      <sz val="18"/>
      <color theme="1"/>
      <name val="Calibri"/>
      <family val="2"/>
      <scheme val="minor"/>
    </font>
    <font>
      <b/>
      <sz val="12"/>
      <color theme="2" tint="-0.749992370372631"/>
      <name val="Arial"/>
      <family val="2"/>
    </font>
    <font>
      <b/>
      <sz val="12"/>
      <color theme="2" tint="-0.749992370372631"/>
      <name val="Calibri"/>
      <family val="2"/>
      <scheme val="minor"/>
    </font>
    <font>
      <b/>
      <sz val="12"/>
      <color theme="0"/>
      <name val="Arial"/>
    </font>
    <font>
      <b/>
      <sz val="12"/>
      <color rgb="FFFA6F8B"/>
      <name val="Arial"/>
      <family val="2"/>
    </font>
    <font>
      <b/>
      <sz val="10"/>
      <color theme="0"/>
      <name val="Arial"/>
      <family val="2"/>
    </font>
    <font>
      <sz val="12"/>
      <color theme="0"/>
      <name val="Arial"/>
    </font>
    <font>
      <b/>
      <sz val="12"/>
      <color theme="1"/>
      <name val="Arial"/>
    </font>
    <font>
      <b/>
      <sz val="11"/>
      <color rgb="FFFA6F8B"/>
      <name val="Arial"/>
      <family val="2"/>
    </font>
  </fonts>
  <fills count="9">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A13F9E"/>
        <bgColor indexed="64"/>
      </patternFill>
    </fill>
    <fill>
      <patternFill patternType="solid">
        <fgColor rgb="FF991CFB"/>
        <bgColor indexed="64"/>
      </patternFill>
    </fill>
    <fill>
      <patternFill patternType="solid">
        <fgColor rgb="FF434343"/>
        <bgColor indexed="64"/>
      </patternFill>
    </fill>
    <fill>
      <patternFill patternType="solid">
        <fgColor rgb="FFEBD2FE"/>
        <bgColor indexed="64"/>
      </patternFill>
    </fill>
  </fills>
  <borders count="28">
    <border>
      <left/>
      <right/>
      <top/>
      <bottom/>
      <diagonal/>
    </border>
    <border>
      <left/>
      <right style="thin">
        <color rgb="FF4958CE"/>
      </right>
      <top/>
      <bottom/>
      <diagonal/>
    </border>
    <border>
      <left style="thin">
        <color theme="1" tint="0.499984740745262"/>
      </left>
      <right/>
      <top/>
      <bottom/>
      <diagonal/>
    </border>
    <border>
      <left/>
      <right/>
      <top/>
      <bottom style="thin">
        <color theme="4" tint="0.39997558519241921"/>
      </bottom>
      <diagonal/>
    </border>
    <border>
      <left style="thin">
        <color theme="2" tint="-0.249977111117893"/>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top/>
      <bottom style="thin">
        <color theme="2" tint="-0.249977111117893"/>
      </bottom>
      <diagonal/>
    </border>
    <border>
      <left/>
      <right style="thin">
        <color theme="2" tint="-0.249977111117893"/>
      </right>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right/>
      <top/>
      <bottom style="thin">
        <color theme="2" tint="-0.249977111117893"/>
      </bottom>
      <diagonal/>
    </border>
    <border>
      <left style="thin">
        <color rgb="FFAEAAAA"/>
      </left>
      <right/>
      <top style="thin">
        <color rgb="FFAEAAAA"/>
      </top>
      <bottom/>
      <diagonal/>
    </border>
    <border>
      <left/>
      <right style="thin">
        <color rgb="FFAEAAAA"/>
      </right>
      <top style="thin">
        <color rgb="FFAEAAAA"/>
      </top>
      <bottom/>
      <diagonal/>
    </border>
    <border>
      <left style="thin">
        <color rgb="FFAEAAAA"/>
      </left>
      <right/>
      <top/>
      <bottom/>
      <diagonal/>
    </border>
    <border>
      <left/>
      <right style="thin">
        <color rgb="FFAEAAAA"/>
      </right>
      <top/>
      <bottom/>
      <diagonal/>
    </border>
    <border>
      <left style="thin">
        <color rgb="FFAEAAAA"/>
      </left>
      <right/>
      <top/>
      <bottom style="thin">
        <color rgb="FFAEAAAA"/>
      </bottom>
      <diagonal/>
    </border>
    <border>
      <left/>
      <right style="thin">
        <color rgb="FFAEAAAA"/>
      </right>
      <top/>
      <bottom style="thin">
        <color rgb="FFAEAAAA"/>
      </bottom>
      <diagonal/>
    </border>
    <border>
      <left style="thin">
        <color rgb="FFAEAAAA"/>
      </left>
      <right/>
      <top style="thin">
        <color rgb="FFAEAAAA"/>
      </top>
      <bottom style="thin">
        <color rgb="FFAEAAAA"/>
      </bottom>
      <diagonal/>
    </border>
    <border>
      <left/>
      <right style="thin">
        <color rgb="FFAEAAAA"/>
      </right>
      <top style="thin">
        <color rgb="FFAEAAAA"/>
      </top>
      <bottom style="thin">
        <color rgb="FFAEAAAA"/>
      </bottom>
      <diagonal/>
    </border>
    <border>
      <left/>
      <right/>
      <top style="thin">
        <color rgb="FFAEAAAA"/>
      </top>
      <bottom style="thin">
        <color theme="4" tint="0.39997558519241921"/>
      </bottom>
      <diagonal/>
    </border>
    <border>
      <left/>
      <right style="thin">
        <color rgb="FFAEAAAA"/>
      </right>
      <top style="thin">
        <color rgb="FFAEAAAA"/>
      </top>
      <bottom style="thin">
        <color theme="4" tint="0.39997558519241921"/>
      </bottom>
      <diagonal/>
    </border>
    <border>
      <left/>
      <right/>
      <top/>
      <bottom style="thin">
        <color rgb="FFAEAAAA"/>
      </bottom>
      <diagonal/>
    </border>
    <border>
      <left style="thin">
        <color rgb="FFAEAAAA"/>
      </left>
      <right style="thin">
        <color rgb="FFAEAAAA"/>
      </right>
      <top style="thin">
        <color rgb="FFAEAAAA"/>
      </top>
      <bottom/>
      <diagonal/>
    </border>
    <border>
      <left style="thin">
        <color rgb="FFAEAAAA"/>
      </left>
      <right style="thin">
        <color rgb="FFAEAAAA"/>
      </right>
      <top/>
      <bottom style="thin">
        <color rgb="FFAEAAAA"/>
      </bottom>
      <diagonal/>
    </border>
    <border>
      <left style="thin">
        <color theme="2" tint="-0.249977111117893"/>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s>
  <cellStyleXfs count="5">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02">
    <xf numFmtId="0" fontId="0" fillId="0" borderId="0" xfId="0"/>
    <xf numFmtId="165" fontId="4" fillId="0" borderId="0" xfId="1" applyNumberFormat="1"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6" fillId="2" borderId="0" xfId="2" applyFont="1" applyFill="1" applyAlignment="1">
      <alignment horizontal="center" vertical="center" wrapText="1"/>
    </xf>
    <xf numFmtId="15" fontId="6" fillId="2" borderId="0" xfId="2" applyNumberFormat="1" applyFont="1" applyFill="1" applyAlignment="1">
      <alignment horizontal="center" vertical="center" wrapText="1"/>
    </xf>
    <xf numFmtId="0" fontId="4" fillId="3" borderId="0" xfId="2" applyFont="1" applyFill="1" applyAlignment="1">
      <alignment horizontal="center" vertical="center"/>
    </xf>
    <xf numFmtId="1" fontId="4" fillId="3" borderId="0" xfId="2" applyNumberFormat="1" applyFont="1" applyFill="1" applyAlignment="1">
      <alignment horizontal="center" vertical="center"/>
    </xf>
    <xf numFmtId="14" fontId="4" fillId="3" borderId="0" xfId="2" applyNumberFormat="1" applyFont="1" applyFill="1" applyAlignment="1">
      <alignment horizontal="center" vertical="center"/>
    </xf>
    <xf numFmtId="3" fontId="4" fillId="3" borderId="0" xfId="2" applyNumberFormat="1" applyFont="1" applyFill="1" applyAlignment="1">
      <alignment horizontal="center" vertical="center"/>
    </xf>
    <xf numFmtId="165" fontId="4" fillId="3" borderId="0" xfId="1" applyNumberFormat="1" applyFont="1" applyFill="1" applyBorder="1" applyAlignment="1">
      <alignment horizontal="center" vertical="center"/>
    </xf>
    <xf numFmtId="45" fontId="4" fillId="3" borderId="0" xfId="0" applyNumberFormat="1" applyFont="1" applyFill="1" applyAlignment="1">
      <alignment horizontal="center" vertical="center"/>
    </xf>
    <xf numFmtId="0" fontId="5"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5" fillId="5" borderId="0" xfId="0" applyFont="1" applyFill="1" applyAlignment="1">
      <alignment horizontal="center" vertical="center"/>
    </xf>
    <xf numFmtId="0" fontId="3" fillId="5" borderId="0" xfId="0" applyFont="1" applyFill="1" applyAlignment="1">
      <alignment horizontal="center" vertical="center"/>
    </xf>
    <xf numFmtId="0" fontId="0" fillId="0" borderId="2" xfId="0" applyBorder="1"/>
    <xf numFmtId="0" fontId="8" fillId="0" borderId="0" xfId="0" applyFont="1"/>
    <xf numFmtId="0" fontId="9" fillId="0" borderId="0" xfId="0" applyFont="1"/>
    <xf numFmtId="0" fontId="9" fillId="0" borderId="2" xfId="0" applyFont="1" applyBorder="1"/>
    <xf numFmtId="0" fontId="11" fillId="0" borderId="0" xfId="0" applyFont="1" applyAlignment="1">
      <alignment horizontal="left"/>
    </xf>
    <xf numFmtId="0" fontId="0" fillId="0" borderId="4" xfId="0" applyBorder="1"/>
    <xf numFmtId="166" fontId="0" fillId="0" borderId="5" xfId="3" applyNumberFormat="1" applyFont="1" applyBorder="1"/>
    <xf numFmtId="0" fontId="0" fillId="0" borderId="6" xfId="0" applyBorder="1"/>
    <xf numFmtId="0" fontId="0" fillId="0" borderId="8" xfId="0" applyBorder="1"/>
    <xf numFmtId="166" fontId="0" fillId="0" borderId="9" xfId="3" applyNumberFormat="1" applyFont="1" applyBorder="1"/>
    <xf numFmtId="0" fontId="0" fillId="0" borderId="5" xfId="0" applyBorder="1"/>
    <xf numFmtId="0" fontId="0" fillId="0" borderId="7" xfId="0" applyBorder="1"/>
    <xf numFmtId="0" fontId="0" fillId="0" borderId="9" xfId="0" applyBorder="1"/>
    <xf numFmtId="0" fontId="8" fillId="0" borderId="4" xfId="0" applyFont="1" applyBorder="1" applyAlignment="1">
      <alignment horizontal="left"/>
    </xf>
    <xf numFmtId="0" fontId="8" fillId="0" borderId="8" xfId="0" applyFont="1" applyBorder="1" applyAlignment="1">
      <alignment horizontal="left"/>
    </xf>
    <xf numFmtId="9" fontId="0" fillId="0" borderId="10" xfId="4" applyFont="1" applyBorder="1"/>
    <xf numFmtId="9" fontId="0" fillId="0" borderId="11" xfId="4" applyFont="1" applyBorder="1"/>
    <xf numFmtId="166" fontId="8" fillId="0" borderId="5" xfId="3" applyNumberFormat="1" applyFont="1" applyBorder="1"/>
    <xf numFmtId="166" fontId="8" fillId="0" borderId="9" xfId="3" applyNumberFormat="1" applyFont="1" applyBorder="1"/>
    <xf numFmtId="166" fontId="11" fillId="0" borderId="0" xfId="3" applyNumberFormat="1" applyFont="1"/>
    <xf numFmtId="45" fontId="0" fillId="0" borderId="0" xfId="0" applyNumberFormat="1"/>
    <xf numFmtId="0" fontId="0" fillId="0" borderId="12" xfId="0" applyBorder="1"/>
    <xf numFmtId="45" fontId="0" fillId="0" borderId="12" xfId="0" applyNumberFormat="1" applyBorder="1"/>
    <xf numFmtId="0" fontId="12" fillId="0" borderId="4" xfId="0" applyFont="1" applyBorder="1"/>
    <xf numFmtId="45" fontId="8" fillId="0" borderId="5" xfId="0" applyNumberFormat="1" applyFont="1" applyBorder="1"/>
    <xf numFmtId="0" fontId="12" fillId="0" borderId="6" xfId="0" applyFont="1" applyBorder="1"/>
    <xf numFmtId="45" fontId="8" fillId="0" borderId="7" xfId="0" applyNumberFormat="1" applyFont="1" applyBorder="1"/>
    <xf numFmtId="0" fontId="12" fillId="0" borderId="8" xfId="0" applyFont="1" applyBorder="1"/>
    <xf numFmtId="45" fontId="8" fillId="0" borderId="9" xfId="0" applyNumberFormat="1" applyFont="1" applyBorder="1"/>
    <xf numFmtId="0" fontId="7" fillId="6" borderId="0" xfId="0" applyFont="1" applyFill="1"/>
    <xf numFmtId="0" fontId="10" fillId="6" borderId="3" xfId="0" applyFont="1" applyFill="1" applyBorder="1"/>
    <xf numFmtId="0" fontId="0" fillId="0" borderId="13" xfId="0" applyBorder="1"/>
    <xf numFmtId="167" fontId="8" fillId="0" borderId="14" xfId="0" applyNumberFormat="1" applyFont="1" applyBorder="1"/>
    <xf numFmtId="0" fontId="0" fillId="0" borderId="15" xfId="0" applyBorder="1"/>
    <xf numFmtId="167" fontId="8" fillId="0" borderId="16" xfId="0" applyNumberFormat="1" applyFont="1" applyBorder="1"/>
    <xf numFmtId="0" fontId="0" fillId="0" borderId="17" xfId="0" applyBorder="1"/>
    <xf numFmtId="167" fontId="8" fillId="0" borderId="18" xfId="0" applyNumberFormat="1" applyFont="1" applyBorder="1"/>
    <xf numFmtId="0" fontId="0" fillId="0" borderId="19" xfId="0" applyBorder="1"/>
    <xf numFmtId="167" fontId="8" fillId="0" borderId="20" xfId="0" applyNumberFormat="1" applyFont="1" applyBorder="1"/>
    <xf numFmtId="0" fontId="9" fillId="0" borderId="0" xfId="0" applyFont="1" applyAlignment="1">
      <alignment vertical="center" wrapText="1"/>
    </xf>
    <xf numFmtId="0" fontId="0" fillId="0" borderId="0" xfId="0" applyAlignment="1">
      <alignment vertical="center" wrapText="1"/>
    </xf>
    <xf numFmtId="0" fontId="10" fillId="0" borderId="0" xfId="0" applyFont="1"/>
    <xf numFmtId="0" fontId="12" fillId="0" borderId="24" xfId="0" applyFont="1" applyBorder="1" applyAlignment="1">
      <alignment horizontal="center"/>
    </xf>
    <xf numFmtId="167" fontId="12" fillId="0" borderId="25" xfId="0" applyNumberFormat="1" applyFont="1" applyBorder="1" applyAlignment="1">
      <alignment horizontal="center"/>
    </xf>
    <xf numFmtId="167" fontId="15" fillId="0" borderId="23" xfId="0" applyNumberFormat="1" applyFont="1" applyBorder="1"/>
    <xf numFmtId="0" fontId="16" fillId="0" borderId="15" xfId="0" applyFont="1" applyBorder="1"/>
    <xf numFmtId="0" fontId="16" fillId="0" borderId="17" xfId="0" applyFont="1" applyBorder="1"/>
    <xf numFmtId="0" fontId="9" fillId="0" borderId="0" xfId="0" applyFont="1" applyAlignment="1">
      <alignment horizontal="center"/>
    </xf>
    <xf numFmtId="0" fontId="17" fillId="6" borderId="0" xfId="0" applyFont="1" applyFill="1"/>
    <xf numFmtId="0" fontId="11" fillId="0" borderId="0" xfId="0" applyFont="1"/>
    <xf numFmtId="0" fontId="0" fillId="0" borderId="26" xfId="0" applyBorder="1"/>
    <xf numFmtId="1" fontId="0" fillId="0" borderId="27" xfId="0" applyNumberFormat="1" applyBorder="1"/>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45" fontId="11" fillId="0" borderId="0" xfId="0" applyNumberFormat="1" applyFont="1"/>
    <xf numFmtId="0" fontId="0" fillId="7" borderId="0" xfId="0" applyFill="1"/>
    <xf numFmtId="0" fontId="13" fillId="7" borderId="0" xfId="0" applyFont="1" applyFill="1"/>
    <xf numFmtId="167" fontId="14" fillId="7" borderId="0" xfId="3" applyNumberFormat="1" applyFont="1" applyFill="1"/>
    <xf numFmtId="0" fontId="18" fillId="0" borderId="0" xfId="0" applyFont="1"/>
    <xf numFmtId="4" fontId="7" fillId="0" borderId="0" xfId="0" applyNumberFormat="1" applyFont="1"/>
    <xf numFmtId="0" fontId="18" fillId="0" borderId="0" xfId="0" applyFont="1" applyAlignment="1">
      <alignment vertical="center" wrapText="1"/>
    </xf>
    <xf numFmtId="0" fontId="18" fillId="0" borderId="0" xfId="0" applyFont="1" applyAlignment="1">
      <alignment wrapText="1"/>
    </xf>
    <xf numFmtId="0" fontId="19" fillId="6" borderId="22" xfId="0" applyFont="1" applyFill="1" applyBorder="1" applyAlignment="1">
      <alignment vertical="center"/>
    </xf>
    <xf numFmtId="0" fontId="19" fillId="6" borderId="21" xfId="0" applyFont="1" applyFill="1" applyBorder="1" applyAlignment="1">
      <alignment vertical="center"/>
    </xf>
    <xf numFmtId="0" fontId="20" fillId="4" borderId="0" xfId="0" applyFont="1" applyFill="1"/>
    <xf numFmtId="167" fontId="11" fillId="0" borderId="0" xfId="0" applyNumberFormat="1" applyFont="1"/>
    <xf numFmtId="0" fontId="20" fillId="6" borderId="0" xfId="0" applyFont="1" applyFill="1"/>
    <xf numFmtId="3" fontId="11" fillId="0" borderId="0" xfId="0" applyNumberFormat="1" applyFont="1"/>
    <xf numFmtId="168" fontId="11" fillId="0" borderId="0" xfId="0" applyNumberFormat="1" applyFont="1"/>
    <xf numFmtId="0" fontId="11" fillId="0" borderId="0" xfId="0" applyFont="1" applyAlignment="1">
      <alignment horizontal="left" indent="1"/>
    </xf>
    <xf numFmtId="0" fontId="22" fillId="0" borderId="0" xfId="0" applyFont="1" applyAlignment="1">
      <alignment vertical="center" wrapText="1"/>
    </xf>
    <xf numFmtId="167" fontId="17" fillId="6" borderId="0" xfId="0" applyNumberFormat="1" applyFont="1" applyFill="1"/>
    <xf numFmtId="167" fontId="21" fillId="0" borderId="0" xfId="0" applyNumberFormat="1" applyFont="1" applyAlignment="1">
      <alignment horizontal="left"/>
    </xf>
    <xf numFmtId="0" fontId="21" fillId="0" borderId="0" xfId="0" applyFont="1" applyAlignment="1">
      <alignment horizontal="left"/>
    </xf>
    <xf numFmtId="3" fontId="20" fillId="6" borderId="0" xfId="0" applyNumberFormat="1" applyFont="1" applyFill="1"/>
    <xf numFmtId="167" fontId="20" fillId="6" borderId="0" xfId="0" applyNumberFormat="1" applyFont="1" applyFill="1"/>
    <xf numFmtId="0" fontId="9" fillId="0" borderId="0" xfId="0" applyFont="1" applyAlignment="1">
      <alignment horizontal="left" wrapText="1"/>
    </xf>
    <xf numFmtId="0" fontId="0" fillId="8" borderId="0" xfId="0" applyFill="1"/>
    <xf numFmtId="0" fontId="13" fillId="8" borderId="0" xfId="0" applyFont="1" applyFill="1"/>
    <xf numFmtId="167" fontId="14" fillId="8" borderId="0" xfId="3" applyNumberFormat="1" applyFont="1" applyFill="1"/>
  </cellXfs>
  <cellStyles count="5">
    <cellStyle name="Comma" xfId="3" builtinId="3"/>
    <cellStyle name="Currency" xfId="1" builtinId="4"/>
    <cellStyle name="Normal" xfId="0" builtinId="0"/>
    <cellStyle name="Normal 2" xfId="2" xr:uid="{956AD3D9-F9E9-1446-BC34-0D686802592F}"/>
    <cellStyle name="Percent" xfId="4" builtinId="5"/>
  </cellStyles>
  <dxfs count="632">
    <dxf>
      <fill>
        <patternFill>
          <fgColor indexed="64"/>
          <bgColor rgb="FF991CFB"/>
        </patternFill>
      </fill>
    </dxf>
    <dxf>
      <fill>
        <patternFill>
          <fgColor indexed="64"/>
          <bgColor rgb="FF991CFB"/>
        </patternFill>
      </fill>
    </dxf>
    <dxf>
      <fill>
        <patternFill>
          <fgColor indexed="64"/>
          <bgColor rgb="FF991CFB"/>
        </patternFill>
      </fill>
    </dxf>
    <dxf>
      <fill>
        <patternFill>
          <fgColor indexed="64"/>
          <bgColor rgb="FF991CFB"/>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fill>
        <patternFill>
          <fgColor indexed="64"/>
          <bgColor rgb="FF991CFB"/>
        </patternFill>
      </fill>
    </dxf>
    <dxf>
      <fill>
        <patternFill>
          <fgColor indexed="64"/>
          <bgColor rgb="FF991CFB"/>
        </patternFill>
      </fill>
    </dxf>
    <dxf>
      <font>
        <color theme="0"/>
        <name val="Arial"/>
        <scheme val="none"/>
      </font>
      <fill>
        <patternFill patternType="solid">
          <fgColor indexed="64"/>
          <bgColor rgb="FF991CFB"/>
        </patternFill>
      </fill>
    </dxf>
    <dxf>
      <font>
        <color theme="0"/>
        <name val="Arial"/>
        <scheme val="none"/>
      </font>
      <fill>
        <patternFill patternType="solid">
          <fgColor indexed="64"/>
          <bgColor rgb="FF991CFB"/>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font>
      <fill>
        <patternFill>
          <fgColor rgb="FF7030A0"/>
        </patternFill>
      </fill>
    </dxf>
    <dxf>
      <font>
        <b/>
      </font>
      <fill>
        <patternFill>
          <fgColor rgb="FF7030A0"/>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font>
        <b val="0"/>
        <i val="0"/>
        <strike val="0"/>
        <condense val="0"/>
        <extend val="0"/>
        <outline val="0"/>
        <shadow val="0"/>
        <u val="none"/>
        <vertAlign val="baseline"/>
        <sz val="12"/>
        <color theme="1"/>
        <name val="Calibri"/>
        <family val="2"/>
        <scheme val="minor"/>
      </font>
      <numFmt numFmtId="0" formatCode="General"/>
    </dxf>
    <dxf>
      <fill>
        <patternFill>
          <fgColor indexed="64"/>
          <bgColor rgb="FF991CFB"/>
        </patternFill>
      </fill>
    </dxf>
    <dxf>
      <font>
        <b/>
      </font>
      <fill>
        <patternFill>
          <fgColor rgb="FF7030A0"/>
        </patternFill>
      </fill>
    </dxf>
    <dxf>
      <fill>
        <patternFill patternType="none">
          <fgColor indexed="64"/>
          <bgColor indexed="65"/>
        </patternFill>
      </fill>
    </dxf>
    <dxf>
      <fill>
        <patternFill>
          <fgColor rgb="FF4958CE"/>
        </patternFill>
      </fill>
    </dxf>
    <dxf>
      <fill>
        <patternFill>
          <bgColor rgb="FF4958CE"/>
        </patternFill>
      </fill>
    </dxf>
    <dxf>
      <fill>
        <patternFill>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fill>
        <patternFill>
          <fgColor indexed="64"/>
          <bgColor rgb="FF991CFB"/>
        </patternFill>
      </fill>
    </dxf>
    <dxf>
      <fill>
        <patternFill>
          <fgColor indexed="64"/>
          <bgColor rgb="FF991CFB"/>
        </patternFill>
      </fill>
    </dxf>
    <dxf>
      <fill>
        <patternFill>
          <fgColor indexed="64"/>
          <bgColor rgb="FF991CFB"/>
        </patternFill>
      </fill>
    </dxf>
    <dxf>
      <fill>
        <patternFill>
          <fgColor indexed="64"/>
          <bgColor rgb="FF991CFB"/>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font>
        <b/>
        <color theme="0"/>
      </font>
      <fill>
        <patternFill patternType="solid">
          <fgColor indexed="64"/>
          <bgColor rgb="FF991CFB"/>
        </patternFill>
      </fill>
    </dxf>
    <dxf>
      <font>
        <color theme="0"/>
      </font>
      <fill>
        <patternFill patternType="solid">
          <fgColor indexed="64"/>
          <bgColor rgb="FF4958CE"/>
        </patternFill>
      </fill>
    </dxf>
    <dxf>
      <fill>
        <patternFill>
          <fgColor indexed="64"/>
          <bgColor rgb="FF991CFB"/>
        </patternFill>
      </fill>
    </dxf>
    <dxf>
      <numFmt numFmtId="167" formatCode="[&lt;999950]0.0,&quot;K&quot;;[&lt;999950000]0.0,,&quot;M&quot;;0.0,,,&quot;B&quot;"/>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ill>
        <patternFill patternType="none">
          <bgColor auto="1"/>
        </patternFill>
      </fill>
    </dxf>
    <dxf>
      <font>
        <b/>
        <color theme="0"/>
      </font>
      <fill>
        <patternFill patternType="solid">
          <fgColor indexed="64"/>
          <bgColor rgb="FF991CFB"/>
        </patternFill>
      </fill>
    </dxf>
    <dxf>
      <fill>
        <patternFill>
          <fgColor indexed="64"/>
          <bgColor rgb="FF991CFB"/>
        </patternFill>
      </fill>
    </dxf>
    <dxf>
      <fill>
        <patternFill>
          <fgColor indexed="64"/>
          <bgColor rgb="FF991CFB"/>
        </patternFill>
      </fill>
    </dxf>
    <dxf>
      <font>
        <b/>
      </font>
      <fill>
        <patternFill>
          <fgColor rgb="FF991CFB"/>
        </patternFill>
      </fill>
    </dxf>
    <dxf>
      <font>
        <b/>
      </font>
      <fill>
        <patternFill>
          <fgColor rgb="FF991CFB"/>
        </patternFill>
      </fill>
    </dxf>
    <dxf>
      <numFmt numFmtId="0" formatCode="Genera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ont>
        <b val="0"/>
      </font>
    </dxf>
    <dxf>
      <font>
        <color theme="1"/>
      </font>
    </dxf>
    <dxf>
      <fill>
        <patternFill patternType="none">
          <bgColor auto="1"/>
        </patternFill>
      </fill>
    </dxf>
    <dxf>
      <numFmt numFmtId="167" formatCode="[&lt;999950]0.0,&quot;K&quot;;[&lt;999950000]0.0,,&quot;M&quot;;0.0,,,&quot;B&quot;"/>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ill>
        <patternFill patternType="none">
          <bgColor auto="1"/>
        </patternFill>
      </fill>
    </dxf>
    <dxf>
      <font>
        <b/>
        <color theme="0"/>
      </font>
      <fill>
        <patternFill patternType="solid">
          <fgColor indexed="64"/>
          <bgColor rgb="FF991CFB"/>
        </patternFill>
      </fill>
    </dxf>
    <dxf>
      <fill>
        <patternFill>
          <fgColor indexed="64"/>
          <bgColor rgb="FF991CFB"/>
        </patternFill>
      </fill>
    </dxf>
    <dxf>
      <fill>
        <patternFill>
          <fgColor indexed="64"/>
          <bgColor rgb="FF991CFB"/>
        </patternFill>
      </fill>
    </dxf>
    <dxf>
      <font>
        <b/>
      </font>
      <fill>
        <patternFill>
          <fgColor rgb="FF991CFB"/>
        </patternFill>
      </fill>
    </dxf>
    <dxf>
      <font>
        <b/>
      </font>
      <fill>
        <patternFill>
          <fgColor rgb="FF991CFB"/>
        </patternFill>
      </fill>
    </dxf>
    <dxf>
      <numFmt numFmtId="0" formatCode="Genera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ont>
        <color theme="0"/>
      </font>
      <fill>
        <patternFill patternType="solid">
          <fgColor indexed="64"/>
          <bgColor rgb="FF4958CE"/>
        </patternFill>
      </fill>
    </dxf>
    <dxf>
      <fill>
        <patternFill>
          <fgColor indexed="64"/>
          <bgColor rgb="FF991CFB"/>
        </patternFill>
      </fill>
    </dxf>
    <dxf>
      <fill>
        <patternFill>
          <fgColor indexed="64"/>
          <bgColor rgb="FF991CFB"/>
        </patternFill>
      </fill>
    </dxf>
    <dxf>
      <numFmt numFmtId="167" formatCode="[&lt;999950]0.0,&quot;K&quot;;[&lt;999950000]0.0,,&quot;M&quot;;0.0,,,&quot;B&quot;"/>
    </dxf>
    <dxf>
      <fill>
        <patternFill patternType="none">
          <fgColor indexed="64"/>
          <bgColor indexed="65"/>
        </patternFill>
      </fill>
      <alignment horizontal="left"/>
    </dxf>
    <dxf>
      <fill>
        <patternFill patternType="none">
          <fgColor indexed="64"/>
          <bgColor indexed="65"/>
        </patternFill>
      </fill>
      <alignment horizontal="left"/>
    </dxf>
    <dxf>
      <font>
        <b/>
      </font>
      <fill>
        <patternFill>
          <fgColor rgb="FF991CFB"/>
        </patternFill>
      </fill>
    </dxf>
    <dxf>
      <font>
        <b/>
      </font>
      <fill>
        <patternFill>
          <fgColor rgb="FF991CFB"/>
        </patternFill>
      </fill>
    </dxf>
    <dxf>
      <font>
        <b/>
      </font>
      <fill>
        <patternFill>
          <fgColor rgb="FF991CFB"/>
        </patternFill>
      </fill>
    </dxf>
    <dxf>
      <font>
        <b/>
      </font>
      <fill>
        <patternFill>
          <fgColor rgb="FF991CFB"/>
        </patternFill>
      </fill>
    </dxf>
    <dxf>
      <fill>
        <patternFill>
          <fgColor rgb="FF991CFB"/>
        </patternFill>
      </fill>
    </dxf>
    <dxf>
      <fill>
        <patternFill>
          <fgColor indexed="64"/>
          <bgColor rgb="FF7030A0"/>
        </patternFill>
      </fill>
    </dxf>
    <dxf>
      <font>
        <b/>
      </font>
      <fill>
        <patternFill>
          <fgColor rgb="FF7030A0"/>
        </patternFill>
      </fill>
    </dxf>
    <dxf>
      <numFmt numFmtId="0" formatCode="Genera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ill>
        <patternFill>
          <fgColor indexed="64"/>
          <bgColor rgb="FF991CFB"/>
        </patternFill>
      </fill>
    </dxf>
    <dxf>
      <fill>
        <patternFill>
          <fgColor indexed="64"/>
          <bgColor rgb="FF991CFB"/>
        </patternFill>
      </fill>
    </dxf>
    <dxf>
      <fill>
        <patternFill>
          <fgColor indexed="64"/>
          <bgColor rgb="FF991CFB"/>
        </patternFill>
      </fill>
    </dxf>
    <dxf>
      <fill>
        <patternFill>
          <fgColor indexed="64"/>
          <bgColor rgb="FF991CFB"/>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color theme="0"/>
      </font>
      <fill>
        <patternFill patternType="solid">
          <fgColor indexed="64"/>
          <bgColor rgb="FF4958CE"/>
        </patternFill>
      </fill>
    </dxf>
    <dxf>
      <numFmt numFmtId="167"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fill>
        <patternFill>
          <fgColor indexed="64"/>
          <bgColor rgb="FF991CFB"/>
        </patternFill>
      </fill>
    </dxf>
    <dxf>
      <fill>
        <patternFill>
          <fgColor indexed="64"/>
          <bgColor rgb="FF991CFB"/>
        </patternFill>
      </fill>
    </dxf>
    <dxf>
      <font>
        <b/>
      </font>
      <fill>
        <patternFill>
          <fgColor rgb="FF7030A0"/>
        </patternFill>
      </fill>
    </dxf>
    <dxf>
      <numFmt numFmtId="28" formatCode="mm:ss"/>
    </dxf>
    <dxf>
      <fill>
        <patternFill patternType="none">
          <bgColor auto="1"/>
        </patternFill>
      </fill>
    </dxf>
    <dxf>
      <numFmt numFmtId="0" formatCode="Genera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ont>
        <b val="0"/>
        <i val="0"/>
        <strike val="0"/>
        <condense val="0"/>
        <extend val="0"/>
        <outline val="0"/>
        <shadow val="0"/>
        <u val="none"/>
        <vertAlign val="baseline"/>
        <sz val="12"/>
        <color theme="1"/>
        <name val="Calibri"/>
        <family val="2"/>
        <scheme val="minor"/>
      </font>
    </dxf>
    <dxf>
      <numFmt numFmtId="0" formatCode="General"/>
    </dxf>
    <dxf>
      <fill>
        <patternFill>
          <fgColor indexed="64"/>
          <bgColor rgb="FF991CFB"/>
        </patternFill>
      </fill>
    </dxf>
    <dxf>
      <font>
        <b/>
      </font>
      <fill>
        <patternFill>
          <fgColor rgb="FF7030A0"/>
        </patternFill>
      </fill>
    </dxf>
    <dxf>
      <numFmt numFmtId="35" formatCode="_ * #,##0.00_ ;_ * \-#,##0.00_ ;_ * &quot;-&quot;??_ ;_ @_ "/>
    </dxf>
    <dxf>
      <fill>
        <patternFill patternType="none">
          <fgColor indexed="64"/>
          <bgColor indexed="65"/>
        </patternFill>
      </fill>
    </dxf>
    <dxf>
      <fill>
        <patternFill>
          <fgColor rgb="FF4958CE"/>
        </patternFill>
      </fill>
    </dxf>
    <dxf>
      <fill>
        <patternFill>
          <bgColor rgb="FF4958CE"/>
        </patternFill>
      </fill>
    </dxf>
    <dxf>
      <fill>
        <patternFill>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font>
        <b/>
        <color theme="0"/>
      </font>
      <fill>
        <patternFill patternType="solid">
          <fgColor indexed="64"/>
          <bgColor rgb="FF991CFB"/>
        </patternFill>
      </fill>
    </dxf>
    <dxf>
      <fill>
        <patternFill patternType="none">
          <bgColor auto="1"/>
        </patternFill>
      </fill>
    </dxf>
    <dxf>
      <fill>
        <patternFill>
          <fgColor indexed="64"/>
          <bgColor rgb="FF991CFB"/>
        </patternFill>
      </fill>
    </dxf>
    <dxf>
      <font>
        <b/>
        <color theme="0"/>
      </font>
      <fill>
        <patternFill patternType="solid">
          <fgColor indexed="64"/>
          <bgColor rgb="FF991CFB"/>
        </patternFill>
      </fill>
    </dxf>
    <dxf>
      <fill>
        <patternFill>
          <fgColor indexed="64"/>
          <bgColor rgb="FF991CFB"/>
        </patternFill>
      </fill>
    </dxf>
    <dxf>
      <fill>
        <patternFill>
          <fgColor indexed="64"/>
          <bgColor rgb="FF991CFB"/>
        </patternFill>
      </fill>
    </dxf>
    <dxf>
      <font>
        <b/>
      </font>
      <fill>
        <patternFill>
          <fgColor rgb="FF991CFB"/>
        </patternFill>
      </fill>
    </dxf>
    <dxf>
      <font>
        <b/>
      </font>
      <fill>
        <patternFill>
          <fgColor rgb="FF991CFB"/>
        </patternFill>
      </fill>
    </dxf>
    <dxf>
      <font>
        <b/>
      </font>
      <fill>
        <patternFill>
          <fgColor rgb="FF7030A0"/>
        </patternFill>
      </fill>
    </dxf>
    <dxf>
      <numFmt numFmtId="0" formatCode="Genera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ont>
        <b/>
        <color theme="0"/>
      </font>
      <fill>
        <patternFill patternType="solid">
          <fgColor indexed="64"/>
          <bgColor rgb="FF991CFB"/>
        </patternFill>
      </fill>
    </dxf>
    <dxf>
      <fill>
        <patternFill patternType="none">
          <bgColor auto="1"/>
        </patternFill>
      </fill>
    </dxf>
    <dxf>
      <numFmt numFmtId="167" formatCode="[&lt;999950]0.0,&quot;K&quot;;[&lt;999950000]0.0,,&quot;M&quot;;0.0,,,&quot;B&quot;"/>
    </dxf>
    <dxf>
      <fill>
        <patternFill>
          <fgColor rgb="FF991CFB"/>
        </patternFill>
      </fill>
    </dxf>
    <dxf>
      <fill>
        <patternFill>
          <f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ont>
        <color theme="0"/>
      </font>
      <fill>
        <patternFill patternType="solid">
          <fgColor indexed="64"/>
          <bgColor rgb="FF4958CE"/>
        </patternFill>
      </fill>
    </dxf>
    <dxf>
      <fill>
        <patternFill>
          <fgColor indexed="64"/>
          <bgColor rgb="FF991CFB"/>
        </patternFill>
      </fill>
    </dxf>
    <dxf>
      <numFmt numFmtId="167" formatCode="[&lt;999950]0.0,&quot;K&quot;;[&lt;999950000]0.0,,&quot;M&quot;;0.0,,,&quot;B&quot;"/>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ill>
        <patternFill patternType="none">
          <bgColor auto="1"/>
        </patternFill>
      </fill>
    </dxf>
    <dxf>
      <font>
        <b/>
        <color theme="0"/>
      </font>
      <fill>
        <patternFill patternType="solid">
          <fgColor indexed="64"/>
          <bgColor rgb="FF991CFB"/>
        </patternFill>
      </fill>
    </dxf>
    <dxf>
      <fill>
        <patternFill>
          <fgColor indexed="64"/>
          <bgColor rgb="FF991CFB"/>
        </patternFill>
      </fill>
    </dxf>
    <dxf>
      <fill>
        <patternFill>
          <fgColor indexed="64"/>
          <bgColor rgb="FF991CFB"/>
        </patternFill>
      </fill>
    </dxf>
    <dxf>
      <font>
        <b/>
      </font>
      <fill>
        <patternFill>
          <fgColor rgb="FF991CFB"/>
        </patternFill>
      </fill>
    </dxf>
    <dxf>
      <font>
        <b/>
      </font>
      <fill>
        <patternFill>
          <fgColor rgb="FF991CFB"/>
        </patternFill>
      </fill>
    </dxf>
    <dxf>
      <numFmt numFmtId="0" formatCode="Genera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ont>
        <color theme="0"/>
      </font>
      <fill>
        <patternFill patternType="solid">
          <fgColor indexed="64"/>
          <bgColor rgb="FF4958CE"/>
        </patternFill>
      </fill>
    </dxf>
    <dxf>
      <fill>
        <patternFill>
          <fgColor indexed="64"/>
          <bgColor rgb="FF991CFB"/>
        </patternFill>
      </fill>
    </dxf>
    <dxf>
      <fill>
        <patternFill>
          <fgColor indexed="64"/>
          <bgColor rgb="FF991CFB"/>
        </patternFill>
      </fill>
    </dxf>
    <dxf>
      <fill>
        <patternFill>
          <fgColor indexed="64"/>
          <bgColor rgb="FF991CFB"/>
        </patternFill>
      </fill>
    </dxf>
    <dxf>
      <fill>
        <patternFill>
          <fgColor indexed="64"/>
          <bgColor rgb="FF991CFB"/>
        </patternFill>
      </fil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ill>
        <patternFill>
          <bgColor rgb="FF991CFB"/>
        </patternFill>
      </fill>
    </dxf>
    <dxf>
      <fill>
        <patternFill>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fill>
        <patternFill>
          <fgColor indexed="64"/>
          <bgColor rgb="FF991CFB"/>
        </patternFill>
      </fill>
    </dxf>
    <dxf>
      <fill>
        <patternFill>
          <fgColor indexed="64"/>
          <bgColor rgb="FF991CFB"/>
        </patternFill>
      </fill>
    </dxf>
    <dxf>
      <fill>
        <patternFill>
          <fgColor indexed="64"/>
          <bgColor rgb="FF991CFB"/>
        </patternFill>
      </fill>
    </dxf>
    <dxf>
      <fill>
        <patternFill>
          <fgColor indexed="64"/>
          <bgColor rgb="FF991CFB"/>
        </patternFill>
      </fil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numFmt numFmtId="167"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ont>
        <color theme="0"/>
      </font>
      <fill>
        <patternFill patternType="solid">
          <fgColor indexed="64"/>
          <bgColor rgb="FF4958CE"/>
        </patternFill>
      </fill>
    </dxf>
    <dxf>
      <numFmt numFmtId="168" formatCode="[&lt;999950]0,&quot;K&quot;;[&lt;999950000]0,,&quot;M&quot;;0,,,&quot;B&quot;"/>
    </dxf>
    <dxf>
      <numFmt numFmtId="167" formatCode="[&lt;999950]0.0,&quot;K&quot;;[&lt;999950000]0.0,,&quot;M&quot;;0.0,,,&quot;B&quot;"/>
    </dxf>
    <dxf>
      <font>
        <b/>
        <color theme="0"/>
      </font>
      <fill>
        <patternFill patternType="solid">
          <fgColor indexed="64"/>
          <bgColor rgb="FF991CFB"/>
        </patternFill>
      </fill>
    </dxf>
    <dxf>
      <fill>
        <patternFill>
          <fgColor indexed="64"/>
          <bgColor rgb="FF991CFB"/>
        </patternFill>
      </fill>
    </dxf>
    <dxf>
      <fill>
        <patternFill>
          <fgColor indexed="64"/>
          <bgColor rgb="FF991CFB"/>
        </patternFill>
      </fill>
    </dxf>
    <dxf>
      <font>
        <b/>
      </font>
      <fill>
        <patternFill>
          <fgColor rgb="FF991CFB"/>
        </patternFill>
      </fill>
    </dxf>
    <dxf>
      <font>
        <b/>
      </font>
      <fill>
        <patternFill>
          <fgColor rgb="FF991CFB"/>
        </patternFill>
      </fill>
    </dxf>
    <dxf>
      <fill>
        <patternFill>
          <fgColor rgb="FF991CFB"/>
        </patternFill>
      </fill>
    </dxf>
    <dxf>
      <fill>
        <patternFill>
          <fgColor indexed="64"/>
          <bgColor rgb="FF7030A0"/>
        </patternFill>
      </fill>
    </dxf>
    <dxf>
      <font>
        <b/>
      </font>
      <fill>
        <patternFill>
          <fgColor rgb="FF7030A0"/>
        </patternFill>
      </fill>
    </dxf>
    <dxf>
      <numFmt numFmtId="0" formatCode="Genera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ill>
        <patternFill>
          <fgColor indexed="64"/>
          <bgColor rgb="FF991CFB"/>
        </patternFill>
      </fill>
    </dxf>
    <dxf>
      <fill>
        <patternFill>
          <fgColor indexed="64"/>
          <bgColor rgb="FF991CFB"/>
        </patternFill>
      </fill>
    </dxf>
    <dxf>
      <fill>
        <patternFill>
          <fgColor indexed="64"/>
          <bgColor rgb="FF991CFB"/>
        </patternFill>
      </fill>
    </dxf>
    <dxf>
      <fill>
        <patternFill>
          <fgColor indexed="64"/>
          <bgColor rgb="FF991CFB"/>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ill>
        <patternFill>
          <fgColor indexed="64"/>
          <bgColor rgb="FF4958CE"/>
        </patternFill>
      </fill>
    </dxf>
    <dxf>
      <fill>
        <patternFill>
          <bgColor rgb="FF4958CE"/>
        </patternFill>
      </fill>
    </dxf>
    <dxf>
      <fill>
        <patternFill>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font>
        <color theme="0"/>
      </font>
      <fill>
        <patternFill patternType="solid">
          <fgColor indexed="64"/>
          <bgColor rgb="FF4958CE"/>
        </patternFill>
      </fill>
    </dxf>
    <dxf>
      <fill>
        <patternFill>
          <fgColor indexed="64"/>
          <bgColor rgb="FF991CFB"/>
        </patternFill>
      </fill>
    </dxf>
    <dxf>
      <fill>
        <patternFill>
          <fgColor indexed="64"/>
          <bgColor rgb="FF991CFB"/>
        </patternFill>
      </fill>
    </dxf>
    <dxf>
      <fill>
        <patternFill>
          <fgColor indexed="64"/>
          <bgColor rgb="FF991CFB"/>
        </patternFill>
      </fill>
    </dxf>
    <dxf>
      <fill>
        <patternFill>
          <fgColor indexed="64"/>
          <bgColor rgb="FF991CFB"/>
        </patternFill>
      </fil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ill>
        <patternFill>
          <fgColor indexed="64"/>
          <bgColor rgb="FF991CFB"/>
        </patternFill>
      </fill>
    </dxf>
    <dxf>
      <fill>
        <patternFill>
          <fgColor indexed="64"/>
          <bgColor rgb="FF991CFB"/>
        </patternFill>
      </fill>
    </dxf>
    <dxf>
      <font>
        <color theme="0"/>
      </font>
      <fill>
        <patternFill patternType="solid">
          <fgColor indexed="64"/>
          <bgColor rgb="FF991CFB"/>
        </patternFill>
      </fill>
      <alignment horizontal="general" vertical="bottom" textRotation="0" wrapText="0" indent="0" justifyLastLine="0" shrinkToFit="0" readingOrder="0"/>
    </dxf>
    <dxf>
      <font>
        <color theme="0"/>
      </font>
      <fill>
        <patternFill patternType="solid">
          <fgColor indexed="64"/>
          <bgColor rgb="FF991CFB"/>
        </patternFill>
      </fill>
      <alignment horizontal="general" vertical="bottom" textRotation="0" wrapText="0" indent="0" justifyLastLine="0" shrinkToFit="0" readingOrder="0"/>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fill>
        <patternFill>
          <fgColor indexed="64"/>
          <bgColor rgb="FF991CFB"/>
        </patternFill>
      </fill>
    </dxf>
    <dxf>
      <fill>
        <patternFill>
          <fgColor indexed="64"/>
          <bgColor rgb="FF991CFB"/>
        </patternFill>
      </fill>
    </dxf>
    <dxf>
      <font>
        <color theme="0"/>
      </font>
      <fill>
        <patternFill patternType="solid">
          <fgColor indexed="64"/>
          <bgColor rgb="FF991CFB"/>
        </patternFill>
      </fill>
      <alignment horizontal="general" vertical="bottom" textRotation="0" wrapText="0" indent="0" justifyLastLine="0" shrinkToFit="0" readingOrder="0"/>
    </dxf>
    <dxf>
      <font>
        <color theme="0"/>
      </font>
      <fill>
        <patternFill patternType="solid">
          <fgColor indexed="64"/>
          <bgColor rgb="FF991CFB"/>
        </patternFill>
      </fill>
      <alignment horizontal="general" vertical="bottom" textRotation="0" wrapText="0" indent="0" justifyLastLine="0" shrinkToFit="0" readingOrder="0"/>
    </dxf>
    <dxf>
      <numFmt numFmtId="3" formatCode="#,##0"/>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ont>
        <name val="Arial"/>
        <scheme val="none"/>
      </font>
    </dxf>
    <dxf>
      <font>
        <color theme="0"/>
      </font>
    </dxf>
    <dxf>
      <fill>
        <patternFill patternType="solid">
          <bgColor rgb="FF002060"/>
        </patternFill>
      </fill>
    </dxf>
    <dxf>
      <numFmt numFmtId="167" formatCode="[&lt;999950]0.0,&quot;K&quot;;[&lt;999950000]0.0,,&quot;M&quot;;0.0,,,&quot;B&quot;"/>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ill>
        <patternFill patternType="none">
          <bgColor auto="1"/>
        </patternFill>
      </fill>
    </dxf>
    <dxf>
      <font>
        <b/>
        <color theme="0"/>
      </font>
      <fill>
        <patternFill patternType="solid">
          <fgColor indexed="64"/>
          <bgColor rgb="FF991CFB"/>
        </patternFill>
      </fill>
    </dxf>
    <dxf>
      <fill>
        <patternFill>
          <fgColor indexed="64"/>
          <bgColor rgb="FF991CFB"/>
        </patternFill>
      </fill>
    </dxf>
    <dxf>
      <fill>
        <patternFill>
          <fgColor indexed="64"/>
          <bgColor rgb="FF991CFB"/>
        </patternFill>
      </fill>
    </dxf>
    <dxf>
      <font>
        <b/>
      </font>
      <fill>
        <patternFill>
          <fgColor rgb="FF991CFB"/>
        </patternFill>
      </fill>
    </dxf>
    <dxf>
      <font>
        <b/>
      </font>
      <fill>
        <patternFill>
          <fgColor rgb="FF991CFB"/>
        </patternFill>
      </fill>
    </dxf>
    <dxf>
      <numFmt numFmtId="0" formatCode="Genera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ont>
        <b/>
        <color theme="0"/>
      </font>
      <fill>
        <patternFill patternType="solid">
          <fgColor indexed="64"/>
          <bgColor rgb="FF991CFB"/>
        </patternFill>
      </fill>
    </dxf>
    <dxf>
      <fill>
        <patternFill patternType="none">
          <bgColor auto="1"/>
        </patternFill>
      </fill>
    </dxf>
    <dxf>
      <numFmt numFmtId="167" formatCode="[&lt;999950]0.0,&quot;K&quot;;[&lt;999950000]0.0,,&quot;M&quot;;0.0,,,&quot;B&quot;"/>
    </dxf>
    <dxf>
      <fill>
        <patternFill>
          <fgColor rgb="FF991CFB"/>
        </patternFill>
      </fill>
    </dxf>
    <dxf>
      <fill>
        <patternFill>
          <fgColor rgb="FF991CFB"/>
        </patternFill>
      </fill>
    </dxf>
    <dxf>
      <font>
        <b/>
        <color theme="0"/>
      </font>
      <fill>
        <patternFill patternType="solid">
          <fgColor indexed="64"/>
          <bgColor rgb="FF991CFB"/>
        </patternFill>
      </fill>
    </dxf>
    <dxf>
      <font>
        <b/>
        <color theme="0"/>
      </font>
      <fill>
        <patternFill patternType="solid">
          <fgColor indexed="64"/>
          <bgColor rgb="FF991CFB"/>
        </patternFill>
      </fill>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dxf>
    <dxf>
      <font>
        <b/>
      </font>
      <fill>
        <patternFill>
          <fgColor rgb="FF7030A0"/>
        </patternFill>
      </fill>
    </dxf>
    <dxf>
      <fill>
        <patternFill>
          <bgColor rgb="FF4958CE"/>
        </patternFill>
      </fill>
    </dxf>
    <dxf>
      <fill>
        <patternFill>
          <fgColor indexed="64"/>
          <bgColor rgb="FF7030A0"/>
        </patternFill>
      </fill>
    </dxf>
    <dxf>
      <font>
        <b/>
        <color theme="0"/>
        <name val="Arial"/>
        <scheme val="none"/>
      </font>
      <fill>
        <patternFill patternType="solid">
          <fgColor indexed="64"/>
          <bgColor rgb="FF7030A0"/>
        </patternFill>
      </fill>
    </dxf>
    <dxf>
      <font>
        <b/>
        <color theme="0"/>
        <name val="Arial"/>
        <scheme val="none"/>
      </font>
      <fill>
        <patternFill patternType="solid">
          <fgColor indexed="64"/>
          <bgColor rgb="FF7030A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font>
      <fill>
        <patternFill>
          <fgColor rgb="FF7030A0"/>
        </patternFill>
      </fill>
    </dxf>
    <dxf>
      <font>
        <b/>
      </font>
      <fill>
        <patternFill>
          <fgColor rgb="FF7030A0"/>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fgColor indexed="64"/>
          <bgColor rgb="FF4958CE"/>
        </patternFill>
      </fill>
    </dxf>
    <dxf>
      <fill>
        <patternFill>
          <bgColor rgb="FF4958CE"/>
        </patternFill>
      </fill>
    </dxf>
    <dxf>
      <fill>
        <patternFill>
          <bgColor rgb="FF4958CE"/>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ill>
        <patternFill patternType="solid">
          <bgColor rgb="FF002060"/>
        </patternFill>
      </fill>
    </dxf>
    <dxf>
      <font>
        <color theme="0"/>
      </font>
      <fill>
        <patternFill>
          <bgColor rgb="FF991CFB"/>
        </patternFill>
      </fill>
    </dxf>
    <dxf>
      <font>
        <color theme="0"/>
      </font>
      <fill>
        <patternFill>
          <bgColor rgb="FF991CFB"/>
        </patternFill>
      </fill>
    </dxf>
    <dxf>
      <font>
        <color rgb="FF4958CE"/>
      </font>
    </dxf>
    <dxf>
      <fill>
        <patternFill>
          <bgColor rgb="FFA5C2E3"/>
        </patternFill>
      </fill>
    </dxf>
  </dxfs>
  <tableStyles count="3" defaultTableStyle="TableStyleMedium2" defaultPivotStyle="PivotStyleLight16">
    <tableStyle name="Slicer Style 1" pivot="0" table="0" count="6" xr9:uid="{64DF2A44-399F-4C8F-AFDD-0BFA5DB04A96}">
      <tableStyleElement type="wholeTable" dxfId="631"/>
      <tableStyleElement type="headerRow" dxfId="630"/>
    </tableStyle>
    <tableStyle name="Slicer Style 2" pivot="0" table="0" count="4" xr9:uid="{ED649074-B3A9-49A6-8DD3-4C76A70FE6D4}">
      <tableStyleElement type="wholeTable" dxfId="629"/>
      <tableStyleElement type="headerRow" dxfId="628"/>
    </tableStyle>
    <tableStyle name="Table Style 1" pivot="0" count="0" xr9:uid="{C008E3F8-867C-4B9C-AC11-85EE7D416C36}"/>
  </tableStyles>
  <colors>
    <mruColors>
      <color rgb="FFEBD2FE"/>
      <color rgb="FFD6A1FD"/>
      <color rgb="FF991CFB"/>
      <color rgb="FF9933FF"/>
      <color rgb="FFFA6F8B"/>
      <color rgb="FF40F1AC"/>
      <color rgb="FFE723FF"/>
      <color rgb="FFFE890B"/>
      <color rgb="FF1C6DFF"/>
      <color rgb="FF434343"/>
    </mruColors>
  </colors>
  <extLst>
    <ext xmlns:x14="http://schemas.microsoft.com/office/spreadsheetml/2009/9/main" uri="{46F421CA-312F-682f-3DD2-61675219B42D}">
      <x14:dxfs count="6">
        <dxf>
          <font>
            <b/>
            <i val="0"/>
            <color auto="1"/>
          </font>
          <fill>
            <patternFill>
              <bgColor theme="0"/>
            </patternFill>
          </fill>
        </dxf>
        <dxf>
          <font>
            <b/>
            <i val="0"/>
            <color theme="0" tint="-4.9989318521683403E-2"/>
          </font>
          <fill>
            <patternFill>
              <bgColor rgb="FF9933FF"/>
            </patternFill>
          </fill>
        </dxf>
        <dxf>
          <font>
            <b/>
            <i val="0"/>
            <color rgb="FF002060"/>
          </font>
          <fill>
            <patternFill>
              <bgColor theme="0"/>
            </patternFill>
          </fill>
        </dxf>
        <dxf>
          <font>
            <b/>
            <i val="0"/>
            <color theme="0"/>
          </font>
        </dxf>
        <dxf>
          <font>
            <b/>
            <i val="0"/>
            <color theme="0"/>
          </font>
        </dxf>
        <dxf>
          <font>
            <b/>
            <i val="0"/>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 type="hoveredUnselectedItemWithData" dxfId="2"/>
          </x14:slicerStyleElements>
        </x14:slicerStyle>
        <x14:slicerStyle name="Slicer Style 2">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Dashboard.xlsx]Pivot_Tables!Earning_Monthly</c:name>
    <c:fmtId val="15"/>
  </c:pivotSource>
  <c:chart>
    <c:autoTitleDeleted val="1"/>
    <c:pivotFmts>
      <c:pivotFmt>
        <c:idx val="0"/>
        <c:spPr>
          <a:solidFill>
            <a:schemeClr val="accent1"/>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bg1"/>
              </a:gs>
              <a:gs pos="100000">
                <a:srgbClr val="FA6F8B"/>
              </a:gs>
              <a:gs pos="0">
                <a:srgbClr val="FA6F8B"/>
              </a:gs>
              <a:gs pos="100000">
                <a:srgbClr val="FA6F8B">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bg1"/>
              </a:gs>
              <a:gs pos="100000">
                <a:srgbClr val="FA6F8B"/>
              </a:gs>
              <a:gs pos="0">
                <a:srgbClr val="FA6F8B"/>
              </a:gs>
              <a:gs pos="100000">
                <a:srgbClr val="FA6F8B">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bg1"/>
              </a:gs>
              <a:gs pos="100000">
                <a:srgbClr val="FA6F8B"/>
              </a:gs>
              <a:gs pos="0">
                <a:srgbClr val="FA6F8B"/>
              </a:gs>
            </a:gsLst>
            <a:lin ang="5400000" scaled="1"/>
          </a:gra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bg1"/>
              </a:gs>
              <a:gs pos="100000">
                <a:srgbClr val="FA6F8B"/>
              </a:gs>
              <a:gs pos="0">
                <a:srgbClr val="FA6F8B"/>
              </a:gs>
              <a:gs pos="100000">
                <a:srgbClr val="FA6F8B">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bg1"/>
              </a:gs>
              <a:gs pos="100000">
                <a:srgbClr val="FA6F8B"/>
              </a:gs>
              <a:gs pos="0">
                <a:srgbClr val="FA6F8B"/>
              </a:gs>
            </a:gsLst>
            <a:lin ang="5400000" scaled="1"/>
          </a:gra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bg1"/>
              </a:gs>
              <a:gs pos="100000">
                <a:srgbClr val="FA6F8B"/>
              </a:gs>
              <a:gs pos="0">
                <a:srgbClr val="FA6F8B"/>
              </a:gs>
            </a:gsLst>
            <a:lin ang="5400000" scaled="1"/>
          </a:gra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a:solidFill>
              <a:srgbClr val="991CF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a:solidFill>
              <a:srgbClr val="991CFB"/>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a:solidFill>
              <a:srgbClr val="9933FF"/>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35391923990485E-4"/>
          <c:y val="5.299405694179245E-4"/>
          <c:w val="0.97499999999999998"/>
          <c:h val="0.86285492722500601"/>
        </c:manualLayout>
      </c:layout>
      <c:lineChart>
        <c:grouping val="standard"/>
        <c:varyColors val="0"/>
        <c:ser>
          <c:idx val="0"/>
          <c:order val="0"/>
          <c:tx>
            <c:strRef>
              <c:f>Pivot_Tables!$V$4</c:f>
              <c:strCache>
                <c:ptCount val="1"/>
                <c:pt idx="0">
                  <c:v>Total</c:v>
                </c:pt>
              </c:strCache>
            </c:strRef>
          </c:tx>
          <c:spPr>
            <a:ln>
              <a:solidFill>
                <a:srgbClr val="9933FF"/>
              </a:solidFill>
            </a:ln>
          </c:spPr>
          <c:marker>
            <c:symbol val="none"/>
          </c:marker>
          <c:dLbls>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Pivot_Tables!$U$5:$U$17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Pivot_Tables!$V$5:$V$17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22C6-4830-90D1-8E0F312F9447}"/>
            </c:ext>
          </c:extLst>
        </c:ser>
        <c:dLbls>
          <c:showLegendKey val="0"/>
          <c:showVal val="1"/>
          <c:showCatName val="0"/>
          <c:showSerName val="0"/>
          <c:showPercent val="0"/>
          <c:showBubbleSize val="0"/>
        </c:dLbls>
        <c:smooth val="0"/>
        <c:axId val="356047615"/>
        <c:axId val="202997775"/>
      </c:lineChart>
      <c:catAx>
        <c:axId val="356047615"/>
        <c:scaling>
          <c:orientation val="minMax"/>
        </c:scaling>
        <c:delete val="1"/>
        <c:axPos val="b"/>
        <c:numFmt formatCode="General" sourceLinked="1"/>
        <c:majorTickMark val="none"/>
        <c:minorTickMark val="none"/>
        <c:tickLblPos val="nextTo"/>
        <c:crossAx val="202997775"/>
        <c:crosses val="autoZero"/>
        <c:auto val="1"/>
        <c:lblAlgn val="ctr"/>
        <c:lblOffset val="100"/>
        <c:noMultiLvlLbl val="0"/>
      </c:catAx>
      <c:valAx>
        <c:axId val="202997775"/>
        <c:scaling>
          <c:orientation val="minMax"/>
        </c:scaling>
        <c:delete val="1"/>
        <c:axPos val="l"/>
        <c:numFmt formatCode="[&lt;999950]0.0,&quot;K&quot;;[&lt;999950000]0.0,,&quot;M&quot;;0.0,,,&quot;B&quot;" sourceLinked="1"/>
        <c:majorTickMark val="none"/>
        <c:minorTickMark val="none"/>
        <c:tickLblPos val="nextTo"/>
        <c:crossAx val="356047615"/>
        <c:crosses val="autoZero"/>
        <c:crossBetween val="between"/>
      </c:valAx>
      <c:spPr>
        <a:noFill/>
        <a:ln>
          <a:noFill/>
        </a:ln>
      </c:spPr>
    </c:plotArea>
    <c:plotVisOnly val="1"/>
    <c:dispBlanksAs val="gap"/>
    <c:showDLblsOverMax val="0"/>
    <c:extLst/>
  </c:chart>
  <c:spPr>
    <a:noFill/>
    <a:ln>
      <a:noFill/>
    </a:ln>
    <a:effectLst>
      <a:softEdge rad="4699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Dashboard.xlsx]Pivot_Tables!Call_Monthly</c:name>
    <c:fmtId val="64"/>
  </c:pivotSource>
  <c:chart>
    <c:autoTitleDeleted val="0"/>
    <c:pivotFmts>
      <c:pivotFmt>
        <c:idx val="0"/>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50000">
                <a:srgbClr val="F1F2FE"/>
              </a:gs>
              <a:gs pos="0">
                <a:srgbClr val="F1F2FE"/>
              </a:gs>
              <a:gs pos="0">
                <a:schemeClr val="accent1">
                  <a:lumMod val="45000"/>
                  <a:lumOff val="55000"/>
                  <a:alpha val="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0000">
                <a:srgbClr val="F1F2FE"/>
              </a:gs>
              <a:gs pos="0">
                <a:srgbClr val="F1F2FE"/>
              </a:gs>
              <a:gs pos="0">
                <a:schemeClr val="accent1">
                  <a:lumMod val="45000"/>
                  <a:lumOff val="55000"/>
                  <a:alpha val="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50000">
                <a:srgbClr val="F1F2FE"/>
              </a:gs>
              <a:gs pos="0">
                <a:srgbClr val="F1F2FE"/>
              </a:gs>
              <a:gs pos="0">
                <a:schemeClr val="accent1">
                  <a:lumMod val="45000"/>
                  <a:lumOff val="55000"/>
                  <a:alpha val="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A6F8B"/>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46000">
                <a:srgbClr val="FAFBFD"/>
              </a:gs>
              <a:gs pos="0">
                <a:schemeClr val="bg1"/>
              </a:gs>
              <a:gs pos="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46000">
                <a:srgbClr val="FAFBFD"/>
              </a:gs>
              <a:gs pos="0">
                <a:schemeClr val="bg1"/>
              </a:gs>
              <a:gs pos="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A6F8B"/>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40F1AC"/>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40F1AC">
                <a:alpha val="92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40F1AC">
                <a:alpha val="92000"/>
              </a:srgbClr>
            </a:solidFill>
            <a:round/>
          </a:ln>
          <a:effectLst/>
        </c:spPr>
        <c:marker>
          <c:symbol val="none"/>
        </c:marker>
      </c:pivotFmt>
    </c:pivotFmts>
    <c:plotArea>
      <c:layout/>
      <c:areaChart>
        <c:grouping val="standard"/>
        <c:varyColors val="0"/>
        <c:ser>
          <c:idx val="1"/>
          <c:order val="1"/>
          <c:tx>
            <c:strRef>
              <c:f>Pivot_Tables!$DQ$6</c:f>
              <c:strCache>
                <c:ptCount val="1"/>
                <c:pt idx="0">
                  <c:v>Count of Month2</c:v>
                </c:pt>
              </c:strCache>
            </c:strRef>
          </c:tx>
          <c:spPr>
            <a:noFill/>
            <a:ln>
              <a:noFill/>
            </a:ln>
            <a:effectLst/>
          </c:spPr>
          <c:cat>
            <c:strRef>
              <c:f>Pivot_Tables!$DO$7:$DO$18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Pivot_Tables!$DQ$7:$DQ$18</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CF3A-479D-B20E-D22DE32D43DC}"/>
            </c:ext>
          </c:extLst>
        </c:ser>
        <c:dLbls>
          <c:showLegendKey val="0"/>
          <c:showVal val="0"/>
          <c:showCatName val="0"/>
          <c:showSerName val="0"/>
          <c:showPercent val="0"/>
          <c:showBubbleSize val="0"/>
        </c:dLbls>
        <c:axId val="115424255"/>
        <c:axId val="1139017216"/>
      </c:areaChart>
      <c:lineChart>
        <c:grouping val="standard"/>
        <c:varyColors val="0"/>
        <c:ser>
          <c:idx val="0"/>
          <c:order val="0"/>
          <c:tx>
            <c:strRef>
              <c:f>Pivot_Tables!$DP$6</c:f>
              <c:strCache>
                <c:ptCount val="1"/>
                <c:pt idx="0">
                  <c:v>Count of Month</c:v>
                </c:pt>
              </c:strCache>
            </c:strRef>
          </c:tx>
          <c:spPr>
            <a:ln w="28575" cap="rnd">
              <a:solidFill>
                <a:srgbClr val="40F1AC">
                  <a:alpha val="92000"/>
                </a:srgbClr>
              </a:solidFill>
              <a:round/>
            </a:ln>
            <a:effectLst/>
          </c:spPr>
          <c:marker>
            <c:symbol val="none"/>
          </c:marker>
          <c:dPt>
            <c:idx val="8"/>
            <c:marker>
              <c:symbol val="none"/>
            </c:marker>
            <c:bubble3D val="0"/>
            <c:extLst>
              <c:ext xmlns:c16="http://schemas.microsoft.com/office/drawing/2014/chart" uri="{C3380CC4-5D6E-409C-BE32-E72D297353CC}">
                <c16:uniqueId val="{00000000-16CC-476B-B534-D1300C76AD2B}"/>
              </c:ext>
            </c:extLst>
          </c:dPt>
          <c:cat>
            <c:strRef>
              <c:f>Pivot_Tables!$DO$7:$DO$18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Pivot_Tables!$DP$7:$DP$18</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CF3A-479D-B20E-D22DE32D43DC}"/>
            </c:ext>
          </c:extLst>
        </c:ser>
        <c:dLbls>
          <c:showLegendKey val="0"/>
          <c:showVal val="0"/>
          <c:showCatName val="0"/>
          <c:showSerName val="0"/>
          <c:showPercent val="0"/>
          <c:showBubbleSize val="0"/>
        </c:dLbls>
        <c:marker val="1"/>
        <c:smooth val="0"/>
        <c:axId val="115424255"/>
        <c:axId val="1139017216"/>
      </c:lineChart>
      <c:catAx>
        <c:axId val="115424255"/>
        <c:scaling>
          <c:orientation val="minMax"/>
        </c:scaling>
        <c:delete val="1"/>
        <c:axPos val="b"/>
        <c:numFmt formatCode="General" sourceLinked="1"/>
        <c:majorTickMark val="none"/>
        <c:minorTickMark val="none"/>
        <c:tickLblPos val="nextTo"/>
        <c:crossAx val="1139017216"/>
        <c:crosses val="autoZero"/>
        <c:auto val="1"/>
        <c:lblAlgn val="ctr"/>
        <c:lblOffset val="100"/>
        <c:noMultiLvlLbl val="0"/>
      </c:catAx>
      <c:valAx>
        <c:axId val="1139017216"/>
        <c:scaling>
          <c:orientation val="minMax"/>
        </c:scaling>
        <c:delete val="1"/>
        <c:axPos val="l"/>
        <c:numFmt formatCode="General" sourceLinked="1"/>
        <c:majorTickMark val="none"/>
        <c:minorTickMark val="none"/>
        <c:tickLblPos val="nextTo"/>
        <c:crossAx val="11542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Dashboard.xlsx]Pivot_Tables!Adv_Monthly</c:name>
    <c:fmtId val="7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99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25828310820844E-2"/>
          <c:y val="0.33242838307904249"/>
          <c:w val="0.70103311028486892"/>
          <c:h val="0.49992460328524829"/>
        </c:manualLayout>
      </c:layout>
      <c:lineChart>
        <c:grouping val="standard"/>
        <c:varyColors val="0"/>
        <c:ser>
          <c:idx val="0"/>
          <c:order val="0"/>
          <c:tx>
            <c:strRef>
              <c:f>Pivot_Tables!$DX$6:$DX$7</c:f>
              <c:strCache>
                <c:ptCount val="1"/>
                <c:pt idx="0">
                  <c:v>AD01-9361</c:v>
                </c:pt>
              </c:strCache>
            </c:strRef>
          </c:tx>
          <c:spPr>
            <a:ln w="28575" cap="rnd">
              <a:solidFill>
                <a:schemeClr val="accent1"/>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Pivot_Tables!$DX$8:$DX$19</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749F-4069-8F04-D8F73D065AC0}"/>
            </c:ext>
          </c:extLst>
        </c:ser>
        <c:ser>
          <c:idx val="1"/>
          <c:order val="1"/>
          <c:tx>
            <c:strRef>
              <c:f>Pivot_Tables!$DY$6:$DY$7</c:f>
              <c:strCache>
                <c:ptCount val="1"/>
                <c:pt idx="0">
                  <c:v>AD01-9362</c:v>
                </c:pt>
              </c:strCache>
            </c:strRef>
          </c:tx>
          <c:spPr>
            <a:ln w="28575" cap="rnd">
              <a:solidFill>
                <a:srgbClr val="9933FF"/>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Pivot_Tables!$DY$8:$DY$19</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749F-4069-8F04-D8F73D065AC0}"/>
            </c:ext>
          </c:extLst>
        </c:ser>
        <c:ser>
          <c:idx val="2"/>
          <c:order val="2"/>
          <c:tx>
            <c:strRef>
              <c:f>Pivot_Tables!$DZ$6:$DZ$7</c:f>
              <c:strCache>
                <c:ptCount val="1"/>
                <c:pt idx="0">
                  <c:v>AD01-9363</c:v>
                </c:pt>
              </c:strCache>
            </c:strRef>
          </c:tx>
          <c:spPr>
            <a:ln w="28575" cap="rnd">
              <a:solidFill>
                <a:schemeClr val="accent3"/>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Pivot_Tables!$DZ$8:$DZ$19</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749F-4069-8F04-D8F73D065AC0}"/>
            </c:ext>
          </c:extLst>
        </c:ser>
        <c:ser>
          <c:idx val="3"/>
          <c:order val="3"/>
          <c:tx>
            <c:strRef>
              <c:f>Pivot_Tables!$EA$6:$EA$7</c:f>
              <c:strCache>
                <c:ptCount val="1"/>
                <c:pt idx="0">
                  <c:v>AD01-9364</c:v>
                </c:pt>
              </c:strCache>
            </c:strRef>
          </c:tx>
          <c:spPr>
            <a:ln w="28575" cap="rnd">
              <a:solidFill>
                <a:schemeClr val="accent4"/>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Pivot_Tables!$EA$8:$EA$19</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749F-4069-8F04-D8F73D065AC0}"/>
            </c:ext>
          </c:extLst>
        </c:ser>
        <c:ser>
          <c:idx val="4"/>
          <c:order val="4"/>
          <c:tx>
            <c:strRef>
              <c:f>Pivot_Tables!$EB$6:$EB$7</c:f>
              <c:strCache>
                <c:ptCount val="1"/>
                <c:pt idx="0">
                  <c:v>AD01-9365</c:v>
                </c:pt>
              </c:strCache>
            </c:strRef>
          </c:tx>
          <c:spPr>
            <a:ln w="28575" cap="rnd">
              <a:solidFill>
                <a:srgbClr val="FA6F8B"/>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Pivot_Tables!$EB$8:$EB$19</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749F-4069-8F04-D8F73D065AC0}"/>
            </c:ext>
          </c:extLst>
        </c:ser>
        <c:dLbls>
          <c:showLegendKey val="0"/>
          <c:showVal val="0"/>
          <c:showCatName val="0"/>
          <c:showSerName val="0"/>
          <c:showPercent val="0"/>
          <c:showBubbleSize val="0"/>
        </c:dLbls>
        <c:smooth val="0"/>
        <c:axId val="156530656"/>
        <c:axId val="762949280"/>
      </c:lineChart>
      <c:catAx>
        <c:axId val="1565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762949280"/>
        <c:crosses val="autoZero"/>
        <c:auto val="1"/>
        <c:lblAlgn val="ctr"/>
        <c:lblOffset val="100"/>
        <c:noMultiLvlLbl val="0"/>
      </c:catAx>
      <c:valAx>
        <c:axId val="762949280"/>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156530656"/>
        <c:crosses val="autoZero"/>
        <c:crossBetween val="between"/>
      </c:valAx>
      <c:spPr>
        <a:noFill/>
        <a:ln>
          <a:noFill/>
        </a:ln>
        <a:effectLst>
          <a:softEdge rad="127000"/>
        </a:effectLst>
      </c:spPr>
    </c:plotArea>
    <c:legend>
      <c:legendPos val="r"/>
      <c:layout>
        <c:manualLayout>
          <c:xMode val="edge"/>
          <c:yMode val="edge"/>
          <c:x val="0.80592901023512831"/>
          <c:y val="0.32715232014184825"/>
          <c:w val="0.16519318101070393"/>
          <c:h val="0.5870103694666635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a:softEdge rad="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Dashboard.xlsx]Pivot_Tables!Training _Sales</c:name>
    <c:fmtId val="80"/>
  </c:pivotSource>
  <c:chart>
    <c:autoTitleDeleted val="1"/>
    <c:pivotFmts>
      <c:pivotFmt>
        <c:idx val="0"/>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0F1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0F1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62238749397E-2"/>
          <c:y val="0.21100700643439688"/>
          <c:w val="0.93888887552250122"/>
          <c:h val="0.48449322140671003"/>
        </c:manualLayout>
      </c:layout>
      <c:barChart>
        <c:barDir val="col"/>
        <c:grouping val="clustered"/>
        <c:varyColors val="0"/>
        <c:ser>
          <c:idx val="0"/>
          <c:order val="0"/>
          <c:tx>
            <c:strRef>
              <c:f>Pivot_Tables!$EK$6</c:f>
              <c:strCache>
                <c:ptCount val="1"/>
                <c:pt idx="0">
                  <c:v>Total</c:v>
                </c:pt>
              </c:strCache>
            </c:strRef>
          </c:tx>
          <c:spPr>
            <a:solidFill>
              <a:srgbClr val="40F1AC"/>
            </a:solidFill>
            <a:ln>
              <a:noFill/>
            </a:ln>
            <a:effectLst/>
          </c:spPr>
          <c:invertIfNegative val="0"/>
          <c:cat>
            <c:multiLvlStrRef>
              <c:f>Pivot_Tables!$EJ$7:$EJ$25</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Pivot_Tables!$EK$7:$EK$25</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84F2-44E1-9BE3-DC9F49B0A232}"/>
            </c:ext>
          </c:extLst>
        </c:ser>
        <c:dLbls>
          <c:showLegendKey val="0"/>
          <c:showVal val="0"/>
          <c:showCatName val="0"/>
          <c:showSerName val="0"/>
          <c:showPercent val="0"/>
          <c:showBubbleSize val="0"/>
        </c:dLbls>
        <c:gapWidth val="219"/>
        <c:overlap val="-27"/>
        <c:axId val="143366495"/>
        <c:axId val="1672559136"/>
      </c:barChart>
      <c:catAx>
        <c:axId val="1433664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672559136"/>
        <c:crosses val="autoZero"/>
        <c:auto val="1"/>
        <c:lblAlgn val="ctr"/>
        <c:lblOffset val="100"/>
        <c:noMultiLvlLbl val="0"/>
      </c:catAx>
      <c:valAx>
        <c:axId val="1672559136"/>
        <c:scaling>
          <c:orientation val="minMax"/>
        </c:scaling>
        <c:delete val="1"/>
        <c:axPos val="l"/>
        <c:numFmt formatCode="[&lt;999950]0.0,&quot;K&quot;;[&lt;999950000]0.0,,&quot;M&quot;;0.0,,,&quot;B&quot;" sourceLinked="1"/>
        <c:majorTickMark val="none"/>
        <c:minorTickMark val="none"/>
        <c:tickLblPos val="nextTo"/>
        <c:crossAx val="1433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Dashboard.xlsx]Pivot_Tables!PivotTable19</c:name>
    <c:fmtId val="86"/>
  </c:pivotSource>
  <c:chart>
    <c:autoTitleDeleted val="0"/>
    <c:pivotFmts>
      <c:pivotFmt>
        <c:idx val="0"/>
        <c:spPr>
          <a:solidFill>
            <a:schemeClr val="accent1"/>
          </a:solidFill>
          <a:ln w="12700"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2700"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2700"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99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Pivot_Tables!$EP$6:$EP$7</c:f>
              <c:strCache>
                <c:ptCount val="1"/>
                <c:pt idx="0">
                  <c:v>BE</c:v>
                </c:pt>
              </c:strCache>
            </c:strRef>
          </c:tx>
          <c:spPr>
            <a:ln w="28575" cap="rnd">
              <a:solidFill>
                <a:schemeClr val="accent1"/>
              </a:solidFill>
              <a:round/>
            </a:ln>
            <a:effectLst/>
          </c:spPr>
          <c:marker>
            <c:symbol val="none"/>
          </c:marker>
          <c:cat>
            <c:strRef>
              <c:f>Pivot_Tables!$EO$8:$EO$23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Pivot_Tables!$EP$8:$EP$23</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0A0F-42AA-852A-AB311FC3F598}"/>
            </c:ext>
          </c:extLst>
        </c:ser>
        <c:ser>
          <c:idx val="1"/>
          <c:order val="1"/>
          <c:tx>
            <c:strRef>
              <c:f>Pivot_Tables!$EQ$6:$EQ$7</c:f>
              <c:strCache>
                <c:ptCount val="1"/>
                <c:pt idx="0">
                  <c:v>CNI</c:v>
                </c:pt>
              </c:strCache>
            </c:strRef>
          </c:tx>
          <c:spPr>
            <a:ln w="28575" cap="rnd">
              <a:solidFill>
                <a:schemeClr val="accent2"/>
              </a:solidFill>
              <a:round/>
            </a:ln>
            <a:effectLst/>
          </c:spPr>
          <c:marker>
            <c:symbol val="none"/>
          </c:marker>
          <c:cat>
            <c:strRef>
              <c:f>Pivot_Tables!$EO$8:$EO$23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Pivot_Tables!$EQ$8:$EQ$23</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8-FFC6-4EFE-8AC8-33F706F83F41}"/>
            </c:ext>
          </c:extLst>
        </c:ser>
        <c:ser>
          <c:idx val="2"/>
          <c:order val="2"/>
          <c:tx>
            <c:strRef>
              <c:f>Pivot_Tables!$ER$6:$ER$7</c:f>
              <c:strCache>
                <c:ptCount val="1"/>
                <c:pt idx="0">
                  <c:v>FC</c:v>
                </c:pt>
              </c:strCache>
            </c:strRef>
          </c:tx>
          <c:spPr>
            <a:ln w="28575" cap="rnd">
              <a:solidFill>
                <a:schemeClr val="accent3"/>
              </a:solidFill>
              <a:round/>
            </a:ln>
            <a:effectLst/>
          </c:spPr>
          <c:marker>
            <c:symbol val="none"/>
          </c:marker>
          <c:cat>
            <c:strRef>
              <c:f>Pivot_Tables!$EO$8:$EO$23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Pivot_Tables!$ER$8:$ER$23</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D-FFC6-4EFE-8AC8-33F706F83F41}"/>
            </c:ext>
          </c:extLst>
        </c:ser>
        <c:ser>
          <c:idx val="3"/>
          <c:order val="3"/>
          <c:tx>
            <c:strRef>
              <c:f>Pivot_Tables!$ES$6:$ES$7</c:f>
              <c:strCache>
                <c:ptCount val="1"/>
                <c:pt idx="0">
                  <c:v>GK</c:v>
                </c:pt>
              </c:strCache>
            </c:strRef>
          </c:tx>
          <c:spPr>
            <a:ln w="28575" cap="rnd">
              <a:solidFill>
                <a:srgbClr val="9933FF"/>
              </a:solidFill>
              <a:round/>
            </a:ln>
            <a:effectLst/>
          </c:spPr>
          <c:marker>
            <c:symbol val="none"/>
          </c:marker>
          <c:cat>
            <c:strRef>
              <c:f>Pivot_Tables!$EO$8:$EO$23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Pivot_Tables!$ES$8:$ES$23</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A-3B6F-4680-AD99-F0C9261A2FA0}"/>
            </c:ext>
          </c:extLst>
        </c:ser>
        <c:dLbls>
          <c:showLegendKey val="0"/>
          <c:showVal val="0"/>
          <c:showCatName val="0"/>
          <c:showSerName val="0"/>
          <c:showPercent val="0"/>
          <c:showBubbleSize val="0"/>
        </c:dLbls>
        <c:smooth val="0"/>
        <c:axId val="776548256"/>
        <c:axId val="21577088"/>
      </c:lineChart>
      <c:catAx>
        <c:axId val="77654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21577088"/>
        <c:crosses val="autoZero"/>
        <c:auto val="1"/>
        <c:lblAlgn val="ctr"/>
        <c:lblOffset val="100"/>
        <c:noMultiLvlLbl val="0"/>
      </c:catAx>
      <c:valAx>
        <c:axId val="21577088"/>
        <c:scaling>
          <c:orientation val="minMax"/>
        </c:scaling>
        <c:delete val="0"/>
        <c:axPos val="l"/>
        <c:majorGridlines>
          <c:spPr>
            <a:ln w="12700" cap="flat" cmpd="sng" algn="ctr">
              <a:solidFill>
                <a:schemeClr val="bg2">
                  <a:lumMod val="90000"/>
                  <a:alpha val="12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776548256"/>
        <c:crosses val="autoZero"/>
        <c:crossBetween val="between"/>
      </c:valAx>
      <c:spPr>
        <a:noFill/>
        <a:ln>
          <a:noFill/>
        </a:ln>
        <a:effectLst/>
      </c:spPr>
    </c:plotArea>
    <c:legend>
      <c:legendPos val="b"/>
      <c:layout>
        <c:manualLayout>
          <c:xMode val="edge"/>
          <c:yMode val="edge"/>
          <c:x val="0.36889326623402902"/>
          <c:y val="0.86238668248838068"/>
          <c:w val="0.38892292645169591"/>
          <c:h val="0.107440266261999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lumMod val="6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2257438579966"/>
          <c:y val="9.4985628552356136E-2"/>
          <c:w val="0.76225462704977653"/>
          <c:h val="0.90501437144764385"/>
        </c:manualLayout>
      </c:layout>
      <c:doughnutChart>
        <c:varyColors val="1"/>
        <c:ser>
          <c:idx val="0"/>
          <c:order val="0"/>
          <c:tx>
            <c:strRef>
              <c:f>Pivot_Tables!$DE$6</c:f>
              <c:strCache>
                <c:ptCount val="1"/>
                <c:pt idx="0">
                  <c:v>Youtube Channel</c:v>
                </c:pt>
              </c:strCache>
            </c:strRef>
          </c:tx>
          <c:dPt>
            <c:idx val="0"/>
            <c:bubble3D val="0"/>
            <c:spPr>
              <a:solidFill>
                <a:srgbClr val="00B050"/>
              </a:solidFill>
              <a:ln w="19050">
                <a:solidFill>
                  <a:sysClr val="windowText" lastClr="000000"/>
                </a:solidFill>
              </a:ln>
              <a:effectLst/>
            </c:spPr>
            <c:extLst>
              <c:ext xmlns:c16="http://schemas.microsoft.com/office/drawing/2014/chart" uri="{C3380CC4-5D6E-409C-BE32-E72D297353CC}">
                <c16:uniqueId val="{00000001-7418-4E1A-9C38-93991C0C2BDF}"/>
              </c:ext>
            </c:extLst>
          </c:dPt>
          <c:dPt>
            <c:idx val="1"/>
            <c:bubble3D val="0"/>
            <c:spPr>
              <a:solidFill>
                <a:schemeClr val="tx1">
                  <a:lumMod val="85000"/>
                  <a:lumOff val="15000"/>
                </a:schemeClr>
              </a:solidFill>
              <a:ln w="19050">
                <a:solidFill>
                  <a:schemeClr val="tx1"/>
                </a:solidFill>
              </a:ln>
              <a:effectLst/>
            </c:spPr>
            <c:extLst>
              <c:ext xmlns:c16="http://schemas.microsoft.com/office/drawing/2014/chart" uri="{C3380CC4-5D6E-409C-BE32-E72D297353CC}">
                <c16:uniqueId val="{00000003-7418-4E1A-9C38-93991C0C2BDF}"/>
              </c:ext>
            </c:extLst>
          </c:dPt>
          <c:cat>
            <c:strRef>
              <c:f>Pivot_Tables!$DD$7:$DD$8</c:f>
              <c:strCache>
                <c:ptCount val="2"/>
                <c:pt idx="0">
                  <c:v>Actual</c:v>
                </c:pt>
                <c:pt idx="1">
                  <c:v>The Difference to reach the highest amount+10B</c:v>
                </c:pt>
              </c:strCache>
            </c:strRef>
          </c:cat>
          <c:val>
            <c:numRef>
              <c:f>Pivot_Tables!$DE$7:$DE$8</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7418-4E1A-9C38-93991C0C2BDF}"/>
            </c:ext>
          </c:extLst>
        </c:ser>
        <c:ser>
          <c:idx val="1"/>
          <c:order val="1"/>
          <c:tx>
            <c:strRef>
              <c:f>Pivot_Tables!$DF$6</c:f>
              <c:strCache>
                <c:ptCount val="1"/>
                <c:pt idx="0">
                  <c:v>Google Ad</c:v>
                </c:pt>
              </c:strCache>
            </c:strRef>
          </c:tx>
          <c:spPr>
            <a:ln>
              <a:solidFill>
                <a:schemeClr val="tx1"/>
              </a:solidFill>
            </a:ln>
          </c:spPr>
          <c:dPt>
            <c:idx val="0"/>
            <c:bubble3D val="0"/>
            <c:spPr>
              <a:solidFill>
                <a:srgbClr val="FA6F8B"/>
              </a:solidFill>
              <a:ln w="19050">
                <a:solidFill>
                  <a:schemeClr val="tx1"/>
                </a:solidFill>
              </a:ln>
              <a:effectLst/>
            </c:spPr>
            <c:extLst>
              <c:ext xmlns:c16="http://schemas.microsoft.com/office/drawing/2014/chart" uri="{C3380CC4-5D6E-409C-BE32-E72D297353CC}">
                <c16:uniqueId val="{00000006-7418-4E1A-9C38-93991C0C2BDF}"/>
              </c:ext>
            </c:extLst>
          </c:dPt>
          <c:dPt>
            <c:idx val="1"/>
            <c:bubble3D val="0"/>
            <c:spPr>
              <a:solidFill>
                <a:schemeClr val="tx1">
                  <a:lumMod val="85000"/>
                  <a:lumOff val="15000"/>
                </a:schemeClr>
              </a:solidFill>
              <a:ln w="19050">
                <a:solidFill>
                  <a:schemeClr val="tx1"/>
                </a:solidFill>
              </a:ln>
              <a:effectLst/>
            </c:spPr>
            <c:extLst>
              <c:ext xmlns:c16="http://schemas.microsoft.com/office/drawing/2014/chart" uri="{C3380CC4-5D6E-409C-BE32-E72D297353CC}">
                <c16:uniqueId val="{00000008-7418-4E1A-9C38-93991C0C2BDF}"/>
              </c:ext>
            </c:extLst>
          </c:dPt>
          <c:cat>
            <c:strRef>
              <c:f>Pivot_Tables!$DD$7:$DD$8</c:f>
              <c:strCache>
                <c:ptCount val="2"/>
                <c:pt idx="0">
                  <c:v>Actual</c:v>
                </c:pt>
                <c:pt idx="1">
                  <c:v>The Difference to reach the highest amount+10B</c:v>
                </c:pt>
              </c:strCache>
            </c:strRef>
          </c:cat>
          <c:val>
            <c:numRef>
              <c:f>Pivot_Tables!$DF$7:$DF$8</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7418-4E1A-9C38-93991C0C2BDF}"/>
            </c:ext>
          </c:extLst>
        </c:ser>
        <c:ser>
          <c:idx val="2"/>
          <c:order val="2"/>
          <c:tx>
            <c:strRef>
              <c:f>Pivot_Tables!$DG$6</c:f>
              <c:strCache>
                <c:ptCount val="1"/>
                <c:pt idx="0">
                  <c:v>WhatsApp</c:v>
                </c:pt>
              </c:strCache>
            </c:strRef>
          </c:tx>
          <c:spPr>
            <a:ln>
              <a:solidFill>
                <a:sysClr val="windowText" lastClr="000000"/>
              </a:solidFill>
            </a:ln>
          </c:spPr>
          <c:dPt>
            <c:idx val="0"/>
            <c:bubble3D val="0"/>
            <c:spPr>
              <a:solidFill>
                <a:srgbClr val="FFC000"/>
              </a:solidFill>
              <a:ln w="19050">
                <a:solidFill>
                  <a:sysClr val="windowText" lastClr="000000"/>
                </a:solidFill>
              </a:ln>
              <a:effectLst/>
            </c:spPr>
            <c:extLst>
              <c:ext xmlns:c16="http://schemas.microsoft.com/office/drawing/2014/chart" uri="{C3380CC4-5D6E-409C-BE32-E72D297353CC}">
                <c16:uniqueId val="{0000000B-7418-4E1A-9C38-93991C0C2BDF}"/>
              </c:ext>
            </c:extLst>
          </c:dPt>
          <c:dPt>
            <c:idx val="1"/>
            <c:bubble3D val="0"/>
            <c:spPr>
              <a:solidFill>
                <a:schemeClr val="tx1">
                  <a:lumMod val="85000"/>
                  <a:lumOff val="15000"/>
                </a:schemeClr>
              </a:solidFill>
              <a:ln w="19050">
                <a:solidFill>
                  <a:sysClr val="windowText" lastClr="000000"/>
                </a:solidFill>
              </a:ln>
              <a:effectLst/>
            </c:spPr>
            <c:extLst>
              <c:ext xmlns:c16="http://schemas.microsoft.com/office/drawing/2014/chart" uri="{C3380CC4-5D6E-409C-BE32-E72D297353CC}">
                <c16:uniqueId val="{0000000D-7418-4E1A-9C38-93991C0C2BDF}"/>
              </c:ext>
            </c:extLst>
          </c:dPt>
          <c:cat>
            <c:strRef>
              <c:f>Pivot_Tables!$DD$7:$DD$8</c:f>
              <c:strCache>
                <c:ptCount val="2"/>
                <c:pt idx="0">
                  <c:v>Actual</c:v>
                </c:pt>
                <c:pt idx="1">
                  <c:v>The Difference to reach the highest amount+10B</c:v>
                </c:pt>
              </c:strCache>
            </c:strRef>
          </c:cat>
          <c:val>
            <c:numRef>
              <c:f>Pivot_Tables!$DG$7:$DG$8</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7418-4E1A-9C38-93991C0C2BDF}"/>
            </c:ext>
          </c:extLst>
        </c:ser>
        <c:ser>
          <c:idx val="3"/>
          <c:order val="3"/>
          <c:tx>
            <c:strRef>
              <c:f>Pivot_Tables!$DH$6</c:f>
              <c:strCache>
                <c:ptCount val="1"/>
                <c:pt idx="0">
                  <c:v>Company Website</c:v>
                </c:pt>
              </c:strCache>
            </c:strRef>
          </c:tx>
          <c:spPr>
            <a:solidFill>
              <a:schemeClr val="tx1">
                <a:lumMod val="85000"/>
                <a:lumOff val="15000"/>
              </a:schemeClr>
            </a:solidFill>
            <a:ln>
              <a:solidFill>
                <a:sysClr val="windowText" lastClr="000000"/>
              </a:solidFill>
            </a:ln>
          </c:spPr>
          <c:dPt>
            <c:idx val="0"/>
            <c:bubble3D val="0"/>
            <c:spPr>
              <a:solidFill>
                <a:srgbClr val="0CF1E3"/>
              </a:solidFill>
              <a:ln w="19050">
                <a:solidFill>
                  <a:sysClr val="windowText" lastClr="000000"/>
                </a:solidFill>
              </a:ln>
              <a:effectLst/>
            </c:spPr>
            <c:extLst>
              <c:ext xmlns:c16="http://schemas.microsoft.com/office/drawing/2014/chart" uri="{C3380CC4-5D6E-409C-BE32-E72D297353CC}">
                <c16:uniqueId val="{00000010-7418-4E1A-9C38-93991C0C2BDF}"/>
              </c:ext>
            </c:extLst>
          </c:dPt>
          <c:dPt>
            <c:idx val="1"/>
            <c:bubble3D val="0"/>
            <c:spPr>
              <a:solidFill>
                <a:schemeClr val="tx1">
                  <a:lumMod val="85000"/>
                  <a:lumOff val="15000"/>
                </a:schemeClr>
              </a:solidFill>
              <a:ln w="19050">
                <a:solidFill>
                  <a:sysClr val="windowText" lastClr="000000"/>
                </a:solidFill>
              </a:ln>
              <a:effectLst/>
            </c:spPr>
            <c:extLst>
              <c:ext xmlns:c16="http://schemas.microsoft.com/office/drawing/2014/chart" uri="{C3380CC4-5D6E-409C-BE32-E72D297353CC}">
                <c16:uniqueId val="{00000012-7418-4E1A-9C38-93991C0C2BDF}"/>
              </c:ext>
            </c:extLst>
          </c:dPt>
          <c:cat>
            <c:strRef>
              <c:f>Pivot_Tables!$DD$7:$DD$8</c:f>
              <c:strCache>
                <c:ptCount val="2"/>
                <c:pt idx="0">
                  <c:v>Actual</c:v>
                </c:pt>
                <c:pt idx="1">
                  <c:v>The Difference to reach the highest amount+10B</c:v>
                </c:pt>
              </c:strCache>
            </c:strRef>
          </c:cat>
          <c:val>
            <c:numRef>
              <c:f>Pivot_Tables!$DH$7:$DH$8</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7418-4E1A-9C38-93991C0C2BDF}"/>
            </c:ext>
          </c:extLst>
        </c:ser>
        <c:ser>
          <c:idx val="4"/>
          <c:order val="4"/>
          <c:tx>
            <c:strRef>
              <c:f>Pivot_Tables!$DI$6</c:f>
              <c:strCache>
                <c:ptCount val="1"/>
                <c:pt idx="0">
                  <c:v>Facebook Page</c:v>
                </c:pt>
              </c:strCache>
            </c:strRef>
          </c:tx>
          <c:spPr>
            <a:ln>
              <a:solidFill>
                <a:schemeClr val="tx1"/>
              </a:solidFill>
            </a:ln>
          </c:spPr>
          <c:dPt>
            <c:idx val="0"/>
            <c:bubble3D val="0"/>
            <c:spPr>
              <a:solidFill>
                <a:srgbClr val="991CFB"/>
              </a:solidFill>
              <a:ln w="19050">
                <a:solidFill>
                  <a:schemeClr val="tx1"/>
                </a:solidFill>
              </a:ln>
              <a:effectLst/>
            </c:spPr>
            <c:extLst>
              <c:ext xmlns:c16="http://schemas.microsoft.com/office/drawing/2014/chart" uri="{C3380CC4-5D6E-409C-BE32-E72D297353CC}">
                <c16:uniqueId val="{00000015-7418-4E1A-9C38-93991C0C2BDF}"/>
              </c:ext>
            </c:extLst>
          </c:dPt>
          <c:dPt>
            <c:idx val="1"/>
            <c:bubble3D val="0"/>
            <c:spPr>
              <a:solidFill>
                <a:schemeClr val="tx1">
                  <a:lumMod val="85000"/>
                  <a:lumOff val="15000"/>
                </a:schemeClr>
              </a:solidFill>
              <a:ln w="19050">
                <a:solidFill>
                  <a:schemeClr val="tx1"/>
                </a:solidFill>
              </a:ln>
              <a:effectLst/>
            </c:spPr>
            <c:extLst>
              <c:ext xmlns:c16="http://schemas.microsoft.com/office/drawing/2014/chart" uri="{C3380CC4-5D6E-409C-BE32-E72D297353CC}">
                <c16:uniqueId val="{00000017-7418-4E1A-9C38-93991C0C2BDF}"/>
              </c:ext>
            </c:extLst>
          </c:dPt>
          <c:cat>
            <c:strRef>
              <c:f>Pivot_Tables!$DD$7:$DD$8</c:f>
              <c:strCache>
                <c:ptCount val="2"/>
                <c:pt idx="0">
                  <c:v>Actual</c:v>
                </c:pt>
                <c:pt idx="1">
                  <c:v>The Difference to reach the highest amount+10B</c:v>
                </c:pt>
              </c:strCache>
            </c:strRef>
          </c:cat>
          <c:val>
            <c:numRef>
              <c:f>Pivot_Tables!$DI$7:$DI$8</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7418-4E1A-9C38-93991C0C2BDF}"/>
            </c:ext>
          </c:extLst>
        </c:ser>
        <c:ser>
          <c:idx val="5"/>
          <c:order val="5"/>
          <c:tx>
            <c:strRef>
              <c:f>Pivot_Tables!$DJ$6</c:f>
              <c:strCache>
                <c:ptCount val="1"/>
                <c:pt idx="0">
                  <c:v>Television Ad</c:v>
                </c:pt>
              </c:strCache>
            </c:strRef>
          </c:tx>
          <c:spPr>
            <a:solidFill>
              <a:srgbClr val="F1F2FE"/>
            </a:solidFill>
            <a:ln>
              <a:solidFill>
                <a:sysClr val="windowText" lastClr="000000"/>
              </a:solidFill>
            </a:ln>
          </c:spPr>
          <c:dPt>
            <c:idx val="0"/>
            <c:bubble3D val="0"/>
            <c:spPr>
              <a:solidFill>
                <a:srgbClr val="1C68FF"/>
              </a:solidFill>
              <a:ln w="19050">
                <a:solidFill>
                  <a:sysClr val="windowText" lastClr="000000"/>
                </a:solidFill>
              </a:ln>
              <a:effectLst/>
            </c:spPr>
            <c:extLst>
              <c:ext xmlns:c16="http://schemas.microsoft.com/office/drawing/2014/chart" uri="{C3380CC4-5D6E-409C-BE32-E72D297353CC}">
                <c16:uniqueId val="{0000001A-7418-4E1A-9C38-93991C0C2BDF}"/>
              </c:ext>
            </c:extLst>
          </c:dPt>
          <c:dPt>
            <c:idx val="1"/>
            <c:bubble3D val="0"/>
            <c:spPr>
              <a:solidFill>
                <a:schemeClr val="tx1">
                  <a:lumMod val="85000"/>
                  <a:lumOff val="15000"/>
                </a:schemeClr>
              </a:solidFill>
              <a:ln w="19050">
                <a:solidFill>
                  <a:sysClr val="windowText" lastClr="000000"/>
                </a:solidFill>
              </a:ln>
              <a:effectLst/>
            </c:spPr>
            <c:extLst>
              <c:ext xmlns:c16="http://schemas.microsoft.com/office/drawing/2014/chart" uri="{C3380CC4-5D6E-409C-BE32-E72D297353CC}">
                <c16:uniqueId val="{0000001C-7418-4E1A-9C38-93991C0C2BDF}"/>
              </c:ext>
            </c:extLst>
          </c:dPt>
          <c:cat>
            <c:strRef>
              <c:f>Pivot_Tables!$DD$7:$DD$8</c:f>
              <c:strCache>
                <c:ptCount val="2"/>
                <c:pt idx="0">
                  <c:v>Actual</c:v>
                </c:pt>
                <c:pt idx="1">
                  <c:v>The Difference to reach the highest amount+10B</c:v>
                </c:pt>
              </c:strCache>
            </c:strRef>
          </c:cat>
          <c:val>
            <c:numRef>
              <c:f>Pivot_Tables!$DJ$7:$DJ$8</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7418-4E1A-9C38-93991C0C2BDF}"/>
            </c:ext>
          </c:extLst>
        </c:ser>
        <c:dLbls>
          <c:showLegendKey val="0"/>
          <c:showVal val="0"/>
          <c:showCatName val="0"/>
          <c:showSerName val="0"/>
          <c:showPercent val="0"/>
          <c:showBubbleSize val="0"/>
          <c:showLeaderLines val="1"/>
        </c:dLbls>
        <c:firstSliceAng val="180"/>
        <c:holeSize val="43"/>
      </c:doughnutChart>
      <c:spPr>
        <a:solidFill>
          <a:schemeClr val="tx1"/>
        </a:solid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Dashboard.xlsx]Pivot_Tables!Enrolled_Monthly</c:name>
    <c:fmtId val="31"/>
  </c:pivotSource>
  <c:chart>
    <c:autoTitleDeleted val="1"/>
    <c:pivotFmts>
      <c:pivotFmt>
        <c:idx val="0"/>
        <c:spPr>
          <a:solidFill>
            <a:schemeClr val="accent1"/>
          </a:solidFill>
          <a:ln w="158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72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72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5685568311914176"/>
          <c:w val="1"/>
          <c:h val="0.5082569312466656"/>
        </c:manualLayout>
      </c:layout>
      <c:lineChart>
        <c:grouping val="standard"/>
        <c:varyColors val="0"/>
        <c:ser>
          <c:idx val="0"/>
          <c:order val="0"/>
          <c:tx>
            <c:strRef>
              <c:f>Pivot_Tables!$AM$4</c:f>
              <c:strCache>
                <c:ptCount val="1"/>
                <c:pt idx="0">
                  <c:v>Total</c:v>
                </c:pt>
              </c:strCache>
            </c:strRef>
          </c:tx>
          <c:spPr>
            <a:ln w="28575" cap="rnd">
              <a:solidFill>
                <a:srgbClr val="E723FF"/>
              </a:solidFill>
              <a:round/>
            </a:ln>
            <a:effectLst/>
          </c:spPr>
          <c:marker>
            <c:symbol val="none"/>
          </c:marker>
          <c:cat>
            <c:strRef>
              <c:f>Pivot_Tables!$AL$5:$AL$17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Pivot_Tables!$AM$5:$AM$17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8739-49AF-90DD-62ECB767512A}"/>
            </c:ext>
          </c:extLst>
        </c:ser>
        <c:dLbls>
          <c:showLegendKey val="0"/>
          <c:showVal val="0"/>
          <c:showCatName val="0"/>
          <c:showSerName val="0"/>
          <c:showPercent val="0"/>
          <c:showBubbleSize val="0"/>
        </c:dLbls>
        <c:smooth val="0"/>
        <c:axId val="230486111"/>
        <c:axId val="351373183"/>
      </c:lineChart>
      <c:catAx>
        <c:axId val="230486111"/>
        <c:scaling>
          <c:orientation val="minMax"/>
        </c:scaling>
        <c:delete val="1"/>
        <c:axPos val="b"/>
        <c:numFmt formatCode="General" sourceLinked="1"/>
        <c:majorTickMark val="none"/>
        <c:minorTickMark val="none"/>
        <c:tickLblPos val="nextTo"/>
        <c:crossAx val="351373183"/>
        <c:crosses val="autoZero"/>
        <c:auto val="1"/>
        <c:lblAlgn val="ctr"/>
        <c:lblOffset val="100"/>
        <c:noMultiLvlLbl val="0"/>
      </c:catAx>
      <c:valAx>
        <c:axId val="351373183"/>
        <c:scaling>
          <c:orientation val="minMax"/>
        </c:scaling>
        <c:delete val="1"/>
        <c:axPos val="l"/>
        <c:numFmt formatCode="General" sourceLinked="1"/>
        <c:majorTickMark val="none"/>
        <c:minorTickMark val="none"/>
        <c:tickLblPos val="nextTo"/>
        <c:crossAx val="23048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Dashboard.xlsx]Pivot_Tables!PivotTable20</c:name>
    <c:fmtId val="59"/>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noFill/>
          <a:ln>
            <a:noFill/>
          </a:ln>
          <a:effectLst/>
        </c:spPr>
        <c:dLbl>
          <c:idx val="0"/>
          <c:layout>
            <c:manualLayout>
              <c:x val="-0.41249403910348115"/>
              <c:y val="-4.6296296296297994E-3"/>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
        <c:spPr>
          <a:noFill/>
          <a:ln>
            <a:noFill/>
          </a:ln>
          <a:effectLst/>
        </c:spPr>
        <c:dLbl>
          <c:idx val="0"/>
          <c:layout>
            <c:manualLayout>
              <c:x val="-0.43872198378636146"/>
              <c:y val="0"/>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
        <c:spPr>
          <a:noFill/>
          <a:ln>
            <a:noFill/>
          </a:ln>
          <a:effectLst/>
        </c:spPr>
        <c:dLbl>
          <c:idx val="0"/>
          <c:layout>
            <c:manualLayout>
              <c:x val="-0.77348263550795193"/>
              <c:y val="-4.8118429258658238E-17"/>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5"/>
        <c:spPr>
          <a:noFill/>
          <a:ln>
            <a:noFill/>
          </a:ln>
          <a:effectLst/>
        </c:spPr>
        <c:dLbl>
          <c:idx val="0"/>
          <c:layout>
            <c:manualLayout>
              <c:x val="-0.83929422985216973"/>
              <c:y val="0"/>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6"/>
        <c:spPr>
          <a:solidFill>
            <a:srgbClr val="00B626"/>
          </a:solidFill>
          <a:ln>
            <a:noFill/>
          </a:ln>
          <a:effectLst/>
        </c:spPr>
      </c:pivotFmt>
      <c:pivotFmt>
        <c:idx val="7"/>
        <c:spPr>
          <a:solidFill>
            <a:srgbClr val="FA6F8B"/>
          </a:solidFill>
          <a:ln>
            <a:noFill/>
          </a:ln>
          <a:effectLst/>
        </c:spPr>
      </c:pivotFmt>
      <c:pivotFmt>
        <c:idx val="8"/>
        <c:spPr>
          <a:solidFill>
            <a:srgbClr val="991CFB"/>
          </a:solidFill>
          <a:ln>
            <a:noFill/>
          </a:ln>
          <a:effectLst/>
        </c:spPr>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626"/>
          </a:solidFill>
          <a:ln>
            <a:noFill/>
          </a:ln>
          <a:effectLst/>
        </c:spPr>
      </c:pivotFmt>
      <c:pivotFmt>
        <c:idx val="11"/>
        <c:spPr>
          <a:solidFill>
            <a:srgbClr val="FA6F8B"/>
          </a:solidFill>
          <a:ln>
            <a:noFill/>
          </a:ln>
          <a:effectLst/>
        </c:spPr>
      </c:pivotFmt>
      <c:pivotFmt>
        <c:idx val="12"/>
        <c:spPr>
          <a:solidFill>
            <a:srgbClr val="991CFB"/>
          </a:solidFill>
          <a:ln>
            <a:noFill/>
          </a:ln>
          <a:effectLst/>
        </c:spPr>
      </c:pivotFmt>
      <c:pivotFmt>
        <c:idx val="1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4"/>
        <c:spPr>
          <a:noFill/>
          <a:ln>
            <a:noFill/>
          </a:ln>
          <a:effectLst/>
        </c:spPr>
        <c:dLbl>
          <c:idx val="0"/>
          <c:layout>
            <c:manualLayout>
              <c:x val="-0.41249403910348115"/>
              <c:y val="-4.6296296296297994E-3"/>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5"/>
        <c:spPr>
          <a:noFill/>
          <a:ln>
            <a:noFill/>
          </a:ln>
          <a:effectLst/>
        </c:spPr>
        <c:dLbl>
          <c:idx val="0"/>
          <c:layout>
            <c:manualLayout>
              <c:x val="-0.43872198378636146"/>
              <c:y val="0"/>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6"/>
        <c:spPr>
          <a:noFill/>
          <a:ln>
            <a:noFill/>
          </a:ln>
          <a:effectLst/>
        </c:spPr>
        <c:dLbl>
          <c:idx val="0"/>
          <c:layout>
            <c:manualLayout>
              <c:x val="-0.77348263550795193"/>
              <c:y val="-4.8118429258658238E-17"/>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7"/>
        <c:spPr>
          <a:noFill/>
          <a:ln>
            <a:noFill/>
          </a:ln>
          <a:effectLst/>
        </c:spPr>
        <c:dLbl>
          <c:idx val="0"/>
          <c:layout>
            <c:manualLayout>
              <c:x val="-0.83929422985216973"/>
              <c:y val="0"/>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626"/>
          </a:solidFill>
          <a:ln>
            <a:noFill/>
          </a:ln>
          <a:effectLst/>
        </c:spPr>
      </c:pivotFmt>
      <c:pivotFmt>
        <c:idx val="20"/>
        <c:spPr>
          <a:solidFill>
            <a:srgbClr val="FA6F8B"/>
          </a:solidFill>
          <a:ln>
            <a:noFill/>
          </a:ln>
          <a:effectLst/>
        </c:spPr>
      </c:pivotFmt>
      <c:pivotFmt>
        <c:idx val="21"/>
        <c:spPr>
          <a:solidFill>
            <a:srgbClr val="991CFB"/>
          </a:solidFill>
          <a:ln>
            <a:noFill/>
          </a:ln>
          <a:effectLst/>
        </c:spPr>
      </c:pivotFmt>
      <c:pivotFmt>
        <c:idx val="2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3"/>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4"/>
        <c:spPr>
          <a:noFill/>
          <a:ln>
            <a:noFill/>
          </a:ln>
          <a:effectLst/>
        </c:spPr>
        <c:dLbl>
          <c:idx val="0"/>
          <c:layout>
            <c:manualLayout>
              <c:x val="-0.41196562739485043"/>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5"/>
        <c:spPr>
          <a:noFill/>
          <a:ln>
            <a:noFill/>
          </a:ln>
          <a:effectLst/>
        </c:spPr>
        <c:dLbl>
          <c:idx val="0"/>
          <c:layout>
            <c:manualLayout>
              <c:x val="-0.71480129083621036"/>
              <c:y val="-4.3318943196272497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Lst>
        </c:dLbl>
      </c:pivotFmt>
      <c:pivotFmt>
        <c:idx val="26"/>
        <c:spPr>
          <a:noFill/>
          <a:ln>
            <a:noFill/>
          </a:ln>
          <a:effectLst/>
        </c:spPr>
        <c:dLbl>
          <c:idx val="0"/>
          <c:layout>
            <c:manualLayout>
              <c:x val="-0.80209258129979111"/>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626"/>
          </a:solidFill>
          <a:ln>
            <a:noFill/>
          </a:ln>
          <a:effectLst/>
        </c:spPr>
      </c:pivotFmt>
      <c:pivotFmt>
        <c:idx val="29"/>
        <c:spPr>
          <a:solidFill>
            <a:srgbClr val="FA6F8B"/>
          </a:solidFill>
          <a:ln>
            <a:noFill/>
          </a:ln>
          <a:effectLst/>
        </c:spPr>
      </c:pivotFmt>
      <c:pivotFmt>
        <c:idx val="30"/>
        <c:spPr>
          <a:solidFill>
            <a:srgbClr val="991CFB"/>
          </a:solidFill>
          <a:ln>
            <a:noFill/>
          </a:ln>
          <a:effectLst/>
        </c:spPr>
      </c:pivotFmt>
      <c:pivotFmt>
        <c:idx val="3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2"/>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3"/>
        <c:spPr>
          <a:noFill/>
          <a:ln>
            <a:noFill/>
          </a:ln>
          <a:effectLst/>
        </c:spPr>
        <c:dLbl>
          <c:idx val="0"/>
          <c:layout>
            <c:manualLayout>
              <c:x val="-0.41196562739485043"/>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4"/>
        <c:spPr>
          <a:noFill/>
          <a:ln>
            <a:noFill/>
          </a:ln>
          <a:effectLst/>
        </c:spPr>
        <c:dLbl>
          <c:idx val="0"/>
          <c:layout>
            <c:manualLayout>
              <c:x val="-0.71480129083621036"/>
              <c:y val="-4.3318943196272497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Lst>
        </c:dLbl>
      </c:pivotFmt>
      <c:pivotFmt>
        <c:idx val="35"/>
        <c:spPr>
          <a:noFill/>
          <a:ln>
            <a:noFill/>
          </a:ln>
          <a:effectLst/>
        </c:spPr>
        <c:dLbl>
          <c:idx val="0"/>
          <c:layout>
            <c:manualLayout>
              <c:x val="-0.80209258129979111"/>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0B626"/>
          </a:solidFill>
          <a:ln>
            <a:noFill/>
          </a:ln>
          <a:effectLst/>
        </c:spPr>
      </c:pivotFmt>
      <c:pivotFmt>
        <c:idx val="38"/>
        <c:spPr>
          <a:solidFill>
            <a:srgbClr val="FA6F8B"/>
          </a:solidFill>
          <a:ln>
            <a:noFill/>
          </a:ln>
          <a:effectLst/>
        </c:spPr>
      </c:pivotFmt>
      <c:pivotFmt>
        <c:idx val="39"/>
        <c:spPr>
          <a:solidFill>
            <a:srgbClr val="991CFB"/>
          </a:solidFill>
          <a:ln>
            <a:noFill/>
          </a:ln>
          <a:effectLst/>
        </c:spPr>
      </c:pivotFmt>
      <c:pivotFmt>
        <c:idx val="4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1"/>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2"/>
        <c:spPr>
          <a:noFill/>
          <a:ln>
            <a:noFill/>
          </a:ln>
          <a:effectLst/>
        </c:spPr>
        <c:dLbl>
          <c:idx val="0"/>
          <c:layout>
            <c:manualLayout>
              <c:x val="-0.41196562739485043"/>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3"/>
        <c:spPr>
          <a:noFill/>
          <a:ln>
            <a:noFill/>
          </a:ln>
          <a:effectLst/>
        </c:spPr>
        <c:dLbl>
          <c:idx val="0"/>
          <c:layout>
            <c:manualLayout>
              <c:x val="-0.75742801397479931"/>
              <c:y val="-4.3319196828383248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Lst>
        </c:dLbl>
      </c:pivotFmt>
      <c:pivotFmt>
        <c:idx val="44"/>
        <c:spPr>
          <a:noFill/>
          <a:ln>
            <a:noFill/>
          </a:ln>
          <a:effectLst/>
        </c:spPr>
        <c:dLbl>
          <c:idx val="0"/>
          <c:layout>
            <c:manualLayout>
              <c:x val="-0.80209258129979111"/>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5"/>
        <c:spPr>
          <a:solidFill>
            <a:srgbClr val="00B626"/>
          </a:solidFill>
          <a:ln>
            <a:noFill/>
          </a:ln>
          <a:effectLst/>
        </c:spPr>
      </c:pivotFmt>
      <c:pivotFmt>
        <c:idx val="46"/>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B626"/>
          </a:solidFill>
          <a:ln>
            <a:noFill/>
          </a:ln>
          <a:effectLst/>
        </c:spPr>
      </c:pivotFmt>
      <c:pivotFmt>
        <c:idx val="49"/>
        <c:spPr>
          <a:solidFill>
            <a:srgbClr val="FA6F8B"/>
          </a:solidFill>
          <a:ln>
            <a:noFill/>
          </a:ln>
          <a:effectLst/>
        </c:spPr>
      </c:pivotFmt>
      <c:pivotFmt>
        <c:idx val="50"/>
        <c:spPr>
          <a:solidFill>
            <a:srgbClr val="991CFB"/>
          </a:solidFill>
          <a:ln>
            <a:noFill/>
          </a:ln>
          <a:effectLst/>
        </c:spPr>
      </c:pivotFmt>
      <c:pivotFmt>
        <c:idx val="5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52"/>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53"/>
        <c:spPr>
          <a:noFill/>
          <a:ln>
            <a:noFill/>
          </a:ln>
          <a:effectLst/>
        </c:spPr>
        <c:dLbl>
          <c:idx val="0"/>
          <c:layout>
            <c:manualLayout>
              <c:x val="-0.41196562739485043"/>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54"/>
        <c:spPr>
          <a:noFill/>
          <a:ln>
            <a:noFill/>
          </a:ln>
          <a:effectLst/>
        </c:spPr>
        <c:dLbl>
          <c:idx val="0"/>
          <c:layout>
            <c:manualLayout>
              <c:x val="-0.75742801397479931"/>
              <c:y val="-4.3319196828383248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Lst>
        </c:dLbl>
      </c:pivotFmt>
      <c:pivotFmt>
        <c:idx val="55"/>
        <c:spPr>
          <a:noFill/>
          <a:ln>
            <a:noFill/>
          </a:ln>
          <a:effectLst/>
        </c:spPr>
        <c:dLbl>
          <c:idx val="0"/>
          <c:layout>
            <c:manualLayout>
              <c:x val="-0.80209258129979111"/>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5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00B626"/>
          </a:solidFill>
          <a:ln>
            <a:noFill/>
          </a:ln>
          <a:effectLst/>
        </c:spPr>
      </c:pivotFmt>
      <c:pivotFmt>
        <c:idx val="58"/>
        <c:spPr>
          <a:solidFill>
            <a:srgbClr val="FA6F8B"/>
          </a:solidFill>
          <a:ln>
            <a:noFill/>
          </a:ln>
          <a:effectLst/>
        </c:spPr>
      </c:pivotFmt>
      <c:pivotFmt>
        <c:idx val="59"/>
        <c:spPr>
          <a:solidFill>
            <a:srgbClr val="991CFB"/>
          </a:solidFill>
          <a:ln>
            <a:noFill/>
          </a:ln>
          <a:effectLst/>
        </c:spPr>
      </c:pivotFmt>
      <c:pivotFmt>
        <c:idx val="6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61"/>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62"/>
        <c:spPr>
          <a:noFill/>
          <a:ln>
            <a:noFill/>
          </a:ln>
          <a:effectLst/>
        </c:spPr>
        <c:dLbl>
          <c:idx val="0"/>
          <c:layout>
            <c:manualLayout>
              <c:x val="-0.41196562739485043"/>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63"/>
        <c:spPr>
          <a:noFill/>
          <a:ln>
            <a:noFill/>
          </a:ln>
          <a:effectLst/>
        </c:spPr>
        <c:dLbl>
          <c:idx val="0"/>
          <c:layout>
            <c:manualLayout>
              <c:x val="-0.75742801397479931"/>
              <c:y val="-4.3319196828383248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Lst>
        </c:dLbl>
      </c:pivotFmt>
      <c:pivotFmt>
        <c:idx val="64"/>
        <c:spPr>
          <a:noFill/>
          <a:ln>
            <a:noFill/>
          </a:ln>
          <a:effectLst/>
        </c:spPr>
        <c:dLbl>
          <c:idx val="0"/>
          <c:layout>
            <c:manualLayout>
              <c:x val="-0.80209258129979111"/>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
          <c:y val="0"/>
          <c:w val="0.91302285126907567"/>
          <c:h val="0.88445424367111669"/>
        </c:manualLayout>
      </c:layout>
      <c:barChart>
        <c:barDir val="bar"/>
        <c:grouping val="clustered"/>
        <c:varyColors val="0"/>
        <c:ser>
          <c:idx val="0"/>
          <c:order val="0"/>
          <c:tx>
            <c:strRef>
              <c:f>Pivot_Tables!$CH$6</c:f>
              <c:strCache>
                <c:ptCount val="1"/>
                <c:pt idx="0">
                  <c:v>Sum of Paid Fees</c:v>
                </c:pt>
              </c:strCache>
            </c:strRef>
          </c:tx>
          <c:spPr>
            <a:solidFill>
              <a:srgbClr val="FFC000"/>
            </a:solidFill>
            <a:ln>
              <a:noFill/>
            </a:ln>
            <a:effectLst/>
          </c:spPr>
          <c:invertIfNegative val="0"/>
          <c:dPt>
            <c:idx val="0"/>
            <c:invertIfNegative val="0"/>
            <c:bubble3D val="0"/>
            <c:spPr>
              <a:solidFill>
                <a:srgbClr val="00B626"/>
              </a:solidFill>
              <a:ln>
                <a:noFill/>
              </a:ln>
              <a:effectLst/>
            </c:spPr>
            <c:extLst>
              <c:ext xmlns:c16="http://schemas.microsoft.com/office/drawing/2014/chart" uri="{C3380CC4-5D6E-409C-BE32-E72D297353CC}">
                <c16:uniqueId val="{00000001-82CA-4551-B6E0-F3B320851D09}"/>
              </c:ext>
            </c:extLst>
          </c:dPt>
          <c:dPt>
            <c:idx val="2"/>
            <c:invertIfNegative val="0"/>
            <c:bubble3D val="0"/>
            <c:spPr>
              <a:solidFill>
                <a:srgbClr val="FA6F8B"/>
              </a:solidFill>
              <a:ln>
                <a:noFill/>
              </a:ln>
              <a:effectLst/>
            </c:spPr>
            <c:extLst>
              <c:ext xmlns:c16="http://schemas.microsoft.com/office/drawing/2014/chart" uri="{C3380CC4-5D6E-409C-BE32-E72D297353CC}">
                <c16:uniqueId val="{00000003-82CA-4551-B6E0-F3B320851D09}"/>
              </c:ext>
            </c:extLst>
          </c:dPt>
          <c:dPt>
            <c:idx val="3"/>
            <c:invertIfNegative val="0"/>
            <c:bubble3D val="0"/>
            <c:spPr>
              <a:solidFill>
                <a:srgbClr val="991CFB"/>
              </a:solidFill>
              <a:ln>
                <a:noFill/>
              </a:ln>
              <a:effectLst/>
            </c:spPr>
            <c:extLst>
              <c:ext xmlns:c16="http://schemas.microsoft.com/office/drawing/2014/chart" uri="{C3380CC4-5D6E-409C-BE32-E72D297353CC}">
                <c16:uniqueId val="{00000005-82CA-4551-B6E0-F3B320851D09}"/>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Pivot_Tables!$CG$7:$CG$10</c:f>
              <c:strCache>
                <c:ptCount val="4"/>
                <c:pt idx="0">
                  <c:v>Abdullah</c:v>
                </c:pt>
                <c:pt idx="1">
                  <c:v>Ahmed</c:v>
                </c:pt>
                <c:pt idx="2">
                  <c:v>Mohammed</c:v>
                </c:pt>
                <c:pt idx="3">
                  <c:v>Salah</c:v>
                </c:pt>
              </c:strCache>
            </c:strRef>
          </c:cat>
          <c:val>
            <c:numRef>
              <c:f>Pivot_Tables!$CH$7:$CH$10</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6-82CA-4551-B6E0-F3B320851D09}"/>
            </c:ext>
          </c:extLst>
        </c:ser>
        <c:ser>
          <c:idx val="1"/>
          <c:order val="1"/>
          <c:tx>
            <c:strRef>
              <c:f>Pivot_Tables!$CI$6</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8-82CA-4551-B6E0-F3B320851D09}"/>
              </c:ext>
            </c:extLst>
          </c:dPt>
          <c:dPt>
            <c:idx val="1"/>
            <c:invertIfNegative val="0"/>
            <c:bubble3D val="0"/>
            <c:spPr>
              <a:noFill/>
              <a:ln>
                <a:noFill/>
              </a:ln>
              <a:effectLst/>
            </c:spPr>
            <c:extLst>
              <c:ext xmlns:c16="http://schemas.microsoft.com/office/drawing/2014/chart" uri="{C3380CC4-5D6E-409C-BE32-E72D297353CC}">
                <c16:uniqueId val="{0000000A-82CA-4551-B6E0-F3B320851D09}"/>
              </c:ext>
            </c:extLst>
          </c:dPt>
          <c:dPt>
            <c:idx val="2"/>
            <c:invertIfNegative val="0"/>
            <c:bubble3D val="0"/>
            <c:spPr>
              <a:noFill/>
              <a:ln>
                <a:noFill/>
              </a:ln>
              <a:effectLst/>
            </c:spPr>
            <c:extLst>
              <c:ext xmlns:c16="http://schemas.microsoft.com/office/drawing/2014/chart" uri="{C3380CC4-5D6E-409C-BE32-E72D297353CC}">
                <c16:uniqueId val="{0000000C-82CA-4551-B6E0-F3B320851D09}"/>
              </c:ext>
            </c:extLst>
          </c:dPt>
          <c:dPt>
            <c:idx val="3"/>
            <c:invertIfNegative val="0"/>
            <c:bubble3D val="0"/>
            <c:spPr>
              <a:noFill/>
              <a:ln>
                <a:noFill/>
              </a:ln>
              <a:effectLst/>
            </c:spPr>
            <c:extLst>
              <c:ext xmlns:c16="http://schemas.microsoft.com/office/drawing/2014/chart" uri="{C3380CC4-5D6E-409C-BE32-E72D297353CC}">
                <c16:uniqueId val="{0000000E-82CA-4551-B6E0-F3B320851D09}"/>
              </c:ext>
            </c:extLst>
          </c:dPt>
          <c:dLbls>
            <c:dLbl>
              <c:idx val="0"/>
              <c:layout>
                <c:manualLayout>
                  <c:x val="-0.38573742300267827"/>
                  <c:y val="-4.4010748880428462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82CA-4551-B6E0-F3B320851D09}"/>
                </c:ext>
              </c:extLst>
            </c:dLbl>
            <c:dLbl>
              <c:idx val="1"/>
              <c:layout>
                <c:manualLayout>
                  <c:x val="-0.41196562739485043"/>
                  <c:y val="-4.7257367218891538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82CA-4551-B6E0-F3B320851D09}"/>
                </c:ext>
              </c:extLst>
            </c:dLbl>
            <c:dLbl>
              <c:idx val="2"/>
              <c:layout>
                <c:manualLayout>
                  <c:x val="-0.75742801397479931"/>
                  <c:y val="-4.3319196828383248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 xmlns:c16="http://schemas.microsoft.com/office/drawing/2014/chart" uri="{C3380CC4-5D6E-409C-BE32-E72D297353CC}">
                  <c16:uniqueId val="{0000000C-82CA-4551-B6E0-F3B320851D09}"/>
                </c:ext>
              </c:extLst>
            </c:dLbl>
            <c:dLbl>
              <c:idx val="3"/>
              <c:layout>
                <c:manualLayout>
                  <c:x val="-0.80209258129979111"/>
                  <c:y val="-4.7257367218891538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82CA-4551-B6E0-F3B320851D09}"/>
                </c:ext>
              </c:extLst>
            </c:dLbl>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Pivot_Tables!$CG$7:$CG$10</c:f>
              <c:strCache>
                <c:ptCount val="4"/>
                <c:pt idx="0">
                  <c:v>Abdullah</c:v>
                </c:pt>
                <c:pt idx="1">
                  <c:v>Ahmed</c:v>
                </c:pt>
                <c:pt idx="2">
                  <c:v>Mohammed</c:v>
                </c:pt>
                <c:pt idx="3">
                  <c:v>Salah</c:v>
                </c:pt>
              </c:strCache>
            </c:strRef>
          </c:cat>
          <c:val>
            <c:numRef>
              <c:f>Pivot_Tables!$CI$7:$CI$10</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F-82CA-4551-B6E0-F3B320851D09}"/>
            </c:ext>
          </c:extLst>
        </c:ser>
        <c:dLbls>
          <c:showLegendKey val="0"/>
          <c:showVal val="0"/>
          <c:showCatName val="0"/>
          <c:showSerName val="0"/>
          <c:showPercent val="0"/>
          <c:showBubbleSize val="0"/>
        </c:dLbls>
        <c:gapWidth val="420"/>
        <c:overlap val="-19"/>
        <c:axId val="1638661039"/>
        <c:axId val="361899055"/>
      </c:barChart>
      <c:catAx>
        <c:axId val="1638661039"/>
        <c:scaling>
          <c:orientation val="minMax"/>
        </c:scaling>
        <c:delete val="1"/>
        <c:axPos val="l"/>
        <c:numFmt formatCode="General" sourceLinked="1"/>
        <c:majorTickMark val="none"/>
        <c:minorTickMark val="none"/>
        <c:tickLblPos val="nextTo"/>
        <c:crossAx val="361899055"/>
        <c:crosses val="autoZero"/>
        <c:auto val="1"/>
        <c:lblAlgn val="ctr"/>
        <c:lblOffset val="100"/>
        <c:noMultiLvlLbl val="0"/>
      </c:catAx>
      <c:valAx>
        <c:axId val="361899055"/>
        <c:scaling>
          <c:orientation val="minMax"/>
        </c:scaling>
        <c:delete val="1"/>
        <c:axPos val="b"/>
        <c:numFmt formatCode="[&lt;999950]0.0,&quot;K&quot;;[&lt;999950000]0.0,,&quot;M&quot;;0.0,,,&quot;B&quot;" sourceLinked="1"/>
        <c:majorTickMark val="none"/>
        <c:minorTickMark val="none"/>
        <c:tickLblPos val="nextTo"/>
        <c:crossAx val="1638661039"/>
        <c:crosses val="autoZero"/>
        <c:crossBetween val="between"/>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Dashboard.xlsx]Pivot_Tables!Earning_Monthly</c:name>
    <c:fmtId val="7"/>
  </c:pivotSource>
  <c:chart>
    <c:autoTitleDeleted val="1"/>
    <c:pivotFmts>
      <c:pivotFmt>
        <c:idx val="0"/>
        <c:spPr>
          <a:solidFill>
            <a:schemeClr val="accent1"/>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bg1"/>
              </a:gs>
              <a:gs pos="100000">
                <a:srgbClr val="FA6F8B"/>
              </a:gs>
              <a:gs pos="0">
                <a:srgbClr val="FA6F8B"/>
              </a:gs>
              <a:gs pos="100000">
                <a:srgbClr val="FA6F8B">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bg1"/>
              </a:gs>
              <a:gs pos="100000">
                <a:srgbClr val="FA6F8B"/>
              </a:gs>
              <a:gs pos="0">
                <a:srgbClr val="FA6F8B"/>
              </a:gs>
              <a:gs pos="100000">
                <a:srgbClr val="FA6F8B">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bg1"/>
              </a:gs>
              <a:gs pos="100000">
                <a:srgbClr val="FA6F8B"/>
              </a:gs>
              <a:gs pos="0">
                <a:srgbClr val="FA6F8B"/>
              </a:gs>
            </a:gsLst>
            <a:lin ang="5400000" scaled="1"/>
          </a:gra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bg1"/>
              </a:gs>
              <a:gs pos="100000">
                <a:srgbClr val="FA6F8B"/>
              </a:gs>
              <a:gs pos="0">
                <a:srgbClr val="FA6F8B"/>
              </a:gs>
              <a:gs pos="100000">
                <a:srgbClr val="FA6F8B">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bg1"/>
              </a:gs>
              <a:gs pos="100000">
                <a:srgbClr val="FA6F8B"/>
              </a:gs>
              <a:gs pos="0">
                <a:srgbClr val="FA6F8B"/>
              </a:gs>
            </a:gsLst>
            <a:lin ang="5400000" scaled="1"/>
          </a:gra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bg1"/>
              </a:gs>
              <a:gs pos="100000">
                <a:srgbClr val="FA6F8B"/>
              </a:gs>
              <a:gs pos="0">
                <a:srgbClr val="FA6F8B"/>
              </a:gs>
            </a:gsLst>
            <a:lin ang="5400000" scaled="1"/>
          </a:gradFill>
          <a:ln>
            <a:solidFill>
              <a:srgbClr val="8D7E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a:solidFill>
              <a:srgbClr val="991CF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35391923990485E-4"/>
          <c:y val="5.299405694179245E-4"/>
          <c:w val="0.97499999999999998"/>
          <c:h val="0.86285492722500601"/>
        </c:manualLayout>
      </c:layout>
      <c:lineChart>
        <c:grouping val="standard"/>
        <c:varyColors val="0"/>
        <c:ser>
          <c:idx val="0"/>
          <c:order val="0"/>
          <c:tx>
            <c:strRef>
              <c:f>Pivot_Tables!$V$4</c:f>
              <c:strCache>
                <c:ptCount val="1"/>
                <c:pt idx="0">
                  <c:v>Total</c:v>
                </c:pt>
              </c:strCache>
            </c:strRef>
          </c:tx>
          <c:marker>
            <c:symbol val="none"/>
          </c:marker>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Pivot_Tables!$U$5:$U$17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Pivot_Tables!$V$5:$V$17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E617-4C30-A9B1-0047FE6F6831}"/>
            </c:ext>
          </c:extLst>
        </c:ser>
        <c:dLbls>
          <c:showLegendKey val="0"/>
          <c:showVal val="1"/>
          <c:showCatName val="0"/>
          <c:showSerName val="0"/>
          <c:showPercent val="0"/>
          <c:showBubbleSize val="0"/>
        </c:dLbls>
        <c:smooth val="0"/>
        <c:axId val="356047615"/>
        <c:axId val="202997775"/>
      </c:lineChart>
      <c:catAx>
        <c:axId val="356047615"/>
        <c:scaling>
          <c:orientation val="minMax"/>
        </c:scaling>
        <c:delete val="1"/>
        <c:axPos val="b"/>
        <c:numFmt formatCode="General" sourceLinked="1"/>
        <c:majorTickMark val="none"/>
        <c:minorTickMark val="none"/>
        <c:tickLblPos val="nextTo"/>
        <c:crossAx val="202997775"/>
        <c:crosses val="autoZero"/>
        <c:auto val="1"/>
        <c:lblAlgn val="ctr"/>
        <c:lblOffset val="100"/>
        <c:noMultiLvlLbl val="0"/>
      </c:catAx>
      <c:valAx>
        <c:axId val="202997775"/>
        <c:scaling>
          <c:orientation val="minMax"/>
        </c:scaling>
        <c:delete val="1"/>
        <c:axPos val="l"/>
        <c:numFmt formatCode="[&lt;999950]0.0,&quot;K&quot;;[&lt;999950000]0.0,,&quot;M&quot;;0.0,,,&quot;B&quot;" sourceLinked="1"/>
        <c:majorTickMark val="none"/>
        <c:minorTickMark val="none"/>
        <c:tickLblPos val="nextTo"/>
        <c:crossAx val="356047615"/>
        <c:crosses val="autoZero"/>
        <c:crossBetween val="between"/>
      </c:valAx>
      <c:spPr>
        <a:noFill/>
        <a:ln>
          <a:noFill/>
        </a:ln>
      </c:spPr>
    </c:plotArea>
    <c:plotVisOnly val="1"/>
    <c:dispBlanksAs val="gap"/>
    <c:showDLblsOverMax val="0"/>
    <c:extLst/>
  </c:chart>
  <c:spPr>
    <a:noFill/>
    <a:ln>
      <a:noFill/>
    </a:ln>
    <a:effectLst>
      <a:softEdge rad="4699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Dashboard.xlsx]Pivot_Tables!PivotTable6</c:name>
    <c:fmtId val="16"/>
  </c:pivotSource>
  <c:chart>
    <c:autoTitleDeleted val="1"/>
    <c:pivotFmts>
      <c:pivotFmt>
        <c:idx val="0"/>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w="0">
            <a:solidFill>
              <a:schemeClr val="lt1">
                <a:alpha val="99000"/>
              </a:schemeClr>
            </a:solidFill>
          </a:ln>
          <a:effectLst>
            <a:outerShdw blurRad="50800" sx="1000" sy="1000" algn="ctr" rotWithShape="0">
              <a:srgbClr val="000000"/>
            </a:outerShdw>
          </a:effectLst>
        </c:spPr>
      </c:pivotFmt>
      <c:pivotFmt>
        <c:idx val="2"/>
        <c:spPr>
          <a:solidFill>
            <a:schemeClr val="bg1">
              <a:lumMod val="85000"/>
            </a:schemeClr>
          </a:solidFill>
          <a:ln w="0">
            <a:solidFill>
              <a:schemeClr val="lt1"/>
            </a:solidFill>
          </a:ln>
          <a:effectLst>
            <a:outerShdw blurRad="50800" dist="50800" sx="1000" sy="1000" algn="ctr" rotWithShape="0">
              <a:srgbClr val="000000"/>
            </a:outerShdw>
          </a:effectLst>
        </c:spPr>
      </c:pivotFmt>
      <c:pivotFmt>
        <c:idx val="3"/>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w="0">
            <a:solidFill>
              <a:schemeClr val="lt1">
                <a:alpha val="99000"/>
              </a:schemeClr>
            </a:solidFill>
          </a:ln>
          <a:effectLst>
            <a:outerShdw blurRad="50800" sx="1000" sy="1000" algn="ctr" rotWithShape="0">
              <a:srgbClr val="000000"/>
            </a:outerShdw>
          </a:effectLst>
        </c:spPr>
      </c:pivotFmt>
      <c:pivotFmt>
        <c:idx val="5"/>
        <c:spPr>
          <a:solidFill>
            <a:schemeClr val="bg1">
              <a:lumMod val="85000"/>
            </a:schemeClr>
          </a:solidFill>
          <a:ln w="0">
            <a:solidFill>
              <a:schemeClr val="lt1"/>
            </a:solidFill>
          </a:ln>
          <a:effectLst>
            <a:outerShdw blurRad="50800" dist="50800" sx="1000" sy="1000" algn="ctr" rotWithShape="0">
              <a:srgbClr val="000000"/>
            </a:outerShdw>
          </a:effectLst>
        </c:spPr>
      </c:pivotFmt>
      <c:pivotFmt>
        <c:idx val="6"/>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626"/>
          </a:solidFill>
          <a:ln w="0">
            <a:solidFill>
              <a:schemeClr val="lt1">
                <a:alpha val="99000"/>
              </a:schemeClr>
            </a:solidFill>
          </a:ln>
          <a:effectLst>
            <a:outerShdw blurRad="50800" sx="1000" sy="1000" algn="ctr" rotWithShape="0">
              <a:srgbClr val="000000"/>
            </a:outerShdw>
          </a:effectLst>
        </c:spPr>
      </c:pivotFmt>
      <c:pivotFmt>
        <c:idx val="8"/>
        <c:spPr>
          <a:solidFill>
            <a:schemeClr val="bg1">
              <a:lumMod val="85000"/>
            </a:schemeClr>
          </a:solidFill>
          <a:ln w="0">
            <a:solidFill>
              <a:schemeClr val="lt1"/>
            </a:solidFill>
          </a:ln>
          <a:effectLst>
            <a:outerShdw blurRad="50800" dist="50800" sx="1000" sy="1000" algn="ctr" rotWithShape="0">
              <a:srgbClr val="000000"/>
            </a:outerShdw>
          </a:effectLst>
        </c:spPr>
      </c:pivotFmt>
      <c:pivotFmt>
        <c:idx val="9"/>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626"/>
          </a:solidFill>
          <a:ln w="0">
            <a:solidFill>
              <a:schemeClr val="lt1">
                <a:alpha val="99000"/>
              </a:schemeClr>
            </a:solidFill>
          </a:ln>
          <a:effectLst>
            <a:outerShdw blurRad="50800" sx="1000" sy="1000" algn="ctr" rotWithShape="0">
              <a:srgbClr val="000000"/>
            </a:outerShdw>
          </a:effectLst>
        </c:spPr>
      </c:pivotFmt>
      <c:pivotFmt>
        <c:idx val="11"/>
        <c:spPr>
          <a:solidFill>
            <a:schemeClr val="bg1">
              <a:lumMod val="85000"/>
            </a:schemeClr>
          </a:solidFill>
          <a:ln w="0">
            <a:solidFill>
              <a:schemeClr val="lt1"/>
            </a:solidFill>
          </a:ln>
          <a:effectLst>
            <a:outerShdw blurRad="50800" dist="50800" sx="1000" sy="1000" algn="ctr" rotWithShape="0">
              <a:srgbClr val="000000"/>
            </a:outerShdw>
          </a:effectLst>
        </c:spPr>
      </c:pivotFmt>
      <c:pivotFmt>
        <c:idx val="12"/>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626"/>
          </a:solidFill>
          <a:ln w="0">
            <a:solidFill>
              <a:schemeClr val="lt1">
                <a:alpha val="99000"/>
              </a:schemeClr>
            </a:solidFill>
          </a:ln>
          <a:effectLst>
            <a:outerShdw blurRad="50800" sx="1000" sy="1000" algn="ctr" rotWithShape="0">
              <a:srgbClr val="000000"/>
            </a:outerShdw>
          </a:effectLst>
        </c:spPr>
      </c:pivotFmt>
      <c:pivotFmt>
        <c:idx val="14"/>
        <c:spPr>
          <a:solidFill>
            <a:schemeClr val="bg1">
              <a:lumMod val="95000"/>
            </a:schemeClr>
          </a:solidFill>
          <a:ln w="0">
            <a:solidFill>
              <a:schemeClr val="lt1"/>
            </a:solidFill>
          </a:ln>
          <a:effectLst>
            <a:outerShdw blurRad="50800" dist="50800" sx="1000" sy="1000" algn="ctr" rotWithShape="0">
              <a:srgbClr val="000000"/>
            </a:outerShdw>
          </a:effectLst>
        </c:spPr>
      </c:pivotFmt>
    </c:pivotFmts>
    <c:plotArea>
      <c:layout>
        <c:manualLayout>
          <c:layoutTarget val="inner"/>
          <c:xMode val="edge"/>
          <c:yMode val="edge"/>
          <c:x val="0.15472832686958907"/>
          <c:y val="0.12047622652937613"/>
          <c:w val="0.66407736267009176"/>
          <c:h val="0.75027971263207482"/>
        </c:manualLayout>
      </c:layout>
      <c:doughnutChart>
        <c:varyColors val="1"/>
        <c:ser>
          <c:idx val="0"/>
          <c:order val="0"/>
          <c:tx>
            <c:strRef>
              <c:f>Pivot_Tables!$AD$4</c:f>
              <c:strCache>
                <c:ptCount val="1"/>
                <c:pt idx="0">
                  <c:v>Total</c:v>
                </c:pt>
              </c:strCache>
            </c:strRef>
          </c:tx>
          <c:spPr>
            <a:ln w="0"/>
            <a:effectLst>
              <a:outerShdw blurRad="50800" dist="50800" sx="1000" sy="1000" algn="ctr" rotWithShape="0">
                <a:srgbClr val="000000"/>
              </a:outerShdw>
            </a:effectLst>
          </c:spPr>
          <c:dPt>
            <c:idx val="0"/>
            <c:bubble3D val="0"/>
            <c:spPr>
              <a:solidFill>
                <a:srgbClr val="00B626"/>
              </a:solidFill>
              <a:ln w="0">
                <a:solidFill>
                  <a:schemeClr val="lt1">
                    <a:alpha val="99000"/>
                  </a:schemeClr>
                </a:solidFill>
              </a:ln>
              <a:effectLst>
                <a:outerShdw blurRad="50800" sx="1000" sy="1000" algn="ctr" rotWithShape="0">
                  <a:srgbClr val="000000"/>
                </a:outerShdw>
              </a:effectLst>
            </c:spPr>
            <c:extLst>
              <c:ext xmlns:c16="http://schemas.microsoft.com/office/drawing/2014/chart" uri="{C3380CC4-5D6E-409C-BE32-E72D297353CC}">
                <c16:uniqueId val="{00000001-7A89-4349-898F-12250871ABF8}"/>
              </c:ext>
            </c:extLst>
          </c:dPt>
          <c:dPt>
            <c:idx val="1"/>
            <c:bubble3D val="0"/>
            <c:spPr>
              <a:solidFill>
                <a:schemeClr val="bg1">
                  <a:lumMod val="95000"/>
                </a:schemeClr>
              </a:solidFill>
              <a:ln w="0">
                <a:solidFill>
                  <a:schemeClr val="lt1"/>
                </a:solidFill>
              </a:ln>
              <a:effectLst>
                <a:outerShdw blurRad="50800" dist="50800" sx="1000" sy="1000" algn="ctr" rotWithShape="0">
                  <a:srgbClr val="000000"/>
                </a:outerShdw>
              </a:effectLst>
            </c:spPr>
            <c:extLst>
              <c:ext xmlns:c16="http://schemas.microsoft.com/office/drawing/2014/chart" uri="{C3380CC4-5D6E-409C-BE32-E72D297353CC}">
                <c16:uniqueId val="{00000003-7A89-4349-898F-12250871ABF8}"/>
              </c:ext>
            </c:extLst>
          </c:dPt>
          <c:cat>
            <c:strRef>
              <c:f>Pivot_Tables!$AC$5:$AC$7</c:f>
              <c:strCache>
                <c:ptCount val="2"/>
                <c:pt idx="0">
                  <c:v>Paid</c:v>
                </c:pt>
                <c:pt idx="1">
                  <c:v>Not Paid</c:v>
                </c:pt>
              </c:strCache>
            </c:strRef>
          </c:cat>
          <c:val>
            <c:numRef>
              <c:f>Pivot_Tables!$AD$5:$AD$7</c:f>
              <c:numCache>
                <c:formatCode>General</c:formatCode>
                <c:ptCount val="2"/>
                <c:pt idx="0">
                  <c:v>926</c:v>
                </c:pt>
                <c:pt idx="1">
                  <c:v>311</c:v>
                </c:pt>
              </c:numCache>
            </c:numRef>
          </c:val>
          <c:extLst>
            <c:ext xmlns:c16="http://schemas.microsoft.com/office/drawing/2014/chart" uri="{C3380CC4-5D6E-409C-BE32-E72D297353CC}">
              <c16:uniqueId val="{00000004-7A89-4349-898F-12250871ABF8}"/>
            </c:ext>
          </c:extLst>
        </c:ser>
        <c:dLbls>
          <c:showLegendKey val="0"/>
          <c:showVal val="0"/>
          <c:showCatName val="0"/>
          <c:showSerName val="0"/>
          <c:showPercent val="0"/>
          <c:showBubbleSize val="0"/>
          <c:showLeaderLines val="1"/>
        </c:dLbls>
        <c:firstSliceAng val="0"/>
        <c:holeSize val="80"/>
      </c:doughnutChart>
      <c:spPr>
        <a:noFill/>
        <a:ln>
          <a:noFill/>
        </a:ln>
        <a:effectLst>
          <a:glow rad="368300">
            <a:schemeClr val="accent1">
              <a:alpha val="40000"/>
            </a:schemeClr>
          </a:glow>
          <a:outerShdw blurRad="50800" dist="50800" dir="6000000" algn="ctr" rotWithShape="0">
            <a:srgbClr val="000000">
              <a:alpha val="43137"/>
            </a:srgbClr>
          </a:outerShdw>
          <a:softEdge rad="4826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dist="508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Dashboard.xlsx]Pivot_Tables!PivotTable6</c:name>
    <c:fmtId val="17"/>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noFill/>
          </a:ln>
          <a:effectLst/>
        </c:spPr>
      </c:pivotFmt>
      <c:pivotFmt>
        <c:idx val="2"/>
        <c:spPr>
          <a:solidFill>
            <a:srgbClr val="FA6F8B"/>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noFill/>
          </a:ln>
          <a:effectLst/>
        </c:spPr>
      </c:pivotFmt>
      <c:pivotFmt>
        <c:idx val="5"/>
        <c:spPr>
          <a:solidFill>
            <a:srgbClr val="FA6F8B"/>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noFill/>
          </a:ln>
          <a:effectLst/>
        </c:spPr>
      </c:pivotFmt>
      <c:pivotFmt>
        <c:idx val="8"/>
        <c:spPr>
          <a:solidFill>
            <a:srgbClr val="FA6F8B"/>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noFill/>
          </a:ln>
          <a:effectLst/>
        </c:spPr>
      </c:pivotFmt>
      <c:pivotFmt>
        <c:idx val="11"/>
        <c:spPr>
          <a:solidFill>
            <a:srgbClr val="FA6F8B"/>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lumMod val="95000"/>
            </a:schemeClr>
          </a:solidFill>
          <a:ln w="19050">
            <a:noFill/>
          </a:ln>
          <a:effectLst/>
        </c:spPr>
      </c:pivotFmt>
      <c:pivotFmt>
        <c:idx val="14"/>
        <c:spPr>
          <a:solidFill>
            <a:srgbClr val="FA6F8B"/>
          </a:solidFill>
          <a:ln w="19050">
            <a:noFill/>
          </a:ln>
          <a:effectLst/>
        </c:spPr>
      </c:pivotFmt>
    </c:pivotFmts>
    <c:plotArea>
      <c:layout/>
      <c:doughnutChart>
        <c:varyColors val="1"/>
        <c:ser>
          <c:idx val="0"/>
          <c:order val="0"/>
          <c:tx>
            <c:strRef>
              <c:f>Pivot_Tables!$AD$4</c:f>
              <c:strCache>
                <c:ptCount val="1"/>
                <c:pt idx="0">
                  <c:v>Total</c:v>
                </c:pt>
              </c:strCache>
            </c:strRef>
          </c:tx>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81A1-438C-8D5F-F1878C5F5072}"/>
              </c:ext>
            </c:extLst>
          </c:dPt>
          <c:dPt>
            <c:idx val="1"/>
            <c:bubble3D val="0"/>
            <c:spPr>
              <a:solidFill>
                <a:srgbClr val="FA6F8B"/>
              </a:solidFill>
              <a:ln w="19050">
                <a:noFill/>
              </a:ln>
              <a:effectLst/>
            </c:spPr>
            <c:extLst>
              <c:ext xmlns:c16="http://schemas.microsoft.com/office/drawing/2014/chart" uri="{C3380CC4-5D6E-409C-BE32-E72D297353CC}">
                <c16:uniqueId val="{00000003-81A1-438C-8D5F-F1878C5F5072}"/>
              </c:ext>
            </c:extLst>
          </c:dPt>
          <c:cat>
            <c:strRef>
              <c:f>Pivot_Tables!$AC$5:$AC$7</c:f>
              <c:strCache>
                <c:ptCount val="2"/>
                <c:pt idx="0">
                  <c:v>Paid</c:v>
                </c:pt>
                <c:pt idx="1">
                  <c:v>Not Paid</c:v>
                </c:pt>
              </c:strCache>
            </c:strRef>
          </c:cat>
          <c:val>
            <c:numRef>
              <c:f>Pivot_Tables!$AD$5:$AD$7</c:f>
              <c:numCache>
                <c:formatCode>General</c:formatCode>
                <c:ptCount val="2"/>
                <c:pt idx="0">
                  <c:v>926</c:v>
                </c:pt>
                <c:pt idx="1">
                  <c:v>311</c:v>
                </c:pt>
              </c:numCache>
            </c:numRef>
          </c:val>
          <c:extLst>
            <c:ext xmlns:c16="http://schemas.microsoft.com/office/drawing/2014/chart" uri="{C3380CC4-5D6E-409C-BE32-E72D297353CC}">
              <c16:uniqueId val="{00000004-81A1-438C-8D5F-F1878C5F5072}"/>
            </c:ext>
          </c:extLst>
        </c:ser>
        <c:dLbls>
          <c:showLegendKey val="0"/>
          <c:showVal val="0"/>
          <c:showCatName val="0"/>
          <c:showSerName val="0"/>
          <c:showPercent val="0"/>
          <c:showBubbleSize val="0"/>
          <c:showLeaderLines val="1"/>
        </c:dLbls>
        <c:firstSliceAng val="0"/>
        <c:holeSize val="80"/>
      </c:doughnutChart>
      <c:spPr>
        <a:noFill/>
        <a:ln>
          <a:noFill/>
        </a:ln>
        <a:effectLst>
          <a:glow>
            <a:schemeClr val="accent1"/>
          </a:glo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5715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Dashboard.xlsx]Pivot_Tables!PivotTable6</c:name>
    <c:fmtId val="32"/>
  </c:pivotSource>
  <c:chart>
    <c:autoTitleDeleted val="1"/>
    <c:pivotFmts>
      <c:pivotFmt>
        <c:idx val="0"/>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w="0">
            <a:solidFill>
              <a:schemeClr val="lt1">
                <a:alpha val="99000"/>
              </a:schemeClr>
            </a:solidFill>
          </a:ln>
          <a:effectLst>
            <a:outerShdw blurRad="50800" sx="1000" sy="1000" algn="ctr" rotWithShape="0">
              <a:srgbClr val="000000"/>
            </a:outerShdw>
          </a:effectLst>
        </c:spPr>
      </c:pivotFmt>
      <c:pivotFmt>
        <c:idx val="2"/>
        <c:spPr>
          <a:solidFill>
            <a:schemeClr val="bg1">
              <a:lumMod val="85000"/>
            </a:schemeClr>
          </a:solidFill>
          <a:ln w="0">
            <a:solidFill>
              <a:schemeClr val="lt1"/>
            </a:solidFill>
          </a:ln>
          <a:effectLst>
            <a:outerShdw blurRad="50800" dist="50800" sx="1000" sy="1000" algn="ctr" rotWithShape="0">
              <a:srgbClr val="000000"/>
            </a:outerShdw>
          </a:effectLst>
        </c:spPr>
      </c:pivotFmt>
      <c:pivotFmt>
        <c:idx val="3"/>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w="0">
            <a:solidFill>
              <a:schemeClr val="lt1">
                <a:alpha val="99000"/>
              </a:schemeClr>
            </a:solidFill>
          </a:ln>
          <a:effectLst>
            <a:outerShdw blurRad="50800" sx="1000" sy="1000" algn="ctr" rotWithShape="0">
              <a:srgbClr val="000000"/>
            </a:outerShdw>
          </a:effectLst>
        </c:spPr>
      </c:pivotFmt>
      <c:pivotFmt>
        <c:idx val="5"/>
        <c:spPr>
          <a:solidFill>
            <a:schemeClr val="bg1">
              <a:lumMod val="85000"/>
            </a:schemeClr>
          </a:solidFill>
          <a:ln w="0">
            <a:solidFill>
              <a:schemeClr val="lt1"/>
            </a:solidFill>
          </a:ln>
          <a:effectLst>
            <a:outerShdw blurRad="50800" dist="50800" sx="1000" sy="1000" algn="ctr" rotWithShape="0">
              <a:srgbClr val="000000"/>
            </a:outerShdw>
          </a:effectLst>
        </c:spPr>
      </c:pivotFmt>
      <c:pivotFmt>
        <c:idx val="6"/>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626"/>
          </a:solidFill>
          <a:ln w="0">
            <a:solidFill>
              <a:schemeClr val="lt1">
                <a:alpha val="99000"/>
              </a:schemeClr>
            </a:solidFill>
          </a:ln>
          <a:effectLst>
            <a:outerShdw blurRad="50800" sx="1000" sy="1000" algn="ctr" rotWithShape="0">
              <a:srgbClr val="000000"/>
            </a:outerShdw>
          </a:effectLst>
        </c:spPr>
      </c:pivotFmt>
      <c:pivotFmt>
        <c:idx val="8"/>
        <c:spPr>
          <a:solidFill>
            <a:schemeClr val="bg1">
              <a:lumMod val="85000"/>
            </a:schemeClr>
          </a:solidFill>
          <a:ln w="0">
            <a:solidFill>
              <a:schemeClr val="lt1"/>
            </a:solidFill>
          </a:ln>
          <a:effectLst>
            <a:outerShdw blurRad="50800" dist="50800" sx="1000" sy="1000" algn="ctr" rotWithShape="0">
              <a:srgbClr val="000000"/>
            </a:outerShdw>
          </a:effectLst>
        </c:spPr>
      </c:pivotFmt>
      <c:pivotFmt>
        <c:idx val="9"/>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626"/>
          </a:solidFill>
          <a:ln w="0">
            <a:solidFill>
              <a:schemeClr val="lt1">
                <a:alpha val="99000"/>
              </a:schemeClr>
            </a:solidFill>
          </a:ln>
          <a:effectLst>
            <a:outerShdw blurRad="50800" sx="1000" sy="1000" algn="ctr" rotWithShape="0">
              <a:srgbClr val="000000"/>
            </a:outerShdw>
          </a:effectLst>
        </c:spPr>
      </c:pivotFmt>
      <c:pivotFmt>
        <c:idx val="11"/>
        <c:spPr>
          <a:solidFill>
            <a:schemeClr val="bg1">
              <a:lumMod val="85000"/>
            </a:schemeClr>
          </a:solidFill>
          <a:ln w="0">
            <a:solidFill>
              <a:schemeClr val="lt1"/>
            </a:solidFill>
          </a:ln>
          <a:effectLst>
            <a:outerShdw blurRad="50800" dist="50800" sx="1000" sy="1000" algn="ctr" rotWithShape="0">
              <a:srgbClr val="000000"/>
            </a:outerShdw>
          </a:effectLst>
        </c:spPr>
      </c:pivotFmt>
      <c:pivotFmt>
        <c:idx val="12"/>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626"/>
          </a:solidFill>
          <a:ln w="0">
            <a:solidFill>
              <a:schemeClr val="lt1">
                <a:alpha val="99000"/>
              </a:schemeClr>
            </a:solidFill>
          </a:ln>
          <a:effectLst>
            <a:outerShdw blurRad="50800" sx="1000" sy="1000" algn="ctr" rotWithShape="0">
              <a:srgbClr val="000000"/>
            </a:outerShdw>
          </a:effectLst>
        </c:spPr>
      </c:pivotFmt>
      <c:pivotFmt>
        <c:idx val="14"/>
        <c:spPr>
          <a:solidFill>
            <a:schemeClr val="bg1">
              <a:lumMod val="95000"/>
            </a:schemeClr>
          </a:solidFill>
          <a:ln w="0">
            <a:solidFill>
              <a:schemeClr val="lt1"/>
            </a:solidFill>
          </a:ln>
          <a:effectLst>
            <a:outerShdw blurRad="50800" dist="50800" sx="1000" sy="1000" algn="ctr" rotWithShape="0">
              <a:srgbClr val="000000"/>
            </a:outerShdw>
          </a:effectLst>
        </c:spPr>
      </c:pivotFmt>
      <c:pivotFmt>
        <c:idx val="15"/>
        <c:spPr>
          <a:solidFill>
            <a:schemeClr val="accent1"/>
          </a:solidFill>
          <a:ln w="0">
            <a:solidFill>
              <a:schemeClr val="lt1"/>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626"/>
          </a:solidFill>
          <a:ln w="0">
            <a:solidFill>
              <a:schemeClr val="lt1">
                <a:alpha val="99000"/>
              </a:schemeClr>
            </a:solidFill>
          </a:ln>
          <a:effectLst>
            <a:outerShdw blurRad="50800" sx="1000" sy="1000" algn="ctr" rotWithShape="0">
              <a:srgbClr val="000000"/>
            </a:outerShdw>
          </a:effectLst>
        </c:spPr>
      </c:pivotFmt>
      <c:pivotFmt>
        <c:idx val="17"/>
        <c:spPr>
          <a:solidFill>
            <a:schemeClr val="bg1">
              <a:lumMod val="95000"/>
            </a:schemeClr>
          </a:solidFill>
          <a:ln w="0">
            <a:solidFill>
              <a:schemeClr val="lt1"/>
            </a:solidFill>
          </a:ln>
          <a:effectLst>
            <a:outerShdw blurRad="50800" dist="50800" sx="1000" sy="1000" algn="ctr" rotWithShape="0">
              <a:srgbClr val="000000"/>
            </a:outerShdw>
          </a:effectLst>
        </c:spPr>
      </c:pivotFmt>
      <c:pivotFmt>
        <c:idx val="18"/>
        <c:spPr>
          <a:solidFill>
            <a:schemeClr val="accent1"/>
          </a:solidFill>
          <a:ln w="0">
            <a:solidFill>
              <a:sysClr val="windowText" lastClr="000000"/>
            </a:solidFill>
          </a:ln>
          <a:effectLst>
            <a:outerShdw blurRad="50800" dist="508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E890B"/>
          </a:solidFill>
          <a:ln w="0">
            <a:solidFill>
              <a:sysClr val="windowText" lastClr="000000"/>
            </a:solidFill>
          </a:ln>
          <a:effectLst>
            <a:outerShdw blurRad="50800" sx="1000" sy="1000" algn="ctr" rotWithShape="0">
              <a:srgbClr val="000000"/>
            </a:outerShdw>
          </a:effectLst>
        </c:spPr>
      </c:pivotFmt>
      <c:pivotFmt>
        <c:idx val="20"/>
        <c:spPr>
          <a:solidFill>
            <a:srgbClr val="434343"/>
          </a:solidFill>
          <a:ln w="0">
            <a:solidFill>
              <a:sysClr val="windowText" lastClr="000000"/>
            </a:solidFill>
          </a:ln>
          <a:effectLst>
            <a:outerShdw blurRad="50800" dist="50800" sx="1000" sy="1000" algn="ctr" rotWithShape="0">
              <a:srgbClr val="000000"/>
            </a:outerShdw>
          </a:effectLst>
        </c:spPr>
      </c:pivotFmt>
      <c:pivotFmt>
        <c:idx val="21"/>
        <c:spPr>
          <a:solidFill>
            <a:srgbClr val="FE890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tx1">
              <a:lumMod val="75000"/>
              <a:lumOff val="25000"/>
            </a:schemeClr>
          </a:solidFill>
          <a:ln w="19050">
            <a:solidFill>
              <a:schemeClr val="tx1">
                <a:lumMod val="75000"/>
                <a:lumOff val="25000"/>
              </a:schemeClr>
            </a:solidFill>
          </a:ln>
          <a:effectLst/>
        </c:spPr>
      </c:pivotFmt>
      <c:pivotFmt>
        <c:idx val="23"/>
        <c:spPr>
          <a:solidFill>
            <a:srgbClr val="FE890B"/>
          </a:solidFill>
          <a:ln w="19050">
            <a:solidFill>
              <a:srgbClr val="FE890B"/>
            </a:solidFill>
          </a:ln>
          <a:effectLst/>
        </c:spPr>
      </c:pivotFmt>
    </c:pivotFmts>
    <c:plotArea>
      <c:layout>
        <c:manualLayout>
          <c:layoutTarget val="inner"/>
          <c:xMode val="edge"/>
          <c:yMode val="edge"/>
          <c:x val="0.15472832686958907"/>
          <c:y val="0.12047622652937613"/>
          <c:w val="0.66407736267009176"/>
          <c:h val="0.75027971263207482"/>
        </c:manualLayout>
      </c:layout>
      <c:doughnutChart>
        <c:varyColors val="1"/>
        <c:ser>
          <c:idx val="0"/>
          <c:order val="0"/>
          <c:tx>
            <c:strRef>
              <c:f>Pivot_Tables!$AD$4</c:f>
              <c:strCache>
                <c:ptCount val="1"/>
                <c:pt idx="0">
                  <c:v>Total</c:v>
                </c:pt>
              </c:strCache>
            </c:strRef>
          </c:tx>
          <c:spPr>
            <a:solidFill>
              <a:srgbClr val="FE890B"/>
            </a:solidFill>
          </c:spPr>
          <c:dPt>
            <c:idx val="0"/>
            <c:bubble3D val="0"/>
            <c:spPr>
              <a:solidFill>
                <a:schemeClr val="tx1">
                  <a:lumMod val="75000"/>
                  <a:lumOff val="25000"/>
                </a:schemeClr>
              </a:solidFill>
              <a:ln w="19050">
                <a:solidFill>
                  <a:schemeClr val="tx1">
                    <a:lumMod val="75000"/>
                    <a:lumOff val="25000"/>
                  </a:schemeClr>
                </a:solidFill>
              </a:ln>
              <a:effectLst/>
            </c:spPr>
            <c:extLst>
              <c:ext xmlns:c16="http://schemas.microsoft.com/office/drawing/2014/chart" uri="{C3380CC4-5D6E-409C-BE32-E72D297353CC}">
                <c16:uniqueId val="{00000001-A2B3-4146-97DC-B4EBAD42DB43}"/>
              </c:ext>
            </c:extLst>
          </c:dPt>
          <c:dPt>
            <c:idx val="1"/>
            <c:bubble3D val="0"/>
            <c:spPr>
              <a:solidFill>
                <a:srgbClr val="FE890B"/>
              </a:solidFill>
              <a:ln w="19050">
                <a:solidFill>
                  <a:srgbClr val="FE890B"/>
                </a:solidFill>
              </a:ln>
              <a:effectLst/>
            </c:spPr>
            <c:extLst>
              <c:ext xmlns:c16="http://schemas.microsoft.com/office/drawing/2014/chart" uri="{C3380CC4-5D6E-409C-BE32-E72D297353CC}">
                <c16:uniqueId val="{00000003-A2B3-4146-97DC-B4EBAD42DB43}"/>
              </c:ext>
            </c:extLst>
          </c:dPt>
          <c:cat>
            <c:strRef>
              <c:f>Pivot_Tables!$AC$5:$AC$7</c:f>
              <c:strCache>
                <c:ptCount val="2"/>
                <c:pt idx="0">
                  <c:v>Paid</c:v>
                </c:pt>
                <c:pt idx="1">
                  <c:v>Not Paid</c:v>
                </c:pt>
              </c:strCache>
            </c:strRef>
          </c:cat>
          <c:val>
            <c:numRef>
              <c:f>Pivot_Tables!$AD$5:$AD$7</c:f>
              <c:numCache>
                <c:formatCode>General</c:formatCode>
                <c:ptCount val="2"/>
                <c:pt idx="0">
                  <c:v>926</c:v>
                </c:pt>
                <c:pt idx="1">
                  <c:v>311</c:v>
                </c:pt>
              </c:numCache>
            </c:numRef>
          </c:val>
          <c:extLst>
            <c:ext xmlns:c16="http://schemas.microsoft.com/office/drawing/2014/chart" uri="{C3380CC4-5D6E-409C-BE32-E72D297353CC}">
              <c16:uniqueId val="{00000004-A2B3-4146-97DC-B4EBAD42DB43}"/>
            </c:ext>
          </c:extLst>
        </c:ser>
        <c:dLbls>
          <c:showLegendKey val="0"/>
          <c:showVal val="0"/>
          <c:showCatName val="0"/>
          <c:showSerName val="0"/>
          <c:showPercent val="0"/>
          <c:showBubbleSize val="0"/>
          <c:showLeaderLines val="1"/>
        </c:dLbls>
        <c:firstSliceAng val="0"/>
        <c:holeSize val="80"/>
      </c:doughnutChart>
      <c:spPr>
        <a:noFill/>
        <a:ln>
          <a:noFill/>
        </a:ln>
        <a:effectLst>
          <a:glow rad="368300">
            <a:schemeClr val="accent1">
              <a:alpha val="40000"/>
            </a:schemeClr>
          </a:glow>
          <a:outerShdw blurRad="50800" dist="50800" dir="6000000" algn="ctr" rotWithShape="0">
            <a:srgbClr val="000000">
              <a:alpha val="43137"/>
            </a:srgbClr>
          </a:outerShdw>
          <a:softEdge rad="4826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dist="508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Dashboard.xlsx]Pivot_Tables!Enrolled_Monthly</c:name>
    <c:fmtId val="21"/>
  </c:pivotSource>
  <c:chart>
    <c:autoTitleDeleted val="1"/>
    <c:pivotFmts>
      <c:pivotFmt>
        <c:idx val="0"/>
        <c:spPr>
          <a:solidFill>
            <a:schemeClr val="accent1"/>
          </a:solidFill>
          <a:ln w="158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723169654044501"/>
          <c:w val="1"/>
          <c:h val="0.8578811369509044"/>
        </c:manualLayout>
      </c:layout>
      <c:lineChart>
        <c:grouping val="standard"/>
        <c:varyColors val="0"/>
        <c:ser>
          <c:idx val="0"/>
          <c:order val="0"/>
          <c:tx>
            <c:strRef>
              <c:f>Pivot_Tables!$AM$4</c:f>
              <c:strCache>
                <c:ptCount val="1"/>
                <c:pt idx="0">
                  <c:v>Total</c:v>
                </c:pt>
              </c:strCache>
            </c:strRef>
          </c:tx>
          <c:spPr>
            <a:ln w="28575" cap="rnd">
              <a:solidFill>
                <a:schemeClr val="accent1"/>
              </a:solidFill>
              <a:round/>
            </a:ln>
            <a:effectLst/>
          </c:spPr>
          <c:marker>
            <c:symbol val="none"/>
          </c:marker>
          <c:cat>
            <c:strRef>
              <c:f>Pivot_Tables!$AL$5:$AL$17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Pivot_Tables!$AM$5:$AM$17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C87C-45F5-8364-BDA55B003B04}"/>
            </c:ext>
          </c:extLst>
        </c:ser>
        <c:dLbls>
          <c:showLegendKey val="0"/>
          <c:showVal val="0"/>
          <c:showCatName val="0"/>
          <c:showSerName val="0"/>
          <c:showPercent val="0"/>
          <c:showBubbleSize val="0"/>
        </c:dLbls>
        <c:smooth val="0"/>
        <c:axId val="230486111"/>
        <c:axId val="351373183"/>
      </c:lineChart>
      <c:catAx>
        <c:axId val="230486111"/>
        <c:scaling>
          <c:orientation val="minMax"/>
        </c:scaling>
        <c:delete val="1"/>
        <c:axPos val="b"/>
        <c:numFmt formatCode="General" sourceLinked="1"/>
        <c:majorTickMark val="none"/>
        <c:minorTickMark val="none"/>
        <c:tickLblPos val="nextTo"/>
        <c:crossAx val="351373183"/>
        <c:crosses val="autoZero"/>
        <c:auto val="1"/>
        <c:lblAlgn val="ctr"/>
        <c:lblOffset val="100"/>
        <c:noMultiLvlLbl val="0"/>
      </c:catAx>
      <c:valAx>
        <c:axId val="351373183"/>
        <c:scaling>
          <c:orientation val="minMax"/>
        </c:scaling>
        <c:delete val="1"/>
        <c:axPos val="l"/>
        <c:numFmt formatCode="General" sourceLinked="1"/>
        <c:majorTickMark val="none"/>
        <c:minorTickMark val="none"/>
        <c:tickLblPos val="nextTo"/>
        <c:crossAx val="23048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Dashboard.xlsx]Pivot_Tables!PivotTable13</c:name>
    <c:fmtId val="24"/>
  </c:pivotSource>
  <c:chart>
    <c:autoTitleDeleted val="1"/>
    <c:pivotFmts>
      <c:pivotFmt>
        <c:idx val="0"/>
        <c:spPr>
          <a:solidFill>
            <a:srgbClr val="0AEAE0">
              <a:alpha val="13000"/>
            </a:srgbClr>
          </a:solidFill>
          <a:ln w="25400">
            <a:solidFill>
              <a:srgbClr val="7030A0">
                <a:alpha val="42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25400">
            <a:solidFill>
              <a:srgbClr val="7030A0">
                <a:alpha val="42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000"/>
            </a:srgbClr>
          </a:solidFill>
          <a:ln w="25400">
            <a:solidFill>
              <a:srgbClr val="7030A0">
                <a:alpha val="42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42125984251968"/>
          <c:y val="9.0702099737532807E-2"/>
          <c:w val="0.50504636920384949"/>
          <c:h val="0.85844123651210269"/>
        </c:manualLayout>
      </c:layout>
      <c:radarChart>
        <c:radarStyle val="filled"/>
        <c:varyColors val="0"/>
        <c:ser>
          <c:idx val="0"/>
          <c:order val="0"/>
          <c:tx>
            <c:strRef>
              <c:f>Pivot_Tables!$AU$4</c:f>
              <c:strCache>
                <c:ptCount val="1"/>
                <c:pt idx="0">
                  <c:v>Total</c:v>
                </c:pt>
              </c:strCache>
            </c:strRef>
          </c:tx>
          <c:spPr>
            <a:solidFill>
              <a:srgbClr val="0AEAE0">
                <a:alpha val="13000"/>
              </a:srgbClr>
            </a:solidFill>
            <a:ln w="25400">
              <a:solidFill>
                <a:srgbClr val="7030A0">
                  <a:alpha val="42000"/>
                </a:srgbClr>
              </a:solidFill>
            </a:ln>
            <a:effectLst/>
          </c:spPr>
          <c:cat>
            <c:strRef>
              <c:f>Pivot_Tables!$AT$5:$AT$13</c:f>
              <c:strCache>
                <c:ptCount val="8"/>
                <c:pt idx="0">
                  <c:v>A1</c:v>
                </c:pt>
                <c:pt idx="1">
                  <c:v>A2</c:v>
                </c:pt>
                <c:pt idx="2">
                  <c:v>A4</c:v>
                </c:pt>
                <c:pt idx="3">
                  <c:v>A7</c:v>
                </c:pt>
                <c:pt idx="4">
                  <c:v>B12</c:v>
                </c:pt>
                <c:pt idx="5">
                  <c:v>B13</c:v>
                </c:pt>
                <c:pt idx="6">
                  <c:v>B18</c:v>
                </c:pt>
                <c:pt idx="7">
                  <c:v>C8</c:v>
                </c:pt>
              </c:strCache>
            </c:strRef>
          </c:cat>
          <c:val>
            <c:numRef>
              <c:f>Pivot_Tables!$AU$5:$AU$13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FCA9-4EA3-A980-89FA8712EEE6}"/>
            </c:ext>
          </c:extLst>
        </c:ser>
        <c:dLbls>
          <c:showLegendKey val="0"/>
          <c:showVal val="0"/>
          <c:showCatName val="0"/>
          <c:showSerName val="0"/>
          <c:showPercent val="0"/>
          <c:showBubbleSize val="0"/>
        </c:dLbls>
        <c:axId val="338878575"/>
        <c:axId val="1244985391"/>
      </c:radarChart>
      <c:catAx>
        <c:axId val="338878575"/>
        <c:scaling>
          <c:orientation val="minMax"/>
        </c:scaling>
        <c:delete val="0"/>
        <c:axPos val="b"/>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85391"/>
        <c:crosses val="autoZero"/>
        <c:auto val="1"/>
        <c:lblAlgn val="ctr"/>
        <c:lblOffset val="100"/>
        <c:noMultiLvlLbl val="0"/>
      </c:catAx>
      <c:valAx>
        <c:axId val="12449853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887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Dashboard.xlsx]Pivot_Tables!PivotTable14</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8D7EF3"/>
          </a:solidFill>
          <a:ln w="19050">
            <a:solidFill>
              <a:schemeClr val="lt1"/>
            </a:solidFill>
          </a:ln>
          <a:effectLst/>
        </c:spPr>
      </c:pivotFmt>
      <c:pivotFmt>
        <c:idx val="3"/>
        <c:spPr>
          <a:solidFill>
            <a:srgbClr val="FA6F8B"/>
          </a:solidFill>
          <a:ln w="19050">
            <a:solidFill>
              <a:schemeClr val="lt1"/>
            </a:solidFill>
          </a:ln>
          <a:effectLst/>
        </c:spPr>
      </c:pivotFmt>
      <c:pivotFmt>
        <c:idx val="4"/>
        <c:spPr>
          <a:solidFill>
            <a:srgbClr val="FFC0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A6F8B"/>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8D7EF3"/>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FA6F8B"/>
          </a:solidFill>
          <a:ln w="19050">
            <a:solidFill>
              <a:schemeClr val="lt1"/>
            </a:solidFill>
          </a:ln>
          <a:effectLst/>
        </c:spPr>
      </c:pivotFmt>
      <c:pivotFmt>
        <c:idx val="13"/>
        <c:spPr>
          <a:solidFill>
            <a:srgbClr val="FFC000"/>
          </a:solidFill>
          <a:ln w="19050">
            <a:solidFill>
              <a:schemeClr val="lt1"/>
            </a:solidFill>
          </a:ln>
          <a:effectLst/>
        </c:spPr>
      </c:pivotFmt>
      <c:pivotFmt>
        <c:idx val="14"/>
        <c:spPr>
          <a:solidFill>
            <a:srgbClr val="FFC000"/>
          </a:solidFill>
          <a:ln w="19050">
            <a:solidFill>
              <a:schemeClr val="lt1"/>
            </a:solidFill>
          </a:ln>
          <a:effectLst/>
        </c:spPr>
      </c:pivotFmt>
    </c:pivotFmts>
    <c:plotArea>
      <c:layout/>
      <c:pieChart>
        <c:varyColors val="1"/>
        <c:ser>
          <c:idx val="0"/>
          <c:order val="0"/>
          <c:tx>
            <c:strRef>
              <c:f>Pivot_Tables!$AZ$6</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FCEB-435B-AAAD-8CD7AD2E1F3E}"/>
              </c:ext>
            </c:extLst>
          </c:dPt>
          <c:dPt>
            <c:idx val="1"/>
            <c:bubble3D val="0"/>
            <c:spPr>
              <a:solidFill>
                <a:srgbClr val="FA6F8B"/>
              </a:solidFill>
              <a:ln w="19050">
                <a:solidFill>
                  <a:schemeClr val="lt1"/>
                </a:solidFill>
              </a:ln>
              <a:effectLst/>
            </c:spPr>
            <c:extLst>
              <c:ext xmlns:c16="http://schemas.microsoft.com/office/drawing/2014/chart" uri="{C3380CC4-5D6E-409C-BE32-E72D297353CC}">
                <c16:uniqueId val="{00000003-FCEB-435B-AAAD-8CD7AD2E1F3E}"/>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FCEB-435B-AAAD-8CD7AD2E1F3E}"/>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FCEB-435B-AAAD-8CD7AD2E1F3E}"/>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Pivot_Tables!$AY$7:$AY$11</c:f>
              <c:strCache>
                <c:ptCount val="4"/>
                <c:pt idx="0">
                  <c:v>BE</c:v>
                </c:pt>
                <c:pt idx="1">
                  <c:v>CNI</c:v>
                </c:pt>
                <c:pt idx="2">
                  <c:v>FC</c:v>
                </c:pt>
                <c:pt idx="3">
                  <c:v>GK</c:v>
                </c:pt>
              </c:strCache>
            </c:strRef>
          </c:cat>
          <c:val>
            <c:numRef>
              <c:f>Pivot_Tables!$AZ$7:$AZ$11</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FCEB-435B-AAAD-8CD7AD2E1F3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Dashboard.xlsx]Pivot_Tables!PivotTable15</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1CFB"/>
          </a:solidFill>
          <a:ln>
            <a:noFill/>
          </a:ln>
          <a:effectLst/>
        </c:spPr>
      </c:pivotFmt>
    </c:pivotFmts>
    <c:plotArea>
      <c:layout/>
      <c:barChart>
        <c:barDir val="bar"/>
        <c:grouping val="clustered"/>
        <c:varyColors val="0"/>
        <c:ser>
          <c:idx val="0"/>
          <c:order val="0"/>
          <c:tx>
            <c:strRef>
              <c:f>Pivot_Tables!$BD$6</c:f>
              <c:strCache>
                <c:ptCount val="1"/>
                <c:pt idx="0">
                  <c:v>Total</c:v>
                </c:pt>
              </c:strCache>
            </c:strRef>
          </c:tx>
          <c:spPr>
            <a:solidFill>
              <a:srgbClr val="991CFB"/>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Pivot_Tables!$BC$7:$BC$16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Pivot_Tables!$BD$7:$BD$16</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2A3F-4DAB-B9F2-E2D6E4A1181A}"/>
            </c:ext>
          </c:extLst>
        </c:ser>
        <c:dLbls>
          <c:dLblPos val="outEnd"/>
          <c:showLegendKey val="0"/>
          <c:showVal val="1"/>
          <c:showCatName val="0"/>
          <c:showSerName val="0"/>
          <c:showPercent val="0"/>
          <c:showBubbleSize val="0"/>
        </c:dLbls>
        <c:gapWidth val="182"/>
        <c:axId val="223574207"/>
        <c:axId val="609824431"/>
      </c:barChart>
      <c:catAx>
        <c:axId val="22357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24431"/>
        <c:crosses val="autoZero"/>
        <c:auto val="1"/>
        <c:lblAlgn val="ctr"/>
        <c:lblOffset val="100"/>
        <c:noMultiLvlLbl val="0"/>
      </c:catAx>
      <c:valAx>
        <c:axId val="609824431"/>
        <c:scaling>
          <c:orientation val="minMax"/>
        </c:scaling>
        <c:delete val="1"/>
        <c:axPos val="b"/>
        <c:numFmt formatCode="[&lt;999950]0.0,&quot;K&quot;;[&lt;999950000]0.0,,&quot;M&quot;;0.0,,,&quot;B&quot;" sourceLinked="1"/>
        <c:majorTickMark val="none"/>
        <c:minorTickMark val="none"/>
        <c:tickLblPos val="nextTo"/>
        <c:crossAx val="22357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Dashboard.xlsx]Pivot_Tables!PivotTable16</c:name>
    <c:fmtId val="34"/>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991CFB"/>
            </a:solidFill>
            <a:round/>
          </a:ln>
          <a:effectLst/>
        </c:spPr>
        <c:marker>
          <c:symbol val="circle"/>
          <c:size val="8"/>
          <c:spPr>
            <a:solidFill>
              <a:schemeClr val="bg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14683132762735"/>
          <c:y val="6.5576571561079156E-2"/>
          <c:w val="0.82486652045871189"/>
          <c:h val="0.69915938064172101"/>
        </c:manualLayout>
      </c:layout>
      <c:lineChart>
        <c:grouping val="standard"/>
        <c:varyColors val="0"/>
        <c:ser>
          <c:idx val="0"/>
          <c:order val="0"/>
          <c:tx>
            <c:strRef>
              <c:f>Pivot_Tables!$BI$6</c:f>
              <c:strCache>
                <c:ptCount val="1"/>
                <c:pt idx="0">
                  <c:v>Total</c:v>
                </c:pt>
              </c:strCache>
            </c:strRef>
          </c:tx>
          <c:spPr>
            <a:ln w="25400" cap="rnd">
              <a:solidFill>
                <a:srgbClr val="991CFB"/>
              </a:solidFill>
              <a:round/>
            </a:ln>
            <a:effectLst/>
          </c:spPr>
          <c:marker>
            <c:symbol val="circle"/>
            <c:size val="8"/>
            <c:spPr>
              <a:solidFill>
                <a:schemeClr val="bg1"/>
              </a:solidFill>
              <a:ln w="15875">
                <a:solidFill>
                  <a:schemeClr val="accent1"/>
                </a:solidFill>
              </a:ln>
              <a:effectLst/>
            </c:spPr>
          </c:marker>
          <c:cat>
            <c:strRef>
              <c:f>Pivot_Tables!$BH$7:$BH$16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Pivot_Tables!$BI$7:$BI$16</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7DFE-4586-BABB-857369303346}"/>
            </c:ext>
          </c:extLst>
        </c:ser>
        <c:dLbls>
          <c:showLegendKey val="0"/>
          <c:showVal val="0"/>
          <c:showCatName val="0"/>
          <c:showSerName val="0"/>
          <c:showPercent val="0"/>
          <c:showBubbleSize val="0"/>
        </c:dLbls>
        <c:marker val="1"/>
        <c:smooth val="0"/>
        <c:axId val="1638658255"/>
        <c:axId val="609827311"/>
      </c:lineChart>
      <c:catAx>
        <c:axId val="1638658255"/>
        <c:scaling>
          <c:orientation val="minMax"/>
        </c:scaling>
        <c:delete val="0"/>
        <c:axPos val="b"/>
        <c:numFmt formatCode="General" sourceLinked="1"/>
        <c:majorTickMark val="none"/>
        <c:minorTickMark val="none"/>
        <c:tickLblPos val="nextTo"/>
        <c:spPr>
          <a:noFill/>
          <a:ln w="9525" cap="flat" cmpd="sng" algn="ctr">
            <a:noFill/>
            <a:round/>
          </a:ln>
          <a:effectLst/>
        </c:spPr>
        <c:txPr>
          <a:bodyPr rot="-2400000" spcFirstLastPara="1" vertOverflow="ellipsis" wrap="square" anchor="ctr" anchorCtr="0"/>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609827311"/>
        <c:crosses val="autoZero"/>
        <c:auto val="1"/>
        <c:lblAlgn val="ctr"/>
        <c:lblOffset val="100"/>
        <c:noMultiLvlLbl val="0"/>
      </c:catAx>
      <c:valAx>
        <c:axId val="609827311"/>
        <c:scaling>
          <c:orientation val="minMax"/>
        </c:scaling>
        <c:delete val="1"/>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crossAx val="163865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Pivot_Tables!$BX$6</c:f>
              <c:strCache>
                <c:ptCount val="1"/>
                <c:pt idx="0">
                  <c:v>Duration</c:v>
                </c:pt>
              </c:strCache>
            </c:strRef>
          </c:tx>
          <c:spPr>
            <a:ln w="28575" cap="rnd">
              <a:noFill/>
              <a:round/>
            </a:ln>
            <a:effectLst/>
          </c:spPr>
          <c:marker>
            <c:symbol val="circle"/>
            <c:size val="11"/>
            <c:spPr>
              <a:solidFill>
                <a:srgbClr val="991CFB"/>
              </a:solidFill>
              <a:ln w="9525">
                <a:noFill/>
              </a:ln>
              <a:effectLst/>
            </c:spPr>
          </c:marker>
          <c:cat>
            <c:numRef>
              <c:f>Pivot_Tables!$BW$7:$BW$18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Pivot_Tables!$BX$7:$BX$18</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0-FA6D-4A61-B4F3-CBE1DDA1516E}"/>
            </c:ext>
          </c:extLst>
        </c:ser>
        <c:ser>
          <c:idx val="1"/>
          <c:order val="1"/>
          <c:tx>
            <c:strRef>
              <c:f>Pivot_Tables!$BY$6</c:f>
              <c:strCache>
                <c:ptCount val="1"/>
                <c:pt idx="0">
                  <c:v>Max</c:v>
                </c:pt>
              </c:strCache>
            </c:strRef>
          </c:tx>
          <c:spPr>
            <a:ln w="25400" cap="rnd">
              <a:noFill/>
              <a:round/>
            </a:ln>
            <a:effectLst/>
          </c:spPr>
          <c:marker>
            <c:symbol val="circle"/>
            <c:size val="5"/>
            <c:spPr>
              <a:solidFill>
                <a:srgbClr val="FF0000"/>
              </a:solidFill>
              <a:ln w="9525">
                <a:noFill/>
              </a:ln>
              <a:effectLst/>
            </c:spPr>
          </c:marker>
          <c:dPt>
            <c:idx val="2"/>
            <c:marker>
              <c:symbol val="circle"/>
              <c:size val="11"/>
              <c:spPr>
                <a:solidFill>
                  <a:srgbClr val="FA6F8B"/>
                </a:solidFill>
                <a:ln w="9525">
                  <a:noFill/>
                </a:ln>
                <a:effectLst/>
              </c:spPr>
            </c:marker>
            <c:bubble3D val="0"/>
            <c:extLst>
              <c:ext xmlns:c16="http://schemas.microsoft.com/office/drawing/2014/chart" uri="{C3380CC4-5D6E-409C-BE32-E72D297353CC}">
                <c16:uniqueId val="{00000001-FA6D-4A61-B4F3-CBE1DDA1516E}"/>
              </c:ext>
            </c:extLst>
          </c:dPt>
          <c:cat>
            <c:numRef>
              <c:f>Pivot_Tables!$BW$7:$BW$18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Pivot_Tables!$BY$7:$BY$18</c:f>
              <c:numCache>
                <c:formatCode>General</c:formatCode>
                <c:ptCount val="12"/>
                <c:pt idx="0">
                  <c:v>0</c:v>
                </c:pt>
                <c:pt idx="1">
                  <c:v>0</c:v>
                </c:pt>
                <c:pt idx="2" formatCode="mm:ss">
                  <c:v>3.5007716049382728E-3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FA6D-4A61-B4F3-CBE1DDA1516E}"/>
            </c:ext>
          </c:extLst>
        </c:ser>
        <c:ser>
          <c:idx val="2"/>
          <c:order val="2"/>
          <c:tx>
            <c:strRef>
              <c:f>Pivot_Tables!$BZ$6</c:f>
              <c:strCache>
                <c:ptCount val="1"/>
                <c:pt idx="0">
                  <c:v>Min</c:v>
                </c:pt>
              </c:strCache>
            </c:strRef>
          </c:tx>
          <c:spPr>
            <a:ln w="25400" cap="rnd">
              <a:noFill/>
              <a:round/>
            </a:ln>
            <a:effectLst/>
          </c:spPr>
          <c:marker>
            <c:symbol val="circle"/>
            <c:size val="11"/>
            <c:spPr>
              <a:solidFill>
                <a:srgbClr val="00B626"/>
              </a:solidFill>
              <a:ln w="9525">
                <a:noFill/>
              </a:ln>
              <a:effectLst/>
            </c:spPr>
          </c:marker>
          <c:cat>
            <c:numRef>
              <c:f>Pivot_Tables!$BW$7:$BW$18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Pivot_Tables!$BZ$7:$BZ$18</c:f>
              <c:numCache>
                <c:formatCode>General</c:formatCode>
                <c:ptCount val="12"/>
                <c:pt idx="0">
                  <c:v>0</c:v>
                </c:pt>
                <c:pt idx="1">
                  <c:v>0</c:v>
                </c:pt>
                <c:pt idx="2">
                  <c:v>0</c:v>
                </c:pt>
                <c:pt idx="3">
                  <c:v>0</c:v>
                </c:pt>
                <c:pt idx="4">
                  <c:v>0</c:v>
                </c:pt>
                <c:pt idx="5" formatCode="mm:ss">
                  <c:v>2.5650352733686066E-3</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FA6D-4A61-B4F3-CBE1DDA1516E}"/>
            </c:ext>
          </c:extLst>
        </c:ser>
        <c:dLbls>
          <c:showLegendKey val="0"/>
          <c:showVal val="0"/>
          <c:showCatName val="0"/>
          <c:showSerName val="0"/>
          <c:showPercent val="0"/>
          <c:showBubbleSize val="0"/>
        </c:dLbls>
        <c:marker val="1"/>
        <c:smooth val="0"/>
        <c:axId val="1441897279"/>
        <c:axId val="257133391"/>
      </c:lineChart>
      <c:catAx>
        <c:axId val="14418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257133391"/>
        <c:crosses val="autoZero"/>
        <c:auto val="1"/>
        <c:lblAlgn val="ctr"/>
        <c:lblOffset val="100"/>
        <c:noMultiLvlLbl val="0"/>
      </c:catAx>
      <c:valAx>
        <c:axId val="257133391"/>
        <c:scaling>
          <c:orientation val="minMax"/>
        </c:scaling>
        <c:delete val="0"/>
        <c:axPos val="l"/>
        <c:majorGridlines>
          <c:spPr>
            <a:ln w="9525" cap="flat" cmpd="sng" algn="ctr">
              <a:solidFill>
                <a:schemeClr val="bg1">
                  <a:lumMod val="95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14418972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Dashboard.xlsx]Pivot_Tables!PivotTable20</c:name>
    <c:fmtId val="47"/>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noFill/>
          <a:ln>
            <a:noFill/>
          </a:ln>
          <a:effectLst/>
        </c:spPr>
        <c:dLbl>
          <c:idx val="0"/>
          <c:layout>
            <c:manualLayout>
              <c:x val="-0.41249403910348115"/>
              <c:y val="-4.6296296296297994E-3"/>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
        <c:spPr>
          <a:noFill/>
          <a:ln>
            <a:noFill/>
          </a:ln>
          <a:effectLst/>
        </c:spPr>
        <c:dLbl>
          <c:idx val="0"/>
          <c:layout>
            <c:manualLayout>
              <c:x val="-0.43872198378636146"/>
              <c:y val="0"/>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
        <c:spPr>
          <a:noFill/>
          <a:ln>
            <a:noFill/>
          </a:ln>
          <a:effectLst/>
        </c:spPr>
        <c:dLbl>
          <c:idx val="0"/>
          <c:layout>
            <c:manualLayout>
              <c:x val="-0.77348263550795193"/>
              <c:y val="-4.8118429258658238E-17"/>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5"/>
        <c:spPr>
          <a:noFill/>
          <a:ln>
            <a:noFill/>
          </a:ln>
          <a:effectLst/>
        </c:spPr>
        <c:dLbl>
          <c:idx val="0"/>
          <c:layout>
            <c:manualLayout>
              <c:x val="-0.83929422985216973"/>
              <c:y val="0"/>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6"/>
        <c:spPr>
          <a:solidFill>
            <a:srgbClr val="00B626"/>
          </a:solidFill>
          <a:ln>
            <a:noFill/>
          </a:ln>
          <a:effectLst/>
        </c:spPr>
      </c:pivotFmt>
      <c:pivotFmt>
        <c:idx val="7"/>
        <c:spPr>
          <a:solidFill>
            <a:srgbClr val="FA6F8B"/>
          </a:solidFill>
          <a:ln>
            <a:noFill/>
          </a:ln>
          <a:effectLst/>
        </c:spPr>
      </c:pivotFmt>
      <c:pivotFmt>
        <c:idx val="8"/>
        <c:spPr>
          <a:solidFill>
            <a:srgbClr val="991CFB"/>
          </a:solidFill>
          <a:ln>
            <a:noFill/>
          </a:ln>
          <a:effectLst/>
        </c:spPr>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626"/>
          </a:solidFill>
          <a:ln>
            <a:noFill/>
          </a:ln>
          <a:effectLst/>
        </c:spPr>
      </c:pivotFmt>
      <c:pivotFmt>
        <c:idx val="11"/>
        <c:spPr>
          <a:solidFill>
            <a:srgbClr val="FA6F8B"/>
          </a:solidFill>
          <a:ln>
            <a:noFill/>
          </a:ln>
          <a:effectLst/>
        </c:spPr>
      </c:pivotFmt>
      <c:pivotFmt>
        <c:idx val="12"/>
        <c:spPr>
          <a:solidFill>
            <a:srgbClr val="991CFB"/>
          </a:solidFill>
          <a:ln>
            <a:noFill/>
          </a:ln>
          <a:effectLst/>
        </c:spPr>
      </c:pivotFmt>
      <c:pivotFmt>
        <c:idx val="1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4"/>
        <c:spPr>
          <a:noFill/>
          <a:ln>
            <a:noFill/>
          </a:ln>
          <a:effectLst/>
        </c:spPr>
        <c:dLbl>
          <c:idx val="0"/>
          <c:layout>
            <c:manualLayout>
              <c:x val="-0.41249403910348115"/>
              <c:y val="-4.6296296296297994E-3"/>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5"/>
        <c:spPr>
          <a:noFill/>
          <a:ln>
            <a:noFill/>
          </a:ln>
          <a:effectLst/>
        </c:spPr>
        <c:dLbl>
          <c:idx val="0"/>
          <c:layout>
            <c:manualLayout>
              <c:x val="-0.43872198378636146"/>
              <c:y val="0"/>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6"/>
        <c:spPr>
          <a:noFill/>
          <a:ln>
            <a:noFill/>
          </a:ln>
          <a:effectLst/>
        </c:spPr>
        <c:dLbl>
          <c:idx val="0"/>
          <c:layout>
            <c:manualLayout>
              <c:x val="-0.77348263550795193"/>
              <c:y val="-4.8118429258658238E-17"/>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7"/>
        <c:spPr>
          <a:noFill/>
          <a:ln>
            <a:noFill/>
          </a:ln>
          <a:effectLst/>
        </c:spPr>
        <c:dLbl>
          <c:idx val="0"/>
          <c:layout>
            <c:manualLayout>
              <c:x val="-0.83929422985216973"/>
              <c:y val="0"/>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626"/>
          </a:solidFill>
          <a:ln>
            <a:noFill/>
          </a:ln>
          <a:effectLst/>
        </c:spPr>
      </c:pivotFmt>
      <c:pivotFmt>
        <c:idx val="20"/>
        <c:spPr>
          <a:solidFill>
            <a:srgbClr val="FA6F8B"/>
          </a:solidFill>
          <a:ln>
            <a:noFill/>
          </a:ln>
          <a:effectLst/>
        </c:spPr>
      </c:pivotFmt>
      <c:pivotFmt>
        <c:idx val="21"/>
        <c:spPr>
          <a:solidFill>
            <a:srgbClr val="991CFB"/>
          </a:solidFill>
          <a:ln>
            <a:noFill/>
          </a:ln>
          <a:effectLst/>
        </c:spPr>
      </c:pivotFmt>
      <c:pivotFmt>
        <c:idx val="2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3"/>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4"/>
        <c:spPr>
          <a:noFill/>
          <a:ln>
            <a:noFill/>
          </a:ln>
          <a:effectLst/>
        </c:spPr>
        <c:dLbl>
          <c:idx val="0"/>
          <c:layout>
            <c:manualLayout>
              <c:x val="-0.41196562739485043"/>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5"/>
        <c:spPr>
          <a:noFill/>
          <a:ln>
            <a:noFill/>
          </a:ln>
          <a:effectLst/>
        </c:spPr>
        <c:dLbl>
          <c:idx val="0"/>
          <c:layout>
            <c:manualLayout>
              <c:x val="-0.71480129083621036"/>
              <c:y val="-4.3318943196272497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Lst>
        </c:dLbl>
      </c:pivotFmt>
      <c:pivotFmt>
        <c:idx val="26"/>
        <c:spPr>
          <a:noFill/>
          <a:ln>
            <a:noFill/>
          </a:ln>
          <a:effectLst/>
        </c:spPr>
        <c:dLbl>
          <c:idx val="0"/>
          <c:layout>
            <c:manualLayout>
              <c:x val="-0.80209258129979111"/>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626"/>
          </a:solidFill>
          <a:ln>
            <a:noFill/>
          </a:ln>
          <a:effectLst/>
        </c:spPr>
      </c:pivotFmt>
      <c:pivotFmt>
        <c:idx val="29"/>
        <c:spPr>
          <a:solidFill>
            <a:srgbClr val="FA6F8B"/>
          </a:solidFill>
          <a:ln>
            <a:noFill/>
          </a:ln>
          <a:effectLst/>
        </c:spPr>
      </c:pivotFmt>
      <c:pivotFmt>
        <c:idx val="30"/>
        <c:spPr>
          <a:solidFill>
            <a:srgbClr val="991CFB"/>
          </a:solidFill>
          <a:ln>
            <a:noFill/>
          </a:ln>
          <a:effectLst/>
        </c:spPr>
      </c:pivotFmt>
      <c:pivotFmt>
        <c:idx val="3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2"/>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3"/>
        <c:spPr>
          <a:noFill/>
          <a:ln>
            <a:noFill/>
          </a:ln>
          <a:effectLst/>
        </c:spPr>
        <c:dLbl>
          <c:idx val="0"/>
          <c:layout>
            <c:manualLayout>
              <c:x val="-0.41196562739485043"/>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4"/>
        <c:spPr>
          <a:noFill/>
          <a:ln>
            <a:noFill/>
          </a:ln>
          <a:effectLst/>
        </c:spPr>
        <c:dLbl>
          <c:idx val="0"/>
          <c:layout>
            <c:manualLayout>
              <c:x val="-0.71480129083621036"/>
              <c:y val="-4.3318943196272497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Lst>
        </c:dLbl>
      </c:pivotFmt>
      <c:pivotFmt>
        <c:idx val="35"/>
        <c:spPr>
          <a:noFill/>
          <a:ln>
            <a:noFill/>
          </a:ln>
          <a:effectLst/>
        </c:spPr>
        <c:dLbl>
          <c:idx val="0"/>
          <c:layout>
            <c:manualLayout>
              <c:x val="-0.80209258129979111"/>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3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0B626"/>
          </a:solidFill>
          <a:ln>
            <a:noFill/>
          </a:ln>
          <a:effectLst/>
        </c:spPr>
      </c:pivotFmt>
      <c:pivotFmt>
        <c:idx val="38"/>
        <c:spPr>
          <a:solidFill>
            <a:srgbClr val="FA6F8B"/>
          </a:solidFill>
          <a:ln>
            <a:noFill/>
          </a:ln>
          <a:effectLst/>
        </c:spPr>
      </c:pivotFmt>
      <c:pivotFmt>
        <c:idx val="39"/>
        <c:spPr>
          <a:solidFill>
            <a:srgbClr val="991CFB"/>
          </a:solidFill>
          <a:ln>
            <a:noFill/>
          </a:ln>
          <a:effectLst/>
        </c:spPr>
      </c:pivotFmt>
      <c:pivotFmt>
        <c:idx val="4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1"/>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2"/>
        <c:spPr>
          <a:noFill/>
          <a:ln>
            <a:noFill/>
          </a:ln>
          <a:effectLst/>
        </c:spPr>
        <c:dLbl>
          <c:idx val="0"/>
          <c:layout>
            <c:manualLayout>
              <c:x val="-0.41196562739485043"/>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3"/>
        <c:spPr>
          <a:noFill/>
          <a:ln>
            <a:noFill/>
          </a:ln>
          <a:effectLst/>
        </c:spPr>
        <c:dLbl>
          <c:idx val="0"/>
          <c:layout>
            <c:manualLayout>
              <c:x val="-0.75742801397479931"/>
              <c:y val="-4.3319196828383248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Lst>
        </c:dLbl>
      </c:pivotFmt>
      <c:pivotFmt>
        <c:idx val="44"/>
        <c:spPr>
          <a:noFill/>
          <a:ln>
            <a:noFill/>
          </a:ln>
          <a:effectLst/>
        </c:spPr>
        <c:dLbl>
          <c:idx val="0"/>
          <c:layout>
            <c:manualLayout>
              <c:x val="-0.80209258129979111"/>
              <c:y val="-4.725736721889153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5"/>
        <c:spPr>
          <a:solidFill>
            <a:srgbClr val="00B626"/>
          </a:solidFill>
          <a:ln>
            <a:noFill/>
          </a:ln>
          <a:effectLst/>
        </c:spPr>
      </c:pivotFmt>
      <c:pivotFmt>
        <c:idx val="46"/>
        <c:spPr>
          <a:noFill/>
          <a:ln>
            <a:noFill/>
          </a:ln>
          <a:effectLst/>
        </c:spPr>
        <c:dLbl>
          <c:idx val="0"/>
          <c:layout>
            <c:manualLayout>
              <c:x val="-0.38573742300267827"/>
              <c:y val="-4.4010748880428462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47"/>
        <c:spPr>
          <a:solidFill>
            <a:srgbClr val="FFC000"/>
          </a:solidFill>
          <a:ln>
            <a:noFill/>
          </a:ln>
          <a:effectLst/>
        </c:spPr>
      </c:pivotFmt>
    </c:pivotFmts>
    <c:plotArea>
      <c:layout>
        <c:manualLayout>
          <c:layoutTarget val="inner"/>
          <c:xMode val="edge"/>
          <c:yMode val="edge"/>
          <c:x val="0"/>
          <c:y val="0"/>
          <c:w val="0.91302285126907567"/>
          <c:h val="0.88445424367111669"/>
        </c:manualLayout>
      </c:layout>
      <c:barChart>
        <c:barDir val="bar"/>
        <c:grouping val="clustered"/>
        <c:varyColors val="0"/>
        <c:ser>
          <c:idx val="0"/>
          <c:order val="0"/>
          <c:tx>
            <c:strRef>
              <c:f>Pivot_Tables!$CH$6</c:f>
              <c:strCache>
                <c:ptCount val="1"/>
                <c:pt idx="0">
                  <c:v>Sum of Paid Fees</c:v>
                </c:pt>
              </c:strCache>
            </c:strRef>
          </c:tx>
          <c:spPr>
            <a:solidFill>
              <a:srgbClr val="FFC000"/>
            </a:solidFill>
            <a:ln>
              <a:noFill/>
            </a:ln>
            <a:effectLst/>
          </c:spPr>
          <c:invertIfNegative val="0"/>
          <c:dPt>
            <c:idx val="0"/>
            <c:invertIfNegative val="0"/>
            <c:bubble3D val="0"/>
            <c:spPr>
              <a:solidFill>
                <a:srgbClr val="00B626"/>
              </a:solidFill>
              <a:ln>
                <a:noFill/>
              </a:ln>
              <a:effectLst/>
            </c:spPr>
            <c:extLst>
              <c:ext xmlns:c16="http://schemas.microsoft.com/office/drawing/2014/chart" uri="{C3380CC4-5D6E-409C-BE32-E72D297353CC}">
                <c16:uniqueId val="{00000001-4F8A-41A4-9571-9116894DE433}"/>
              </c:ext>
            </c:extLst>
          </c:dPt>
          <c:dPt>
            <c:idx val="2"/>
            <c:invertIfNegative val="0"/>
            <c:bubble3D val="0"/>
            <c:spPr>
              <a:solidFill>
                <a:srgbClr val="FA6F8B"/>
              </a:solidFill>
              <a:ln>
                <a:noFill/>
              </a:ln>
              <a:effectLst/>
            </c:spPr>
            <c:extLst>
              <c:ext xmlns:c16="http://schemas.microsoft.com/office/drawing/2014/chart" uri="{C3380CC4-5D6E-409C-BE32-E72D297353CC}">
                <c16:uniqueId val="{00000003-4F8A-41A4-9571-9116894DE433}"/>
              </c:ext>
            </c:extLst>
          </c:dPt>
          <c:dPt>
            <c:idx val="3"/>
            <c:invertIfNegative val="0"/>
            <c:bubble3D val="0"/>
            <c:spPr>
              <a:solidFill>
                <a:srgbClr val="991CFB"/>
              </a:solidFill>
              <a:ln>
                <a:noFill/>
              </a:ln>
              <a:effectLst/>
            </c:spPr>
            <c:extLst>
              <c:ext xmlns:c16="http://schemas.microsoft.com/office/drawing/2014/chart" uri="{C3380CC4-5D6E-409C-BE32-E72D297353CC}">
                <c16:uniqueId val="{00000005-4F8A-41A4-9571-9116894DE433}"/>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Pivot_Tables!$CG$7:$CG$10</c:f>
              <c:strCache>
                <c:ptCount val="4"/>
                <c:pt idx="0">
                  <c:v>Abdullah</c:v>
                </c:pt>
                <c:pt idx="1">
                  <c:v>Ahmed</c:v>
                </c:pt>
                <c:pt idx="2">
                  <c:v>Mohammed</c:v>
                </c:pt>
                <c:pt idx="3">
                  <c:v>Salah</c:v>
                </c:pt>
              </c:strCache>
            </c:strRef>
          </c:cat>
          <c:val>
            <c:numRef>
              <c:f>Pivot_Tables!$CH$7:$CH$10</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6-4F8A-41A4-9571-9116894DE433}"/>
            </c:ext>
          </c:extLst>
        </c:ser>
        <c:ser>
          <c:idx val="1"/>
          <c:order val="1"/>
          <c:tx>
            <c:strRef>
              <c:f>Pivot_Tables!$CI$6</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7-4F8A-41A4-9571-9116894DE433}"/>
              </c:ext>
            </c:extLst>
          </c:dPt>
          <c:dPt>
            <c:idx val="1"/>
            <c:invertIfNegative val="0"/>
            <c:bubble3D val="0"/>
            <c:spPr>
              <a:noFill/>
              <a:ln>
                <a:noFill/>
              </a:ln>
              <a:effectLst/>
            </c:spPr>
            <c:extLst>
              <c:ext xmlns:c16="http://schemas.microsoft.com/office/drawing/2014/chart" uri="{C3380CC4-5D6E-409C-BE32-E72D297353CC}">
                <c16:uniqueId val="{00000008-4F8A-41A4-9571-9116894DE433}"/>
              </c:ext>
            </c:extLst>
          </c:dPt>
          <c:dPt>
            <c:idx val="2"/>
            <c:invertIfNegative val="0"/>
            <c:bubble3D val="0"/>
            <c:spPr>
              <a:noFill/>
              <a:ln>
                <a:noFill/>
              </a:ln>
              <a:effectLst/>
            </c:spPr>
            <c:extLst>
              <c:ext xmlns:c16="http://schemas.microsoft.com/office/drawing/2014/chart" uri="{C3380CC4-5D6E-409C-BE32-E72D297353CC}">
                <c16:uniqueId val="{00000009-4F8A-41A4-9571-9116894DE433}"/>
              </c:ext>
            </c:extLst>
          </c:dPt>
          <c:dPt>
            <c:idx val="3"/>
            <c:invertIfNegative val="0"/>
            <c:bubble3D val="0"/>
            <c:spPr>
              <a:noFill/>
              <a:ln>
                <a:noFill/>
              </a:ln>
              <a:effectLst/>
            </c:spPr>
            <c:extLst>
              <c:ext xmlns:c16="http://schemas.microsoft.com/office/drawing/2014/chart" uri="{C3380CC4-5D6E-409C-BE32-E72D297353CC}">
                <c16:uniqueId val="{0000000A-4F8A-41A4-9571-9116894DE433}"/>
              </c:ext>
            </c:extLst>
          </c:dPt>
          <c:dLbls>
            <c:dLbl>
              <c:idx val="0"/>
              <c:layout>
                <c:manualLayout>
                  <c:x val="-0.38573742300267827"/>
                  <c:y val="-4.4010748880428462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4F8A-41A4-9571-9116894DE433}"/>
                </c:ext>
              </c:extLst>
            </c:dLbl>
            <c:dLbl>
              <c:idx val="1"/>
              <c:layout>
                <c:manualLayout>
                  <c:x val="-0.41196562739485043"/>
                  <c:y val="-4.7257367218891538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4F8A-41A4-9571-9116894DE433}"/>
                </c:ext>
              </c:extLst>
            </c:dLbl>
            <c:dLbl>
              <c:idx val="2"/>
              <c:layout>
                <c:manualLayout>
                  <c:x val="-0.75742801397479931"/>
                  <c:y val="-4.3319196828383248E-2"/>
                </c:manualLayout>
              </c:layout>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349317171067143"/>
                      <c:h val="0.1314542431472166"/>
                    </c:manualLayout>
                  </c15:layout>
                </c:ext>
                <c:ext xmlns:c16="http://schemas.microsoft.com/office/drawing/2014/chart" uri="{C3380CC4-5D6E-409C-BE32-E72D297353CC}">
                  <c16:uniqueId val="{00000009-4F8A-41A4-9571-9116894DE433}"/>
                </c:ext>
              </c:extLst>
            </c:dLbl>
            <c:dLbl>
              <c:idx val="3"/>
              <c:layout>
                <c:manualLayout>
                  <c:x val="-0.80209258129979111"/>
                  <c:y val="-4.7257367218891538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4F8A-41A4-9571-9116894DE433}"/>
                </c:ext>
              </c:extLst>
            </c:dLbl>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Pivot_Tables!$CG$7:$CG$10</c:f>
              <c:strCache>
                <c:ptCount val="4"/>
                <c:pt idx="0">
                  <c:v>Abdullah</c:v>
                </c:pt>
                <c:pt idx="1">
                  <c:v>Ahmed</c:v>
                </c:pt>
                <c:pt idx="2">
                  <c:v>Mohammed</c:v>
                </c:pt>
                <c:pt idx="3">
                  <c:v>Salah</c:v>
                </c:pt>
              </c:strCache>
            </c:strRef>
          </c:cat>
          <c:val>
            <c:numRef>
              <c:f>Pivot_Tables!$CI$7:$CI$10</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B-4F8A-41A4-9571-9116894DE433}"/>
            </c:ext>
          </c:extLst>
        </c:ser>
        <c:dLbls>
          <c:showLegendKey val="0"/>
          <c:showVal val="0"/>
          <c:showCatName val="0"/>
          <c:showSerName val="0"/>
          <c:showPercent val="0"/>
          <c:showBubbleSize val="0"/>
        </c:dLbls>
        <c:gapWidth val="420"/>
        <c:overlap val="-19"/>
        <c:axId val="1638661039"/>
        <c:axId val="361899055"/>
      </c:barChart>
      <c:catAx>
        <c:axId val="1638661039"/>
        <c:scaling>
          <c:orientation val="minMax"/>
        </c:scaling>
        <c:delete val="1"/>
        <c:axPos val="l"/>
        <c:numFmt formatCode="General" sourceLinked="1"/>
        <c:majorTickMark val="none"/>
        <c:minorTickMark val="none"/>
        <c:tickLblPos val="nextTo"/>
        <c:crossAx val="361899055"/>
        <c:crosses val="autoZero"/>
        <c:auto val="1"/>
        <c:lblAlgn val="ctr"/>
        <c:lblOffset val="100"/>
        <c:noMultiLvlLbl val="0"/>
      </c:catAx>
      <c:valAx>
        <c:axId val="361899055"/>
        <c:scaling>
          <c:orientation val="minMax"/>
        </c:scaling>
        <c:delete val="1"/>
        <c:axPos val="b"/>
        <c:numFmt formatCode="[&lt;999950]0.0,&quot;K&quot;;[&lt;999950000]0.0,,&quot;M&quot;;0.0,,,&quot;B&quot;" sourceLinked="1"/>
        <c:majorTickMark val="none"/>
        <c:minorTickMark val="none"/>
        <c:tickLblPos val="nextTo"/>
        <c:crossAx val="1638661039"/>
        <c:crosses val="autoZero"/>
        <c:crossBetween val="between"/>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Dashboard.xlsx]Pivot_Tables!PivotTable22</c:name>
    <c:fmtId val="41"/>
  </c:pivotSource>
  <c:chart>
    <c:autoTitleDeleted val="1"/>
    <c:pivotFmts>
      <c:pivotFmt>
        <c:idx val="0"/>
        <c:spPr>
          <a:solidFill>
            <a:srgbClr val="991CFB"/>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1CFB"/>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rgbClr val="4958CE"/>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26651709355976E-2"/>
          <c:y val="0.4282364209946774"/>
          <c:w val="0.91549346477086324"/>
          <c:h val="0.27618335871067717"/>
        </c:manualLayout>
      </c:layout>
      <c:barChart>
        <c:barDir val="col"/>
        <c:grouping val="clustered"/>
        <c:varyColors val="0"/>
        <c:ser>
          <c:idx val="0"/>
          <c:order val="0"/>
          <c:tx>
            <c:strRef>
              <c:f>Pivot_Tables!$CU$6</c:f>
              <c:strCache>
                <c:ptCount val="1"/>
                <c:pt idx="0">
                  <c:v>Total</c:v>
                </c:pt>
              </c:strCache>
            </c:strRef>
          </c:tx>
          <c:spPr>
            <a:solidFill>
              <a:srgbClr val="991CFB"/>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rgbClr val="4958CE"/>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Pivot_Tables!$CT$7:$CT$22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Pivot_Tables!$CU$7:$CU$22</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7424-4CF5-89A0-C20C37CD3D08}"/>
            </c:ext>
          </c:extLst>
        </c:ser>
        <c:dLbls>
          <c:showLegendKey val="0"/>
          <c:showVal val="0"/>
          <c:showCatName val="0"/>
          <c:showSerName val="0"/>
          <c:showPercent val="0"/>
          <c:showBubbleSize val="0"/>
        </c:dLbls>
        <c:gapWidth val="72"/>
        <c:overlap val="-27"/>
        <c:axId val="927063391"/>
        <c:axId val="1233036399"/>
      </c:barChart>
      <c:catAx>
        <c:axId val="92706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1233036399"/>
        <c:crosses val="autoZero"/>
        <c:auto val="1"/>
        <c:lblAlgn val="ctr"/>
        <c:lblOffset val="100"/>
        <c:noMultiLvlLbl val="0"/>
      </c:catAx>
      <c:valAx>
        <c:axId val="1233036399"/>
        <c:scaling>
          <c:orientation val="minMax"/>
        </c:scaling>
        <c:delete val="1"/>
        <c:axPos val="l"/>
        <c:numFmt formatCode="[&lt;999950]0.0,&quot;K&quot;;[&lt;999950000]0.0,,&quot;M&quot;;0.0,,,&quot;B&quot;" sourceLinked="1"/>
        <c:majorTickMark val="none"/>
        <c:minorTickMark val="none"/>
        <c:tickLblPos val="nextTo"/>
        <c:crossAx val="92706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Dashboard.xlsx]Pivot_Tables!Call_Monthly</c:name>
    <c:fmtId val="60"/>
  </c:pivotSource>
  <c:chart>
    <c:autoTitleDeleted val="0"/>
    <c:pivotFmts>
      <c:pivotFmt>
        <c:idx val="0"/>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50000">
                <a:srgbClr val="F1F2FE"/>
              </a:gs>
              <a:gs pos="0">
                <a:srgbClr val="F1F2FE"/>
              </a:gs>
              <a:gs pos="0">
                <a:schemeClr val="accent1">
                  <a:lumMod val="45000"/>
                  <a:lumOff val="55000"/>
                  <a:alpha val="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0000">
                <a:srgbClr val="F1F2FE"/>
              </a:gs>
              <a:gs pos="0">
                <a:srgbClr val="F1F2FE"/>
              </a:gs>
              <a:gs pos="0">
                <a:schemeClr val="accent1">
                  <a:lumMod val="45000"/>
                  <a:lumOff val="55000"/>
                  <a:alpha val="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50000">
                <a:srgbClr val="F1F2FE"/>
              </a:gs>
              <a:gs pos="0">
                <a:srgbClr val="F1F2FE"/>
              </a:gs>
              <a:gs pos="0">
                <a:schemeClr val="accent1">
                  <a:lumMod val="45000"/>
                  <a:lumOff val="55000"/>
                  <a:alpha val="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A6F8B"/>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46000">
                <a:srgbClr val="FAFBFD"/>
              </a:gs>
              <a:gs pos="0">
                <a:schemeClr val="bg1"/>
              </a:gs>
              <a:gs pos="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Pivot_Tables!$DQ$6</c:f>
              <c:strCache>
                <c:ptCount val="1"/>
                <c:pt idx="0">
                  <c:v>Count of Month2</c:v>
                </c:pt>
              </c:strCache>
            </c:strRef>
          </c:tx>
          <c:spPr>
            <a:gradFill>
              <a:gsLst>
                <a:gs pos="46000">
                  <a:srgbClr val="FAFBFD"/>
                </a:gs>
                <a:gs pos="0">
                  <a:schemeClr val="bg1"/>
                </a:gs>
                <a:gs pos="0">
                  <a:schemeClr val="accent1">
                    <a:lumMod val="30000"/>
                    <a:lumOff val="70000"/>
                  </a:schemeClr>
                </a:gs>
              </a:gsLst>
              <a:lin ang="5400000" scaled="1"/>
            </a:gradFill>
            <a:ln>
              <a:noFill/>
            </a:ln>
            <a:effectLst/>
          </c:spPr>
          <c:cat>
            <c:strRef>
              <c:f>Pivot_Tables!$DO$7:$DO$18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Pivot_Tables!$DQ$7:$DQ$18</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57BA-4F44-A6A5-F53E775291BD}"/>
            </c:ext>
          </c:extLst>
        </c:ser>
        <c:dLbls>
          <c:showLegendKey val="0"/>
          <c:showVal val="0"/>
          <c:showCatName val="0"/>
          <c:showSerName val="0"/>
          <c:showPercent val="0"/>
          <c:showBubbleSize val="0"/>
        </c:dLbls>
        <c:axId val="115424255"/>
        <c:axId val="1139017216"/>
      </c:areaChart>
      <c:lineChart>
        <c:grouping val="standard"/>
        <c:varyColors val="0"/>
        <c:ser>
          <c:idx val="0"/>
          <c:order val="0"/>
          <c:tx>
            <c:strRef>
              <c:f>Pivot_Tables!$DP$6</c:f>
              <c:strCache>
                <c:ptCount val="1"/>
                <c:pt idx="0">
                  <c:v>Count of Month</c:v>
                </c:pt>
              </c:strCache>
            </c:strRef>
          </c:tx>
          <c:spPr>
            <a:ln w="28575" cap="rnd">
              <a:solidFill>
                <a:srgbClr val="FA6F8B"/>
              </a:solidFill>
              <a:round/>
            </a:ln>
            <a:effectLst/>
          </c:spPr>
          <c:marker>
            <c:symbol val="circle"/>
            <c:size val="5"/>
            <c:spPr>
              <a:noFill/>
              <a:ln w="9525">
                <a:noFill/>
              </a:ln>
              <a:effectLst/>
            </c:spPr>
          </c:marker>
          <c:cat>
            <c:strRef>
              <c:f>Pivot_Tables!$DO$7:$DO$18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Pivot_Tables!$DP$7:$DP$18</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57BA-4F44-A6A5-F53E775291BD}"/>
            </c:ext>
          </c:extLst>
        </c:ser>
        <c:dLbls>
          <c:showLegendKey val="0"/>
          <c:showVal val="0"/>
          <c:showCatName val="0"/>
          <c:showSerName val="0"/>
          <c:showPercent val="0"/>
          <c:showBubbleSize val="0"/>
        </c:dLbls>
        <c:marker val="1"/>
        <c:smooth val="0"/>
        <c:axId val="115424255"/>
        <c:axId val="1139017216"/>
      </c:lineChart>
      <c:catAx>
        <c:axId val="115424255"/>
        <c:scaling>
          <c:orientation val="minMax"/>
        </c:scaling>
        <c:delete val="1"/>
        <c:axPos val="b"/>
        <c:numFmt formatCode="General" sourceLinked="1"/>
        <c:majorTickMark val="none"/>
        <c:minorTickMark val="none"/>
        <c:tickLblPos val="nextTo"/>
        <c:crossAx val="1139017216"/>
        <c:crosses val="autoZero"/>
        <c:auto val="1"/>
        <c:lblAlgn val="ctr"/>
        <c:lblOffset val="100"/>
        <c:noMultiLvlLbl val="0"/>
      </c:catAx>
      <c:valAx>
        <c:axId val="1139017216"/>
        <c:scaling>
          <c:orientation val="minMax"/>
        </c:scaling>
        <c:delete val="1"/>
        <c:axPos val="l"/>
        <c:numFmt formatCode="General" sourceLinked="1"/>
        <c:majorTickMark val="none"/>
        <c:minorTickMark val="none"/>
        <c:tickLblPos val="nextTo"/>
        <c:crossAx val="11542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Dashboard.xlsx]Pivot_Tables!Adv_Monthly</c:name>
    <c:fmtId val="6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25828310820844E-2"/>
          <c:y val="0.33242838307904249"/>
          <c:w val="0.70103311028486892"/>
          <c:h val="0.49992460328524829"/>
        </c:manualLayout>
      </c:layout>
      <c:lineChart>
        <c:grouping val="standard"/>
        <c:varyColors val="0"/>
        <c:ser>
          <c:idx val="0"/>
          <c:order val="0"/>
          <c:tx>
            <c:strRef>
              <c:f>Pivot_Tables!$DX$6:$DX$7</c:f>
              <c:strCache>
                <c:ptCount val="1"/>
                <c:pt idx="0">
                  <c:v>AD01-9361</c:v>
                </c:pt>
              </c:strCache>
            </c:strRef>
          </c:tx>
          <c:spPr>
            <a:ln w="12700" cap="rnd">
              <a:solidFill>
                <a:srgbClr val="0AEAE0"/>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Pivot_Tables!$DX$8:$DX$19</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51C1-4AE9-B24B-EE40A5297C74}"/>
            </c:ext>
          </c:extLst>
        </c:ser>
        <c:ser>
          <c:idx val="1"/>
          <c:order val="1"/>
          <c:tx>
            <c:strRef>
              <c:f>Pivot_Tables!$DY$6:$DY$7</c:f>
              <c:strCache>
                <c:ptCount val="1"/>
                <c:pt idx="0">
                  <c:v>AD01-9362</c:v>
                </c:pt>
              </c:strCache>
            </c:strRef>
          </c:tx>
          <c:spPr>
            <a:ln w="12700" cap="rnd">
              <a:solidFill>
                <a:srgbClr val="991CFB"/>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Pivot_Tables!$DY$8:$DY$19</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51C1-4AE9-B24B-EE40A5297C74}"/>
            </c:ext>
          </c:extLst>
        </c:ser>
        <c:ser>
          <c:idx val="2"/>
          <c:order val="2"/>
          <c:tx>
            <c:strRef>
              <c:f>Pivot_Tables!$DZ$6:$DZ$7</c:f>
              <c:strCache>
                <c:ptCount val="1"/>
                <c:pt idx="0">
                  <c:v>AD01-9363</c:v>
                </c:pt>
              </c:strCache>
            </c:strRef>
          </c:tx>
          <c:spPr>
            <a:ln w="12700" cap="rnd">
              <a:solidFill>
                <a:srgbClr val="FFC000"/>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Pivot_Tables!$DZ$8:$DZ$19</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51C1-4AE9-B24B-EE40A5297C74}"/>
            </c:ext>
          </c:extLst>
        </c:ser>
        <c:ser>
          <c:idx val="3"/>
          <c:order val="3"/>
          <c:tx>
            <c:strRef>
              <c:f>Pivot_Tables!$EA$6:$EA$7</c:f>
              <c:strCache>
                <c:ptCount val="1"/>
                <c:pt idx="0">
                  <c:v>AD01-9364</c:v>
                </c:pt>
              </c:strCache>
            </c:strRef>
          </c:tx>
          <c:spPr>
            <a:ln w="12700" cap="rnd">
              <a:solidFill>
                <a:srgbClr val="FA6F8B"/>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Pivot_Tables!$EA$8:$EA$19</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51C1-4AE9-B24B-EE40A5297C74}"/>
            </c:ext>
          </c:extLst>
        </c:ser>
        <c:ser>
          <c:idx val="4"/>
          <c:order val="4"/>
          <c:tx>
            <c:strRef>
              <c:f>Pivot_Tables!$EB$6:$EB$7</c:f>
              <c:strCache>
                <c:ptCount val="1"/>
                <c:pt idx="0">
                  <c:v>AD01-9365</c:v>
                </c:pt>
              </c:strCache>
            </c:strRef>
          </c:tx>
          <c:spPr>
            <a:ln w="12700" cap="rnd">
              <a:solidFill>
                <a:srgbClr val="00B626"/>
              </a:solidFill>
              <a:round/>
            </a:ln>
            <a:effectLst/>
          </c:spPr>
          <c:marker>
            <c:symbol val="none"/>
          </c:marker>
          <c:cat>
            <c:strRef>
              <c:f>Pivot_Tables!$DW$8:$DW$19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Pivot_Tables!$EB$8:$EB$19</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5-51C1-4AE9-B24B-EE40A5297C74}"/>
            </c:ext>
          </c:extLst>
        </c:ser>
        <c:dLbls>
          <c:showLegendKey val="0"/>
          <c:showVal val="0"/>
          <c:showCatName val="0"/>
          <c:showSerName val="0"/>
          <c:showPercent val="0"/>
          <c:showBubbleSize val="0"/>
        </c:dLbls>
        <c:smooth val="0"/>
        <c:axId val="156530656"/>
        <c:axId val="762949280"/>
      </c:lineChart>
      <c:catAx>
        <c:axId val="1565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762949280"/>
        <c:crosses val="autoZero"/>
        <c:auto val="1"/>
        <c:lblAlgn val="ctr"/>
        <c:lblOffset val="100"/>
        <c:noMultiLvlLbl val="0"/>
      </c:catAx>
      <c:valAx>
        <c:axId val="762949280"/>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156530656"/>
        <c:crosses val="autoZero"/>
        <c:crossBetween val="between"/>
      </c:valAx>
      <c:spPr>
        <a:noFill/>
        <a:ln>
          <a:noFill/>
        </a:ln>
        <a:effectLst>
          <a:softEdge rad="127000"/>
        </a:effectLst>
      </c:spPr>
    </c:plotArea>
    <c:legend>
      <c:legendPos val="r"/>
      <c:layout>
        <c:manualLayout>
          <c:xMode val="edge"/>
          <c:yMode val="edge"/>
          <c:x val="0.80592901023512831"/>
          <c:y val="0.32715232014184825"/>
          <c:w val="0.16519318101070393"/>
          <c:h val="0.5870103694666635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a:softEdge rad="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Dashboard.xlsx]Pivot_Tables!PivotTable6</c:name>
    <c:fmtId val="3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noFill/>
          </a:ln>
          <a:effectLst/>
        </c:spPr>
      </c:pivotFmt>
      <c:pivotFmt>
        <c:idx val="2"/>
        <c:spPr>
          <a:solidFill>
            <a:srgbClr val="FA6F8B"/>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noFill/>
          </a:ln>
          <a:effectLst/>
        </c:spPr>
      </c:pivotFmt>
      <c:pivotFmt>
        <c:idx val="5"/>
        <c:spPr>
          <a:solidFill>
            <a:srgbClr val="FA6F8B"/>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noFill/>
          </a:ln>
          <a:effectLst/>
        </c:spPr>
      </c:pivotFmt>
      <c:pivotFmt>
        <c:idx val="8"/>
        <c:spPr>
          <a:solidFill>
            <a:srgbClr val="FA6F8B"/>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noFill/>
          </a:ln>
          <a:effectLst/>
        </c:spPr>
      </c:pivotFmt>
      <c:pivotFmt>
        <c:idx val="11"/>
        <c:spPr>
          <a:solidFill>
            <a:srgbClr val="FA6F8B"/>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lumMod val="95000"/>
            </a:schemeClr>
          </a:solidFill>
          <a:ln w="19050">
            <a:noFill/>
          </a:ln>
          <a:effectLst/>
        </c:spPr>
      </c:pivotFmt>
      <c:pivotFmt>
        <c:idx val="14"/>
        <c:spPr>
          <a:solidFill>
            <a:srgbClr val="FA6F8B"/>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lumMod val="95000"/>
            </a:schemeClr>
          </a:solidFill>
          <a:ln w="19050">
            <a:noFill/>
          </a:ln>
          <a:effectLst/>
        </c:spPr>
      </c:pivotFmt>
      <c:pivotFmt>
        <c:idx val="17"/>
        <c:spPr>
          <a:solidFill>
            <a:srgbClr val="FA6F8B"/>
          </a:solidFill>
          <a:ln w="19050">
            <a:noFill/>
          </a:ln>
          <a:effectLst/>
        </c:spPr>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434343"/>
          </a:solidFill>
          <a:ln w="19050">
            <a:solidFill>
              <a:schemeClr val="tx1"/>
            </a:solidFill>
          </a:ln>
          <a:effectLst/>
        </c:spPr>
      </c:pivotFmt>
      <c:pivotFmt>
        <c:idx val="20"/>
        <c:spPr>
          <a:solidFill>
            <a:srgbClr val="81FB68"/>
          </a:solidFill>
          <a:ln w="19050">
            <a:no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40F1AC"/>
          </a:solidFill>
          <a:ln w="19050">
            <a:solidFill>
              <a:srgbClr val="40F1AC"/>
            </a:solidFill>
          </a:ln>
          <a:effectLst/>
        </c:spPr>
      </c:pivotFmt>
      <c:pivotFmt>
        <c:idx val="23"/>
        <c:spPr>
          <a:solidFill>
            <a:schemeClr val="tx1">
              <a:lumMod val="75000"/>
              <a:lumOff val="25000"/>
            </a:schemeClr>
          </a:solidFill>
          <a:ln w="19050">
            <a:solidFill>
              <a:schemeClr val="tx1">
                <a:lumMod val="75000"/>
                <a:lumOff val="25000"/>
              </a:schemeClr>
            </a:solidFill>
          </a:ln>
          <a:effectLst/>
        </c:spPr>
      </c:pivotFmt>
    </c:pivotFmts>
    <c:plotArea>
      <c:layout/>
      <c:doughnutChart>
        <c:varyColors val="1"/>
        <c:ser>
          <c:idx val="0"/>
          <c:order val="0"/>
          <c:tx>
            <c:strRef>
              <c:f>Pivot_Tables!$AD$4</c:f>
              <c:strCache>
                <c:ptCount val="1"/>
                <c:pt idx="0">
                  <c:v>Total</c:v>
                </c:pt>
              </c:strCache>
            </c:strRef>
          </c:tx>
          <c:dPt>
            <c:idx val="0"/>
            <c:bubble3D val="0"/>
            <c:spPr>
              <a:solidFill>
                <a:srgbClr val="40F1AC"/>
              </a:solidFill>
              <a:ln w="19050">
                <a:solidFill>
                  <a:srgbClr val="40F1AC"/>
                </a:solidFill>
              </a:ln>
              <a:effectLst/>
            </c:spPr>
            <c:extLst>
              <c:ext xmlns:c16="http://schemas.microsoft.com/office/drawing/2014/chart" uri="{C3380CC4-5D6E-409C-BE32-E72D297353CC}">
                <c16:uniqueId val="{00000001-BB7D-43CA-B598-03E1303F11CC}"/>
              </c:ext>
            </c:extLst>
          </c:dPt>
          <c:dPt>
            <c:idx val="1"/>
            <c:bubble3D val="0"/>
            <c:spPr>
              <a:solidFill>
                <a:schemeClr val="tx1">
                  <a:lumMod val="75000"/>
                  <a:lumOff val="25000"/>
                </a:schemeClr>
              </a:solidFill>
              <a:ln w="19050">
                <a:solidFill>
                  <a:schemeClr val="tx1">
                    <a:lumMod val="75000"/>
                    <a:lumOff val="25000"/>
                  </a:schemeClr>
                </a:solidFill>
              </a:ln>
              <a:effectLst/>
            </c:spPr>
            <c:extLst>
              <c:ext xmlns:c16="http://schemas.microsoft.com/office/drawing/2014/chart" uri="{C3380CC4-5D6E-409C-BE32-E72D297353CC}">
                <c16:uniqueId val="{00000003-BB7D-43CA-B598-03E1303F11CC}"/>
              </c:ext>
            </c:extLst>
          </c:dPt>
          <c:cat>
            <c:strRef>
              <c:f>Pivot_Tables!$AC$5:$AC$7</c:f>
              <c:strCache>
                <c:ptCount val="2"/>
                <c:pt idx="0">
                  <c:v>Paid</c:v>
                </c:pt>
                <c:pt idx="1">
                  <c:v>Not Paid</c:v>
                </c:pt>
              </c:strCache>
            </c:strRef>
          </c:cat>
          <c:val>
            <c:numRef>
              <c:f>Pivot_Tables!$AD$5:$AD$7</c:f>
              <c:numCache>
                <c:formatCode>General</c:formatCode>
                <c:ptCount val="2"/>
                <c:pt idx="0">
                  <c:v>926</c:v>
                </c:pt>
                <c:pt idx="1">
                  <c:v>311</c:v>
                </c:pt>
              </c:numCache>
            </c:numRef>
          </c:val>
          <c:extLst>
            <c:ext xmlns:c16="http://schemas.microsoft.com/office/drawing/2014/chart" uri="{C3380CC4-5D6E-409C-BE32-E72D297353CC}">
              <c16:uniqueId val="{00000004-BB7D-43CA-B598-03E1303F11CC}"/>
            </c:ext>
          </c:extLst>
        </c:ser>
        <c:dLbls>
          <c:showLegendKey val="0"/>
          <c:showVal val="0"/>
          <c:showCatName val="0"/>
          <c:showSerName val="0"/>
          <c:showPercent val="0"/>
          <c:showBubbleSize val="0"/>
          <c:showLeaderLines val="1"/>
        </c:dLbls>
        <c:firstSliceAng val="0"/>
        <c:holeSize val="80"/>
      </c:doughnutChart>
      <c:spPr>
        <a:noFill/>
        <a:ln>
          <a:noFill/>
        </a:ln>
        <a:effectLst>
          <a:glow>
            <a:schemeClr val="accent1"/>
          </a:glo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571500"/>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Dashboard.xlsx]Pivot_Tables!Training _Sales</c:name>
    <c:fmtId val="72"/>
  </c:pivotSource>
  <c:chart>
    <c:autoTitleDeleted val="1"/>
    <c:pivotFmts>
      <c:pivotFmt>
        <c:idx val="0"/>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62238749397E-2"/>
          <c:y val="0.21100700643439688"/>
          <c:w val="0.93888887552250122"/>
          <c:h val="0.48449322140671003"/>
        </c:manualLayout>
      </c:layout>
      <c:barChart>
        <c:barDir val="col"/>
        <c:grouping val="clustered"/>
        <c:varyColors val="0"/>
        <c:ser>
          <c:idx val="0"/>
          <c:order val="0"/>
          <c:tx>
            <c:strRef>
              <c:f>Pivot_Tables!$EK$6</c:f>
              <c:strCache>
                <c:ptCount val="1"/>
                <c:pt idx="0">
                  <c:v>Total</c:v>
                </c:pt>
              </c:strCache>
            </c:strRef>
          </c:tx>
          <c:spPr>
            <a:solidFill>
              <a:srgbClr val="991CFB"/>
            </a:solidFill>
            <a:ln>
              <a:noFill/>
            </a:ln>
            <a:effectLst/>
          </c:spPr>
          <c:invertIfNegative val="0"/>
          <c:cat>
            <c:multiLvlStrRef>
              <c:f>Pivot_Tables!$EJ$7:$EJ$25</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Pivot_Tables!$EK$7:$EK$25</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6429-4AD3-8460-067A81D3CACA}"/>
            </c:ext>
          </c:extLst>
        </c:ser>
        <c:dLbls>
          <c:showLegendKey val="0"/>
          <c:showVal val="0"/>
          <c:showCatName val="0"/>
          <c:showSerName val="0"/>
          <c:showPercent val="0"/>
          <c:showBubbleSize val="0"/>
        </c:dLbls>
        <c:gapWidth val="219"/>
        <c:overlap val="-27"/>
        <c:axId val="143366495"/>
        <c:axId val="1672559136"/>
      </c:barChart>
      <c:catAx>
        <c:axId val="14336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559136"/>
        <c:crosses val="autoZero"/>
        <c:auto val="1"/>
        <c:lblAlgn val="ctr"/>
        <c:lblOffset val="100"/>
        <c:noMultiLvlLbl val="0"/>
      </c:catAx>
      <c:valAx>
        <c:axId val="1672559136"/>
        <c:scaling>
          <c:orientation val="minMax"/>
        </c:scaling>
        <c:delete val="1"/>
        <c:axPos val="l"/>
        <c:numFmt formatCode="[&lt;999950]0.0,&quot;K&quot;;[&lt;999950000]0.0,,&quot;M&quot;;0.0,,,&quot;B&quot;" sourceLinked="1"/>
        <c:majorTickMark val="none"/>
        <c:minorTickMark val="none"/>
        <c:tickLblPos val="nextTo"/>
        <c:crossAx val="14336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Dashboard.xlsx]Pivot_Tables!PivotTable19</c:name>
    <c:fmtId val="82"/>
  </c:pivotSource>
  <c:chart>
    <c:autoTitleDeleted val="0"/>
    <c:pivotFmts>
      <c:pivotFmt>
        <c:idx val="0"/>
        <c:spPr>
          <a:solidFill>
            <a:schemeClr val="accent1"/>
          </a:solidFill>
          <a:ln w="12700"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Pivot_Tables!$EP$6:$EP$7</c:f>
              <c:strCache>
                <c:ptCount val="1"/>
                <c:pt idx="0">
                  <c:v>BE</c:v>
                </c:pt>
              </c:strCache>
            </c:strRef>
          </c:tx>
          <c:spPr>
            <a:ln w="12700" cap="rnd">
              <a:solidFill>
                <a:srgbClr val="FFCC00"/>
              </a:solidFill>
              <a:round/>
            </a:ln>
            <a:effectLst/>
          </c:spPr>
          <c:marker>
            <c:symbol val="none"/>
          </c:marker>
          <c:cat>
            <c:strRef>
              <c:f>Pivot_Tables!$EO$8:$EO$23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Pivot_Tables!$EP$8:$EP$23</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CF27-451B-A429-87A0B048D9CA}"/>
            </c:ext>
          </c:extLst>
        </c:ser>
        <c:ser>
          <c:idx val="1"/>
          <c:order val="1"/>
          <c:tx>
            <c:strRef>
              <c:f>Pivot_Tables!$EQ$6:$EQ$7</c:f>
              <c:strCache>
                <c:ptCount val="1"/>
                <c:pt idx="0">
                  <c:v>CNI</c:v>
                </c:pt>
              </c:strCache>
            </c:strRef>
          </c:tx>
          <c:spPr>
            <a:ln w="12700" cap="rnd">
              <a:solidFill>
                <a:srgbClr val="0AEAE0"/>
              </a:solidFill>
              <a:round/>
            </a:ln>
            <a:effectLst/>
          </c:spPr>
          <c:marker>
            <c:symbol val="none"/>
          </c:marker>
          <c:cat>
            <c:strRef>
              <c:f>Pivot_Tables!$EO$8:$EO$23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Pivot_Tables!$EQ$8:$EQ$23</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7-64A3-45D9-AD85-A951C0689298}"/>
            </c:ext>
          </c:extLst>
        </c:ser>
        <c:ser>
          <c:idx val="2"/>
          <c:order val="2"/>
          <c:tx>
            <c:strRef>
              <c:f>Pivot_Tables!$ER$6:$ER$7</c:f>
              <c:strCache>
                <c:ptCount val="1"/>
                <c:pt idx="0">
                  <c:v>FC</c:v>
                </c:pt>
              </c:strCache>
            </c:strRef>
          </c:tx>
          <c:spPr>
            <a:ln w="12700" cap="rnd">
              <a:solidFill>
                <a:srgbClr val="FA6F8B"/>
              </a:solidFill>
              <a:round/>
            </a:ln>
            <a:effectLst/>
          </c:spPr>
          <c:marker>
            <c:symbol val="none"/>
          </c:marker>
          <c:cat>
            <c:strRef>
              <c:f>Pivot_Tables!$EO$8:$EO$23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Pivot_Tables!$ER$8:$ER$23</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C-64A3-45D9-AD85-A951C0689298}"/>
            </c:ext>
          </c:extLst>
        </c:ser>
        <c:ser>
          <c:idx val="3"/>
          <c:order val="3"/>
          <c:tx>
            <c:strRef>
              <c:f>Pivot_Tables!$ES$6:$ES$7</c:f>
              <c:strCache>
                <c:ptCount val="1"/>
                <c:pt idx="0">
                  <c:v>GK</c:v>
                </c:pt>
              </c:strCache>
            </c:strRef>
          </c:tx>
          <c:spPr>
            <a:ln w="12700" cap="rnd">
              <a:solidFill>
                <a:srgbClr val="FA6F8B"/>
              </a:solidFill>
              <a:round/>
            </a:ln>
            <a:effectLst/>
          </c:spPr>
          <c:marker>
            <c:symbol val="none"/>
          </c:marker>
          <c:cat>
            <c:strRef>
              <c:f>Pivot_Tables!$EO$8:$EO$23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Pivot_Tables!$ES$8:$ES$23</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9-D5CB-4567-B0E5-8EE8923D5ACE}"/>
            </c:ext>
          </c:extLst>
        </c:ser>
        <c:dLbls>
          <c:showLegendKey val="0"/>
          <c:showVal val="0"/>
          <c:showCatName val="0"/>
          <c:showSerName val="0"/>
          <c:showPercent val="0"/>
          <c:showBubbleSize val="0"/>
        </c:dLbls>
        <c:smooth val="0"/>
        <c:axId val="776548256"/>
        <c:axId val="21577088"/>
      </c:lineChart>
      <c:catAx>
        <c:axId val="77654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21577088"/>
        <c:crosses val="autoZero"/>
        <c:auto val="1"/>
        <c:lblAlgn val="ctr"/>
        <c:lblOffset val="100"/>
        <c:noMultiLvlLbl val="0"/>
      </c:catAx>
      <c:valAx>
        <c:axId val="21577088"/>
        <c:scaling>
          <c:orientation val="minMax"/>
        </c:scaling>
        <c:delete val="0"/>
        <c:axPos val="l"/>
        <c:majorGridlines>
          <c:spPr>
            <a:ln w="6350" cap="flat" cmpd="sng" algn="ctr">
              <a:solidFill>
                <a:schemeClr val="bg2">
                  <a:lumMod val="90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crossAx val="776548256"/>
        <c:crosses val="autoZero"/>
        <c:crossBetween val="between"/>
      </c:valAx>
      <c:spPr>
        <a:noFill/>
        <a:ln>
          <a:noFill/>
        </a:ln>
        <a:effectLst/>
      </c:spPr>
    </c:plotArea>
    <c:legend>
      <c:legendPos val="b"/>
      <c:layout>
        <c:manualLayout>
          <c:xMode val="edge"/>
          <c:yMode val="edge"/>
          <c:x val="0.56840578528412888"/>
          <c:y val="0.90058725196640743"/>
          <c:w val="0.39242968413597124"/>
          <c:h val="9.94127061287824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Pivot_Tables!$DE$6</c:f>
              <c:strCache>
                <c:ptCount val="1"/>
                <c:pt idx="0">
                  <c:v>Youtube Channel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052D-4B4F-8233-CF5BB9E7953D}"/>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052D-4B4F-8233-CF5BB9E7953D}"/>
              </c:ext>
            </c:extLst>
          </c:dPt>
          <c:cat>
            <c:strRef>
              <c:f>Pivot_Tables!$DD$7:$DD$8</c:f>
              <c:strCache>
                <c:ptCount val="2"/>
                <c:pt idx="0">
                  <c:v>Actual</c:v>
                </c:pt>
                <c:pt idx="1">
                  <c:v>The Difference to reach the highest amount+10B</c:v>
                </c:pt>
              </c:strCache>
            </c:strRef>
          </c:cat>
          <c:val>
            <c:numRef>
              <c:f>Pivot_Tables!$DE$7:$DE$8</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052D-4B4F-8233-CF5BB9E7953D}"/>
            </c:ext>
          </c:extLst>
        </c:ser>
        <c:ser>
          <c:idx val="1"/>
          <c:order val="1"/>
          <c:tx>
            <c:strRef>
              <c:f>Pivot_Tables!$DF$6</c:f>
              <c:strCache>
                <c:ptCount val="1"/>
                <c:pt idx="0">
                  <c:v>Google Ad</c:v>
                </c:pt>
              </c:strCache>
            </c:strRef>
          </c:tx>
          <c:dPt>
            <c:idx val="0"/>
            <c:bubble3D val="0"/>
            <c:spPr>
              <a:solidFill>
                <a:srgbClr val="FA6F8B"/>
              </a:solidFill>
              <a:ln w="19050">
                <a:solidFill>
                  <a:schemeClr val="lt1"/>
                </a:solidFill>
              </a:ln>
              <a:effectLst/>
            </c:spPr>
            <c:extLst>
              <c:ext xmlns:c16="http://schemas.microsoft.com/office/drawing/2014/chart" uri="{C3380CC4-5D6E-409C-BE32-E72D297353CC}">
                <c16:uniqueId val="{00000006-052D-4B4F-8233-CF5BB9E7953D}"/>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052D-4B4F-8233-CF5BB9E7953D}"/>
              </c:ext>
            </c:extLst>
          </c:dPt>
          <c:cat>
            <c:strRef>
              <c:f>Pivot_Tables!$DD$7:$DD$8</c:f>
              <c:strCache>
                <c:ptCount val="2"/>
                <c:pt idx="0">
                  <c:v>Actual</c:v>
                </c:pt>
                <c:pt idx="1">
                  <c:v>The Difference to reach the highest amount+10B</c:v>
                </c:pt>
              </c:strCache>
            </c:strRef>
          </c:cat>
          <c:val>
            <c:numRef>
              <c:f>Pivot_Tables!$DF$7:$DF$8</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052D-4B4F-8233-CF5BB9E7953D}"/>
            </c:ext>
          </c:extLst>
        </c:ser>
        <c:ser>
          <c:idx val="2"/>
          <c:order val="2"/>
          <c:tx>
            <c:strRef>
              <c:f>Pivot_Tables!$DG$6</c:f>
              <c:strCache>
                <c:ptCount val="1"/>
                <c:pt idx="0">
                  <c:v>WhatsApp</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B-052D-4B4F-8233-CF5BB9E7953D}"/>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052D-4B4F-8233-CF5BB9E7953D}"/>
              </c:ext>
            </c:extLst>
          </c:dPt>
          <c:cat>
            <c:strRef>
              <c:f>Pivot_Tables!$DD$7:$DD$8</c:f>
              <c:strCache>
                <c:ptCount val="2"/>
                <c:pt idx="0">
                  <c:v>Actual</c:v>
                </c:pt>
                <c:pt idx="1">
                  <c:v>The Difference to reach the highest amount+10B</c:v>
                </c:pt>
              </c:strCache>
            </c:strRef>
          </c:cat>
          <c:val>
            <c:numRef>
              <c:f>Pivot_Tables!$DG$7:$DG$8</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052D-4B4F-8233-CF5BB9E7953D}"/>
            </c:ext>
          </c:extLst>
        </c:ser>
        <c:ser>
          <c:idx val="3"/>
          <c:order val="3"/>
          <c:tx>
            <c:strRef>
              <c:f>Pivot_Tables!$DH$6</c:f>
              <c:strCache>
                <c:ptCount val="1"/>
                <c:pt idx="0">
                  <c:v>Company Website</c:v>
                </c:pt>
              </c:strCache>
            </c:strRef>
          </c:tx>
          <c:dPt>
            <c:idx val="0"/>
            <c:bubble3D val="0"/>
            <c:spPr>
              <a:solidFill>
                <a:srgbClr val="0CF1E3"/>
              </a:solidFill>
              <a:ln w="19050">
                <a:solidFill>
                  <a:schemeClr val="lt1"/>
                </a:solidFill>
              </a:ln>
              <a:effectLst/>
            </c:spPr>
            <c:extLst>
              <c:ext xmlns:c16="http://schemas.microsoft.com/office/drawing/2014/chart" uri="{C3380CC4-5D6E-409C-BE32-E72D297353CC}">
                <c16:uniqueId val="{00000010-052D-4B4F-8233-CF5BB9E7953D}"/>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052D-4B4F-8233-CF5BB9E7953D}"/>
              </c:ext>
            </c:extLst>
          </c:dPt>
          <c:cat>
            <c:strRef>
              <c:f>Pivot_Tables!$DD$7:$DD$8</c:f>
              <c:strCache>
                <c:ptCount val="2"/>
                <c:pt idx="0">
                  <c:v>Actual</c:v>
                </c:pt>
                <c:pt idx="1">
                  <c:v>The Difference to reach the highest amount+10B</c:v>
                </c:pt>
              </c:strCache>
            </c:strRef>
          </c:cat>
          <c:val>
            <c:numRef>
              <c:f>Pivot_Tables!$DH$7:$DH$8</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052D-4B4F-8233-CF5BB9E7953D}"/>
            </c:ext>
          </c:extLst>
        </c:ser>
        <c:ser>
          <c:idx val="4"/>
          <c:order val="4"/>
          <c:tx>
            <c:strRef>
              <c:f>Pivot_Tables!$DI$6</c:f>
              <c:strCache>
                <c:ptCount val="1"/>
                <c:pt idx="0">
                  <c:v>Facebook Page</c:v>
                </c:pt>
              </c:strCache>
            </c:strRef>
          </c:tx>
          <c:dPt>
            <c:idx val="0"/>
            <c:bubble3D val="0"/>
            <c:spPr>
              <a:solidFill>
                <a:srgbClr val="991CFB"/>
              </a:solidFill>
              <a:ln w="19050">
                <a:solidFill>
                  <a:schemeClr val="lt1"/>
                </a:solidFill>
              </a:ln>
              <a:effectLst/>
            </c:spPr>
            <c:extLst>
              <c:ext xmlns:c16="http://schemas.microsoft.com/office/drawing/2014/chart" uri="{C3380CC4-5D6E-409C-BE32-E72D297353CC}">
                <c16:uniqueId val="{00000015-052D-4B4F-8233-CF5BB9E7953D}"/>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052D-4B4F-8233-CF5BB9E7953D}"/>
              </c:ext>
            </c:extLst>
          </c:dPt>
          <c:cat>
            <c:strRef>
              <c:f>Pivot_Tables!$DD$7:$DD$8</c:f>
              <c:strCache>
                <c:ptCount val="2"/>
                <c:pt idx="0">
                  <c:v>Actual</c:v>
                </c:pt>
                <c:pt idx="1">
                  <c:v>The Difference to reach the highest amount+10B</c:v>
                </c:pt>
              </c:strCache>
            </c:strRef>
          </c:cat>
          <c:val>
            <c:numRef>
              <c:f>Pivot_Tables!$DI$7:$DI$8</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052D-4B4F-8233-CF5BB9E7953D}"/>
            </c:ext>
          </c:extLst>
        </c:ser>
        <c:ser>
          <c:idx val="5"/>
          <c:order val="5"/>
          <c:tx>
            <c:strRef>
              <c:f>Pivot_Tables!$DJ$6</c:f>
              <c:strCache>
                <c:ptCount val="1"/>
                <c:pt idx="0">
                  <c:v>Television Ad</c:v>
                </c:pt>
              </c:strCache>
            </c:strRef>
          </c:tx>
          <c:spPr>
            <a:solidFill>
              <a:srgbClr val="8D7EF3"/>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052D-4B4F-8233-CF5BB9E7953D}"/>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052D-4B4F-8233-CF5BB9E7953D}"/>
              </c:ext>
            </c:extLst>
          </c:dPt>
          <c:cat>
            <c:strRef>
              <c:f>Pivot_Tables!$DD$7:$DD$8</c:f>
              <c:strCache>
                <c:ptCount val="2"/>
                <c:pt idx="0">
                  <c:v>Actual</c:v>
                </c:pt>
                <c:pt idx="1">
                  <c:v>The Difference to reach the highest amount+10B</c:v>
                </c:pt>
              </c:strCache>
            </c:strRef>
          </c:cat>
          <c:val>
            <c:numRef>
              <c:f>Pivot_Tables!$DJ$7:$DJ$8</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052D-4B4F-8233-CF5BB9E7953D}"/>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Dashboard.xlsx]Pivot_Tables!PivotTable13</c:name>
    <c:fmtId val="32"/>
  </c:pivotSource>
  <c:chart>
    <c:autoTitleDeleted val="1"/>
    <c:pivotFmts>
      <c:pivotFmt>
        <c:idx val="0"/>
        <c:spPr>
          <a:solidFill>
            <a:srgbClr val="0AEAE0">
              <a:alpha val="13000"/>
            </a:srgbClr>
          </a:solidFill>
          <a:ln w="25400">
            <a:solidFill>
              <a:srgbClr val="7030A0">
                <a:alpha val="42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25400">
            <a:solidFill>
              <a:srgbClr val="7030A0">
                <a:alpha val="42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000"/>
            </a:srgbClr>
          </a:solidFill>
          <a:ln w="25400">
            <a:solidFill>
              <a:srgbClr val="7030A0">
                <a:alpha val="42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AEAE0">
              <a:alpha val="13000"/>
            </a:srgbClr>
          </a:solidFill>
          <a:ln w="25400">
            <a:solidFill>
              <a:srgbClr val="7030A0">
                <a:alpha val="42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40F1AC"/>
              </a:gs>
              <a:gs pos="67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40F1A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40F1A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45417437863563"/>
          <c:y val="0.1199226237984263"/>
          <c:w val="0.64010609465891077"/>
          <c:h val="0.77384392702702987"/>
        </c:manualLayout>
      </c:layout>
      <c:radarChart>
        <c:radarStyle val="filled"/>
        <c:varyColors val="0"/>
        <c:ser>
          <c:idx val="0"/>
          <c:order val="0"/>
          <c:tx>
            <c:strRef>
              <c:f>Pivot_Tables!$AU$4</c:f>
              <c:strCache>
                <c:ptCount val="1"/>
                <c:pt idx="0">
                  <c:v>Total</c:v>
                </c:pt>
              </c:strCache>
            </c:strRef>
          </c:tx>
          <c:spPr>
            <a:gradFill>
              <a:gsLst>
                <a:gs pos="0">
                  <a:srgbClr val="40F1A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40F1AC"/>
              </a:solidFill>
            </a:ln>
            <a:effectLst/>
          </c:spPr>
          <c:cat>
            <c:strRef>
              <c:f>Pivot_Tables!$AT$5:$AT$13</c:f>
              <c:strCache>
                <c:ptCount val="8"/>
                <c:pt idx="0">
                  <c:v>A1</c:v>
                </c:pt>
                <c:pt idx="1">
                  <c:v>A2</c:v>
                </c:pt>
                <c:pt idx="2">
                  <c:v>A4</c:v>
                </c:pt>
                <c:pt idx="3">
                  <c:v>A7</c:v>
                </c:pt>
                <c:pt idx="4">
                  <c:v>B12</c:v>
                </c:pt>
                <c:pt idx="5">
                  <c:v>B13</c:v>
                </c:pt>
                <c:pt idx="6">
                  <c:v>B18</c:v>
                </c:pt>
                <c:pt idx="7">
                  <c:v>C8</c:v>
                </c:pt>
              </c:strCache>
            </c:strRef>
          </c:cat>
          <c:val>
            <c:numRef>
              <c:f>Pivot_Tables!$AU$5:$AU$13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2B57-4A12-8423-F71A79F58DD6}"/>
            </c:ext>
          </c:extLst>
        </c:ser>
        <c:dLbls>
          <c:showLegendKey val="0"/>
          <c:showVal val="0"/>
          <c:showCatName val="0"/>
          <c:showSerName val="0"/>
          <c:showPercent val="0"/>
          <c:showBubbleSize val="0"/>
        </c:dLbls>
        <c:axId val="338878575"/>
        <c:axId val="1244985391"/>
      </c:radarChart>
      <c:catAx>
        <c:axId val="338878575"/>
        <c:scaling>
          <c:orientation val="minMax"/>
        </c:scaling>
        <c:delete val="0"/>
        <c:axPos val="b"/>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4985391"/>
        <c:crosses val="autoZero"/>
        <c:auto val="1"/>
        <c:lblAlgn val="ctr"/>
        <c:lblOffset val="100"/>
        <c:noMultiLvlLbl val="0"/>
      </c:catAx>
      <c:valAx>
        <c:axId val="1244985391"/>
        <c:scaling>
          <c:orientation val="minMax"/>
        </c:scaling>
        <c:delete val="1"/>
        <c:axPos val="l"/>
        <c:majorGridlines>
          <c:spPr>
            <a:ln w="3175" cap="flat" cmpd="sng" algn="ctr">
              <a:solidFill>
                <a:srgbClr val="F1F2FE">
                  <a:alpha val="51000"/>
                </a:srgbClr>
              </a:solidFill>
              <a:round/>
            </a:ln>
            <a:effectLst/>
          </c:spPr>
        </c:majorGridlines>
        <c:numFmt formatCode="General" sourceLinked="1"/>
        <c:majorTickMark val="none"/>
        <c:minorTickMark val="none"/>
        <c:tickLblPos val="nextTo"/>
        <c:crossAx val="33887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Dashboard.xlsx]Pivot_Tables!PivotTable14</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8D7EF3"/>
          </a:solidFill>
          <a:ln w="19050">
            <a:solidFill>
              <a:schemeClr val="lt1"/>
            </a:solidFill>
          </a:ln>
          <a:effectLst/>
        </c:spPr>
      </c:pivotFmt>
      <c:pivotFmt>
        <c:idx val="3"/>
        <c:spPr>
          <a:solidFill>
            <a:srgbClr val="FA6F8B"/>
          </a:solidFill>
          <a:ln w="19050">
            <a:solidFill>
              <a:schemeClr val="lt1"/>
            </a:solidFill>
          </a:ln>
          <a:effectLst/>
        </c:spPr>
      </c:pivotFmt>
      <c:pivotFmt>
        <c:idx val="4"/>
        <c:spPr>
          <a:solidFill>
            <a:srgbClr val="FFC0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A6F8B"/>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8D7EF3"/>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FA6F8B"/>
          </a:solidFill>
          <a:ln w="19050">
            <a:solidFill>
              <a:schemeClr val="lt1"/>
            </a:solidFill>
          </a:ln>
          <a:effectLst/>
        </c:spPr>
      </c:pivotFmt>
      <c:pivotFmt>
        <c:idx val="13"/>
        <c:spPr>
          <a:solidFill>
            <a:srgbClr val="FFC000"/>
          </a:solidFill>
          <a:ln w="19050">
            <a:solidFill>
              <a:schemeClr val="lt1"/>
            </a:solidFill>
          </a:ln>
          <a:effectLst/>
        </c:spPr>
      </c:pivotFmt>
      <c:pivotFmt>
        <c:idx val="14"/>
        <c:spPr>
          <a:solidFill>
            <a:srgbClr val="991CFB"/>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EAE0"/>
          </a:solidFill>
          <a:ln w="19050">
            <a:solidFill>
              <a:schemeClr val="lt1"/>
            </a:solidFill>
          </a:ln>
          <a:effectLst/>
        </c:spPr>
      </c:pivotFmt>
      <c:pivotFmt>
        <c:idx val="17"/>
        <c:spPr>
          <a:solidFill>
            <a:srgbClr val="FA6F8B"/>
          </a:solidFill>
          <a:ln w="19050">
            <a:solidFill>
              <a:schemeClr val="lt1"/>
            </a:solidFill>
          </a:ln>
          <a:effectLst/>
        </c:spPr>
      </c:pivotFmt>
      <c:pivotFmt>
        <c:idx val="18"/>
        <c:spPr>
          <a:solidFill>
            <a:srgbClr val="FFC000"/>
          </a:solidFill>
          <a:ln w="19050">
            <a:solidFill>
              <a:schemeClr val="lt1"/>
            </a:solidFill>
          </a:ln>
          <a:effectLst/>
        </c:spPr>
      </c:pivotFmt>
      <c:pivotFmt>
        <c:idx val="19"/>
        <c:spPr>
          <a:solidFill>
            <a:srgbClr val="991CFB"/>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AEAE0"/>
          </a:solidFill>
          <a:ln w="19050">
            <a:solidFill>
              <a:srgbClr val="40F1AC"/>
            </a:solidFill>
          </a:ln>
          <a:effectLst/>
        </c:spPr>
      </c:pivotFmt>
      <c:pivotFmt>
        <c:idx val="22"/>
        <c:spPr>
          <a:solidFill>
            <a:srgbClr val="FA6F8B"/>
          </a:solidFill>
          <a:ln w="19050">
            <a:solidFill>
              <a:srgbClr val="FA6F8B"/>
            </a:solidFill>
          </a:ln>
          <a:effectLst/>
        </c:spPr>
      </c:pivotFmt>
      <c:pivotFmt>
        <c:idx val="23"/>
        <c:spPr>
          <a:solidFill>
            <a:srgbClr val="FFC000"/>
          </a:solidFill>
          <a:ln w="19050">
            <a:solidFill>
              <a:srgbClr val="FFC000"/>
            </a:solidFill>
          </a:ln>
          <a:effectLst/>
        </c:spPr>
      </c:pivotFmt>
      <c:pivotFmt>
        <c:idx val="24"/>
        <c:spPr>
          <a:solidFill>
            <a:srgbClr val="991CFB"/>
          </a:solidFill>
          <a:ln w="19050">
            <a:solidFill>
              <a:srgbClr val="991CFB"/>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1C6DFF"/>
          </a:solidFill>
          <a:ln w="19050">
            <a:solidFill>
              <a:srgbClr val="1C6DFF"/>
            </a:solidFill>
          </a:ln>
          <a:effectLst/>
        </c:spPr>
      </c:pivotFmt>
      <c:pivotFmt>
        <c:idx val="27"/>
        <c:spPr>
          <a:solidFill>
            <a:srgbClr val="FA6F8B"/>
          </a:solidFill>
          <a:ln w="19050">
            <a:solidFill>
              <a:srgbClr val="FA6F8B"/>
            </a:solidFill>
          </a:ln>
          <a:effectLst/>
        </c:spPr>
      </c:pivotFmt>
      <c:pivotFmt>
        <c:idx val="28"/>
        <c:spPr>
          <a:solidFill>
            <a:srgbClr val="FFC000"/>
          </a:solidFill>
          <a:ln w="19050">
            <a:solidFill>
              <a:srgbClr val="FE890B"/>
            </a:solidFill>
          </a:ln>
          <a:effectLst/>
        </c:spPr>
      </c:pivotFmt>
      <c:pivotFmt>
        <c:idx val="29"/>
        <c:spPr>
          <a:solidFill>
            <a:srgbClr val="9933FF"/>
          </a:solidFill>
          <a:ln w="19050">
            <a:solidFill>
              <a:srgbClr val="9933FF"/>
            </a:solidFill>
          </a:ln>
          <a:effectLst/>
        </c:spPr>
      </c:pivotFmt>
    </c:pivotFmts>
    <c:plotArea>
      <c:layout/>
      <c:pieChart>
        <c:varyColors val="1"/>
        <c:ser>
          <c:idx val="0"/>
          <c:order val="0"/>
          <c:tx>
            <c:strRef>
              <c:f>Pivot_Tables!$AZ$6</c:f>
              <c:strCache>
                <c:ptCount val="1"/>
                <c:pt idx="0">
                  <c:v>Total</c:v>
                </c:pt>
              </c:strCache>
            </c:strRef>
          </c:tx>
          <c:dPt>
            <c:idx val="0"/>
            <c:bubble3D val="0"/>
            <c:spPr>
              <a:solidFill>
                <a:srgbClr val="1C6DFF"/>
              </a:solidFill>
              <a:ln w="19050">
                <a:solidFill>
                  <a:srgbClr val="1C6DFF"/>
                </a:solidFill>
              </a:ln>
              <a:effectLst/>
            </c:spPr>
            <c:extLst>
              <c:ext xmlns:c16="http://schemas.microsoft.com/office/drawing/2014/chart" uri="{C3380CC4-5D6E-409C-BE32-E72D297353CC}">
                <c16:uniqueId val="{00000001-8471-48C7-A6F7-E08963F4CE40}"/>
              </c:ext>
            </c:extLst>
          </c:dPt>
          <c:dPt>
            <c:idx val="1"/>
            <c:bubble3D val="0"/>
            <c:spPr>
              <a:solidFill>
                <a:srgbClr val="FA6F8B"/>
              </a:solidFill>
              <a:ln w="19050">
                <a:solidFill>
                  <a:srgbClr val="FA6F8B"/>
                </a:solidFill>
              </a:ln>
              <a:effectLst/>
            </c:spPr>
            <c:extLst>
              <c:ext xmlns:c16="http://schemas.microsoft.com/office/drawing/2014/chart" uri="{C3380CC4-5D6E-409C-BE32-E72D297353CC}">
                <c16:uniqueId val="{00000003-8471-48C7-A6F7-E08963F4CE40}"/>
              </c:ext>
            </c:extLst>
          </c:dPt>
          <c:dPt>
            <c:idx val="2"/>
            <c:bubble3D val="0"/>
            <c:spPr>
              <a:solidFill>
                <a:srgbClr val="FFC000"/>
              </a:solidFill>
              <a:ln w="19050">
                <a:solidFill>
                  <a:srgbClr val="FE890B"/>
                </a:solidFill>
              </a:ln>
              <a:effectLst/>
            </c:spPr>
            <c:extLst>
              <c:ext xmlns:c16="http://schemas.microsoft.com/office/drawing/2014/chart" uri="{C3380CC4-5D6E-409C-BE32-E72D297353CC}">
                <c16:uniqueId val="{00000005-8471-48C7-A6F7-E08963F4CE40}"/>
              </c:ext>
            </c:extLst>
          </c:dPt>
          <c:dPt>
            <c:idx val="3"/>
            <c:bubble3D val="0"/>
            <c:spPr>
              <a:solidFill>
                <a:srgbClr val="9933FF"/>
              </a:solidFill>
              <a:ln w="19050">
                <a:solidFill>
                  <a:srgbClr val="9933FF"/>
                </a:solidFill>
              </a:ln>
              <a:effectLst/>
            </c:spPr>
            <c:extLst>
              <c:ext xmlns:c16="http://schemas.microsoft.com/office/drawing/2014/chart" uri="{C3380CC4-5D6E-409C-BE32-E72D297353CC}">
                <c16:uniqueId val="{00000007-8471-48C7-A6F7-E08963F4CE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Pivot_Tables!$AY$7:$AY$11</c:f>
              <c:strCache>
                <c:ptCount val="4"/>
                <c:pt idx="0">
                  <c:v>BE</c:v>
                </c:pt>
                <c:pt idx="1">
                  <c:v>CNI</c:v>
                </c:pt>
                <c:pt idx="2">
                  <c:v>FC</c:v>
                </c:pt>
                <c:pt idx="3">
                  <c:v>GK</c:v>
                </c:pt>
              </c:strCache>
            </c:strRef>
          </c:cat>
          <c:val>
            <c:numRef>
              <c:f>Pivot_Tables!$AZ$7:$AZ$11</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8471-48C7-A6F7-E08963F4CE4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6.5558698373639687E-2"/>
          <c:y val="0.85604411120995183"/>
          <c:w val="0.84447547544892776"/>
          <c:h val="0.108090820519337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6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Dashboard.xlsx]Pivot_Tables!PivotTable15</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1CFB"/>
          </a:solidFill>
          <a:ln>
            <a:noFill/>
          </a:ln>
          <a:effectLst/>
        </c:spPr>
      </c:pivotFmt>
      <c:pivotFmt>
        <c:idx val="4"/>
        <c:spPr>
          <a:solidFill>
            <a:srgbClr val="991CF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1CF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91CFB"/>
          </a:solidFill>
          <a:ln>
            <a:solidFill>
              <a:srgbClr val="991CF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Pivot_Tables!$BD$6</c:f>
              <c:strCache>
                <c:ptCount val="1"/>
                <c:pt idx="0">
                  <c:v>Total</c:v>
                </c:pt>
              </c:strCache>
            </c:strRef>
          </c:tx>
          <c:spPr>
            <a:solidFill>
              <a:srgbClr val="991CFB"/>
            </a:solidFill>
            <a:ln>
              <a:solidFill>
                <a:srgbClr val="991CFB"/>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Pivot_Tables!$BC$7:$BC$16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Pivot_Tables!$BD$7:$BD$16</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4B01-442B-8767-A743F9507142}"/>
            </c:ext>
          </c:extLst>
        </c:ser>
        <c:dLbls>
          <c:dLblPos val="outEnd"/>
          <c:showLegendKey val="0"/>
          <c:showVal val="1"/>
          <c:showCatName val="0"/>
          <c:showSerName val="0"/>
          <c:showPercent val="0"/>
          <c:showBubbleSize val="0"/>
        </c:dLbls>
        <c:gapWidth val="182"/>
        <c:axId val="223574207"/>
        <c:axId val="609824431"/>
      </c:barChart>
      <c:catAx>
        <c:axId val="22357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9824431"/>
        <c:crosses val="autoZero"/>
        <c:auto val="1"/>
        <c:lblAlgn val="ctr"/>
        <c:lblOffset val="100"/>
        <c:noMultiLvlLbl val="0"/>
      </c:catAx>
      <c:valAx>
        <c:axId val="609824431"/>
        <c:scaling>
          <c:orientation val="minMax"/>
        </c:scaling>
        <c:delete val="1"/>
        <c:axPos val="b"/>
        <c:numFmt formatCode="[&lt;999950]0.0,&quot;K&quot;;[&lt;999950000]0.0,,&quot;M&quot;;0.0,,,&quot;B&quot;" sourceLinked="1"/>
        <c:majorTickMark val="none"/>
        <c:minorTickMark val="none"/>
        <c:tickLblPos val="nextTo"/>
        <c:crossAx val="22357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Dashboard.xlsx]Pivot_Tables!PivotTable16</c:name>
    <c:fmtId val="43"/>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991CFB"/>
            </a:solidFill>
            <a:round/>
          </a:ln>
          <a:effectLst/>
        </c:spPr>
        <c:marker>
          <c:symbol val="circle"/>
          <c:size val="8"/>
          <c:spPr>
            <a:solidFill>
              <a:schemeClr val="bg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991CFB"/>
            </a:solidFill>
            <a:round/>
          </a:ln>
          <a:effectLst/>
        </c:spPr>
        <c:marker>
          <c:symbol val="circle"/>
          <c:size val="8"/>
          <c:spPr>
            <a:solidFill>
              <a:schemeClr val="bg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9933FF">
                <a:alpha val="60000"/>
              </a:srgbClr>
            </a:solidFill>
            <a:round/>
          </a:ln>
          <a:effectLst/>
        </c:spPr>
        <c:marker>
          <c:symbol val="circle"/>
          <c:size val="8"/>
          <c:spPr>
            <a:solidFill>
              <a:schemeClr val="bg1">
                <a:alpha val="0"/>
              </a:schemeClr>
            </a:solidFill>
            <a:ln w="1587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s>
    <c:plotArea>
      <c:layout>
        <c:manualLayout>
          <c:layoutTarget val="inner"/>
          <c:xMode val="edge"/>
          <c:yMode val="edge"/>
          <c:x val="9.3306614436673527E-2"/>
          <c:y val="6.5576571561079156E-2"/>
          <c:w val="0.8716318301008108"/>
          <c:h val="0.69915938064172101"/>
        </c:manualLayout>
      </c:layout>
      <c:lineChart>
        <c:grouping val="standard"/>
        <c:varyColors val="0"/>
        <c:ser>
          <c:idx val="0"/>
          <c:order val="0"/>
          <c:tx>
            <c:strRef>
              <c:f>Pivot_Tables!$BI$6</c:f>
              <c:strCache>
                <c:ptCount val="1"/>
                <c:pt idx="0">
                  <c:v>Total</c:v>
                </c:pt>
              </c:strCache>
            </c:strRef>
          </c:tx>
          <c:spPr>
            <a:ln w="22225" cap="rnd">
              <a:solidFill>
                <a:srgbClr val="9933FF">
                  <a:alpha val="60000"/>
                </a:srgbClr>
              </a:solidFill>
              <a:round/>
            </a:ln>
            <a:effectLst/>
          </c:spPr>
          <c:marker>
            <c:symbol val="circle"/>
            <c:size val="8"/>
            <c:spPr>
              <a:solidFill>
                <a:schemeClr val="bg1">
                  <a:alpha val="0"/>
                </a:schemeClr>
              </a:solidFill>
              <a:ln w="15875">
                <a:solidFill>
                  <a:schemeClr val="bg1"/>
                </a:solidFill>
              </a:ln>
              <a:effectLst/>
            </c:spPr>
          </c:marker>
          <c:cat>
            <c:strRef>
              <c:f>Pivot_Tables!$BH$7:$BH$16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Pivot_Tables!$BI$7:$BI$16</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BFB2-4699-91DD-D138537425ED}"/>
            </c:ext>
          </c:extLst>
        </c:ser>
        <c:dLbls>
          <c:showLegendKey val="0"/>
          <c:showVal val="0"/>
          <c:showCatName val="0"/>
          <c:showSerName val="0"/>
          <c:showPercent val="0"/>
          <c:showBubbleSize val="0"/>
        </c:dLbls>
        <c:marker val="1"/>
        <c:smooth val="0"/>
        <c:axId val="1638658255"/>
        <c:axId val="609827311"/>
      </c:lineChart>
      <c:catAx>
        <c:axId val="1638658255"/>
        <c:scaling>
          <c:orientation val="minMax"/>
        </c:scaling>
        <c:delete val="0"/>
        <c:axPos val="b"/>
        <c:numFmt formatCode="General" sourceLinked="1"/>
        <c:majorTickMark val="none"/>
        <c:minorTickMark val="none"/>
        <c:tickLblPos val="nextTo"/>
        <c:spPr>
          <a:noFill/>
          <a:ln w="9525" cap="flat" cmpd="sng" algn="ctr">
            <a:noFill/>
            <a:round/>
          </a:ln>
          <a:effectLst/>
        </c:spPr>
        <c:txPr>
          <a:bodyPr rot="-2400000" spcFirstLastPara="1" vertOverflow="ellipsis" wrap="square" anchor="ctr" anchorCtr="0"/>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09827311"/>
        <c:crosses val="autoZero"/>
        <c:auto val="1"/>
        <c:lblAlgn val="ctr"/>
        <c:lblOffset val="100"/>
        <c:noMultiLvlLbl val="0"/>
      </c:catAx>
      <c:valAx>
        <c:axId val="609827311"/>
        <c:scaling>
          <c:orientation val="minMax"/>
        </c:scaling>
        <c:delete val="1"/>
        <c:axPos val="l"/>
        <c:majorGridlines>
          <c:spPr>
            <a:ln w="15875" cap="flat" cmpd="sng" algn="ctr">
              <a:solidFill>
                <a:schemeClr val="bg1">
                  <a:lumMod val="95000"/>
                  <a:alpha val="8000"/>
                </a:schemeClr>
              </a:solidFill>
              <a:round/>
            </a:ln>
            <a:effectLst/>
          </c:spPr>
        </c:majorGridlines>
        <c:numFmt formatCode="General" sourceLinked="1"/>
        <c:majorTickMark val="none"/>
        <c:minorTickMark val="none"/>
        <c:tickLblPos val="nextTo"/>
        <c:crossAx val="163865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Pivot_Tables!$BX$6</c:f>
              <c:strCache>
                <c:ptCount val="1"/>
                <c:pt idx="0">
                  <c:v>Duration</c:v>
                </c:pt>
              </c:strCache>
            </c:strRef>
          </c:tx>
          <c:spPr>
            <a:ln w="28575" cap="rnd">
              <a:noFill/>
              <a:round/>
            </a:ln>
            <a:effectLst/>
          </c:spPr>
          <c:marker>
            <c:symbol val="circle"/>
            <c:size val="11"/>
            <c:spPr>
              <a:solidFill>
                <a:srgbClr val="9933FF">
                  <a:alpha val="0"/>
                </a:srgbClr>
              </a:solidFill>
              <a:ln w="9525">
                <a:solidFill>
                  <a:srgbClr val="991CFB"/>
                </a:solidFill>
              </a:ln>
              <a:effectLst/>
            </c:spPr>
          </c:marker>
          <c:cat>
            <c:numRef>
              <c:f>Pivot_Tables!$BW$7:$BW$18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Pivot_Tables!$BX$7:$BX$18</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0-1EAF-47F9-9A2C-C1A7C8F62E22}"/>
            </c:ext>
          </c:extLst>
        </c:ser>
        <c:ser>
          <c:idx val="1"/>
          <c:order val="1"/>
          <c:tx>
            <c:strRef>
              <c:f>Pivot_Tables!$BY$6</c:f>
              <c:strCache>
                <c:ptCount val="1"/>
                <c:pt idx="0">
                  <c:v>Max</c:v>
                </c:pt>
              </c:strCache>
            </c:strRef>
          </c:tx>
          <c:spPr>
            <a:ln w="25400" cap="rnd">
              <a:noFill/>
              <a:round/>
            </a:ln>
            <a:effectLst/>
          </c:spPr>
          <c:marker>
            <c:symbol val="circle"/>
            <c:size val="5"/>
            <c:spPr>
              <a:solidFill>
                <a:srgbClr val="FF0000"/>
              </a:solidFill>
              <a:ln w="9525">
                <a:noFill/>
              </a:ln>
              <a:effectLst/>
            </c:spPr>
          </c:marker>
          <c:dPt>
            <c:idx val="2"/>
            <c:marker>
              <c:symbol val="circle"/>
              <c:size val="11"/>
              <c:spPr>
                <a:solidFill>
                  <a:srgbClr val="FA6F8B"/>
                </a:solidFill>
                <a:ln w="9525">
                  <a:noFill/>
                </a:ln>
                <a:effectLst/>
              </c:spPr>
            </c:marker>
            <c:bubble3D val="0"/>
            <c:extLst>
              <c:ext xmlns:c16="http://schemas.microsoft.com/office/drawing/2014/chart" uri="{C3380CC4-5D6E-409C-BE32-E72D297353CC}">
                <c16:uniqueId val="{00000001-1EAF-47F9-9A2C-C1A7C8F62E22}"/>
              </c:ext>
            </c:extLst>
          </c:dPt>
          <c:cat>
            <c:numRef>
              <c:f>Pivot_Tables!$BW$7:$BW$18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Pivot_Tables!$BY$7:$BY$18</c:f>
              <c:numCache>
                <c:formatCode>General</c:formatCode>
                <c:ptCount val="12"/>
                <c:pt idx="0">
                  <c:v>0</c:v>
                </c:pt>
                <c:pt idx="1">
                  <c:v>0</c:v>
                </c:pt>
                <c:pt idx="2" formatCode="mm:ss">
                  <c:v>3.5007716049382728E-3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EAF-47F9-9A2C-C1A7C8F62E22}"/>
            </c:ext>
          </c:extLst>
        </c:ser>
        <c:ser>
          <c:idx val="2"/>
          <c:order val="2"/>
          <c:tx>
            <c:strRef>
              <c:f>Pivot_Tables!$BZ$6</c:f>
              <c:strCache>
                <c:ptCount val="1"/>
                <c:pt idx="0">
                  <c:v>Min</c:v>
                </c:pt>
              </c:strCache>
            </c:strRef>
          </c:tx>
          <c:spPr>
            <a:ln w="25400" cap="rnd">
              <a:noFill/>
              <a:round/>
            </a:ln>
            <a:effectLst/>
          </c:spPr>
          <c:marker>
            <c:symbol val="circle"/>
            <c:size val="11"/>
            <c:spPr>
              <a:solidFill>
                <a:srgbClr val="00B626"/>
              </a:solidFill>
              <a:ln w="9525">
                <a:noFill/>
              </a:ln>
              <a:effectLst/>
            </c:spPr>
          </c:marker>
          <c:cat>
            <c:numRef>
              <c:f>Pivot_Tables!$BW$7:$BW$18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Pivot_Tables!$BZ$7:$BZ$18</c:f>
              <c:numCache>
                <c:formatCode>General</c:formatCode>
                <c:ptCount val="12"/>
                <c:pt idx="0">
                  <c:v>0</c:v>
                </c:pt>
                <c:pt idx="1">
                  <c:v>0</c:v>
                </c:pt>
                <c:pt idx="2">
                  <c:v>0</c:v>
                </c:pt>
                <c:pt idx="3">
                  <c:v>0</c:v>
                </c:pt>
                <c:pt idx="4">
                  <c:v>0</c:v>
                </c:pt>
                <c:pt idx="5" formatCode="mm:ss">
                  <c:v>2.5650352733686066E-3</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EAF-47F9-9A2C-C1A7C8F62E22}"/>
            </c:ext>
          </c:extLst>
        </c:ser>
        <c:dLbls>
          <c:showLegendKey val="0"/>
          <c:showVal val="0"/>
          <c:showCatName val="0"/>
          <c:showSerName val="0"/>
          <c:showPercent val="0"/>
          <c:showBubbleSize val="0"/>
        </c:dLbls>
        <c:marker val="1"/>
        <c:smooth val="0"/>
        <c:axId val="1441897279"/>
        <c:axId val="257133391"/>
      </c:lineChart>
      <c:catAx>
        <c:axId val="14418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257133391"/>
        <c:crosses val="autoZero"/>
        <c:auto val="1"/>
        <c:lblAlgn val="ctr"/>
        <c:lblOffset val="100"/>
        <c:noMultiLvlLbl val="0"/>
      </c:catAx>
      <c:valAx>
        <c:axId val="257133391"/>
        <c:scaling>
          <c:orientation val="minMax"/>
        </c:scaling>
        <c:delete val="0"/>
        <c:axPos val="l"/>
        <c:majorGridlines>
          <c:spPr>
            <a:ln w="3175" cap="flat" cmpd="sng" algn="ctr">
              <a:solidFill>
                <a:schemeClr val="bg1">
                  <a:lumMod val="85000"/>
                  <a:alpha val="48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441897279"/>
        <c:crosses val="autoZero"/>
        <c:crossBetween val="between"/>
      </c:valAx>
      <c:spPr>
        <a:noFill/>
        <a:ln w="25400">
          <a:noFill/>
        </a:ln>
        <a:effectLst>
          <a:glow rad="127000">
            <a:schemeClr val="accent1">
              <a:alpha val="94000"/>
            </a:schemeClr>
          </a:glow>
          <a:outerShdw blurRad="50800" dist="508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Metrics Dashboard.xlsx]Pivot_Tables!PivotTable22</c:name>
    <c:fmtId val="45"/>
  </c:pivotSource>
  <c:chart>
    <c:autoTitleDeleted val="1"/>
    <c:pivotFmts>
      <c:pivotFmt>
        <c:idx val="0"/>
        <c:spPr>
          <a:solidFill>
            <a:srgbClr val="991CFB"/>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1CFB"/>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rgbClr val="4958CE"/>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1CFB"/>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rgbClr val="4958CE"/>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723FF"/>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72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26651709355976E-2"/>
          <c:y val="0.4282364209946774"/>
          <c:w val="0.91549346477086324"/>
          <c:h val="0.27618335871067717"/>
        </c:manualLayout>
      </c:layout>
      <c:barChart>
        <c:barDir val="col"/>
        <c:grouping val="clustered"/>
        <c:varyColors val="0"/>
        <c:ser>
          <c:idx val="0"/>
          <c:order val="0"/>
          <c:tx>
            <c:strRef>
              <c:f>Pivot_Tables!$CU$6</c:f>
              <c:strCache>
                <c:ptCount val="1"/>
                <c:pt idx="0">
                  <c:v>Total</c:v>
                </c:pt>
              </c:strCache>
            </c:strRef>
          </c:tx>
          <c:spPr>
            <a:solidFill>
              <a:srgbClr val="E723FF"/>
            </a:solidFill>
            <a:ln>
              <a:noFill/>
            </a:ln>
            <a:effectLst/>
          </c:spPr>
          <c:invertIfNegative val="0"/>
          <c:cat>
            <c:strRef>
              <c:f>Pivot_Tables!$CT$7:$CT$22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Pivot_Tables!$CU$7:$CU$22</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9DAE-4038-91C1-3842F25C439E}"/>
            </c:ext>
          </c:extLst>
        </c:ser>
        <c:dLbls>
          <c:showLegendKey val="0"/>
          <c:showVal val="0"/>
          <c:showCatName val="0"/>
          <c:showSerName val="0"/>
          <c:showPercent val="0"/>
          <c:showBubbleSize val="0"/>
        </c:dLbls>
        <c:gapWidth val="72"/>
        <c:overlap val="-27"/>
        <c:axId val="927063391"/>
        <c:axId val="1233036399"/>
      </c:barChart>
      <c:catAx>
        <c:axId val="92706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1233036399"/>
        <c:crosses val="autoZero"/>
        <c:auto val="1"/>
        <c:lblAlgn val="ctr"/>
        <c:lblOffset val="100"/>
        <c:noMultiLvlLbl val="0"/>
      </c:catAx>
      <c:valAx>
        <c:axId val="1233036399"/>
        <c:scaling>
          <c:orientation val="minMax"/>
        </c:scaling>
        <c:delete val="1"/>
        <c:axPos val="l"/>
        <c:numFmt formatCode="[&lt;999950]0.0,&quot;K&quot;;[&lt;999950000]0.0,,&quot;M&quot;;0.0,,,&quot;B&quot;" sourceLinked="1"/>
        <c:majorTickMark val="none"/>
        <c:minorTickMark val="none"/>
        <c:tickLblPos val="nextTo"/>
        <c:crossAx val="92706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12.xml.rels><?xml version="1.0" encoding="UTF-8" standalone="yes"?>
<Relationships xmlns="http://schemas.openxmlformats.org/package/2006/relationships"><Relationship Id="rId2" Type="http://schemas.openxmlformats.org/officeDocument/2006/relationships/hyperlink" Target="https://pixabay.com/en/auto-speaker-sound-icon-volume-1042642/" TargetMode="External"/><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13" Type="http://schemas.openxmlformats.org/officeDocument/2006/relationships/hyperlink" Target="https://webstockreview.net/explore/statistics-clipart-statistics-symbol/" TargetMode="External"/><Relationship Id="rId18" Type="http://schemas.openxmlformats.org/officeDocument/2006/relationships/image" Target="../media/image9.svg"/><Relationship Id="rId26" Type="http://schemas.openxmlformats.org/officeDocument/2006/relationships/chart" Target="../charts/chart8.xml"/><Relationship Id="rId39" Type="http://schemas.openxmlformats.org/officeDocument/2006/relationships/chart" Target="../charts/chart15.xml"/><Relationship Id="rId21" Type="http://schemas.openxmlformats.org/officeDocument/2006/relationships/chart" Target="../charts/chart5.xml"/><Relationship Id="rId34" Type="http://schemas.openxmlformats.org/officeDocument/2006/relationships/chart" Target="../charts/chart10.xml"/><Relationship Id="rId42" Type="http://schemas.openxmlformats.org/officeDocument/2006/relationships/chart" Target="../charts/chart16.xml"/><Relationship Id="rId7" Type="http://schemas.openxmlformats.org/officeDocument/2006/relationships/image" Target="../media/image5.svg"/><Relationship Id="rId2" Type="http://schemas.openxmlformats.org/officeDocument/2006/relationships/image" Target="../media/image2.svg"/><Relationship Id="rId16" Type="http://schemas.openxmlformats.org/officeDocument/2006/relationships/hyperlink" Target="#Database!A1"/><Relationship Id="rId20" Type="http://schemas.openxmlformats.org/officeDocument/2006/relationships/chart" Target="../charts/chart4.xml"/><Relationship Id="rId29" Type="http://schemas.openxmlformats.org/officeDocument/2006/relationships/image" Target="../media/image14.png"/><Relationship Id="rId41"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7.png"/><Relationship Id="rId24" Type="http://schemas.openxmlformats.org/officeDocument/2006/relationships/image" Target="../media/image11.png"/><Relationship Id="rId32" Type="http://schemas.openxmlformats.org/officeDocument/2006/relationships/image" Target="../media/image16.png"/><Relationship Id="rId37" Type="http://schemas.openxmlformats.org/officeDocument/2006/relationships/chart" Target="../charts/chart13.xml"/><Relationship Id="rId40" Type="http://schemas.openxmlformats.org/officeDocument/2006/relationships/image" Target="../media/image19.png"/><Relationship Id="rId5" Type="http://schemas.openxmlformats.org/officeDocument/2006/relationships/hyperlink" Target="https://www.publicdomainpictures.net/view-image.php?image=12908" TargetMode="External"/><Relationship Id="rId15" Type="http://schemas.openxmlformats.org/officeDocument/2006/relationships/chart" Target="../charts/chart3.xml"/><Relationship Id="rId23" Type="http://schemas.openxmlformats.org/officeDocument/2006/relationships/chart" Target="../charts/chart7.xml"/><Relationship Id="rId28" Type="http://schemas.openxmlformats.org/officeDocument/2006/relationships/hyperlink" Target="https://thenounproject.com/icon/time-329220/" TargetMode="External"/><Relationship Id="rId36" Type="http://schemas.openxmlformats.org/officeDocument/2006/relationships/chart" Target="../charts/chart12.xml"/><Relationship Id="rId10" Type="http://schemas.openxmlformats.org/officeDocument/2006/relationships/hyperlink" Target="https://pixabay.com/es/hasta-hacia-arriba-flecha-verde-97614/" TargetMode="External"/><Relationship Id="rId19" Type="http://schemas.openxmlformats.org/officeDocument/2006/relationships/image" Target="../media/image10.png"/><Relationship Id="rId31" Type="http://schemas.openxmlformats.org/officeDocument/2006/relationships/chart" Target="../charts/chart9.xml"/><Relationship Id="rId4" Type="http://schemas.microsoft.com/office/2007/relationships/hdphoto" Target="../media/hdphoto1.wdp"/><Relationship Id="rId9" Type="http://schemas.openxmlformats.org/officeDocument/2006/relationships/image" Target="../media/image6.png"/><Relationship Id="rId14" Type="http://schemas.openxmlformats.org/officeDocument/2006/relationships/chart" Target="../charts/chart2.xml"/><Relationship Id="rId22" Type="http://schemas.openxmlformats.org/officeDocument/2006/relationships/chart" Target="../charts/chart6.xml"/><Relationship Id="rId27" Type="http://schemas.openxmlformats.org/officeDocument/2006/relationships/image" Target="../media/image13.png"/><Relationship Id="rId30" Type="http://schemas.openxmlformats.org/officeDocument/2006/relationships/image" Target="../media/image15.svg"/><Relationship Id="rId35" Type="http://schemas.openxmlformats.org/officeDocument/2006/relationships/chart" Target="../charts/chart11.xml"/><Relationship Id="rId8" Type="http://schemas.openxmlformats.org/officeDocument/2006/relationships/chart" Target="../charts/chart1.xml"/><Relationship Id="rId3" Type="http://schemas.openxmlformats.org/officeDocument/2006/relationships/image" Target="../media/image3.png"/><Relationship Id="rId12" Type="http://schemas.microsoft.com/office/2007/relationships/hdphoto" Target="../media/hdphoto2.wdp"/><Relationship Id="rId17" Type="http://schemas.openxmlformats.org/officeDocument/2006/relationships/image" Target="../media/image8.png"/><Relationship Id="rId25" Type="http://schemas.openxmlformats.org/officeDocument/2006/relationships/image" Target="../media/image12.svg"/><Relationship Id="rId33" Type="http://schemas.openxmlformats.org/officeDocument/2006/relationships/image" Target="../media/image17.svg"/><Relationship Id="rId38"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hyperlink" Target="https://pixabay.com/en/auto-speaker-sound-icon-volume-1042642/" TargetMode="External"/><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13" Type="http://schemas.openxmlformats.org/officeDocument/2006/relationships/chart" Target="../charts/chart18.xml"/><Relationship Id="rId18" Type="http://schemas.openxmlformats.org/officeDocument/2006/relationships/chart" Target="../charts/chart20.xml"/><Relationship Id="rId26" Type="http://schemas.openxmlformats.org/officeDocument/2006/relationships/chart" Target="../charts/chart25.xml"/><Relationship Id="rId39" Type="http://schemas.openxmlformats.org/officeDocument/2006/relationships/chart" Target="../charts/chart32.xml"/><Relationship Id="rId21" Type="http://schemas.openxmlformats.org/officeDocument/2006/relationships/chart" Target="../charts/chart22.xml"/><Relationship Id="rId34" Type="http://schemas.openxmlformats.org/officeDocument/2006/relationships/chart" Target="../charts/chart27.xml"/><Relationship Id="rId7" Type="http://schemas.openxmlformats.org/officeDocument/2006/relationships/chart" Target="../charts/chart17.xml"/><Relationship Id="rId12" Type="http://schemas.openxmlformats.org/officeDocument/2006/relationships/hyperlink" Target="https://webstockreview.net/explore/statistics-clipart-statistics-symbol/" TargetMode="External"/><Relationship Id="rId17" Type="http://schemas.openxmlformats.org/officeDocument/2006/relationships/image" Target="../media/image28.svg"/><Relationship Id="rId25" Type="http://schemas.openxmlformats.org/officeDocument/2006/relationships/image" Target="../media/image31.svg"/><Relationship Id="rId33" Type="http://schemas.openxmlformats.org/officeDocument/2006/relationships/image" Target="../media/image34.svg"/><Relationship Id="rId38" Type="http://schemas.openxmlformats.org/officeDocument/2006/relationships/chart" Target="../charts/chart31.xml"/><Relationship Id="rId2" Type="http://schemas.openxmlformats.org/officeDocument/2006/relationships/image" Target="../media/image22.svg"/><Relationship Id="rId16" Type="http://schemas.openxmlformats.org/officeDocument/2006/relationships/image" Target="../media/image27.png"/><Relationship Id="rId20" Type="http://schemas.openxmlformats.org/officeDocument/2006/relationships/chart" Target="../charts/chart21.xml"/><Relationship Id="rId29" Type="http://schemas.openxmlformats.org/officeDocument/2006/relationships/image" Target="../media/image13.png"/><Relationship Id="rId1" Type="http://schemas.openxmlformats.org/officeDocument/2006/relationships/image" Target="../media/image21.png"/><Relationship Id="rId6" Type="http://schemas.openxmlformats.org/officeDocument/2006/relationships/image" Target="../media/image25.svg"/><Relationship Id="rId11" Type="http://schemas.microsoft.com/office/2007/relationships/hdphoto" Target="../media/hdphoto3.wdp"/><Relationship Id="rId24" Type="http://schemas.openxmlformats.org/officeDocument/2006/relationships/image" Target="../media/image30.png"/><Relationship Id="rId32" Type="http://schemas.openxmlformats.org/officeDocument/2006/relationships/image" Target="../media/image33.png"/><Relationship Id="rId37" Type="http://schemas.openxmlformats.org/officeDocument/2006/relationships/chart" Target="../charts/chart30.xml"/><Relationship Id="rId5" Type="http://schemas.openxmlformats.org/officeDocument/2006/relationships/image" Target="../media/image24.png"/><Relationship Id="rId15" Type="http://schemas.openxmlformats.org/officeDocument/2006/relationships/hyperlink" Target="#Database!A1"/><Relationship Id="rId23" Type="http://schemas.openxmlformats.org/officeDocument/2006/relationships/chart" Target="../charts/chart24.xml"/><Relationship Id="rId28" Type="http://schemas.openxmlformats.org/officeDocument/2006/relationships/hyperlink" Target="https://www.freepik.com/free-icon/timer-clock_740287.htm" TargetMode="External"/><Relationship Id="rId36" Type="http://schemas.openxmlformats.org/officeDocument/2006/relationships/chart" Target="../charts/chart29.xml"/><Relationship Id="rId10" Type="http://schemas.openxmlformats.org/officeDocument/2006/relationships/image" Target="../media/image26.png"/><Relationship Id="rId19" Type="http://schemas.openxmlformats.org/officeDocument/2006/relationships/image" Target="../media/image10.png"/><Relationship Id="rId31" Type="http://schemas.openxmlformats.org/officeDocument/2006/relationships/chart" Target="../charts/chart26.xml"/><Relationship Id="rId4" Type="http://schemas.openxmlformats.org/officeDocument/2006/relationships/hyperlink" Target="https://www.publicdomainpictures.net/view-image.php?image=12908" TargetMode="External"/><Relationship Id="rId9" Type="http://schemas.openxmlformats.org/officeDocument/2006/relationships/hyperlink" Target="https://pixabay.com/es/hasta-hacia-arriba-flecha-verde-97614/" TargetMode="External"/><Relationship Id="rId14" Type="http://schemas.openxmlformats.org/officeDocument/2006/relationships/chart" Target="../charts/chart19.xml"/><Relationship Id="rId22" Type="http://schemas.openxmlformats.org/officeDocument/2006/relationships/chart" Target="../charts/chart23.xml"/><Relationship Id="rId27" Type="http://schemas.openxmlformats.org/officeDocument/2006/relationships/image" Target="../media/image32.jpeg"/><Relationship Id="rId30" Type="http://schemas.openxmlformats.org/officeDocument/2006/relationships/hyperlink" Target="https://thenounproject.com/icon/time-329220/" TargetMode="External"/><Relationship Id="rId35" Type="http://schemas.openxmlformats.org/officeDocument/2006/relationships/chart" Target="../charts/chart28.xml"/><Relationship Id="rId8" Type="http://schemas.openxmlformats.org/officeDocument/2006/relationships/image" Target="../media/image6.png"/><Relationship Id="rId3" Type="http://schemas.openxmlformats.org/officeDocument/2006/relationships/image" Target="../media/image2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https://thenounproject.com/term/tilde/651893/" TargetMode="External"/><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xdr:from>
      <xdr:col>0</xdr:col>
      <xdr:colOff>164012</xdr:colOff>
      <xdr:row>0</xdr:row>
      <xdr:rowOff>49558</xdr:rowOff>
    </xdr:from>
    <xdr:to>
      <xdr:col>0</xdr:col>
      <xdr:colOff>425652</xdr:colOff>
      <xdr:row>1</xdr:row>
      <xdr:rowOff>212843</xdr:rowOff>
    </xdr:to>
    <xdr:sp macro="" textlink="">
      <xdr:nvSpPr>
        <xdr:cNvPr id="7" name="Rectangle 6">
          <a:extLst>
            <a:ext uri="{FF2B5EF4-FFF2-40B4-BE49-F238E27FC236}">
              <a16:creationId xmlns:a16="http://schemas.microsoft.com/office/drawing/2014/main" id="{26FF6823-F353-3B64-02D6-D81A87FEBAF4}"/>
            </a:ext>
          </a:extLst>
        </xdr:cNvPr>
        <xdr:cNvSpPr/>
      </xdr:nvSpPr>
      <xdr:spPr>
        <a:xfrm rot="18683592">
          <a:off x="2637" y="210933"/>
          <a:ext cx="584390" cy="261640"/>
        </a:xfrm>
        <a:prstGeom prst="rect">
          <a:avLst/>
        </a:prstGeom>
        <a:solidFill>
          <a:srgbClr val="4958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233505</xdr:colOff>
      <xdr:row>0</xdr:row>
      <xdr:rowOff>27117</xdr:rowOff>
    </xdr:from>
    <xdr:to>
      <xdr:col>1</xdr:col>
      <xdr:colOff>92578</xdr:colOff>
      <xdr:row>1</xdr:row>
      <xdr:rowOff>299259</xdr:rowOff>
    </xdr:to>
    <xdr:sp macro="" textlink="">
      <xdr:nvSpPr>
        <xdr:cNvPr id="5" name="Rectangle 4">
          <a:extLst>
            <a:ext uri="{FF2B5EF4-FFF2-40B4-BE49-F238E27FC236}">
              <a16:creationId xmlns:a16="http://schemas.microsoft.com/office/drawing/2014/main" id="{E99606E3-72F2-D02C-491A-8757F22D2E97}"/>
            </a:ext>
          </a:extLst>
        </xdr:cNvPr>
        <xdr:cNvSpPr/>
      </xdr:nvSpPr>
      <xdr:spPr>
        <a:xfrm rot="7509965">
          <a:off x="45113" y="215509"/>
          <a:ext cx="689428" cy="31264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434339</xdr:colOff>
      <xdr:row>0</xdr:row>
      <xdr:rowOff>4</xdr:rowOff>
    </xdr:from>
    <xdr:to>
      <xdr:col>16</xdr:col>
      <xdr:colOff>10026</xdr:colOff>
      <xdr:row>1</xdr:row>
      <xdr:rowOff>401056</xdr:rowOff>
    </xdr:to>
    <xdr:sp macro="" textlink="">
      <xdr:nvSpPr>
        <xdr:cNvPr id="4" name="L-Shape 3">
          <a:extLst>
            <a:ext uri="{FF2B5EF4-FFF2-40B4-BE49-F238E27FC236}">
              <a16:creationId xmlns:a16="http://schemas.microsoft.com/office/drawing/2014/main" id="{D9777523-879E-07AB-A9BE-E1AA0138C998}"/>
            </a:ext>
          </a:extLst>
        </xdr:cNvPr>
        <xdr:cNvSpPr/>
      </xdr:nvSpPr>
      <xdr:spPr>
        <a:xfrm rot="16200000" flipH="1">
          <a:off x="7792051" y="-7357708"/>
          <a:ext cx="822157" cy="15537582"/>
        </a:xfrm>
        <a:prstGeom prst="corner">
          <a:avLst/>
        </a:prstGeom>
        <a:gradFill>
          <a:gsLst>
            <a:gs pos="0">
              <a:schemeClr val="accent1">
                <a:lumMod val="5000"/>
                <a:lumOff val="95000"/>
              </a:schemeClr>
            </a:gs>
            <a:gs pos="100000">
              <a:srgbClr val="A13F9E"/>
            </a:gs>
            <a:gs pos="100000">
              <a:schemeClr val="accent1">
                <a:lumMod val="45000"/>
                <a:lumOff val="55000"/>
              </a:schemeClr>
            </a:gs>
            <a:gs pos="61549">
              <a:srgbClr val="704DB9"/>
            </a:gs>
            <a:gs pos="0">
              <a:srgbClr val="4958CE"/>
            </a:gs>
            <a:gs pos="85000">
              <a:srgbClr val="A13F9E"/>
            </a:gs>
          </a:gsLst>
          <a:lin ang="6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xdr:col>
      <xdr:colOff>-1</xdr:colOff>
      <xdr:row>0</xdr:row>
      <xdr:rowOff>401052</xdr:rowOff>
    </xdr:from>
    <xdr:to>
      <xdr:col>14</xdr:col>
      <xdr:colOff>782052</xdr:colOff>
      <xdr:row>1</xdr:row>
      <xdr:rowOff>421104</xdr:rowOff>
    </xdr:to>
    <xdr:sp macro="" textlink="">
      <xdr:nvSpPr>
        <xdr:cNvPr id="3" name="Rectangle: Top Corners Rounded 2">
          <a:extLst>
            <a:ext uri="{FF2B5EF4-FFF2-40B4-BE49-F238E27FC236}">
              <a16:creationId xmlns:a16="http://schemas.microsoft.com/office/drawing/2014/main" id="{F12EE433-A384-724C-42FC-9BED9BD1E51D}"/>
            </a:ext>
          </a:extLst>
        </xdr:cNvPr>
        <xdr:cNvSpPr/>
      </xdr:nvSpPr>
      <xdr:spPr>
        <a:xfrm>
          <a:off x="461210" y="401052"/>
          <a:ext cx="14578263" cy="441157"/>
        </a:xfrm>
        <a:prstGeom prst="round2SameRect">
          <a:avLst/>
        </a:prstGeom>
        <a:noFill/>
        <a:ln w="76200">
          <a:solidFill>
            <a:srgbClr val="362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90713</xdr:colOff>
      <xdr:row>0</xdr:row>
      <xdr:rowOff>36288</xdr:rowOff>
    </xdr:from>
    <xdr:to>
      <xdr:col>15</xdr:col>
      <xdr:colOff>925284</xdr:colOff>
      <xdr:row>0</xdr:row>
      <xdr:rowOff>399145</xdr:rowOff>
    </xdr:to>
    <xdr:sp macro="" textlink="">
      <xdr:nvSpPr>
        <xdr:cNvPr id="9" name="TextBox 8">
          <a:hlinkClick xmlns:r="http://schemas.openxmlformats.org/officeDocument/2006/relationships" r:id="rId1" tooltip="Go to Dashboard"/>
          <a:extLst>
            <a:ext uri="{FF2B5EF4-FFF2-40B4-BE49-F238E27FC236}">
              <a16:creationId xmlns:a16="http://schemas.microsoft.com/office/drawing/2014/main" id="{0AC29E28-6817-8149-4097-1FEEF0BBD3C6}"/>
            </a:ext>
          </a:extLst>
        </xdr:cNvPr>
        <xdr:cNvSpPr txBox="1"/>
      </xdr:nvSpPr>
      <xdr:spPr>
        <a:xfrm>
          <a:off x="14813642" y="36288"/>
          <a:ext cx="834571"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rPr>
            <a:t>       ↗</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0.73133</cdr:x>
      <cdr:y>0.02996</cdr:y>
    </cdr:from>
    <cdr:to>
      <cdr:x>0.9749</cdr:x>
      <cdr:y>0.24715</cdr:y>
    </cdr:to>
    <cdr:grpSp>
      <cdr:nvGrpSpPr>
        <cdr:cNvPr id="2" name="Group 1">
          <a:extLst xmlns:a="http://schemas.openxmlformats.org/drawingml/2006/main">
            <a:ext uri="{FF2B5EF4-FFF2-40B4-BE49-F238E27FC236}">
              <a16:creationId xmlns:a16="http://schemas.microsoft.com/office/drawing/2014/main" id="{6A3FB197-DD4C-C683-BAA5-353CD6AE8013}"/>
            </a:ext>
          </a:extLst>
        </cdr:cNvPr>
        <cdr:cNvGrpSpPr/>
      </cdr:nvGrpSpPr>
      <cdr:grpSpPr>
        <a:xfrm xmlns:a="http://schemas.openxmlformats.org/drawingml/2006/main">
          <a:off x="3973568" y="61925"/>
          <a:ext cx="1323400" cy="448916"/>
          <a:chOff x="9256" y="0"/>
          <a:chExt cx="834860" cy="749834"/>
        </a:xfrm>
      </cdr:grpSpPr>
      <cdr:sp macro="" textlink="">
        <cdr:nvSpPr>
          <cdr:cNvPr id="3" name="Rectangle: Rounded Corners 2">
            <a:extLst xmlns:a="http://schemas.openxmlformats.org/drawingml/2006/main">
              <a:ext uri="{FF2B5EF4-FFF2-40B4-BE49-F238E27FC236}">
                <a16:creationId xmlns:a16="http://schemas.microsoft.com/office/drawing/2014/main" id="{BE7A93B3-989C-57D1-EA58-5FCC8CA9B7EF}"/>
              </a:ext>
            </a:extLst>
          </cdr:cNvPr>
          <cdr:cNvSpPr/>
        </cdr:nvSpPr>
        <cdr:spPr>
          <a:xfrm xmlns:a="http://schemas.openxmlformats.org/drawingml/2006/main">
            <a:off x="16528" y="16565"/>
            <a:ext cx="827588" cy="733269"/>
          </a:xfrm>
          <a:prstGeom xmlns:a="http://schemas.openxmlformats.org/drawingml/2006/main" prst="roundRect">
            <a:avLst/>
          </a:prstGeom>
          <a:solidFill xmlns:a="http://schemas.openxmlformats.org/drawingml/2006/main">
            <a:srgbClr val="991CFB"/>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b"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700">
                <a:solidFill>
                  <a:srgbClr val="FA6F8B"/>
                </a:solidFill>
              </a:rPr>
              <a:t>                      </a:t>
            </a:r>
            <a:r>
              <a:rPr lang="en-IN" sz="700" baseline="0">
                <a:solidFill>
                  <a:srgbClr val="FA6F8B"/>
                </a:solidFill>
              </a:rPr>
              <a:t> </a:t>
            </a:r>
            <a:r>
              <a:rPr lang="en-IN" sz="900">
                <a:solidFill>
                  <a:srgbClr val="FA6F8B"/>
                </a:solidFill>
              </a:rPr>
              <a:t>          </a:t>
            </a:r>
            <a:endParaRPr lang="en-IN" sz="700">
              <a:solidFill>
                <a:srgbClr val="FA6F8B"/>
              </a:solidFill>
            </a:endParaRPr>
          </a:p>
        </cdr:txBody>
      </cdr:sp>
      <cdr:sp macro="" textlink="">
        <cdr:nvSpPr>
          <cdr:cNvPr id="4" name="Rectangle: Rounded Corners 3">
            <a:extLst xmlns:a="http://schemas.openxmlformats.org/drawingml/2006/main">
              <a:ext uri="{FF2B5EF4-FFF2-40B4-BE49-F238E27FC236}">
                <a16:creationId xmlns:a16="http://schemas.microsoft.com/office/drawing/2014/main" id="{A5035A18-CC79-46D7-AA19-9C6067B58FE4}"/>
              </a:ext>
            </a:extLst>
          </cdr:cNvPr>
          <cdr:cNvSpPr/>
        </cdr:nvSpPr>
        <cdr:spPr>
          <a:xfrm xmlns:a="http://schemas.openxmlformats.org/drawingml/2006/main">
            <a:off x="9256" y="0"/>
            <a:ext cx="226330" cy="726038"/>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DA270794-5CC7-4F99-856A-B20CD63FD1BA}" type="TxLink">
              <a:rPr lang="en-US" sz="2400" b="0" i="0" u="none" strike="noStrike">
                <a:solidFill>
                  <a:schemeClr val="bg1"/>
                </a:solidFill>
                <a:latin typeface="Calibri"/>
                <a:ea typeface="Calibri"/>
                <a:cs typeface="Calibri"/>
              </a:rPr>
              <a:pPr algn="ctr"/>
              <a:t>5</a:t>
            </a:fld>
            <a:endParaRPr lang="en-IN" sz="1600">
              <a:solidFill>
                <a:schemeClr val="bg1"/>
              </a:solidFill>
            </a:endParaRPr>
          </a:p>
        </cdr:txBody>
      </cdr:sp>
    </cdr:grpSp>
  </cdr:relSizeAnchor>
  <cdr:relSizeAnchor xmlns:cdr="http://schemas.openxmlformats.org/drawingml/2006/chartDrawing">
    <cdr:from>
      <cdr:x>0.79219</cdr:x>
      <cdr:y>0.04753</cdr:y>
    </cdr:from>
    <cdr:to>
      <cdr:x>0.79227</cdr:x>
      <cdr:y>0.21622</cdr:y>
    </cdr:to>
    <cdr:cxnSp macro="">
      <cdr:nvCxnSpPr>
        <cdr:cNvPr id="6" name="Straight Connector 5">
          <a:extLst xmlns:a="http://schemas.openxmlformats.org/drawingml/2006/main">
            <a:ext uri="{FF2B5EF4-FFF2-40B4-BE49-F238E27FC236}">
              <a16:creationId xmlns:a16="http://schemas.microsoft.com/office/drawing/2014/main" id="{A567269F-FF0A-034C-9A0F-7170C5005515}"/>
            </a:ext>
          </a:extLst>
        </cdr:cNvPr>
        <cdr:cNvCxnSpPr/>
      </cdr:nvCxnSpPr>
      <cdr:spPr>
        <a:xfrm xmlns:a="http://schemas.openxmlformats.org/drawingml/2006/main">
          <a:off x="4304234" y="100495"/>
          <a:ext cx="431" cy="356705"/>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0.223</cdr:x>
      <cdr:y>0.07632</cdr:y>
    </cdr:from>
    <cdr:to>
      <cdr:x>0.84633</cdr:x>
      <cdr:y>0.23355</cdr:y>
    </cdr:to>
    <cdr:sp macro="" textlink="">
      <cdr:nvSpPr>
        <cdr:cNvPr id="3" name="TextBox 79">
          <a:extLst xmlns:a="http://schemas.openxmlformats.org/drawingml/2006/main">
            <a:ext uri="{FF2B5EF4-FFF2-40B4-BE49-F238E27FC236}">
              <a16:creationId xmlns:a16="http://schemas.microsoft.com/office/drawing/2014/main" id="{E1018B46-4229-43FC-AD6A-921DEF83D924}"/>
            </a:ext>
          </a:extLst>
        </cdr:cNvPr>
        <cdr:cNvSpPr txBox="1"/>
      </cdr:nvSpPr>
      <cdr:spPr>
        <a:xfrm xmlns:a="http://schemas.openxmlformats.org/drawingml/2006/main">
          <a:off x="1062038" y="127000"/>
          <a:ext cx="2968625" cy="26162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r>
            <a:rPr lang="en-IN" sz="900" b="1" i="0" u="none" strike="noStrike">
              <a:solidFill>
                <a:schemeClr val="bg2">
                  <a:lumMod val="50000"/>
                </a:schemeClr>
              </a:solidFill>
              <a:latin typeface="Arial" panose="020B0604020202020204" pitchFamily="34" charset="0"/>
              <a:ea typeface="Calibri"/>
              <a:cs typeface="Arial" panose="020B0604020202020204" pitchFamily="34" charset="0"/>
            </a:rPr>
            <a:t>Training Models Fees by Sales Team</a:t>
          </a:r>
        </a:p>
      </cdr:txBody>
    </cdr:sp>
  </cdr:relSizeAnchor>
</c:userShapes>
</file>

<file path=xl/drawings/drawing12.xml><?xml version="1.0" encoding="utf-8"?>
<c:userShapes xmlns:c="http://schemas.openxmlformats.org/drawingml/2006/chart">
  <cdr:relSizeAnchor xmlns:cdr="http://schemas.openxmlformats.org/drawingml/2006/chartDrawing">
    <cdr:from>
      <cdr:x>0.4467</cdr:x>
      <cdr:y>0.31568</cdr:y>
    </cdr:from>
    <cdr:to>
      <cdr:x>0.54822</cdr:x>
      <cdr:y>0.45985</cdr:y>
    </cdr:to>
    <cdr:sp macro="" textlink="">
      <cdr:nvSpPr>
        <cdr:cNvPr id="6" name="Oval 5">
          <a:extLst xmlns:a="http://schemas.openxmlformats.org/drawingml/2006/main">
            <a:ext uri="{FF2B5EF4-FFF2-40B4-BE49-F238E27FC236}">
              <a16:creationId xmlns:a16="http://schemas.microsoft.com/office/drawing/2014/main" id="{8C760BE9-C695-6DA1-C893-01CAE978C4D2}"/>
            </a:ext>
          </a:extLst>
        </cdr:cNvPr>
        <cdr:cNvSpPr/>
      </cdr:nvSpPr>
      <cdr:spPr>
        <a:xfrm xmlns:a="http://schemas.openxmlformats.org/drawingml/2006/main">
          <a:off x="1490133" y="732336"/>
          <a:ext cx="338667" cy="334464"/>
        </a:xfrm>
        <a:prstGeom xmlns:a="http://schemas.openxmlformats.org/drawingml/2006/main" prst="ellipse">
          <a:avLst/>
        </a:prstGeom>
        <a:solidFill xmlns:a="http://schemas.openxmlformats.org/drawingml/2006/main">
          <a:srgbClr val="F1F0F5"/>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0.46847</cdr:x>
      <cdr:y>0.3609</cdr:y>
    </cdr:from>
    <cdr:to>
      <cdr:x>0.52255</cdr:x>
      <cdr:y>0.44195</cdr:y>
    </cdr:to>
    <cdr:pic>
      <cdr:nvPicPr>
        <cdr:cNvPr id="2" name="Picture 1">
          <a:extLst xmlns:a="http://schemas.openxmlformats.org/drawingml/2006/main">
            <a:ext uri="{FF2B5EF4-FFF2-40B4-BE49-F238E27FC236}">
              <a16:creationId xmlns:a16="http://schemas.microsoft.com/office/drawing/2014/main" id="{03908A57-78EC-1DD6-6C72-249EA9C92A3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xmlns:a="http://schemas.openxmlformats.org/drawingml/2006/main">
          <a:fillRect/>
        </a:stretch>
      </cdr:blipFill>
      <cdr:spPr>
        <a:xfrm xmlns:a="http://schemas.openxmlformats.org/drawingml/2006/main">
          <a:off x="2141862" y="990010"/>
          <a:ext cx="247220" cy="222357"/>
        </a:xfrm>
        <a:prstGeom xmlns:a="http://schemas.openxmlformats.org/drawingml/2006/main" prst="rect">
          <a:avLst/>
        </a:prstGeom>
      </cdr:spPr>
    </cdr:pic>
  </cdr:relSizeAnchor>
  <cdr:relSizeAnchor xmlns:cdr="http://schemas.openxmlformats.org/drawingml/2006/chartDrawing">
    <cdr:from>
      <cdr:x>0.37403</cdr:x>
      <cdr:y>0.45284</cdr:y>
    </cdr:from>
    <cdr:to>
      <cdr:x>0.64341</cdr:x>
      <cdr:y>0.68934</cdr:y>
    </cdr:to>
    <cdr:grpSp>
      <cdr:nvGrpSpPr>
        <cdr:cNvPr id="3" name="Group 2">
          <a:extLst xmlns:a="http://schemas.openxmlformats.org/drawingml/2006/main">
            <a:ext uri="{FF2B5EF4-FFF2-40B4-BE49-F238E27FC236}">
              <a16:creationId xmlns:a16="http://schemas.microsoft.com/office/drawing/2014/main" id="{6DDB1ABD-72A0-8675-2A53-98A4290662C9}"/>
            </a:ext>
          </a:extLst>
        </cdr:cNvPr>
        <cdr:cNvGrpSpPr/>
      </cdr:nvGrpSpPr>
      <cdr:grpSpPr>
        <a:xfrm xmlns:a="http://schemas.openxmlformats.org/drawingml/2006/main">
          <a:off x="1244547" y="1109956"/>
          <a:ext cx="896335" cy="579685"/>
          <a:chOff x="0" y="296512"/>
          <a:chExt cx="1421930" cy="2130437"/>
        </a:xfrm>
      </cdr:grpSpPr>
      <cdr:sp macro="" textlink="">
        <cdr:nvSpPr>
          <cdr:cNvPr id="4" name="TextBox 33">
            <a:extLst xmlns:a="http://schemas.openxmlformats.org/drawingml/2006/main">
              <a:ext uri="{FF2B5EF4-FFF2-40B4-BE49-F238E27FC236}">
                <a16:creationId xmlns:a16="http://schemas.microsoft.com/office/drawing/2014/main" id="{BEE30733-37EB-AF0C-0FE1-945EFED939BF}"/>
              </a:ext>
            </a:extLst>
          </cdr:cNvPr>
          <cdr:cNvSpPr txBox="1"/>
        </cdr:nvSpPr>
        <cdr:spPr>
          <a:xfrm xmlns:a="http://schemas.openxmlformats.org/drawingml/2006/main">
            <a:off x="0" y="296512"/>
            <a:ext cx="1421930" cy="202510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r>
              <a:rPr lang="en-IN" sz="800" b="1" i="0" u="none" strike="noStrike">
                <a:solidFill>
                  <a:schemeClr val="bg2">
                    <a:lumMod val="50000"/>
                  </a:schemeClr>
                </a:solidFill>
                <a:latin typeface="Arial" panose="020B0604020202020204" pitchFamily="34" charset="0"/>
                <a:ea typeface="Calibri"/>
                <a:cs typeface="Arial" panose="020B0604020202020204" pitchFamily="34" charset="0"/>
              </a:rPr>
              <a:t>Paid</a:t>
            </a:r>
            <a:r>
              <a:rPr lang="en-IN" sz="800" b="1" i="0" u="none" strike="noStrike" baseline="0">
                <a:solidFill>
                  <a:schemeClr val="bg2">
                    <a:lumMod val="50000"/>
                  </a:schemeClr>
                </a:solidFill>
                <a:latin typeface="Arial" panose="020B0604020202020204" pitchFamily="34" charset="0"/>
                <a:ea typeface="Calibri"/>
                <a:cs typeface="Arial" panose="020B0604020202020204" pitchFamily="34" charset="0"/>
              </a:rPr>
              <a:t> Advertisement</a:t>
            </a:r>
            <a:endParaRPr lang="en-IN" sz="800" b="1" i="0" u="none" strike="noStrike">
              <a:solidFill>
                <a:schemeClr val="bg2">
                  <a:lumMod val="50000"/>
                </a:schemeClr>
              </a:solidFill>
              <a:latin typeface="Arial" panose="020B0604020202020204" pitchFamily="34" charset="0"/>
              <a:ea typeface="Calibri"/>
              <a:cs typeface="Arial" panose="020B0604020202020204" pitchFamily="34" charset="0"/>
            </a:endParaRPr>
          </a:p>
        </cdr:txBody>
      </cdr:sp>
      <cdr:sp macro="" textlink="">
        <cdr:nvSpPr>
          <cdr:cNvPr id="5" name="TextBox 34">
            <a:extLst xmlns:a="http://schemas.openxmlformats.org/drawingml/2006/main">
              <a:ext uri="{FF2B5EF4-FFF2-40B4-BE49-F238E27FC236}">
                <a16:creationId xmlns:a16="http://schemas.microsoft.com/office/drawing/2014/main" id="{3B62295F-71EE-5126-FCB3-85A77076AB69}"/>
              </a:ext>
            </a:extLst>
          </cdr:cNvPr>
          <cdr:cNvSpPr txBox="1"/>
        </cdr:nvSpPr>
        <cdr:spPr>
          <a:xfrm xmlns:a="http://schemas.openxmlformats.org/drawingml/2006/main">
            <a:off x="179784" y="1070910"/>
            <a:ext cx="972468" cy="135603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060F133A-D83A-4B75-831E-4B4A4C95B611}" type="TxLink">
              <a:rPr lang="en-US" sz="1400" b="1" i="0" u="none" strike="noStrike">
                <a:solidFill>
                  <a:srgbClr val="000000"/>
                </a:solidFill>
                <a:latin typeface="Calibri"/>
                <a:ea typeface="Calibri"/>
                <a:cs typeface="Calibri"/>
              </a:rPr>
              <a:pPr marL="0" indent="0" algn="ctr"/>
              <a:t>16.0B</a:t>
            </a:fld>
            <a:endParaRPr lang="en-IN" sz="1200" b="1" i="0" u="none" strike="noStrike">
              <a:solidFill>
                <a:schemeClr val="bg1">
                  <a:lumMod val="75000"/>
                </a:schemeClr>
              </a:solidFill>
              <a:latin typeface="Arial" panose="020B0604020202020204" pitchFamily="34" charset="0"/>
              <a:ea typeface="Calibri"/>
              <a:cs typeface="Arial" panose="020B0604020202020204" pitchFamily="34" charset="0"/>
            </a:endParaRPr>
          </a:p>
        </cdr:txBody>
      </cdr:sp>
    </cdr:grpSp>
  </cdr:relSizeAnchor>
</c:userShapes>
</file>

<file path=xl/drawings/drawing2.xml><?xml version="1.0" encoding="utf-8"?>
<xdr:wsDr xmlns:xdr="http://schemas.openxmlformats.org/drawingml/2006/spreadsheetDrawing" xmlns:a="http://schemas.openxmlformats.org/drawingml/2006/main">
  <xdr:twoCellAnchor>
    <xdr:from>
      <xdr:col>0</xdr:col>
      <xdr:colOff>64096</xdr:colOff>
      <xdr:row>0</xdr:row>
      <xdr:rowOff>79889</xdr:rowOff>
    </xdr:from>
    <xdr:to>
      <xdr:col>24</xdr:col>
      <xdr:colOff>289565</xdr:colOff>
      <xdr:row>45</xdr:row>
      <xdr:rowOff>164907</xdr:rowOff>
    </xdr:to>
    <xdr:grpSp>
      <xdr:nvGrpSpPr>
        <xdr:cNvPr id="190" name="Group 189">
          <a:extLst>
            <a:ext uri="{FF2B5EF4-FFF2-40B4-BE49-F238E27FC236}">
              <a16:creationId xmlns:a16="http://schemas.microsoft.com/office/drawing/2014/main" id="{416E8941-2B65-9E5C-C3D6-8B2EF9501311}"/>
            </a:ext>
          </a:extLst>
        </xdr:cNvPr>
        <xdr:cNvGrpSpPr/>
      </xdr:nvGrpSpPr>
      <xdr:grpSpPr>
        <a:xfrm>
          <a:off x="64096" y="79889"/>
          <a:ext cx="17095570" cy="9296537"/>
          <a:chOff x="64096" y="89535"/>
          <a:chExt cx="17095565" cy="9296537"/>
        </a:xfrm>
      </xdr:grpSpPr>
      <xdr:sp macro="" textlink="">
        <xdr:nvSpPr>
          <xdr:cNvPr id="2" name="Rectangle: Rounded Corners 1">
            <a:extLst>
              <a:ext uri="{FF2B5EF4-FFF2-40B4-BE49-F238E27FC236}">
                <a16:creationId xmlns:a16="http://schemas.microsoft.com/office/drawing/2014/main" id="{C4EA7B31-8D9F-4EAF-B7E5-9E7DFBFC479B}"/>
              </a:ext>
            </a:extLst>
          </xdr:cNvPr>
          <xdr:cNvSpPr/>
        </xdr:nvSpPr>
        <xdr:spPr>
          <a:xfrm>
            <a:off x="123824" y="93345"/>
            <a:ext cx="1141915" cy="2056050"/>
          </a:xfrm>
          <a:prstGeom prst="roundRect">
            <a:avLst>
              <a:gd name="adj" fmla="val 7761"/>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7E0E51C3-43EF-4A9E-A634-FDD0DEF5504E}"/>
              </a:ext>
            </a:extLst>
          </xdr:cNvPr>
          <xdr:cNvSpPr txBox="1"/>
        </xdr:nvSpPr>
        <xdr:spPr>
          <a:xfrm>
            <a:off x="180974" y="1134705"/>
            <a:ext cx="1056191" cy="89086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FA6F8B"/>
                </a:solidFill>
                <a:latin typeface="+mn-lt"/>
              </a:rPr>
              <a:t>HiFive </a:t>
            </a:r>
          </a:p>
          <a:p>
            <a:pPr algn="ctr"/>
            <a:r>
              <a:rPr lang="en-IN" sz="1050" b="1">
                <a:solidFill>
                  <a:schemeClr val="bg1"/>
                </a:solidFill>
                <a:latin typeface="+mn-lt"/>
              </a:rPr>
              <a:t>Sales Performance Metrics </a:t>
            </a:r>
          </a:p>
          <a:p>
            <a:pPr algn="ctr"/>
            <a:r>
              <a:rPr lang="en-IN" sz="900" b="0">
                <a:solidFill>
                  <a:schemeClr val="bg1">
                    <a:lumMod val="65000"/>
                  </a:schemeClr>
                </a:solidFill>
                <a:latin typeface="+mn-lt"/>
              </a:rPr>
              <a:t>2023</a:t>
            </a:r>
            <a:endParaRPr lang="en-IN" sz="1100" b="0">
              <a:solidFill>
                <a:schemeClr val="bg1">
                  <a:lumMod val="65000"/>
                </a:schemeClr>
              </a:solidFill>
              <a:latin typeface="+mn-lt"/>
            </a:endParaRPr>
          </a:p>
        </xdr:txBody>
      </xdr:sp>
      <xdr:pic>
        <xdr:nvPicPr>
          <xdr:cNvPr id="4" name="Graphic 3" descr="Atom with solid fill">
            <a:extLst>
              <a:ext uri="{FF2B5EF4-FFF2-40B4-BE49-F238E27FC236}">
                <a16:creationId xmlns:a16="http://schemas.microsoft.com/office/drawing/2014/main" id="{772AAC4D-A2DC-4B2F-9F7E-911A64494C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212202" y="153558"/>
            <a:ext cx="936585" cy="919030"/>
          </a:xfrm>
          <a:prstGeom prst="rect">
            <a:avLst/>
          </a:prstGeom>
        </xdr:spPr>
      </xdr:pic>
      <xdr:sp macro="" textlink="">
        <xdr:nvSpPr>
          <xdr:cNvPr id="5" name="Rectangle: Rounded Corners 4">
            <a:extLst>
              <a:ext uri="{FF2B5EF4-FFF2-40B4-BE49-F238E27FC236}">
                <a16:creationId xmlns:a16="http://schemas.microsoft.com/office/drawing/2014/main" id="{DD00FC29-CC46-4567-BFC3-0E6B8C2229CE}"/>
              </a:ext>
            </a:extLst>
          </xdr:cNvPr>
          <xdr:cNvSpPr/>
        </xdr:nvSpPr>
        <xdr:spPr>
          <a:xfrm>
            <a:off x="1340735" y="102870"/>
            <a:ext cx="2084185" cy="2056050"/>
          </a:xfrm>
          <a:prstGeom prst="roundRect">
            <a:avLst>
              <a:gd name="adj" fmla="val 4580"/>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5F0408B0-7254-4AFA-9FCE-6F9D316F601E}"/>
              </a:ext>
            </a:extLst>
          </xdr:cNvPr>
          <xdr:cNvSpPr txBox="1"/>
        </xdr:nvSpPr>
        <xdr:spPr>
          <a:xfrm>
            <a:off x="1422770" y="160020"/>
            <a:ext cx="1967599" cy="3746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bg1">
                    <a:lumMod val="65000"/>
                  </a:schemeClr>
                </a:solidFill>
                <a:latin typeface="Abadi" panose="020B0604020104020204" pitchFamily="34" charset="0"/>
              </a:rPr>
              <a:t>        Total Earnings</a:t>
            </a:r>
          </a:p>
        </xdr:txBody>
      </xdr:sp>
      <xdr:sp macro="" textlink="Pivot_Tables!B5">
        <xdr:nvSpPr>
          <xdr:cNvPr id="7" name="TextBox 6">
            <a:extLst>
              <a:ext uri="{FF2B5EF4-FFF2-40B4-BE49-F238E27FC236}">
                <a16:creationId xmlns:a16="http://schemas.microsoft.com/office/drawing/2014/main" id="{5CF9948F-049D-4CB6-A1C5-F4AFC13D5D96}"/>
              </a:ext>
            </a:extLst>
          </xdr:cNvPr>
          <xdr:cNvSpPr txBox="1"/>
        </xdr:nvSpPr>
        <xdr:spPr>
          <a:xfrm>
            <a:off x="1436105" y="534654"/>
            <a:ext cx="1933309" cy="3746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40098F-524B-43AD-ADA0-D7E527092B29}" type="TxLink">
              <a:rPr lang="en-US" sz="2000" b="0" i="0" u="none" strike="noStrike">
                <a:solidFill>
                  <a:schemeClr val="bg1"/>
                </a:solidFill>
                <a:latin typeface="Calibri"/>
                <a:ea typeface="Calibri"/>
                <a:cs typeface="Calibri"/>
              </a:rPr>
              <a:pPr algn="ctr"/>
              <a:t>15,99,00,00,000</a:t>
            </a:fld>
            <a:endParaRPr lang="en-IN" sz="2000" b="1">
              <a:solidFill>
                <a:schemeClr val="bg1"/>
              </a:solidFill>
              <a:latin typeface="Abadi" panose="020B0604020104020204" pitchFamily="34" charset="0"/>
            </a:endParaRPr>
          </a:p>
        </xdr:txBody>
      </xdr:sp>
      <xdr:sp macro="" textlink="">
        <xdr:nvSpPr>
          <xdr:cNvPr id="8" name="TextBox 7">
            <a:extLst>
              <a:ext uri="{FF2B5EF4-FFF2-40B4-BE49-F238E27FC236}">
                <a16:creationId xmlns:a16="http://schemas.microsoft.com/office/drawing/2014/main" id="{158B5362-A11D-4BFE-BC91-E6791024F4A6}"/>
              </a:ext>
            </a:extLst>
          </xdr:cNvPr>
          <xdr:cNvSpPr txBox="1"/>
        </xdr:nvSpPr>
        <xdr:spPr>
          <a:xfrm>
            <a:off x="1420865" y="840708"/>
            <a:ext cx="1959979" cy="25589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solidFill>
                  <a:schemeClr val="bg1">
                    <a:lumMod val="65000"/>
                  </a:schemeClr>
                </a:solidFill>
                <a:latin typeface="Arial" panose="020B0604020202020204" pitchFamily="34" charset="0"/>
                <a:cs typeface="Arial" panose="020B0604020202020204" pitchFamily="34" charset="0"/>
              </a:rPr>
              <a:t>  Egyptian</a:t>
            </a:r>
            <a:r>
              <a:rPr lang="en-IN" sz="900" b="1" baseline="0">
                <a:solidFill>
                  <a:schemeClr val="bg1">
                    <a:lumMod val="65000"/>
                  </a:schemeClr>
                </a:solidFill>
                <a:latin typeface="Arial" panose="020B0604020202020204" pitchFamily="34" charset="0"/>
                <a:cs typeface="Arial" panose="020B0604020202020204" pitchFamily="34" charset="0"/>
              </a:rPr>
              <a:t> Pounds</a:t>
            </a:r>
            <a:endParaRPr lang="en-IN" sz="900" b="1">
              <a:solidFill>
                <a:schemeClr val="bg1">
                  <a:lumMod val="65000"/>
                </a:schemeClr>
              </a:solidFill>
              <a:latin typeface="Arial" panose="020B0604020202020204" pitchFamily="34" charset="0"/>
              <a:cs typeface="Arial" panose="020B0604020202020204" pitchFamily="34" charset="0"/>
            </a:endParaRPr>
          </a:p>
        </xdr:txBody>
      </xdr:sp>
      <xdr:sp macro="" textlink="">
        <xdr:nvSpPr>
          <xdr:cNvPr id="9" name="Isosceles Triangle 8">
            <a:extLst>
              <a:ext uri="{FF2B5EF4-FFF2-40B4-BE49-F238E27FC236}">
                <a16:creationId xmlns:a16="http://schemas.microsoft.com/office/drawing/2014/main" id="{1BC8ABF1-8957-4717-963E-7EED68B69472}"/>
              </a:ext>
            </a:extLst>
          </xdr:cNvPr>
          <xdr:cNvSpPr/>
        </xdr:nvSpPr>
        <xdr:spPr>
          <a:xfrm>
            <a:off x="3028419" y="450834"/>
            <a:ext cx="128016" cy="64008"/>
          </a:xfrm>
          <a:prstGeom prst="triangle">
            <a:avLst/>
          </a:prstGeom>
          <a:solidFill>
            <a:srgbClr val="00B62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 name="Picture 9">
            <a:extLst>
              <a:ext uri="{FF2B5EF4-FFF2-40B4-BE49-F238E27FC236}">
                <a16:creationId xmlns:a16="http://schemas.microsoft.com/office/drawing/2014/main" id="{CC5239B4-7E8E-4229-9CEC-C2840B76412D}"/>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sharpenSoften amount="5000"/>
                    </a14:imgEffect>
                    <a14:imgEffect>
                      <a14:colorTemperature colorTemp="78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537070" y="221607"/>
            <a:ext cx="263021" cy="241380"/>
          </a:xfrm>
          <a:prstGeom prst="rect">
            <a:avLst/>
          </a:prstGeom>
          <a:solidFill>
            <a:schemeClr val="tx1"/>
          </a:solidFill>
          <a:ln>
            <a:solidFill>
              <a:schemeClr val="tx1"/>
            </a:solidFill>
          </a:ln>
        </xdr:spPr>
      </xdr:pic>
      <xdr:cxnSp macro="">
        <xdr:nvCxnSpPr>
          <xdr:cNvPr id="11" name="Straight Connector 10">
            <a:extLst>
              <a:ext uri="{FF2B5EF4-FFF2-40B4-BE49-F238E27FC236}">
                <a16:creationId xmlns:a16="http://schemas.microsoft.com/office/drawing/2014/main" id="{60D2C04A-95C9-45B9-9BB5-BEE03EC2394A}"/>
              </a:ext>
            </a:extLst>
          </xdr:cNvPr>
          <xdr:cNvCxnSpPr/>
        </xdr:nvCxnSpPr>
        <xdr:spPr>
          <a:xfrm>
            <a:off x="1559930" y="1155660"/>
            <a:ext cx="1712329" cy="9525"/>
          </a:xfrm>
          <a:prstGeom prst="line">
            <a:avLst/>
          </a:prstGeom>
          <a:ln w="19050">
            <a:solidFill>
              <a:schemeClr val="bg2">
                <a:lumMod val="50000"/>
                <a:alpha val="53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CF32BE81-3BDA-4696-AD59-347E4DCFC441}"/>
              </a:ext>
            </a:extLst>
          </xdr:cNvPr>
          <xdr:cNvSpPr txBox="1"/>
        </xdr:nvSpPr>
        <xdr:spPr>
          <a:xfrm>
            <a:off x="1436105" y="1165185"/>
            <a:ext cx="1937119" cy="3746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bg1">
                    <a:lumMod val="65000"/>
                  </a:schemeClr>
                </a:solidFill>
                <a:latin typeface="Abadi" panose="020B0604020104020204" pitchFamily="34" charset="0"/>
              </a:rPr>
              <a:t>  Total</a:t>
            </a:r>
            <a:r>
              <a:rPr lang="en-IN" sz="1200" b="1" baseline="0">
                <a:solidFill>
                  <a:schemeClr val="bg1">
                    <a:lumMod val="65000"/>
                  </a:schemeClr>
                </a:solidFill>
                <a:latin typeface="Abadi" panose="020B0604020104020204" pitchFamily="34" charset="0"/>
              </a:rPr>
              <a:t> Paid Calls</a:t>
            </a:r>
            <a:endParaRPr lang="en-IN" sz="1200" b="1">
              <a:solidFill>
                <a:schemeClr val="bg1">
                  <a:lumMod val="65000"/>
                </a:schemeClr>
              </a:solidFill>
              <a:latin typeface="Abadi" panose="020B0604020104020204" pitchFamily="34" charset="0"/>
            </a:endParaRPr>
          </a:p>
        </xdr:txBody>
      </xdr:sp>
      <xdr:sp macro="" textlink="Pivot_Tables!I6">
        <xdr:nvSpPr>
          <xdr:cNvPr id="13" name="TextBox 12">
            <a:extLst>
              <a:ext uri="{FF2B5EF4-FFF2-40B4-BE49-F238E27FC236}">
                <a16:creationId xmlns:a16="http://schemas.microsoft.com/office/drawing/2014/main" id="{B5DD406E-462A-4F3F-8BF7-33BAF7272525}"/>
              </a:ext>
            </a:extLst>
          </xdr:cNvPr>
          <xdr:cNvSpPr txBox="1"/>
        </xdr:nvSpPr>
        <xdr:spPr>
          <a:xfrm>
            <a:off x="1455155" y="1433139"/>
            <a:ext cx="1878063" cy="37019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EB63A7E-F3D3-4B1E-A355-6F6CF1DB219B}" type="TxLink">
              <a:rPr lang="en-US" sz="2000" b="0" i="0" u="none" strike="noStrike">
                <a:solidFill>
                  <a:schemeClr val="bg1"/>
                </a:solidFill>
                <a:latin typeface="Calibri"/>
                <a:ea typeface="Calibri"/>
                <a:cs typeface="Calibri"/>
              </a:rPr>
              <a:pPr marL="0" indent="0" algn="l"/>
              <a:t> 926 </a:t>
            </a:fld>
            <a:endParaRPr lang="en-IN" sz="2000" b="0" i="0" u="none" strike="noStrike">
              <a:solidFill>
                <a:schemeClr val="bg1"/>
              </a:solidFill>
              <a:latin typeface="Calibri"/>
              <a:ea typeface="Calibri"/>
              <a:cs typeface="Calibri"/>
            </a:endParaRPr>
          </a:p>
        </xdr:txBody>
      </xdr:sp>
      <xdr:sp macro="" textlink="">
        <xdr:nvSpPr>
          <xdr:cNvPr id="14" name="TextBox 13">
            <a:extLst>
              <a:ext uri="{FF2B5EF4-FFF2-40B4-BE49-F238E27FC236}">
                <a16:creationId xmlns:a16="http://schemas.microsoft.com/office/drawing/2014/main" id="{C17969E6-7582-468D-8AF0-156285DC0F0C}"/>
              </a:ext>
            </a:extLst>
          </xdr:cNvPr>
          <xdr:cNvSpPr txBox="1"/>
        </xdr:nvSpPr>
        <xdr:spPr>
          <a:xfrm>
            <a:off x="1426580" y="1727136"/>
            <a:ext cx="1891399" cy="25780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solidFill>
                  <a:schemeClr val="bg1">
                    <a:lumMod val="65000"/>
                  </a:schemeClr>
                </a:solidFill>
                <a:latin typeface="Arial" panose="020B0604020202020204" pitchFamily="34" charset="0"/>
                <a:cs typeface="Arial" panose="020B0604020202020204" pitchFamily="34" charset="0"/>
              </a:rPr>
              <a:t>   </a:t>
            </a:r>
            <a:r>
              <a:rPr lang="en-IN" sz="900" b="1" baseline="0">
                <a:solidFill>
                  <a:schemeClr val="bg1">
                    <a:lumMod val="65000"/>
                  </a:schemeClr>
                </a:solidFill>
                <a:latin typeface="Arial" panose="020B0604020202020204" pitchFamily="34" charset="0"/>
                <a:ea typeface="+mn-ea"/>
                <a:cs typeface="Arial" panose="020B0604020202020204" pitchFamily="34" charset="0"/>
              </a:rPr>
              <a:t>Calls</a:t>
            </a:r>
            <a:endParaRPr lang="en-IN" sz="900" b="1">
              <a:solidFill>
                <a:schemeClr val="bg1">
                  <a:lumMod val="65000"/>
                </a:schemeClr>
              </a:solidFill>
              <a:latin typeface="Arial" panose="020B0604020202020204" pitchFamily="34" charset="0"/>
              <a:cs typeface="Arial" panose="020B0604020202020204" pitchFamily="34" charset="0"/>
            </a:endParaRPr>
          </a:p>
        </xdr:txBody>
      </xdr:sp>
      <xdr:pic>
        <xdr:nvPicPr>
          <xdr:cNvPr id="15" name="Graphic 14" descr="Call center with solid fill">
            <a:extLst>
              <a:ext uri="{FF2B5EF4-FFF2-40B4-BE49-F238E27FC236}">
                <a16:creationId xmlns:a16="http://schemas.microsoft.com/office/drawing/2014/main" id="{1F4B77BE-1528-44AB-9A7B-72ACF8B0488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857432" y="1473055"/>
            <a:ext cx="406210" cy="382254"/>
          </a:xfrm>
          <a:prstGeom prst="rect">
            <a:avLst/>
          </a:prstGeom>
        </xdr:spPr>
      </xdr:pic>
      <xdr:sp macro="" textlink="">
        <xdr:nvSpPr>
          <xdr:cNvPr id="16" name="Star: 5 Points 15">
            <a:extLst>
              <a:ext uri="{FF2B5EF4-FFF2-40B4-BE49-F238E27FC236}">
                <a16:creationId xmlns:a16="http://schemas.microsoft.com/office/drawing/2014/main" id="{91DC6B1C-B6AA-4E5B-80B1-CA176CF81868}"/>
              </a:ext>
            </a:extLst>
          </xdr:cNvPr>
          <xdr:cNvSpPr/>
        </xdr:nvSpPr>
        <xdr:spPr>
          <a:xfrm>
            <a:off x="5750013" y="301617"/>
            <a:ext cx="91440" cy="91440"/>
          </a:xfrm>
          <a:prstGeom prst="star5">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grpSp>
        <xdr:nvGrpSpPr>
          <xdr:cNvPr id="17" name="Group 16">
            <a:extLst>
              <a:ext uri="{FF2B5EF4-FFF2-40B4-BE49-F238E27FC236}">
                <a16:creationId xmlns:a16="http://schemas.microsoft.com/office/drawing/2014/main" id="{1D911257-C00F-4426-86CE-5E197CFEC806}"/>
              </a:ext>
            </a:extLst>
          </xdr:cNvPr>
          <xdr:cNvGrpSpPr/>
        </xdr:nvGrpSpPr>
        <xdr:grpSpPr>
          <a:xfrm>
            <a:off x="3510383" y="102870"/>
            <a:ext cx="2452987" cy="2056050"/>
            <a:chOff x="3368218" y="83820"/>
            <a:chExt cx="1996262" cy="2011680"/>
          </a:xfrm>
        </xdr:grpSpPr>
        <xdr:sp macro="" textlink="">
          <xdr:nvSpPr>
            <xdr:cNvPr id="18" name="Rectangle: Rounded Corners 17">
              <a:extLst>
                <a:ext uri="{FF2B5EF4-FFF2-40B4-BE49-F238E27FC236}">
                  <a16:creationId xmlns:a16="http://schemas.microsoft.com/office/drawing/2014/main" id="{108341A8-A9F1-F3F9-1217-36F9AD146408}"/>
                </a:ext>
              </a:extLst>
            </xdr:cNvPr>
            <xdr:cNvSpPr/>
          </xdr:nvSpPr>
          <xdr:spPr>
            <a:xfrm>
              <a:off x="3368218" y="83820"/>
              <a:ext cx="1988465" cy="2011680"/>
            </a:xfrm>
            <a:prstGeom prst="roundRect">
              <a:avLst>
                <a:gd name="adj" fmla="val 4580"/>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B5B604C4-E588-3BD2-0D3A-4C3AE914C469}"/>
                </a:ext>
              </a:extLst>
            </xdr:cNvPr>
            <xdr:cNvSpPr txBox="1"/>
          </xdr:nvSpPr>
          <xdr:spPr>
            <a:xfrm>
              <a:off x="3459480" y="137160"/>
              <a:ext cx="967740" cy="58073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solidFill>
                    <a:schemeClr val="bg2">
                      <a:lumMod val="75000"/>
                    </a:schemeClr>
                  </a:solidFill>
                  <a:latin typeface="Abadi" panose="020B0604020104020204" pitchFamily="34" charset="0"/>
                </a:rPr>
                <a:t>Top</a:t>
              </a:r>
              <a:r>
                <a:rPr lang="en-IN" sz="900" b="1" baseline="0">
                  <a:solidFill>
                    <a:schemeClr val="bg2">
                      <a:lumMod val="75000"/>
                    </a:schemeClr>
                  </a:solidFill>
                  <a:latin typeface="Abadi" panose="020B0604020104020204" pitchFamily="34" charset="0"/>
                </a:rPr>
                <a:t> 5</a:t>
              </a:r>
              <a:r>
                <a:rPr lang="en-IN" sz="900" b="1" baseline="0">
                  <a:solidFill>
                    <a:schemeClr val="bg2">
                      <a:lumMod val="90000"/>
                    </a:schemeClr>
                  </a:solidFill>
                  <a:latin typeface="Abadi" panose="020B0604020104020204" pitchFamily="34" charset="0"/>
                </a:rPr>
                <a:t> </a:t>
              </a:r>
            </a:p>
            <a:p>
              <a:pPr algn="l"/>
              <a:r>
                <a:rPr lang="en-IN" sz="1200" b="1" baseline="0">
                  <a:solidFill>
                    <a:schemeClr val="bg1"/>
                  </a:solidFill>
                  <a:latin typeface="Abadi" panose="020B0604020104020204" pitchFamily="34" charset="0"/>
                </a:rPr>
                <a:t>Consultants</a:t>
              </a:r>
              <a:r>
                <a:rPr lang="en-IN" sz="1200" b="1" baseline="0">
                  <a:solidFill>
                    <a:schemeClr val="bg1">
                      <a:lumMod val="65000"/>
                    </a:schemeClr>
                  </a:solidFill>
                  <a:latin typeface="Abadi" panose="020B0604020104020204" pitchFamily="34" charset="0"/>
                </a:rPr>
                <a:t> </a:t>
              </a:r>
            </a:p>
            <a:p>
              <a:pPr algn="l"/>
              <a:r>
                <a:rPr lang="en-IN" sz="900" b="1" baseline="0">
                  <a:solidFill>
                    <a:schemeClr val="bg1">
                      <a:lumMod val="65000"/>
                    </a:schemeClr>
                  </a:solidFill>
                  <a:latin typeface="Arial" panose="020B0604020202020204" pitchFamily="34" charset="0"/>
                  <a:cs typeface="Arial" panose="020B0604020202020204" pitchFamily="34" charset="0"/>
                </a:rPr>
                <a:t>Sales Revenue</a:t>
              </a:r>
              <a:endParaRPr lang="en-IN" sz="900" b="1">
                <a:solidFill>
                  <a:schemeClr val="bg1">
                    <a:lumMod val="65000"/>
                  </a:schemeClr>
                </a:solidFill>
                <a:latin typeface="Arial" panose="020B0604020202020204" pitchFamily="34" charset="0"/>
                <a:cs typeface="Arial" panose="020B0604020202020204" pitchFamily="34" charset="0"/>
              </a:endParaRPr>
            </a:p>
          </xdr:txBody>
        </xdr:sp>
        <xdr:grpSp>
          <xdr:nvGrpSpPr>
            <xdr:cNvPr id="20" name="Group 19">
              <a:extLst>
                <a:ext uri="{FF2B5EF4-FFF2-40B4-BE49-F238E27FC236}">
                  <a16:creationId xmlns:a16="http://schemas.microsoft.com/office/drawing/2014/main" id="{9CC8C5F4-8E3D-1CD8-B1F5-C6BC221D0FB3}"/>
                </a:ext>
              </a:extLst>
            </xdr:cNvPr>
            <xdr:cNvGrpSpPr/>
          </xdr:nvGrpSpPr>
          <xdr:grpSpPr>
            <a:xfrm>
              <a:off x="3421380" y="723900"/>
              <a:ext cx="1943100" cy="1287780"/>
              <a:chOff x="3451860" y="716280"/>
              <a:chExt cx="1958340" cy="1295400"/>
            </a:xfrm>
          </xdr:grpSpPr>
          <xdr:grpSp>
            <xdr:nvGrpSpPr>
              <xdr:cNvPr id="21" name="Group 20">
                <a:extLst>
                  <a:ext uri="{FF2B5EF4-FFF2-40B4-BE49-F238E27FC236}">
                    <a16:creationId xmlns:a16="http://schemas.microsoft.com/office/drawing/2014/main" id="{092274C0-F545-F61F-0700-77C75B9C6AD4}"/>
                  </a:ext>
                </a:extLst>
              </xdr:cNvPr>
              <xdr:cNvGrpSpPr/>
            </xdr:nvGrpSpPr>
            <xdr:grpSpPr>
              <a:xfrm>
                <a:off x="3451860" y="716280"/>
                <a:ext cx="1950720" cy="266700"/>
                <a:chOff x="3451860" y="689610"/>
                <a:chExt cx="1950720" cy="297180"/>
              </a:xfrm>
            </xdr:grpSpPr>
            <xdr:sp macro="" textlink="Pivot_Tables!P5">
              <xdr:nvSpPr>
                <xdr:cNvPr id="34" name="TextBox 33">
                  <a:extLst>
                    <a:ext uri="{FF2B5EF4-FFF2-40B4-BE49-F238E27FC236}">
                      <a16:creationId xmlns:a16="http://schemas.microsoft.com/office/drawing/2014/main" id="{0B818219-264C-87F9-2C83-E5AFD247F12C}"/>
                    </a:ext>
                  </a:extLst>
                </xdr:cNvPr>
                <xdr:cNvSpPr txBox="1"/>
              </xdr:nvSpPr>
              <xdr:spPr>
                <a:xfrm>
                  <a:off x="443484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1654353-C37B-4FCE-A191-DAC8E4FB2156}" type="TxLink">
                    <a:rPr lang="en-US" sz="1100" b="1" i="0" u="none" strike="noStrike">
                      <a:solidFill>
                        <a:schemeClr val="bg2">
                          <a:lumMod val="50000"/>
                        </a:schemeClr>
                      </a:solidFill>
                      <a:latin typeface="Arial" panose="020B0604020202020204" pitchFamily="34" charset="0"/>
                      <a:ea typeface="Calibri"/>
                      <a:cs typeface="Arial" panose="020B0604020202020204" pitchFamily="34" charset="0"/>
                    </a:rPr>
                    <a:pPr algn="l"/>
                    <a:t>Mohmed</a:t>
                  </a:fld>
                  <a:endParaRPr lang="en-IN" sz="1100" b="1">
                    <a:solidFill>
                      <a:schemeClr val="bg2">
                        <a:lumMod val="50000"/>
                      </a:schemeClr>
                    </a:solidFill>
                    <a:latin typeface="Arial" panose="020B0604020202020204" pitchFamily="34" charset="0"/>
                    <a:cs typeface="Arial" panose="020B0604020202020204" pitchFamily="34" charset="0"/>
                  </a:endParaRPr>
                </a:p>
              </xdr:txBody>
            </xdr:sp>
            <xdr:sp macro="" textlink="Pivot_Tables!Q5">
              <xdr:nvSpPr>
                <xdr:cNvPr id="35" name="TextBox 34">
                  <a:extLst>
                    <a:ext uri="{FF2B5EF4-FFF2-40B4-BE49-F238E27FC236}">
                      <a16:creationId xmlns:a16="http://schemas.microsoft.com/office/drawing/2014/main" id="{6DA99589-B6C0-C6DD-EC19-B0C1C9A2EA07}"/>
                    </a:ext>
                  </a:extLst>
                </xdr:cNvPr>
                <xdr:cNvSpPr txBox="1"/>
              </xdr:nvSpPr>
              <xdr:spPr>
                <a:xfrm>
                  <a:off x="345186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657A2A-015D-4EF7-B19B-96CEDE4F3802}" type="TxLink">
                    <a:rPr lang="en-US" sz="1100" b="0" i="0" u="none" strike="noStrike">
                      <a:solidFill>
                        <a:schemeClr val="bg1"/>
                      </a:solidFill>
                      <a:latin typeface="Arial" panose="020B0604020202020204" pitchFamily="34" charset="0"/>
                      <a:ea typeface="Calibri"/>
                      <a:cs typeface="Arial" panose="020B0604020202020204" pitchFamily="34" charset="0"/>
                    </a:rPr>
                    <a:pPr algn="l"/>
                    <a:t>1727000000</a:t>
                  </a:fld>
                  <a:endParaRPr lang="en-IN" sz="1100" b="1">
                    <a:solidFill>
                      <a:schemeClr val="bg1"/>
                    </a:solidFill>
                    <a:latin typeface="Arial" panose="020B0604020202020204" pitchFamily="34" charset="0"/>
                    <a:cs typeface="Arial" panose="020B0604020202020204" pitchFamily="34" charset="0"/>
                  </a:endParaRPr>
                </a:p>
              </xdr:txBody>
            </xdr:sp>
          </xdr:grpSp>
          <xdr:grpSp>
            <xdr:nvGrpSpPr>
              <xdr:cNvPr id="22" name="Group 21">
                <a:extLst>
                  <a:ext uri="{FF2B5EF4-FFF2-40B4-BE49-F238E27FC236}">
                    <a16:creationId xmlns:a16="http://schemas.microsoft.com/office/drawing/2014/main" id="{B3F0F623-FD24-25A2-6FA9-2449984E32D0}"/>
                  </a:ext>
                </a:extLst>
              </xdr:cNvPr>
              <xdr:cNvGrpSpPr/>
            </xdr:nvGrpSpPr>
            <xdr:grpSpPr>
              <a:xfrm>
                <a:off x="3451860" y="973455"/>
                <a:ext cx="1950720" cy="266700"/>
                <a:chOff x="3451860" y="689610"/>
                <a:chExt cx="1950720" cy="297180"/>
              </a:xfrm>
            </xdr:grpSpPr>
            <xdr:sp macro="" textlink="Pivot_Tables!P6">
              <xdr:nvSpPr>
                <xdr:cNvPr id="32" name="TextBox 31">
                  <a:extLst>
                    <a:ext uri="{FF2B5EF4-FFF2-40B4-BE49-F238E27FC236}">
                      <a16:creationId xmlns:a16="http://schemas.microsoft.com/office/drawing/2014/main" id="{C2BD46AF-BF94-F9FC-75FA-831AC45DB9BB}"/>
                    </a:ext>
                  </a:extLst>
                </xdr:cNvPr>
                <xdr:cNvSpPr txBox="1"/>
              </xdr:nvSpPr>
              <xdr:spPr>
                <a:xfrm>
                  <a:off x="443484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407FBE1-6210-4436-A387-E3DE7E6E9D93}" type="TxLink">
                    <a:rPr lang="en-US" sz="1100" b="1"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Rony</a:t>
                  </a:fld>
                  <a:endParaRPr lang="en-IN" sz="11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Q6">
              <xdr:nvSpPr>
                <xdr:cNvPr id="33" name="TextBox 32">
                  <a:extLst>
                    <a:ext uri="{FF2B5EF4-FFF2-40B4-BE49-F238E27FC236}">
                      <a16:creationId xmlns:a16="http://schemas.microsoft.com/office/drawing/2014/main" id="{5F07EE19-274F-F480-7EF7-8F948C58899B}"/>
                    </a:ext>
                  </a:extLst>
                </xdr:cNvPr>
                <xdr:cNvSpPr txBox="1"/>
              </xdr:nvSpPr>
              <xdr:spPr>
                <a:xfrm>
                  <a:off x="345186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B91E0D0-E75F-4F86-9BEE-57000D49E36A}"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l"/>
                    <a:t>1638000000</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23" name="Group 22">
                <a:extLst>
                  <a:ext uri="{FF2B5EF4-FFF2-40B4-BE49-F238E27FC236}">
                    <a16:creationId xmlns:a16="http://schemas.microsoft.com/office/drawing/2014/main" id="{777B2219-F174-A3DF-55C9-C4D72A5051A4}"/>
                  </a:ext>
                </a:extLst>
              </xdr:cNvPr>
              <xdr:cNvGrpSpPr/>
            </xdr:nvGrpSpPr>
            <xdr:grpSpPr>
              <a:xfrm>
                <a:off x="3451860" y="1230630"/>
                <a:ext cx="1950720" cy="266700"/>
                <a:chOff x="3451860" y="689610"/>
                <a:chExt cx="1950720" cy="297180"/>
              </a:xfrm>
            </xdr:grpSpPr>
            <xdr:sp macro="" textlink="Pivot_Tables!P7">
              <xdr:nvSpPr>
                <xdr:cNvPr id="30" name="TextBox 29">
                  <a:extLst>
                    <a:ext uri="{FF2B5EF4-FFF2-40B4-BE49-F238E27FC236}">
                      <a16:creationId xmlns:a16="http://schemas.microsoft.com/office/drawing/2014/main" id="{2B55F610-9A31-9C27-39AA-59E7639DEB13}"/>
                    </a:ext>
                  </a:extLst>
                </xdr:cNvPr>
                <xdr:cNvSpPr txBox="1"/>
              </xdr:nvSpPr>
              <xdr:spPr>
                <a:xfrm>
                  <a:off x="443484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3C42CFB-980F-467D-B850-AFF14F90308E}" type="TxLink">
                    <a:rPr lang="en-US" sz="1100" b="1"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Hany</a:t>
                  </a:fld>
                  <a:endParaRPr lang="en-IN" sz="11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Q7">
              <xdr:nvSpPr>
                <xdr:cNvPr id="31" name="TextBox 30">
                  <a:extLst>
                    <a:ext uri="{FF2B5EF4-FFF2-40B4-BE49-F238E27FC236}">
                      <a16:creationId xmlns:a16="http://schemas.microsoft.com/office/drawing/2014/main" id="{845BA0A2-2F15-7BF3-384A-2D5B907F802B}"/>
                    </a:ext>
                  </a:extLst>
                </xdr:cNvPr>
                <xdr:cNvSpPr txBox="1"/>
              </xdr:nvSpPr>
              <xdr:spPr>
                <a:xfrm>
                  <a:off x="345186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44DD7A7-298C-43A1-AD28-80044BA6B14F}"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l"/>
                    <a:t>1534000000</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24" name="Group 23">
                <a:extLst>
                  <a:ext uri="{FF2B5EF4-FFF2-40B4-BE49-F238E27FC236}">
                    <a16:creationId xmlns:a16="http://schemas.microsoft.com/office/drawing/2014/main" id="{2035DD3D-F4C3-73F3-D23F-36F0505BE36D}"/>
                  </a:ext>
                </a:extLst>
              </xdr:cNvPr>
              <xdr:cNvGrpSpPr/>
            </xdr:nvGrpSpPr>
            <xdr:grpSpPr>
              <a:xfrm>
                <a:off x="3459480" y="1487805"/>
                <a:ext cx="1950720" cy="266700"/>
                <a:chOff x="3451860" y="689610"/>
                <a:chExt cx="1950720" cy="297180"/>
              </a:xfrm>
            </xdr:grpSpPr>
            <xdr:sp macro="" textlink="Pivot_Tables!P8">
              <xdr:nvSpPr>
                <xdr:cNvPr id="28" name="TextBox 27">
                  <a:extLst>
                    <a:ext uri="{FF2B5EF4-FFF2-40B4-BE49-F238E27FC236}">
                      <a16:creationId xmlns:a16="http://schemas.microsoft.com/office/drawing/2014/main" id="{CAF8B4DB-AB15-1A2F-7729-ED2F615C8EB9}"/>
                    </a:ext>
                  </a:extLst>
                </xdr:cNvPr>
                <xdr:cNvSpPr txBox="1"/>
              </xdr:nvSpPr>
              <xdr:spPr>
                <a:xfrm>
                  <a:off x="443484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B34449-3440-48D7-A0D6-FB51E49B0C38}" type="TxLink">
                    <a:rPr lang="en-US" sz="1100" b="1"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Dary</a:t>
                  </a:fld>
                  <a:endParaRPr lang="en-IN" sz="11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Q8">
              <xdr:nvSpPr>
                <xdr:cNvPr id="29" name="TextBox 28">
                  <a:extLst>
                    <a:ext uri="{FF2B5EF4-FFF2-40B4-BE49-F238E27FC236}">
                      <a16:creationId xmlns:a16="http://schemas.microsoft.com/office/drawing/2014/main" id="{1416FD23-3044-088A-5D90-F940C8ECEBB9}"/>
                    </a:ext>
                  </a:extLst>
                </xdr:cNvPr>
                <xdr:cNvSpPr txBox="1"/>
              </xdr:nvSpPr>
              <xdr:spPr>
                <a:xfrm>
                  <a:off x="345186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5E0AFFA-C016-47C1-A892-F4B9AB58F8FA}"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l"/>
                    <a:t>1360000000</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25" name="Group 24">
                <a:extLst>
                  <a:ext uri="{FF2B5EF4-FFF2-40B4-BE49-F238E27FC236}">
                    <a16:creationId xmlns:a16="http://schemas.microsoft.com/office/drawing/2014/main" id="{81B119F9-C9C5-DD2A-315E-AFD88CF0664D}"/>
                  </a:ext>
                </a:extLst>
              </xdr:cNvPr>
              <xdr:cNvGrpSpPr/>
            </xdr:nvGrpSpPr>
            <xdr:grpSpPr>
              <a:xfrm>
                <a:off x="3459480" y="1744980"/>
                <a:ext cx="1950720" cy="266700"/>
                <a:chOff x="3451860" y="689610"/>
                <a:chExt cx="1950720" cy="297180"/>
              </a:xfrm>
            </xdr:grpSpPr>
            <xdr:sp macro="" textlink="Pivot_Tables!P9">
              <xdr:nvSpPr>
                <xdr:cNvPr id="26" name="TextBox 25">
                  <a:extLst>
                    <a:ext uri="{FF2B5EF4-FFF2-40B4-BE49-F238E27FC236}">
                      <a16:creationId xmlns:a16="http://schemas.microsoft.com/office/drawing/2014/main" id="{BE567C4B-92BA-7080-7CFC-C4540E56C7C6}"/>
                    </a:ext>
                  </a:extLst>
                </xdr:cNvPr>
                <xdr:cNvSpPr txBox="1"/>
              </xdr:nvSpPr>
              <xdr:spPr>
                <a:xfrm>
                  <a:off x="443484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C87F2E3-A7A6-4ACC-A1CA-BDCEA87DAB03}" type="TxLink">
                    <a:rPr lang="en-US" sz="1100" b="1"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Kisho</a:t>
                  </a:fld>
                  <a:endParaRPr lang="en-IN" sz="11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Q9">
              <xdr:nvSpPr>
                <xdr:cNvPr id="27" name="TextBox 26">
                  <a:extLst>
                    <a:ext uri="{FF2B5EF4-FFF2-40B4-BE49-F238E27FC236}">
                      <a16:creationId xmlns:a16="http://schemas.microsoft.com/office/drawing/2014/main" id="{4A005043-E181-A2D9-0305-7EF1A48E34ED}"/>
                    </a:ext>
                  </a:extLst>
                </xdr:cNvPr>
                <xdr:cNvSpPr txBox="1"/>
              </xdr:nvSpPr>
              <xdr:spPr>
                <a:xfrm>
                  <a:off x="3451860" y="689610"/>
                  <a:ext cx="967740" cy="2971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88CACE5-42BB-460F-903A-BACD01190259}" type="TxLink">
                    <a:rPr lang="en-US" sz="1100" b="0" i="0" u="none" strike="noStrike">
                      <a:solidFill>
                        <a:schemeClr val="bg1"/>
                      </a:solidFill>
                      <a:latin typeface="Arial" panose="020B0604020202020204" pitchFamily="34" charset="0"/>
                      <a:ea typeface="Calibri"/>
                      <a:cs typeface="Arial" panose="020B0604020202020204" pitchFamily="34" charset="0"/>
                    </a:rPr>
                    <a:pPr marL="0" indent="0" algn="l"/>
                    <a:t>1288000000</a:t>
                  </a:fld>
                  <a:endParaRPr lang="en-IN" sz="110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grpSp>
      <xdr:sp macro="" textlink="">
        <xdr:nvSpPr>
          <xdr:cNvPr id="36" name="Rectangle: Rounded Corners 35">
            <a:extLst>
              <a:ext uri="{FF2B5EF4-FFF2-40B4-BE49-F238E27FC236}">
                <a16:creationId xmlns:a16="http://schemas.microsoft.com/office/drawing/2014/main" id="{494BD35B-FFE3-4A29-8DE9-1551BE5AD3C8}"/>
              </a:ext>
            </a:extLst>
          </xdr:cNvPr>
          <xdr:cNvSpPr/>
        </xdr:nvSpPr>
        <xdr:spPr>
          <a:xfrm>
            <a:off x="6039574" y="104774"/>
            <a:ext cx="5191969" cy="2055720"/>
          </a:xfrm>
          <a:prstGeom prst="roundRect">
            <a:avLst>
              <a:gd name="adj" fmla="val 4580"/>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TextBox 36">
            <a:extLst>
              <a:ext uri="{FF2B5EF4-FFF2-40B4-BE49-F238E27FC236}">
                <a16:creationId xmlns:a16="http://schemas.microsoft.com/office/drawing/2014/main" id="{762D9FB2-6EED-4818-A958-6BB478D0B9CC}"/>
              </a:ext>
            </a:extLst>
          </xdr:cNvPr>
          <xdr:cNvSpPr txBox="1"/>
        </xdr:nvSpPr>
        <xdr:spPr>
          <a:xfrm>
            <a:off x="6257563" y="121920"/>
            <a:ext cx="1708520" cy="42035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baseline="0">
                <a:solidFill>
                  <a:schemeClr val="bg1"/>
                </a:solidFill>
                <a:latin typeface="Abadi" panose="020B0604020104020204" pitchFamily="34" charset="0"/>
                <a:ea typeface="+mn-ea"/>
                <a:cs typeface="+mn-cs"/>
              </a:rPr>
              <a:t>Total Earning</a:t>
            </a:r>
            <a:r>
              <a:rPr lang="en-IN" sz="1050" b="1" baseline="0">
                <a:solidFill>
                  <a:schemeClr val="bg1">
                    <a:lumMod val="65000"/>
                  </a:schemeClr>
                </a:solidFill>
                <a:latin typeface="Abadi" panose="020B0604020104020204" pitchFamily="34" charset="0"/>
                <a:ea typeface="+mn-ea"/>
                <a:cs typeface="+mn-cs"/>
              </a:rPr>
              <a:t> By Months</a:t>
            </a:r>
            <a:r>
              <a:rPr lang="en-IN" sz="900" b="1" baseline="0">
                <a:solidFill>
                  <a:schemeClr val="tx1">
                    <a:lumMod val="65000"/>
                    <a:lumOff val="35000"/>
                  </a:schemeClr>
                </a:solidFill>
                <a:latin typeface="Arial" panose="020B0604020202020204" pitchFamily="34" charset="0"/>
                <a:cs typeface="Arial" panose="020B0604020202020204" pitchFamily="34" charset="0"/>
              </a:rPr>
              <a:t>	</a:t>
            </a:r>
            <a:endParaRPr lang="en-IN" sz="900" b="1">
              <a:solidFill>
                <a:schemeClr val="tx1">
                  <a:lumMod val="65000"/>
                  <a:lumOff val="35000"/>
                </a:schemeClr>
              </a:solidFill>
              <a:latin typeface="Arial" panose="020B0604020202020204" pitchFamily="34" charset="0"/>
              <a:cs typeface="Arial" panose="020B0604020202020204" pitchFamily="34" charset="0"/>
            </a:endParaRPr>
          </a:p>
        </xdr:txBody>
      </xdr:sp>
      <xdr:graphicFrame macro="">
        <xdr:nvGraphicFramePr>
          <xdr:cNvPr id="38" name="Chart 37">
            <a:extLst>
              <a:ext uri="{FF2B5EF4-FFF2-40B4-BE49-F238E27FC236}">
                <a16:creationId xmlns:a16="http://schemas.microsoft.com/office/drawing/2014/main" id="{072C74FF-BB25-4996-8CA9-F84611E9FAC3}"/>
              </a:ext>
            </a:extLst>
          </xdr:cNvPr>
          <xdr:cNvGraphicFramePr>
            <a:graphicFrameLocks/>
          </xdr:cNvGraphicFramePr>
        </xdr:nvGraphicFramePr>
        <xdr:xfrm>
          <a:off x="6128023" y="370197"/>
          <a:ext cx="4979694" cy="102802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9" name="TextBox 38">
            <a:extLst>
              <a:ext uri="{FF2B5EF4-FFF2-40B4-BE49-F238E27FC236}">
                <a16:creationId xmlns:a16="http://schemas.microsoft.com/office/drawing/2014/main" id="{8F93F32B-A380-4A66-97A2-02B7F0AC14A8}"/>
              </a:ext>
            </a:extLst>
          </xdr:cNvPr>
          <xdr:cNvSpPr txBox="1"/>
        </xdr:nvSpPr>
        <xdr:spPr>
          <a:xfrm>
            <a:off x="8062674" y="1348692"/>
            <a:ext cx="1342354" cy="3746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2">
                    <a:lumMod val="50000"/>
                  </a:schemeClr>
                </a:solidFill>
                <a:latin typeface="Arial" panose="020B0604020202020204" pitchFamily="34" charset="0"/>
                <a:ea typeface="+mn-ea"/>
                <a:cs typeface="Arial" panose="020B0604020202020204" pitchFamily="34" charset="0"/>
              </a:rPr>
              <a:t>Av</a:t>
            </a:r>
            <a:r>
              <a:rPr lang="en-IN" sz="1200" b="0">
                <a:solidFill>
                  <a:schemeClr val="bg2">
                    <a:lumMod val="50000"/>
                  </a:schemeClr>
                </a:solidFill>
                <a:latin typeface="Arial" panose="020B0604020202020204" pitchFamily="34" charset="0"/>
                <a:cs typeface="Arial" panose="020B0604020202020204" pitchFamily="34" charset="0"/>
              </a:rPr>
              <a:t>erage</a:t>
            </a:r>
            <a:endParaRPr lang="en-IN" sz="1200" b="0" baseline="0">
              <a:solidFill>
                <a:schemeClr val="bg1">
                  <a:lumMod val="65000"/>
                </a:schemeClr>
              </a:solidFill>
              <a:latin typeface="Arial" panose="020B0604020202020204" pitchFamily="34" charset="0"/>
              <a:cs typeface="Arial" panose="020B0604020202020204" pitchFamily="34" charset="0"/>
            </a:endParaRPr>
          </a:p>
          <a:p>
            <a:pPr algn="ctr"/>
            <a:r>
              <a:rPr lang="en-IN" sz="600" b="0" baseline="0">
                <a:solidFill>
                  <a:schemeClr val="bg1">
                    <a:lumMod val="65000"/>
                  </a:schemeClr>
                </a:solidFill>
                <a:latin typeface="Arial" panose="020B0604020202020204" pitchFamily="34" charset="0"/>
                <a:cs typeface="Arial" panose="020B0604020202020204" pitchFamily="34" charset="0"/>
              </a:rPr>
              <a:t>Monthly Revenu</a:t>
            </a:r>
            <a:r>
              <a:rPr lang="en-IN" sz="600" b="1" baseline="0">
                <a:solidFill>
                  <a:schemeClr val="bg1">
                    <a:lumMod val="65000"/>
                  </a:schemeClr>
                </a:solidFill>
                <a:latin typeface="Arial" panose="020B0604020202020204" pitchFamily="34" charset="0"/>
                <a:cs typeface="Arial" panose="020B0604020202020204" pitchFamily="34" charset="0"/>
              </a:rPr>
              <a:t>e</a:t>
            </a:r>
            <a:endParaRPr lang="en-IN" sz="600" b="1">
              <a:solidFill>
                <a:schemeClr val="bg1">
                  <a:lumMod val="65000"/>
                </a:schemeClr>
              </a:solidFill>
              <a:latin typeface="Arial" panose="020B0604020202020204" pitchFamily="34" charset="0"/>
              <a:cs typeface="Arial" panose="020B0604020202020204" pitchFamily="34" charset="0"/>
            </a:endParaRPr>
          </a:p>
        </xdr:txBody>
      </xdr:sp>
      <xdr:sp macro="" textlink="Pivot_Tables!Z7">
        <xdr:nvSpPr>
          <xdr:cNvPr id="40" name="TextBox 39">
            <a:extLst>
              <a:ext uri="{FF2B5EF4-FFF2-40B4-BE49-F238E27FC236}">
                <a16:creationId xmlns:a16="http://schemas.microsoft.com/office/drawing/2014/main" id="{B65C0730-D112-4CEF-A6F6-11265E44D3D9}"/>
              </a:ext>
            </a:extLst>
          </xdr:cNvPr>
          <xdr:cNvSpPr txBox="1"/>
        </xdr:nvSpPr>
        <xdr:spPr>
          <a:xfrm>
            <a:off x="8066470" y="1708086"/>
            <a:ext cx="1342354" cy="3746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111839-DD3F-4191-9E3A-C10418E84C52}" type="TxLink">
              <a:rPr lang="en-US" sz="1400" b="0" i="0" u="none" strike="noStrike">
                <a:solidFill>
                  <a:schemeClr val="bg1"/>
                </a:solidFill>
                <a:effectLst/>
                <a:latin typeface="Calibri"/>
                <a:ea typeface="Calibri"/>
                <a:cs typeface="Calibri"/>
              </a:rPr>
              <a:pPr algn="ctr"/>
              <a:t>1332500000</a:t>
            </a:fld>
            <a:endParaRPr lang="en-IN" sz="1050" b="1">
              <a:solidFill>
                <a:schemeClr val="bg1"/>
              </a:solidFill>
              <a:latin typeface="Abadi" panose="020B0604020104020204" pitchFamily="34" charset="0"/>
            </a:endParaRPr>
          </a:p>
        </xdr:txBody>
      </xdr:sp>
      <xdr:sp macro="" textlink="">
        <xdr:nvSpPr>
          <xdr:cNvPr id="41" name="TextBox 40">
            <a:extLst>
              <a:ext uri="{FF2B5EF4-FFF2-40B4-BE49-F238E27FC236}">
                <a16:creationId xmlns:a16="http://schemas.microsoft.com/office/drawing/2014/main" id="{C54E0C1D-5C60-4A81-B6E0-EEB0279D489B}"/>
              </a:ext>
            </a:extLst>
          </xdr:cNvPr>
          <xdr:cNvSpPr txBox="1"/>
        </xdr:nvSpPr>
        <xdr:spPr>
          <a:xfrm>
            <a:off x="6303283" y="1360122"/>
            <a:ext cx="1342760" cy="3746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bg2">
                    <a:lumMod val="50000"/>
                  </a:schemeClr>
                </a:solidFill>
                <a:latin typeface="Arial" panose="020B0604020202020204" pitchFamily="34" charset="0"/>
                <a:cs typeface="Arial" panose="020B0604020202020204" pitchFamily="34" charset="0"/>
              </a:rPr>
              <a:t>Highest</a:t>
            </a:r>
            <a:r>
              <a:rPr lang="en-IN" sz="1100" b="0" baseline="0">
                <a:solidFill>
                  <a:schemeClr val="bg1">
                    <a:lumMod val="65000"/>
                  </a:schemeClr>
                </a:solidFill>
                <a:latin typeface="Arial" panose="020B0604020202020204" pitchFamily="34" charset="0"/>
                <a:cs typeface="Arial" panose="020B0604020202020204" pitchFamily="34" charset="0"/>
              </a:rPr>
              <a:t> </a:t>
            </a:r>
          </a:p>
          <a:p>
            <a:pPr algn="ctr"/>
            <a:r>
              <a:rPr lang="en-IN" sz="500" b="0" baseline="0">
                <a:solidFill>
                  <a:schemeClr val="bg1">
                    <a:lumMod val="65000"/>
                  </a:schemeClr>
                </a:solidFill>
                <a:latin typeface="Arial" panose="020B0604020202020204" pitchFamily="34" charset="0"/>
                <a:cs typeface="Arial" panose="020B0604020202020204" pitchFamily="34" charset="0"/>
              </a:rPr>
              <a:t>Monthly Revenu</a:t>
            </a:r>
            <a:r>
              <a:rPr lang="en-IN" sz="600" b="0" baseline="0">
                <a:solidFill>
                  <a:schemeClr val="bg1">
                    <a:lumMod val="65000"/>
                  </a:schemeClr>
                </a:solidFill>
                <a:latin typeface="Arial" panose="020B0604020202020204" pitchFamily="34" charset="0"/>
                <a:cs typeface="Arial" panose="020B0604020202020204" pitchFamily="34" charset="0"/>
              </a:rPr>
              <a:t>e</a:t>
            </a:r>
            <a:endParaRPr lang="en-IN" sz="600" b="0">
              <a:solidFill>
                <a:schemeClr val="bg1">
                  <a:lumMod val="65000"/>
                </a:schemeClr>
              </a:solidFill>
              <a:latin typeface="Arial" panose="020B0604020202020204" pitchFamily="34" charset="0"/>
              <a:cs typeface="Arial" panose="020B0604020202020204" pitchFamily="34" charset="0"/>
            </a:endParaRPr>
          </a:p>
        </xdr:txBody>
      </xdr:sp>
      <xdr:sp macro="" textlink="Pivot_Tables!Z6">
        <xdr:nvSpPr>
          <xdr:cNvPr id="42" name="TextBox 41">
            <a:extLst>
              <a:ext uri="{FF2B5EF4-FFF2-40B4-BE49-F238E27FC236}">
                <a16:creationId xmlns:a16="http://schemas.microsoft.com/office/drawing/2014/main" id="{E98E487D-FEC6-4A76-94A4-E84FBF771DE7}"/>
              </a:ext>
            </a:extLst>
          </xdr:cNvPr>
          <xdr:cNvSpPr txBox="1"/>
        </xdr:nvSpPr>
        <xdr:spPr>
          <a:xfrm>
            <a:off x="6301378" y="1719516"/>
            <a:ext cx="1342760" cy="3746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57CB1B-B1EF-40CA-B340-69498237ABE9}" type="TxLink">
              <a:rPr lang="en-US" sz="1400" b="0" i="0" u="none" strike="noStrike">
                <a:solidFill>
                  <a:schemeClr val="bg1"/>
                </a:solidFill>
                <a:effectLst/>
                <a:latin typeface="Calibri"/>
                <a:ea typeface="Calibri"/>
                <a:cs typeface="Calibri"/>
              </a:rPr>
              <a:pPr algn="ctr"/>
              <a:t>3809000000</a:t>
            </a:fld>
            <a:endParaRPr lang="en-IN" sz="1050" b="1">
              <a:solidFill>
                <a:schemeClr val="bg1"/>
              </a:solidFill>
              <a:latin typeface="Abadi" panose="020B0604020104020204" pitchFamily="34" charset="0"/>
            </a:endParaRPr>
          </a:p>
        </xdr:txBody>
      </xdr:sp>
      <xdr:pic>
        <xdr:nvPicPr>
          <xdr:cNvPr id="43" name="Picture 42">
            <a:extLst>
              <a:ext uri="{FF2B5EF4-FFF2-40B4-BE49-F238E27FC236}">
                <a16:creationId xmlns:a16="http://schemas.microsoft.com/office/drawing/2014/main" id="{4E752359-20FE-4057-ADFF-06E878EC196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6569983" y="1440759"/>
            <a:ext cx="121920" cy="121920"/>
          </a:xfrm>
          <a:prstGeom prst="rect">
            <a:avLst/>
          </a:prstGeom>
        </xdr:spPr>
      </xdr:pic>
      <xdr:sp macro="" textlink="">
        <xdr:nvSpPr>
          <xdr:cNvPr id="44" name="TextBox 43">
            <a:extLst>
              <a:ext uri="{FF2B5EF4-FFF2-40B4-BE49-F238E27FC236}">
                <a16:creationId xmlns:a16="http://schemas.microsoft.com/office/drawing/2014/main" id="{183DC7C7-B390-4F2F-A5F8-7AFD7DC21B7B}"/>
              </a:ext>
            </a:extLst>
          </xdr:cNvPr>
          <xdr:cNvSpPr txBox="1"/>
        </xdr:nvSpPr>
        <xdr:spPr>
          <a:xfrm>
            <a:off x="9862113" y="1337262"/>
            <a:ext cx="1342759" cy="3746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solidFill>
                  <a:schemeClr val="bg2">
                    <a:lumMod val="50000"/>
                  </a:schemeClr>
                </a:solidFill>
                <a:latin typeface="Arial" panose="020B0604020202020204" pitchFamily="34" charset="0"/>
                <a:cs typeface="Arial" panose="020B0604020202020204" pitchFamily="34" charset="0"/>
              </a:rPr>
              <a:t>Lowest</a:t>
            </a:r>
            <a:endParaRPr lang="en-IN" sz="1200" b="0" baseline="0">
              <a:solidFill>
                <a:schemeClr val="bg1">
                  <a:lumMod val="65000"/>
                </a:schemeClr>
              </a:solidFill>
              <a:latin typeface="Arial" panose="020B0604020202020204" pitchFamily="34" charset="0"/>
              <a:cs typeface="Arial" panose="020B0604020202020204" pitchFamily="34" charset="0"/>
            </a:endParaRPr>
          </a:p>
          <a:p>
            <a:pPr algn="ctr"/>
            <a:r>
              <a:rPr lang="en-IN" sz="600" b="0" baseline="0">
                <a:solidFill>
                  <a:schemeClr val="bg1">
                    <a:lumMod val="65000"/>
                  </a:schemeClr>
                </a:solidFill>
                <a:latin typeface="Arial" panose="020B0604020202020204" pitchFamily="34" charset="0"/>
                <a:cs typeface="Arial" panose="020B0604020202020204" pitchFamily="34" charset="0"/>
              </a:rPr>
              <a:t>Monthly Revenue</a:t>
            </a:r>
            <a:endParaRPr lang="en-IN" sz="600" b="0">
              <a:solidFill>
                <a:schemeClr val="bg1">
                  <a:lumMod val="65000"/>
                </a:schemeClr>
              </a:solidFill>
              <a:latin typeface="Arial" panose="020B0604020202020204" pitchFamily="34" charset="0"/>
              <a:cs typeface="Arial" panose="020B0604020202020204" pitchFamily="34" charset="0"/>
            </a:endParaRPr>
          </a:p>
        </xdr:txBody>
      </xdr:sp>
      <xdr:sp macro="" textlink="Pivot_Tables!Z5">
        <xdr:nvSpPr>
          <xdr:cNvPr id="45" name="TextBox 44">
            <a:extLst>
              <a:ext uri="{FF2B5EF4-FFF2-40B4-BE49-F238E27FC236}">
                <a16:creationId xmlns:a16="http://schemas.microsoft.com/office/drawing/2014/main" id="{2D92933C-87D0-4D5B-98CB-0F43F7ADF0A3}"/>
              </a:ext>
            </a:extLst>
          </xdr:cNvPr>
          <xdr:cNvSpPr txBox="1"/>
        </xdr:nvSpPr>
        <xdr:spPr>
          <a:xfrm>
            <a:off x="9860208" y="1696656"/>
            <a:ext cx="1342759" cy="37463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C3A0BD-B8E1-4E1D-A75D-9759BA2D590B}" type="TxLink">
              <a:rPr lang="en-US" sz="1400" b="0" i="0" u="none" strike="noStrike">
                <a:solidFill>
                  <a:schemeClr val="bg1"/>
                </a:solidFill>
                <a:effectLst/>
                <a:latin typeface="Calibri"/>
                <a:ea typeface="Calibri"/>
                <a:cs typeface="Calibri"/>
              </a:rPr>
              <a:pPr algn="ctr"/>
              <a:t>116000000</a:t>
            </a:fld>
            <a:endParaRPr lang="en-IN" sz="1050" b="1">
              <a:solidFill>
                <a:schemeClr val="bg1"/>
              </a:solidFill>
              <a:latin typeface="Abadi" panose="020B0604020104020204" pitchFamily="34" charset="0"/>
            </a:endParaRPr>
          </a:p>
        </xdr:txBody>
      </xdr:sp>
      <xdr:pic>
        <xdr:nvPicPr>
          <xdr:cNvPr id="46" name="Picture 45">
            <a:extLst>
              <a:ext uri="{FF2B5EF4-FFF2-40B4-BE49-F238E27FC236}">
                <a16:creationId xmlns:a16="http://schemas.microsoft.com/office/drawing/2014/main" id="{99A9B967-2611-4470-AB04-05AE34B375AC}"/>
              </a:ext>
            </a:extLst>
          </xdr:cNvPr>
          <xdr:cNvPicPr>
            <a:picLocks noChangeAspect="1"/>
          </xdr:cNvPicPr>
        </xdr:nvPicPr>
        <xdr:blipFill>
          <a:blip xmlns:r="http://schemas.openxmlformats.org/officeDocument/2006/relationships" r:embed="rId9" cstate="print">
            <a:duotone>
              <a:prstClr val="black"/>
              <a:srgbClr val="FF0000">
                <a:tint val="45000"/>
                <a:satMod val="400000"/>
              </a:srgbClr>
            </a:duotone>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rot="10800000">
            <a:off x="10140583" y="1432659"/>
            <a:ext cx="122400" cy="122400"/>
          </a:xfrm>
          <a:prstGeom prst="rect">
            <a:avLst/>
          </a:prstGeom>
        </xdr:spPr>
      </xdr:pic>
      <xdr:pic>
        <xdr:nvPicPr>
          <xdr:cNvPr id="47" name="Picture 46">
            <a:extLst>
              <a:ext uri="{FF2B5EF4-FFF2-40B4-BE49-F238E27FC236}">
                <a16:creationId xmlns:a16="http://schemas.microsoft.com/office/drawing/2014/main" id="{E99AD57A-6BE6-49C3-9680-04C40029B992}"/>
              </a:ext>
            </a:extLst>
          </xdr:cNvPr>
          <xdr:cNvPicPr>
            <a:picLocks noChangeAspect="1"/>
          </xdr:cNvPicPr>
        </xdr:nvPicPr>
        <xdr:blipFill>
          <a:blip xmlns:r="http://schemas.openxmlformats.org/officeDocument/2006/relationships" r:embed="rId11" cstate="print">
            <a:duotone>
              <a:prstClr val="black"/>
              <a:srgbClr val="0CF1E3">
                <a:tint val="45000"/>
                <a:satMod val="400000"/>
              </a:srgbClr>
            </a:duotone>
            <a:extLst>
              <a:ext uri="{BEBA8EAE-BF5A-486C-A8C5-ECC9F3942E4B}">
                <a14:imgProps xmlns:a14="http://schemas.microsoft.com/office/drawing/2010/main">
                  <a14:imgLayer r:embed="rId12">
                    <a14:imgEffect>
                      <a14:artisticPhotocopy/>
                    </a14:imgEffect>
                    <a14:imgEffect>
                      <a14:saturation sat="33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106349" y="1427424"/>
            <a:ext cx="162489" cy="162489"/>
          </a:xfrm>
          <a:prstGeom prst="rect">
            <a:avLst/>
          </a:prstGeom>
          <a:solidFill>
            <a:schemeClr val="tx1"/>
          </a:solidFill>
          <a:ln>
            <a:solidFill>
              <a:srgbClr val="0CF1E3">
                <a:alpha val="99000"/>
              </a:srgbClr>
            </a:solidFill>
          </a:ln>
        </xdr:spPr>
      </xdr:pic>
      <xdr:sp macro="" textlink="">
        <xdr:nvSpPr>
          <xdr:cNvPr id="48" name="Rectangle: Rounded Corners 47">
            <a:extLst>
              <a:ext uri="{FF2B5EF4-FFF2-40B4-BE49-F238E27FC236}">
                <a16:creationId xmlns:a16="http://schemas.microsoft.com/office/drawing/2014/main" id="{E02013F2-47CE-4E61-8FB2-AD1934D4440E}"/>
              </a:ext>
            </a:extLst>
          </xdr:cNvPr>
          <xdr:cNvSpPr/>
        </xdr:nvSpPr>
        <xdr:spPr>
          <a:xfrm>
            <a:off x="11338222" y="100201"/>
            <a:ext cx="1956990" cy="2055720"/>
          </a:xfrm>
          <a:prstGeom prst="roundRect">
            <a:avLst>
              <a:gd name="adj" fmla="val 4580"/>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9" name="Chart 48">
            <a:extLst>
              <a:ext uri="{FF2B5EF4-FFF2-40B4-BE49-F238E27FC236}">
                <a16:creationId xmlns:a16="http://schemas.microsoft.com/office/drawing/2014/main" id="{34C4B5A6-1125-4EF5-92EF-5E1FC50104E5}"/>
              </a:ext>
            </a:extLst>
          </xdr:cNvPr>
          <xdr:cNvGraphicFramePr>
            <a:graphicFrameLocks/>
          </xdr:cNvGraphicFramePr>
        </xdr:nvGraphicFramePr>
        <xdr:xfrm>
          <a:off x="11425852" y="1119465"/>
          <a:ext cx="1034150" cy="973161"/>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50" name="Chart 49">
            <a:extLst>
              <a:ext uri="{FF2B5EF4-FFF2-40B4-BE49-F238E27FC236}">
                <a16:creationId xmlns:a16="http://schemas.microsoft.com/office/drawing/2014/main" id="{C1FAF571-7F32-4AEB-AB22-E28F0E6B320D}"/>
              </a:ext>
            </a:extLst>
          </xdr:cNvPr>
          <xdr:cNvGraphicFramePr>
            <a:graphicFrameLocks/>
          </xdr:cNvGraphicFramePr>
        </xdr:nvGraphicFramePr>
        <xdr:xfrm>
          <a:off x="11414422" y="89535"/>
          <a:ext cx="1035470" cy="973161"/>
        </xdr:xfrm>
        <a:graphic>
          <a:graphicData uri="http://schemas.openxmlformats.org/drawingml/2006/chart">
            <c:chart xmlns:c="http://schemas.openxmlformats.org/drawingml/2006/chart" xmlns:r="http://schemas.openxmlformats.org/officeDocument/2006/relationships" r:id="rId15"/>
          </a:graphicData>
        </a:graphic>
      </xdr:graphicFrame>
      <xdr:cxnSp macro="">
        <xdr:nvCxnSpPr>
          <xdr:cNvPr id="51" name="Straight Connector 50">
            <a:extLst>
              <a:ext uri="{FF2B5EF4-FFF2-40B4-BE49-F238E27FC236}">
                <a16:creationId xmlns:a16="http://schemas.microsoft.com/office/drawing/2014/main" id="{5549097F-D4C6-406D-A827-20377109F197}"/>
              </a:ext>
            </a:extLst>
          </xdr:cNvPr>
          <xdr:cNvCxnSpPr/>
        </xdr:nvCxnSpPr>
        <xdr:spPr>
          <a:xfrm flipV="1">
            <a:off x="11525732" y="1031835"/>
            <a:ext cx="170280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nvGrpSpPr>
          <xdr:cNvPr id="52" name="Group 51">
            <a:extLst>
              <a:ext uri="{FF2B5EF4-FFF2-40B4-BE49-F238E27FC236}">
                <a16:creationId xmlns:a16="http://schemas.microsoft.com/office/drawing/2014/main" id="{9DD60FBE-600E-4345-B47B-DB94EFA2D1E7}"/>
              </a:ext>
            </a:extLst>
          </xdr:cNvPr>
          <xdr:cNvGrpSpPr/>
        </xdr:nvGrpSpPr>
        <xdr:grpSpPr>
          <a:xfrm>
            <a:off x="12305697" y="210177"/>
            <a:ext cx="960940" cy="607671"/>
            <a:chOff x="11612880" y="205740"/>
            <a:chExt cx="1158239" cy="594360"/>
          </a:xfrm>
        </xdr:grpSpPr>
        <xdr:sp macro="" textlink="Pivot_Tables!AG6">
          <xdr:nvSpPr>
            <xdr:cNvPr id="53" name="TextBox 52">
              <a:extLst>
                <a:ext uri="{FF2B5EF4-FFF2-40B4-BE49-F238E27FC236}">
                  <a16:creationId xmlns:a16="http://schemas.microsoft.com/office/drawing/2014/main" id="{A1587C7F-F6D6-4645-C571-A4C652078EC9}"/>
                </a:ext>
              </a:extLst>
            </xdr:cNvPr>
            <xdr:cNvSpPr txBox="1"/>
          </xdr:nvSpPr>
          <xdr:spPr>
            <a:xfrm>
              <a:off x="11612880" y="388620"/>
              <a:ext cx="1051561" cy="2819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5DE3AB4-0420-48A9-A71C-FC9C67A1E836}" type="TxLink">
                <a:rPr lang="en-US" sz="1200" b="0" i="0" u="none" strike="noStrike">
                  <a:solidFill>
                    <a:schemeClr val="bg1"/>
                  </a:solidFill>
                  <a:latin typeface="Arial"/>
                  <a:cs typeface="Arial"/>
                </a:rPr>
                <a:pPr algn="l"/>
                <a:t> 926 </a:t>
              </a:fld>
              <a:endParaRPr lang="en-IN" sz="900" b="1">
                <a:solidFill>
                  <a:schemeClr val="bg1"/>
                </a:solidFill>
                <a:latin typeface="Abadi" panose="020B0604020104020204" pitchFamily="34" charset="0"/>
              </a:endParaRPr>
            </a:p>
          </xdr:txBody>
        </xdr:sp>
        <xdr:sp macro="" textlink="">
          <xdr:nvSpPr>
            <xdr:cNvPr id="54" name="TextBox 53">
              <a:extLst>
                <a:ext uri="{FF2B5EF4-FFF2-40B4-BE49-F238E27FC236}">
                  <a16:creationId xmlns:a16="http://schemas.microsoft.com/office/drawing/2014/main" id="{3CA3C670-BA51-05E8-5BE7-4E6BB75C35E6}"/>
                </a:ext>
              </a:extLst>
            </xdr:cNvPr>
            <xdr:cNvSpPr txBox="1"/>
          </xdr:nvSpPr>
          <xdr:spPr>
            <a:xfrm>
              <a:off x="11650980" y="205740"/>
              <a:ext cx="1120139" cy="2438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1">
                  <a:solidFill>
                    <a:schemeClr val="bg1">
                      <a:lumMod val="65000"/>
                    </a:schemeClr>
                  </a:solidFill>
                  <a:latin typeface="Abadi" panose="020B0604020104020204" pitchFamily="34" charset="0"/>
                </a:rPr>
                <a:t>Total</a:t>
              </a:r>
              <a:r>
                <a:rPr lang="en-IN" sz="1050" b="1" baseline="0">
                  <a:solidFill>
                    <a:schemeClr val="bg1">
                      <a:lumMod val="65000"/>
                    </a:schemeClr>
                  </a:solidFill>
                  <a:latin typeface="Abadi" panose="020B0604020104020204" pitchFamily="34" charset="0"/>
                </a:rPr>
                <a:t> Paid </a:t>
              </a:r>
            </a:p>
            <a:p>
              <a:pPr algn="l"/>
              <a:endParaRPr lang="en-IN" sz="900" b="1">
                <a:solidFill>
                  <a:schemeClr val="bg1">
                    <a:lumMod val="65000"/>
                  </a:schemeClr>
                </a:solidFill>
                <a:latin typeface="Abadi" panose="020B0604020104020204" pitchFamily="34" charset="0"/>
              </a:endParaRPr>
            </a:p>
          </xdr:txBody>
        </xdr:sp>
        <xdr:sp macro="" textlink="Pivot_Tables!AG5">
          <xdr:nvSpPr>
            <xdr:cNvPr id="55" name="TextBox 54">
              <a:extLst>
                <a:ext uri="{FF2B5EF4-FFF2-40B4-BE49-F238E27FC236}">
                  <a16:creationId xmlns:a16="http://schemas.microsoft.com/office/drawing/2014/main" id="{267121C4-AD38-286C-057C-90129EBDA589}"/>
                </a:ext>
              </a:extLst>
            </xdr:cNvPr>
            <xdr:cNvSpPr txBox="1"/>
          </xdr:nvSpPr>
          <xdr:spPr>
            <a:xfrm>
              <a:off x="11666220" y="609600"/>
              <a:ext cx="1051561" cy="190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b="1">
                  <a:solidFill>
                    <a:schemeClr val="bg1">
                      <a:lumMod val="65000"/>
                    </a:schemeClr>
                  </a:solidFill>
                  <a:latin typeface="Abadi" panose="020B0604020104020204" pitchFamily="34" charset="0"/>
                </a:rPr>
                <a:t>Calls</a:t>
              </a:r>
              <a:endParaRPr lang="en-IN" sz="900" b="1">
                <a:solidFill>
                  <a:schemeClr val="bg1">
                    <a:lumMod val="65000"/>
                  </a:schemeClr>
                </a:solidFill>
                <a:latin typeface="Abadi" panose="020B0604020104020204" pitchFamily="34" charset="0"/>
              </a:endParaRPr>
            </a:p>
          </xdr:txBody>
        </xdr:sp>
      </xdr:grpSp>
      <xdr:grpSp>
        <xdr:nvGrpSpPr>
          <xdr:cNvPr id="56" name="Group 55">
            <a:extLst>
              <a:ext uri="{FF2B5EF4-FFF2-40B4-BE49-F238E27FC236}">
                <a16:creationId xmlns:a16="http://schemas.microsoft.com/office/drawing/2014/main" id="{5BD7F408-484D-4619-BE9C-885FFFDDD2B8}"/>
              </a:ext>
            </a:extLst>
          </xdr:cNvPr>
          <xdr:cNvGrpSpPr/>
        </xdr:nvGrpSpPr>
        <xdr:grpSpPr>
          <a:xfrm>
            <a:off x="12286647" y="1301067"/>
            <a:ext cx="924746" cy="607671"/>
            <a:chOff x="11681466" y="1226820"/>
            <a:chExt cx="1150613" cy="594360"/>
          </a:xfrm>
        </xdr:grpSpPr>
        <xdr:sp macro="" textlink="Pivot_Tables!AG5">
          <xdr:nvSpPr>
            <xdr:cNvPr id="57" name="TextBox 56">
              <a:extLst>
                <a:ext uri="{FF2B5EF4-FFF2-40B4-BE49-F238E27FC236}">
                  <a16:creationId xmlns:a16="http://schemas.microsoft.com/office/drawing/2014/main" id="{D96F49D7-616F-43F8-F94F-5D80F3275736}"/>
                </a:ext>
              </a:extLst>
            </xdr:cNvPr>
            <xdr:cNvSpPr txBox="1"/>
          </xdr:nvSpPr>
          <xdr:spPr>
            <a:xfrm>
              <a:off x="11681466" y="1409700"/>
              <a:ext cx="1051561" cy="2819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24A635C-8D33-4904-A8E3-DC014925EAAB}" type="TxLink">
                <a:rPr lang="en-US" sz="1200" b="0" i="0" u="none" strike="noStrike">
                  <a:solidFill>
                    <a:schemeClr val="bg1"/>
                  </a:solidFill>
                  <a:latin typeface="Arial"/>
                  <a:cs typeface="Arial"/>
                </a:rPr>
                <a:pPr algn="l"/>
                <a:t> 311 </a:t>
              </a:fld>
              <a:endParaRPr lang="en-IN" sz="900" b="1">
                <a:solidFill>
                  <a:schemeClr val="bg1"/>
                </a:solidFill>
                <a:latin typeface="Abadi" panose="020B0604020104020204" pitchFamily="34" charset="0"/>
              </a:endParaRPr>
            </a:p>
          </xdr:txBody>
        </xdr:sp>
        <xdr:sp macro="" textlink="">
          <xdr:nvSpPr>
            <xdr:cNvPr id="58" name="TextBox 57">
              <a:extLst>
                <a:ext uri="{FF2B5EF4-FFF2-40B4-BE49-F238E27FC236}">
                  <a16:creationId xmlns:a16="http://schemas.microsoft.com/office/drawing/2014/main" id="{B126E3EE-5048-3859-53A8-58D83FD8CAD7}"/>
                </a:ext>
              </a:extLst>
            </xdr:cNvPr>
            <xdr:cNvSpPr txBox="1"/>
          </xdr:nvSpPr>
          <xdr:spPr>
            <a:xfrm>
              <a:off x="11711940" y="1226820"/>
              <a:ext cx="1120139" cy="2438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1">
                  <a:solidFill>
                    <a:schemeClr val="bg1">
                      <a:lumMod val="65000"/>
                    </a:schemeClr>
                  </a:solidFill>
                  <a:latin typeface="Abadi" panose="020B0604020104020204" pitchFamily="34" charset="0"/>
                </a:rPr>
                <a:t>Total</a:t>
              </a:r>
              <a:r>
                <a:rPr lang="en-IN" sz="1050" b="1" baseline="0">
                  <a:solidFill>
                    <a:schemeClr val="bg1">
                      <a:lumMod val="65000"/>
                    </a:schemeClr>
                  </a:solidFill>
                  <a:latin typeface="Abadi" panose="020B0604020104020204" pitchFamily="34" charset="0"/>
                </a:rPr>
                <a:t> Unpaid </a:t>
              </a:r>
            </a:p>
            <a:p>
              <a:pPr algn="l"/>
              <a:endParaRPr lang="en-IN" sz="900" b="1">
                <a:solidFill>
                  <a:schemeClr val="bg1">
                    <a:lumMod val="65000"/>
                  </a:schemeClr>
                </a:solidFill>
                <a:latin typeface="Abadi" panose="020B0604020104020204" pitchFamily="34" charset="0"/>
              </a:endParaRPr>
            </a:p>
          </xdr:txBody>
        </xdr:sp>
        <xdr:sp macro="" textlink="Pivot_Tables!AG5">
          <xdr:nvSpPr>
            <xdr:cNvPr id="59" name="TextBox 58">
              <a:extLst>
                <a:ext uri="{FF2B5EF4-FFF2-40B4-BE49-F238E27FC236}">
                  <a16:creationId xmlns:a16="http://schemas.microsoft.com/office/drawing/2014/main" id="{3F65EE40-7EC0-78AB-A03D-71F828E13015}"/>
                </a:ext>
              </a:extLst>
            </xdr:cNvPr>
            <xdr:cNvSpPr txBox="1"/>
          </xdr:nvSpPr>
          <xdr:spPr>
            <a:xfrm>
              <a:off x="11727180" y="1630680"/>
              <a:ext cx="1051561" cy="190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b="1">
                  <a:solidFill>
                    <a:schemeClr val="bg1">
                      <a:lumMod val="65000"/>
                    </a:schemeClr>
                  </a:solidFill>
                  <a:latin typeface="Abadi" panose="020B0604020104020204" pitchFamily="34" charset="0"/>
                </a:rPr>
                <a:t>Calls</a:t>
              </a:r>
              <a:endParaRPr lang="en-IN" sz="900" b="1">
                <a:solidFill>
                  <a:schemeClr val="bg1">
                    <a:lumMod val="65000"/>
                  </a:schemeClr>
                </a:solidFill>
                <a:latin typeface="Abadi" panose="020B0604020104020204" pitchFamily="34" charset="0"/>
              </a:endParaRPr>
            </a:p>
          </xdr:txBody>
        </xdr:sp>
      </xdr:grpSp>
      <xdr:sp macro="" textlink="Pivot_Tables!AH5">
        <xdr:nvSpPr>
          <xdr:cNvPr id="60" name="TextBox 86">
            <a:extLst>
              <a:ext uri="{FF2B5EF4-FFF2-40B4-BE49-F238E27FC236}">
                <a16:creationId xmlns:a16="http://schemas.microsoft.com/office/drawing/2014/main" id="{6947A64F-25CE-42B7-946E-166D97206B82}"/>
              </a:ext>
            </a:extLst>
          </xdr:cNvPr>
          <xdr:cNvSpPr txBox="1"/>
        </xdr:nvSpPr>
        <xdr:spPr>
          <a:xfrm>
            <a:off x="11735282" y="1494100"/>
            <a:ext cx="446590" cy="21208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6153933E-D421-4627-99CA-D8B40402155B}" type="TxLink">
              <a:rPr lang="en-US" sz="1050" b="0" i="0" u="none" strike="noStrike">
                <a:solidFill>
                  <a:schemeClr val="bg1"/>
                </a:solidFill>
                <a:latin typeface="Calibri"/>
                <a:ea typeface="Calibri"/>
                <a:cs typeface="Calibri"/>
              </a:rPr>
              <a:pPr algn="l"/>
              <a:t>25%</a:t>
            </a:fld>
            <a:endParaRPr lang="en-IN" sz="600" b="1">
              <a:solidFill>
                <a:schemeClr val="bg1"/>
              </a:solidFill>
              <a:latin typeface="Abadi" panose="020B0604020104020204" pitchFamily="34" charset="0"/>
            </a:endParaRPr>
          </a:p>
        </xdr:txBody>
      </xdr:sp>
      <xdr:sp macro="" textlink="">
        <xdr:nvSpPr>
          <xdr:cNvPr id="61" name="Rectangle: Rounded Corners 60">
            <a:extLst>
              <a:ext uri="{FF2B5EF4-FFF2-40B4-BE49-F238E27FC236}">
                <a16:creationId xmlns:a16="http://schemas.microsoft.com/office/drawing/2014/main" id="{A0142395-7C91-46DE-9A99-4CCBD033D946}"/>
              </a:ext>
            </a:extLst>
          </xdr:cNvPr>
          <xdr:cNvSpPr/>
        </xdr:nvSpPr>
        <xdr:spPr>
          <a:xfrm>
            <a:off x="13399987" y="104653"/>
            <a:ext cx="1736772" cy="2055720"/>
          </a:xfrm>
          <a:prstGeom prst="roundRect">
            <a:avLst>
              <a:gd name="adj" fmla="val 4580"/>
            </a:avLst>
          </a:prstGeom>
          <a:solidFill>
            <a:srgbClr val="991CFB"/>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62" name=" Monthly Slicer 1">
                <a:extLst>
                  <a:ext uri="{FF2B5EF4-FFF2-40B4-BE49-F238E27FC236}">
                    <a16:creationId xmlns:a16="http://schemas.microsoft.com/office/drawing/2014/main" id="{B46EA302-81B5-407D-A0BD-A5BBC306862E}"/>
                  </a:ext>
                </a:extLst>
              </xdr:cNvPr>
              <xdr:cNvGraphicFramePr>
                <a:graphicFrameLocks noMove="1" noResize="1"/>
              </xdr:cNvGraphicFramePr>
            </xdr:nvGraphicFramePr>
            <xdr:xfrm>
              <a:off x="13509392" y="615291"/>
              <a:ext cx="1617080" cy="1352502"/>
            </xdr:xfrm>
            <a:graphic>
              <a:graphicData uri="http://schemas.microsoft.com/office/drawing/2010/slicer">
                <sle:slicer xmlns:sle="http://schemas.microsoft.com/office/drawing/2010/slicer" name=" Monthly Slicer 1"/>
              </a:graphicData>
            </a:graphic>
          </xdr:graphicFrame>
        </mc:Choice>
        <mc:Fallback xmlns="">
          <xdr:sp macro="" textlink="">
            <xdr:nvSpPr>
              <xdr:cNvPr id="0" name=""/>
              <xdr:cNvSpPr>
                <a:spLocks noTextEdit="1"/>
              </xdr:cNvSpPr>
            </xdr:nvSpPr>
            <xdr:spPr>
              <a:xfrm>
                <a:off x="13503002" y="588898"/>
                <a:ext cx="1616311" cy="1309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63" name="TextBox 62">
            <a:extLst>
              <a:ext uri="{FF2B5EF4-FFF2-40B4-BE49-F238E27FC236}">
                <a16:creationId xmlns:a16="http://schemas.microsoft.com/office/drawing/2014/main" id="{63CB5F40-FB12-462B-89CF-72A792625BF3}"/>
              </a:ext>
            </a:extLst>
          </xdr:cNvPr>
          <xdr:cNvSpPr txBox="1"/>
        </xdr:nvSpPr>
        <xdr:spPr>
          <a:xfrm>
            <a:off x="13503677" y="144780"/>
            <a:ext cx="1398005" cy="453246"/>
          </a:xfrm>
          <a:prstGeom prst="rect">
            <a:avLst/>
          </a:prstGeom>
          <a:solidFill>
            <a:srgbClr val="991CF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a:solidFill>
                  <a:schemeClr val="bg1"/>
                </a:solidFill>
                <a:latin typeface="Abadi" panose="020B0604020104020204" pitchFamily="34" charset="0"/>
              </a:rPr>
              <a:t>Monthlly</a:t>
            </a:r>
            <a:r>
              <a:rPr lang="en-IN" sz="800" b="1" baseline="0">
                <a:solidFill>
                  <a:schemeClr val="bg1"/>
                </a:solidFill>
                <a:latin typeface="Abadi" panose="020B0604020104020204" pitchFamily="34" charset="0"/>
              </a:rPr>
              <a:t> </a:t>
            </a:r>
          </a:p>
          <a:p>
            <a:pPr algn="l"/>
            <a:r>
              <a:rPr lang="en-IN" sz="900" b="0" baseline="0">
                <a:solidFill>
                  <a:schemeClr val="bg1"/>
                </a:solidFill>
                <a:latin typeface="Abadi" panose="020B0604020104020204" pitchFamily="34" charset="0"/>
              </a:rPr>
              <a:t>Slicer</a:t>
            </a:r>
            <a:endParaRPr lang="en-IN" sz="1000" b="0">
              <a:solidFill>
                <a:schemeClr val="bg1"/>
              </a:solidFill>
              <a:latin typeface="Abadi" panose="020B0604020104020204" pitchFamily="34" charset="0"/>
            </a:endParaRPr>
          </a:p>
        </xdr:txBody>
      </xdr:sp>
      <xdr:cxnSp macro="">
        <xdr:nvCxnSpPr>
          <xdr:cNvPr id="64" name="Straight Connector 63">
            <a:extLst>
              <a:ext uri="{FF2B5EF4-FFF2-40B4-BE49-F238E27FC236}">
                <a16:creationId xmlns:a16="http://schemas.microsoft.com/office/drawing/2014/main" id="{5B9AFFC4-95CF-4644-873E-DF7C6258789B}"/>
              </a:ext>
            </a:extLst>
          </xdr:cNvPr>
          <xdr:cNvCxnSpPr/>
        </xdr:nvCxnSpPr>
        <xdr:spPr>
          <a:xfrm>
            <a:off x="13541777" y="625036"/>
            <a:ext cx="1457084" cy="2121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pic>
        <xdr:nvPicPr>
          <xdr:cNvPr id="65" name="Graphic 64" descr="Line arrow: Straight with solid fill">
            <a:hlinkClick xmlns:r="http://schemas.openxmlformats.org/officeDocument/2006/relationships" r:id="rId16" tooltip="Go To Database"/>
            <a:extLst>
              <a:ext uri="{FF2B5EF4-FFF2-40B4-BE49-F238E27FC236}">
                <a16:creationId xmlns:a16="http://schemas.microsoft.com/office/drawing/2014/main" id="{935A44F1-60FD-430E-B3C4-3A13B01443D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7541423" flipV="1">
            <a:off x="14876882" y="180849"/>
            <a:ext cx="185830" cy="181393"/>
          </a:xfrm>
          <a:prstGeom prst="rect">
            <a:avLst/>
          </a:prstGeom>
        </xdr:spPr>
      </xdr:pic>
      <xdr:sp macro="" textlink="">
        <xdr:nvSpPr>
          <xdr:cNvPr id="66" name="Rectangle: Rounded Corners 65">
            <a:extLst>
              <a:ext uri="{FF2B5EF4-FFF2-40B4-BE49-F238E27FC236}">
                <a16:creationId xmlns:a16="http://schemas.microsoft.com/office/drawing/2014/main" id="{BE15C053-48A2-408F-AFE6-20B1A71B2BDF}"/>
              </a:ext>
            </a:extLst>
          </xdr:cNvPr>
          <xdr:cNvSpPr/>
        </xdr:nvSpPr>
        <xdr:spPr>
          <a:xfrm>
            <a:off x="15235057" y="114301"/>
            <a:ext cx="1885392" cy="2055720"/>
          </a:xfrm>
          <a:prstGeom prst="roundRect">
            <a:avLst>
              <a:gd name="adj" fmla="val 4580"/>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70" name="Group 69">
            <a:extLst>
              <a:ext uri="{FF2B5EF4-FFF2-40B4-BE49-F238E27FC236}">
                <a16:creationId xmlns:a16="http://schemas.microsoft.com/office/drawing/2014/main" id="{3F2B65C4-33AC-4A96-BFEE-AB71135A2444}"/>
              </a:ext>
            </a:extLst>
          </xdr:cNvPr>
          <xdr:cNvGrpSpPr/>
        </xdr:nvGrpSpPr>
        <xdr:grpSpPr>
          <a:xfrm>
            <a:off x="15266925" y="165490"/>
            <a:ext cx="1773700" cy="1289066"/>
            <a:chOff x="13286696" y="-205505"/>
            <a:chExt cx="1736067" cy="1507337"/>
          </a:xfrm>
        </xdr:grpSpPr>
        <xdr:sp macro="" textlink="">
          <xdr:nvSpPr>
            <xdr:cNvPr id="72" name="Rectangle: Rounded Corners 71">
              <a:extLst>
                <a:ext uri="{FF2B5EF4-FFF2-40B4-BE49-F238E27FC236}">
                  <a16:creationId xmlns:a16="http://schemas.microsoft.com/office/drawing/2014/main" id="{6DF7C287-6965-BB2A-C8BA-3FB308FB0E3B}"/>
                </a:ext>
              </a:extLst>
            </xdr:cNvPr>
            <xdr:cNvSpPr/>
          </xdr:nvSpPr>
          <xdr:spPr>
            <a:xfrm>
              <a:off x="13302371" y="-205505"/>
              <a:ext cx="1720392" cy="370431"/>
            </a:xfrm>
            <a:prstGeom prst="roundRect">
              <a:avLst>
                <a:gd name="adj" fmla="val 4580"/>
              </a:avLst>
            </a:prstGeom>
            <a:solidFill>
              <a:schemeClr val="tx1"/>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Enrolled</a:t>
              </a:r>
              <a:r>
                <a:rPr lang="en-IN" sz="1400" b="1" baseline="0">
                  <a:solidFill>
                    <a:schemeClr val="bg1"/>
                  </a:solidFill>
                </a:rPr>
                <a:t> Courses</a:t>
              </a:r>
              <a:endParaRPr lang="en-IN" sz="1400" b="1">
                <a:solidFill>
                  <a:schemeClr val="bg1"/>
                </a:solidFill>
              </a:endParaRPr>
            </a:p>
          </xdr:txBody>
        </xdr:sp>
        <xdr:sp macro="" textlink="Pivot_Tables!AQ5">
          <xdr:nvSpPr>
            <xdr:cNvPr id="73" name="Rectangle: Rounded Corners 72">
              <a:extLst>
                <a:ext uri="{FF2B5EF4-FFF2-40B4-BE49-F238E27FC236}">
                  <a16:creationId xmlns:a16="http://schemas.microsoft.com/office/drawing/2014/main" id="{2E27E8FE-362E-1CD9-2A1B-A94728401960}"/>
                </a:ext>
              </a:extLst>
            </xdr:cNvPr>
            <xdr:cNvSpPr/>
          </xdr:nvSpPr>
          <xdr:spPr>
            <a:xfrm>
              <a:off x="13321251" y="182263"/>
              <a:ext cx="760451" cy="377418"/>
            </a:xfrm>
            <a:prstGeom prst="roundRect">
              <a:avLst>
                <a:gd name="adj" fmla="val 4580"/>
              </a:avLst>
            </a:prstGeom>
            <a:solidFill>
              <a:schemeClr val="tx1"/>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991CFB"/>
                  </a:solidFill>
                  <a:latin typeface="Arial" panose="020B0604020202020204" pitchFamily="34" charset="0"/>
                  <a:cs typeface="Arial" panose="020B0604020202020204" pitchFamily="34" charset="0"/>
                </a:rPr>
                <a:t>2643</a:t>
              </a:r>
            </a:p>
          </xdr:txBody>
        </xdr:sp>
        <xdr:sp macro="" textlink="Pivot_Tables!AQ5">
          <xdr:nvSpPr>
            <xdr:cNvPr id="74" name="Rectangle: Rounded Corners 73">
              <a:extLst>
                <a:ext uri="{FF2B5EF4-FFF2-40B4-BE49-F238E27FC236}">
                  <a16:creationId xmlns:a16="http://schemas.microsoft.com/office/drawing/2014/main" id="{15F94E14-0847-9753-B393-0F67B2F27B77}"/>
                </a:ext>
              </a:extLst>
            </xdr:cNvPr>
            <xdr:cNvSpPr/>
          </xdr:nvSpPr>
          <xdr:spPr>
            <a:xfrm>
              <a:off x="13958305" y="346863"/>
              <a:ext cx="575310" cy="247650"/>
            </a:xfrm>
            <a:prstGeom prst="roundRect">
              <a:avLst>
                <a:gd name="adj" fmla="val 4580"/>
              </a:avLst>
            </a:prstGeom>
            <a:solidFill>
              <a:schemeClr val="tx1"/>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800" b="1">
                  <a:solidFill>
                    <a:schemeClr val="bg1">
                      <a:lumMod val="65000"/>
                    </a:schemeClr>
                  </a:solidFill>
                </a:rPr>
                <a:t>Courses</a:t>
              </a:r>
            </a:p>
          </xdr:txBody>
        </xdr:sp>
        <xdr:sp macro="" textlink="">
          <xdr:nvSpPr>
            <xdr:cNvPr id="75" name="Rectangle: Rounded Corners 74">
              <a:extLst>
                <a:ext uri="{FF2B5EF4-FFF2-40B4-BE49-F238E27FC236}">
                  <a16:creationId xmlns:a16="http://schemas.microsoft.com/office/drawing/2014/main" id="{2C7A9350-0711-5DBD-982C-9E3675288A9E}"/>
                </a:ext>
              </a:extLst>
            </xdr:cNvPr>
            <xdr:cNvSpPr/>
          </xdr:nvSpPr>
          <xdr:spPr>
            <a:xfrm>
              <a:off x="13326528" y="729492"/>
              <a:ext cx="1252433" cy="261572"/>
            </a:xfrm>
            <a:prstGeom prst="roundRect">
              <a:avLst>
                <a:gd name="adj" fmla="val 4580"/>
              </a:avLst>
            </a:prstGeom>
            <a:solidFill>
              <a:schemeClr val="tx1"/>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Average</a:t>
              </a:r>
            </a:p>
          </xdr:txBody>
        </xdr:sp>
        <xdr:sp macro="" textlink="">
          <xdr:nvSpPr>
            <xdr:cNvPr id="76" name="Rectangle: Rounded Corners 75">
              <a:extLst>
                <a:ext uri="{FF2B5EF4-FFF2-40B4-BE49-F238E27FC236}">
                  <a16:creationId xmlns:a16="http://schemas.microsoft.com/office/drawing/2014/main" id="{BD369520-D8F0-3F47-18F2-E9B3BA4C5C03}"/>
                </a:ext>
              </a:extLst>
            </xdr:cNvPr>
            <xdr:cNvSpPr/>
          </xdr:nvSpPr>
          <xdr:spPr>
            <a:xfrm>
              <a:off x="13286696" y="1025608"/>
              <a:ext cx="659130" cy="276224"/>
            </a:xfrm>
            <a:prstGeom prst="roundRect">
              <a:avLst>
                <a:gd name="adj" fmla="val 4580"/>
              </a:avLst>
            </a:prstGeom>
            <a:solidFill>
              <a:schemeClr val="tx1"/>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a:solidFill>
                    <a:srgbClr val="FFC000"/>
                  </a:solidFill>
                  <a:latin typeface="Arial" panose="020B0604020202020204" pitchFamily="34" charset="0"/>
                  <a:ea typeface="+mn-ea"/>
                  <a:cs typeface="Arial" panose="020B0604020202020204" pitchFamily="34" charset="0"/>
                </a:rPr>
                <a:t>2.14  </a:t>
              </a:r>
            </a:p>
          </xdr:txBody>
        </xdr:sp>
      </xdr:grpSp>
      <xdr:sp macro="" textlink="">
        <xdr:nvSpPr>
          <xdr:cNvPr id="77" name="Rectangle: Rounded Corners 76">
            <a:extLst>
              <a:ext uri="{FF2B5EF4-FFF2-40B4-BE49-F238E27FC236}">
                <a16:creationId xmlns:a16="http://schemas.microsoft.com/office/drawing/2014/main" id="{F6970CE2-5424-4FCC-91D5-73856C42119A}"/>
              </a:ext>
            </a:extLst>
          </xdr:cNvPr>
          <xdr:cNvSpPr/>
        </xdr:nvSpPr>
        <xdr:spPr>
          <a:xfrm>
            <a:off x="14542722" y="2235845"/>
            <a:ext cx="2587810" cy="2516400"/>
          </a:xfrm>
          <a:prstGeom prst="roundRect">
            <a:avLst>
              <a:gd name="adj" fmla="val 4580"/>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8" name="Rectangle: Rounded Corners 77">
            <a:extLst>
              <a:ext uri="{FF2B5EF4-FFF2-40B4-BE49-F238E27FC236}">
                <a16:creationId xmlns:a16="http://schemas.microsoft.com/office/drawing/2014/main" id="{87D5D72B-ADCC-4A13-A166-5E299675CB74}"/>
              </a:ext>
            </a:extLst>
          </xdr:cNvPr>
          <xdr:cNvSpPr/>
        </xdr:nvSpPr>
        <xdr:spPr>
          <a:xfrm>
            <a:off x="14550342" y="2288603"/>
            <a:ext cx="2571219" cy="351774"/>
          </a:xfrm>
          <a:prstGeom prst="roundRect">
            <a:avLst>
              <a:gd name="adj" fmla="val 4580"/>
            </a:avLst>
          </a:prstGeom>
          <a:solidFill>
            <a:schemeClr val="tx1"/>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latin typeface="Arial" panose="020B0604020202020204" pitchFamily="34" charset="0"/>
                <a:cs typeface="Arial" panose="020B0604020202020204" pitchFamily="34" charset="0"/>
              </a:rPr>
              <a:t>Area</a:t>
            </a:r>
            <a:r>
              <a:rPr lang="en-IN" sz="1100" b="1" baseline="0">
                <a:solidFill>
                  <a:schemeClr val="bg1"/>
                </a:solidFill>
                <a:latin typeface="Arial" panose="020B0604020202020204" pitchFamily="34" charset="0"/>
                <a:cs typeface="Arial" panose="020B0604020202020204" pitchFamily="34" charset="0"/>
              </a:rPr>
              <a:t> Code</a:t>
            </a:r>
            <a:endParaRPr lang="en-IN" sz="1100" b="1">
              <a:solidFill>
                <a:schemeClr val="bg1"/>
              </a:solidFill>
              <a:latin typeface="Arial" panose="020B0604020202020204" pitchFamily="34" charset="0"/>
              <a:cs typeface="Arial" panose="020B0604020202020204" pitchFamily="34" charset="0"/>
            </a:endParaRPr>
          </a:p>
        </xdr:txBody>
      </xdr:sp>
      <xdr:pic>
        <xdr:nvPicPr>
          <xdr:cNvPr id="79" name="Picture 78">
            <a:extLst>
              <a:ext uri="{FF2B5EF4-FFF2-40B4-BE49-F238E27FC236}">
                <a16:creationId xmlns:a16="http://schemas.microsoft.com/office/drawing/2014/main" id="{60F6EDEF-0597-4048-B6D4-F3641FC48F17}"/>
              </a:ext>
            </a:extLst>
          </xdr:cNvPr>
          <xdr:cNvPicPr>
            <a:picLocks noChangeAspect="1"/>
          </xdr:cNvPicPr>
        </xdr:nvPicPr>
        <xdr:blipFill>
          <a:blip xmlns:r="http://schemas.openxmlformats.org/officeDocument/2006/relationships" r:embed="rId19"/>
          <a:stretch>
            <a:fillRect/>
          </a:stretch>
        </xdr:blipFill>
        <xdr:spPr>
          <a:xfrm>
            <a:off x="15712127" y="1164369"/>
            <a:ext cx="347502" cy="417341"/>
          </a:xfrm>
          <a:prstGeom prst="rect">
            <a:avLst/>
          </a:prstGeom>
        </xdr:spPr>
      </xdr:pic>
      <xdr:graphicFrame macro="">
        <xdr:nvGraphicFramePr>
          <xdr:cNvPr id="80" name="Chart 79">
            <a:extLst>
              <a:ext uri="{FF2B5EF4-FFF2-40B4-BE49-F238E27FC236}">
                <a16:creationId xmlns:a16="http://schemas.microsoft.com/office/drawing/2014/main" id="{5D06B2D0-278A-472E-B136-1A7ACB1B98D2}"/>
              </a:ext>
            </a:extLst>
          </xdr:cNvPr>
          <xdr:cNvGraphicFramePr>
            <a:graphicFrameLocks/>
          </xdr:cNvGraphicFramePr>
        </xdr:nvGraphicFramePr>
        <xdr:xfrm>
          <a:off x="14649402" y="2598324"/>
          <a:ext cx="2441679" cy="2079777"/>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81" name="Rectangle: Rounded Corners 80">
            <a:extLst>
              <a:ext uri="{FF2B5EF4-FFF2-40B4-BE49-F238E27FC236}">
                <a16:creationId xmlns:a16="http://schemas.microsoft.com/office/drawing/2014/main" id="{432EFF85-2EF1-4201-8B1F-C7620844A71C}"/>
              </a:ext>
            </a:extLst>
          </xdr:cNvPr>
          <xdr:cNvSpPr/>
        </xdr:nvSpPr>
        <xdr:spPr>
          <a:xfrm>
            <a:off x="14557962" y="4832429"/>
            <a:ext cx="2578839" cy="2064154"/>
          </a:xfrm>
          <a:prstGeom prst="roundRect">
            <a:avLst>
              <a:gd name="adj" fmla="val 4580"/>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2" name="Chart 81">
            <a:extLst>
              <a:ext uri="{FF2B5EF4-FFF2-40B4-BE49-F238E27FC236}">
                <a16:creationId xmlns:a16="http://schemas.microsoft.com/office/drawing/2014/main" id="{B86D717B-5494-4263-B4A8-7CDE0A26058B}"/>
              </a:ext>
            </a:extLst>
          </xdr:cNvPr>
          <xdr:cNvGraphicFramePr>
            <a:graphicFrameLocks/>
          </xdr:cNvGraphicFramePr>
        </xdr:nvGraphicFramePr>
        <xdr:xfrm>
          <a:off x="14557962" y="4735010"/>
          <a:ext cx="2601699" cy="2124630"/>
        </xdr:xfrm>
        <a:graphic>
          <a:graphicData uri="http://schemas.openxmlformats.org/drawingml/2006/chart">
            <c:chart xmlns:c="http://schemas.openxmlformats.org/drawingml/2006/chart" xmlns:r="http://schemas.openxmlformats.org/officeDocument/2006/relationships" r:id="rId21"/>
          </a:graphicData>
        </a:graphic>
      </xdr:graphicFrame>
      <xdr:sp macro="" textlink="">
        <xdr:nvSpPr>
          <xdr:cNvPr id="83" name="Oval 82">
            <a:extLst>
              <a:ext uri="{FF2B5EF4-FFF2-40B4-BE49-F238E27FC236}">
                <a16:creationId xmlns:a16="http://schemas.microsoft.com/office/drawing/2014/main" id="{F37B0A5F-48CD-4734-A043-28DE407F30F0}"/>
              </a:ext>
            </a:extLst>
          </xdr:cNvPr>
          <xdr:cNvSpPr/>
        </xdr:nvSpPr>
        <xdr:spPr>
          <a:xfrm>
            <a:off x="15295033" y="5063596"/>
            <a:ext cx="1111248" cy="1143333"/>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4" name="Rectangle: Rounded Corners 83">
            <a:extLst>
              <a:ext uri="{FF2B5EF4-FFF2-40B4-BE49-F238E27FC236}">
                <a16:creationId xmlns:a16="http://schemas.microsoft.com/office/drawing/2014/main" id="{3C6DF3B2-1D36-4AEA-A005-7696FDC209BD}"/>
              </a:ext>
            </a:extLst>
          </xdr:cNvPr>
          <xdr:cNvSpPr/>
        </xdr:nvSpPr>
        <xdr:spPr>
          <a:xfrm>
            <a:off x="15362692" y="5426501"/>
            <a:ext cx="976999" cy="470511"/>
          </a:xfrm>
          <a:prstGeom prst="roundRect">
            <a:avLst>
              <a:gd name="adj" fmla="val 4580"/>
            </a:avLst>
          </a:prstGeom>
          <a:solidFill>
            <a:schemeClr val="tx1"/>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latin typeface="Arial" panose="020B0604020202020204" pitchFamily="34" charset="0"/>
                <a:cs typeface="Arial" panose="020B0604020202020204" pitchFamily="34" charset="0"/>
              </a:rPr>
              <a:t>Training</a:t>
            </a:r>
            <a:r>
              <a:rPr lang="en-IN" sz="900" b="1">
                <a:solidFill>
                  <a:schemeClr val="bg1"/>
                </a:solidFill>
                <a:latin typeface="Arial" panose="020B0604020202020204" pitchFamily="34" charset="0"/>
                <a:cs typeface="Arial" panose="020B0604020202020204" pitchFamily="34" charset="0"/>
              </a:rPr>
              <a:t> Models</a:t>
            </a:r>
          </a:p>
        </xdr:txBody>
      </xdr:sp>
      <xdr:sp macro="" textlink="">
        <xdr:nvSpPr>
          <xdr:cNvPr id="85" name="Rectangle: Rounded Corners 84">
            <a:extLst>
              <a:ext uri="{FF2B5EF4-FFF2-40B4-BE49-F238E27FC236}">
                <a16:creationId xmlns:a16="http://schemas.microsoft.com/office/drawing/2014/main" id="{C5FB5D6E-C112-497D-96A5-44D6299701A0}"/>
              </a:ext>
            </a:extLst>
          </xdr:cNvPr>
          <xdr:cNvSpPr/>
        </xdr:nvSpPr>
        <xdr:spPr>
          <a:xfrm>
            <a:off x="11639047" y="2241440"/>
            <a:ext cx="2815060" cy="4664787"/>
          </a:xfrm>
          <a:prstGeom prst="roundRect">
            <a:avLst>
              <a:gd name="adj" fmla="val 4580"/>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Rectangle: Rounded Corners 85">
            <a:extLst>
              <a:ext uri="{FF2B5EF4-FFF2-40B4-BE49-F238E27FC236}">
                <a16:creationId xmlns:a16="http://schemas.microsoft.com/office/drawing/2014/main" id="{40E2CB31-9D67-4A24-913C-E8ADAA196BE0}"/>
              </a:ext>
            </a:extLst>
          </xdr:cNvPr>
          <xdr:cNvSpPr/>
        </xdr:nvSpPr>
        <xdr:spPr>
          <a:xfrm>
            <a:off x="11689562" y="2296707"/>
            <a:ext cx="2685520" cy="351774"/>
          </a:xfrm>
          <a:prstGeom prst="roundRect">
            <a:avLst>
              <a:gd name="adj" fmla="val 4580"/>
            </a:avLst>
          </a:prstGeom>
          <a:solidFill>
            <a:schemeClr val="tx1"/>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bg1"/>
                </a:solidFill>
                <a:latin typeface="Arial" panose="020B0604020202020204" pitchFamily="34" charset="0"/>
                <a:cs typeface="Arial" panose="020B0604020202020204" pitchFamily="34" charset="0"/>
              </a:rPr>
              <a:t>Training Level's Fees</a:t>
            </a:r>
            <a:r>
              <a:rPr lang="en-IN" sz="1000" b="1">
                <a:solidFill>
                  <a:schemeClr val="tx1">
                    <a:lumMod val="75000"/>
                    <a:lumOff val="25000"/>
                  </a:schemeClr>
                </a:solidFill>
                <a:latin typeface="Arial" panose="020B0604020202020204" pitchFamily="34" charset="0"/>
                <a:cs typeface="Arial" panose="020B0604020202020204" pitchFamily="34" charset="0"/>
              </a:rPr>
              <a:t> </a:t>
            </a:r>
            <a:r>
              <a:rPr lang="en-IN" sz="1050" b="1">
                <a:solidFill>
                  <a:schemeClr val="bg2">
                    <a:lumMod val="75000"/>
                  </a:schemeClr>
                </a:solidFill>
                <a:latin typeface="Arial" panose="020B0604020202020204" pitchFamily="34" charset="0"/>
                <a:cs typeface="Arial" panose="020B0604020202020204" pitchFamily="34" charset="0"/>
              </a:rPr>
              <a:t>By</a:t>
            </a:r>
            <a:r>
              <a:rPr lang="en-IN" sz="1050" b="1">
                <a:solidFill>
                  <a:schemeClr val="tx1">
                    <a:lumMod val="75000"/>
                    <a:lumOff val="25000"/>
                  </a:schemeClr>
                </a:solidFill>
                <a:latin typeface="Arial" panose="020B0604020202020204" pitchFamily="34" charset="0"/>
                <a:cs typeface="Arial" panose="020B0604020202020204" pitchFamily="34" charset="0"/>
              </a:rPr>
              <a:t> </a:t>
            </a:r>
            <a:r>
              <a:rPr lang="en-IN" sz="1050" b="1">
                <a:solidFill>
                  <a:schemeClr val="bg2">
                    <a:lumMod val="75000"/>
                  </a:schemeClr>
                </a:solidFill>
                <a:latin typeface="Arial" panose="020B0604020202020204" pitchFamily="34" charset="0"/>
                <a:cs typeface="Arial" panose="020B0604020202020204" pitchFamily="34" charset="0"/>
              </a:rPr>
              <a:t>Sales Team</a:t>
            </a:r>
            <a:endParaRPr lang="en-IN" sz="1000" b="1">
              <a:solidFill>
                <a:schemeClr val="bg2">
                  <a:lumMod val="75000"/>
                </a:schemeClr>
              </a:solidFill>
              <a:latin typeface="Arial" panose="020B0604020202020204" pitchFamily="34" charset="0"/>
              <a:cs typeface="Arial" panose="020B0604020202020204" pitchFamily="34" charset="0"/>
            </a:endParaRPr>
          </a:p>
        </xdr:txBody>
      </xdr:sp>
      <xdr:graphicFrame macro="">
        <xdr:nvGraphicFramePr>
          <xdr:cNvPr id="87" name="Chart 86">
            <a:extLst>
              <a:ext uri="{FF2B5EF4-FFF2-40B4-BE49-F238E27FC236}">
                <a16:creationId xmlns:a16="http://schemas.microsoft.com/office/drawing/2014/main" id="{9C0DB077-F602-4B00-B91F-9A83A0F4C815}"/>
              </a:ext>
            </a:extLst>
          </xdr:cNvPr>
          <xdr:cNvGraphicFramePr>
            <a:graphicFrameLocks/>
          </xdr:cNvGraphicFramePr>
        </xdr:nvGraphicFramePr>
        <xdr:xfrm>
          <a:off x="11704802" y="2656101"/>
          <a:ext cx="2746480" cy="2071289"/>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88" name="Rectangle: Rounded Corners 87">
            <a:extLst>
              <a:ext uri="{FF2B5EF4-FFF2-40B4-BE49-F238E27FC236}">
                <a16:creationId xmlns:a16="http://schemas.microsoft.com/office/drawing/2014/main" id="{7578D8D4-372F-423B-82E0-3419743B5CED}"/>
              </a:ext>
            </a:extLst>
          </xdr:cNvPr>
          <xdr:cNvSpPr/>
        </xdr:nvSpPr>
        <xdr:spPr>
          <a:xfrm>
            <a:off x="11527107" y="5982033"/>
            <a:ext cx="1317857" cy="436411"/>
          </a:xfrm>
          <a:prstGeom prst="roundRect">
            <a:avLst>
              <a:gd name="adj" fmla="val 4580"/>
            </a:avLst>
          </a:prstGeom>
          <a:no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700" b="1">
                <a:solidFill>
                  <a:schemeClr val="bg1"/>
                </a:solidFill>
                <a:latin typeface="Arial" panose="020B0604020202020204" pitchFamily="34" charset="0"/>
                <a:cs typeface="Arial" panose="020B0604020202020204" pitchFamily="34" charset="0"/>
              </a:rPr>
              <a:t>Enrolled</a:t>
            </a:r>
            <a:r>
              <a:rPr lang="en-IN" sz="800" b="1">
                <a:solidFill>
                  <a:schemeClr val="bg1"/>
                </a:solidFill>
                <a:latin typeface="Arial" panose="020B0604020202020204" pitchFamily="34" charset="0"/>
                <a:cs typeface="Arial" panose="020B0604020202020204" pitchFamily="34" charset="0"/>
              </a:rPr>
              <a:t> Courses on Training Levels</a:t>
            </a:r>
          </a:p>
        </xdr:txBody>
      </xdr:sp>
      <xdr:graphicFrame macro="">
        <xdr:nvGraphicFramePr>
          <xdr:cNvPr id="89" name="Chart 88">
            <a:extLst>
              <a:ext uri="{FF2B5EF4-FFF2-40B4-BE49-F238E27FC236}">
                <a16:creationId xmlns:a16="http://schemas.microsoft.com/office/drawing/2014/main" id="{C0087CCA-211C-4187-B9FE-9F272FA427C2}"/>
              </a:ext>
            </a:extLst>
          </xdr:cNvPr>
          <xdr:cNvGraphicFramePr>
            <a:graphicFrameLocks/>
          </xdr:cNvGraphicFramePr>
        </xdr:nvGraphicFramePr>
        <xdr:xfrm>
          <a:off x="11681942" y="4676560"/>
          <a:ext cx="2746479" cy="2220023"/>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90" name="Rectangle: Rounded Corners 89">
            <a:extLst>
              <a:ext uri="{FF2B5EF4-FFF2-40B4-BE49-F238E27FC236}">
                <a16:creationId xmlns:a16="http://schemas.microsoft.com/office/drawing/2014/main" id="{3C960807-C63B-4E78-BE56-ECBA3E741011}"/>
              </a:ext>
            </a:extLst>
          </xdr:cNvPr>
          <xdr:cNvSpPr/>
        </xdr:nvSpPr>
        <xdr:spPr>
          <a:xfrm>
            <a:off x="9619815" y="2249060"/>
            <a:ext cx="1932605" cy="2516400"/>
          </a:xfrm>
          <a:prstGeom prst="roundRect">
            <a:avLst>
              <a:gd name="adj" fmla="val 4580"/>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sp macro="" textlink="">
        <xdr:nvSpPr>
          <xdr:cNvPr id="91" name="TextBox 90">
            <a:extLst>
              <a:ext uri="{FF2B5EF4-FFF2-40B4-BE49-F238E27FC236}">
                <a16:creationId xmlns:a16="http://schemas.microsoft.com/office/drawing/2014/main" id="{3D91E570-7776-436E-8223-C99639BD2C79}"/>
              </a:ext>
            </a:extLst>
          </xdr:cNvPr>
          <xdr:cNvSpPr txBox="1"/>
        </xdr:nvSpPr>
        <xdr:spPr>
          <a:xfrm>
            <a:off x="9663993" y="2281467"/>
            <a:ext cx="1737070" cy="61220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0" i="0" u="none" strike="noStrike">
                <a:solidFill>
                  <a:schemeClr val="bg1">
                    <a:lumMod val="65000"/>
                  </a:schemeClr>
                </a:solidFill>
                <a:latin typeface="Arial" panose="020B0604020202020204" pitchFamily="34" charset="0"/>
                <a:ea typeface="Calibri"/>
                <a:cs typeface="Arial" panose="020B0604020202020204" pitchFamily="34" charset="0"/>
              </a:rPr>
              <a:t>Top 5 </a:t>
            </a:r>
          </a:p>
          <a:p>
            <a:pPr marL="0" indent="0" algn="l"/>
            <a:r>
              <a:rPr lang="en-IN" sz="1100" b="1" i="0" u="none" strike="noStrike">
                <a:solidFill>
                  <a:schemeClr val="bg1"/>
                </a:solidFill>
                <a:latin typeface="Arial" panose="020B0604020202020204" pitchFamily="34" charset="0"/>
                <a:ea typeface="Calibri"/>
                <a:cs typeface="Arial" panose="020B0604020202020204" pitchFamily="34" charset="0"/>
              </a:rPr>
              <a:t>Training Levels</a:t>
            </a:r>
          </a:p>
          <a:p>
            <a:pPr marL="0" indent="0" algn="l"/>
            <a:r>
              <a:rPr lang="en-IN" sz="8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t> </a:t>
            </a:r>
            <a:r>
              <a:rPr lang="en-IN" sz="800" b="0" i="0" u="none" strike="noStrike">
                <a:solidFill>
                  <a:schemeClr val="bg1">
                    <a:lumMod val="65000"/>
                  </a:schemeClr>
                </a:solidFill>
                <a:latin typeface="Arial" panose="020B0604020202020204" pitchFamily="34" charset="0"/>
                <a:ea typeface="Calibri"/>
                <a:cs typeface="Arial" panose="020B0604020202020204" pitchFamily="34" charset="0"/>
              </a:rPr>
              <a:t>Revenue</a:t>
            </a:r>
          </a:p>
        </xdr:txBody>
      </xdr:sp>
      <xdr:grpSp>
        <xdr:nvGrpSpPr>
          <xdr:cNvPr id="92" name="Group 91">
            <a:extLst>
              <a:ext uri="{FF2B5EF4-FFF2-40B4-BE49-F238E27FC236}">
                <a16:creationId xmlns:a16="http://schemas.microsoft.com/office/drawing/2014/main" id="{66F14823-499B-477D-A9CA-ABAB00FDC3E3}"/>
              </a:ext>
            </a:extLst>
          </xdr:cNvPr>
          <xdr:cNvGrpSpPr/>
        </xdr:nvGrpSpPr>
        <xdr:grpSpPr>
          <a:xfrm>
            <a:off x="9702093" y="2897821"/>
            <a:ext cx="1853299" cy="1717920"/>
            <a:chOff x="3451858" y="716280"/>
            <a:chExt cx="1958340" cy="1295403"/>
          </a:xfrm>
          <a:solidFill>
            <a:schemeClr val="tx1"/>
          </a:solidFill>
        </xdr:grpSpPr>
        <xdr:grpSp>
          <xdr:nvGrpSpPr>
            <xdr:cNvPr id="93" name="Group 92">
              <a:extLst>
                <a:ext uri="{FF2B5EF4-FFF2-40B4-BE49-F238E27FC236}">
                  <a16:creationId xmlns:a16="http://schemas.microsoft.com/office/drawing/2014/main" id="{8AB7146F-6EDA-0E31-EB7C-EADC02D61A95}"/>
                </a:ext>
              </a:extLst>
            </xdr:cNvPr>
            <xdr:cNvGrpSpPr/>
          </xdr:nvGrpSpPr>
          <xdr:grpSpPr>
            <a:xfrm>
              <a:off x="3451858" y="716280"/>
              <a:ext cx="1950719" cy="266700"/>
              <a:chOff x="3451858" y="689609"/>
              <a:chExt cx="1950719" cy="297180"/>
            </a:xfrm>
            <a:grpFill/>
          </xdr:grpSpPr>
          <xdr:sp macro="" textlink="Pivot_Tables!BO7">
            <xdr:nvSpPr>
              <xdr:cNvPr id="106" name="TextBox 105">
                <a:extLst>
                  <a:ext uri="{FF2B5EF4-FFF2-40B4-BE49-F238E27FC236}">
                    <a16:creationId xmlns:a16="http://schemas.microsoft.com/office/drawing/2014/main" id="{4A04A9FC-D4C6-DE37-098B-516E592A9F7F}"/>
                  </a:ext>
                </a:extLst>
              </xdr:cNvPr>
              <xdr:cNvSpPr txBox="1"/>
            </xdr:nvSpPr>
            <xdr:spPr>
              <a:xfrm>
                <a:off x="4434837" y="689609"/>
                <a:ext cx="9677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106029A-0922-4E0F-8F14-24E8BA2511B3}"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KJI. L4</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7">
            <xdr:nvSpPr>
              <xdr:cNvPr id="107" name="TextBox 106">
                <a:extLst>
                  <a:ext uri="{FF2B5EF4-FFF2-40B4-BE49-F238E27FC236}">
                    <a16:creationId xmlns:a16="http://schemas.microsoft.com/office/drawing/2014/main" id="{F2D8A5AA-5263-2B1A-1A74-B1D01C113A72}"/>
                  </a:ext>
                </a:extLst>
              </xdr:cNvPr>
              <xdr:cNvSpPr txBox="1"/>
            </xdr:nvSpPr>
            <xdr:spPr>
              <a:xfrm>
                <a:off x="3451858" y="689609"/>
                <a:ext cx="9677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CF08C16-EA82-48F0-ABDC-AB5448813481}" type="TxLink">
                  <a:rPr lang="en-US" sz="1200" b="0" i="0" u="none" strike="noStrike">
                    <a:solidFill>
                      <a:schemeClr val="bg1"/>
                    </a:solidFill>
                    <a:latin typeface="Arial" panose="020B0604020202020204" pitchFamily="34" charset="0"/>
                    <a:ea typeface="Calibri"/>
                    <a:cs typeface="Arial" panose="020B0604020202020204" pitchFamily="34" charset="0"/>
                  </a:rPr>
                  <a:pPr marL="0" indent="0" algn="l"/>
                  <a:t>3337000000</a:t>
                </a:fld>
                <a:endParaRPr lang="en-IN" sz="120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94" name="Group 93">
              <a:extLst>
                <a:ext uri="{FF2B5EF4-FFF2-40B4-BE49-F238E27FC236}">
                  <a16:creationId xmlns:a16="http://schemas.microsoft.com/office/drawing/2014/main" id="{E340DFB6-FAA9-173F-C8A0-96CD5B1F145D}"/>
                </a:ext>
              </a:extLst>
            </xdr:cNvPr>
            <xdr:cNvGrpSpPr/>
          </xdr:nvGrpSpPr>
          <xdr:grpSpPr>
            <a:xfrm>
              <a:off x="3451858" y="973456"/>
              <a:ext cx="1950720" cy="266700"/>
              <a:chOff x="3451858" y="689611"/>
              <a:chExt cx="1950720" cy="297180"/>
            </a:xfrm>
            <a:grpFill/>
          </xdr:grpSpPr>
          <xdr:sp macro="" textlink="Pivot_Tables!BO8">
            <xdr:nvSpPr>
              <xdr:cNvPr id="104" name="TextBox 103">
                <a:extLst>
                  <a:ext uri="{FF2B5EF4-FFF2-40B4-BE49-F238E27FC236}">
                    <a16:creationId xmlns:a16="http://schemas.microsoft.com/office/drawing/2014/main" id="{90794F47-AF73-8829-9602-C7CEC8C9F96B}"/>
                  </a:ext>
                </a:extLst>
              </xdr:cNvPr>
              <xdr:cNvSpPr txBox="1"/>
            </xdr:nvSpPr>
            <xdr:spPr>
              <a:xfrm>
                <a:off x="4434838" y="689611"/>
                <a:ext cx="9677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E497E7-5C70-4C08-ACFC-6F9CDAA55558}"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Fndn. L5</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8">
            <xdr:nvSpPr>
              <xdr:cNvPr id="105" name="TextBox 104">
                <a:extLst>
                  <a:ext uri="{FF2B5EF4-FFF2-40B4-BE49-F238E27FC236}">
                    <a16:creationId xmlns:a16="http://schemas.microsoft.com/office/drawing/2014/main" id="{1AAFFCB5-3792-9B0A-C6B5-350E9FCFFF85}"/>
                  </a:ext>
                </a:extLst>
              </xdr:cNvPr>
              <xdr:cNvSpPr txBox="1"/>
            </xdr:nvSpPr>
            <xdr:spPr>
              <a:xfrm>
                <a:off x="3451858" y="689611"/>
                <a:ext cx="967739"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801B164-500F-4A5B-A3AC-3B0E46D5399D}" type="TxLink">
                  <a:rPr lang="en-US" sz="1200" b="0" i="0" u="none" strike="noStrike">
                    <a:solidFill>
                      <a:schemeClr val="bg1"/>
                    </a:solidFill>
                    <a:latin typeface="Arial" panose="020B0604020202020204" pitchFamily="34" charset="0"/>
                    <a:ea typeface="Calibri"/>
                    <a:cs typeface="Arial" panose="020B0604020202020204" pitchFamily="34" charset="0"/>
                  </a:rPr>
                  <a:pPr marL="0" indent="0" algn="l"/>
                  <a:t>2892000000</a:t>
                </a:fld>
                <a:endParaRPr lang="en-IN" sz="120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95" name="Group 94">
              <a:extLst>
                <a:ext uri="{FF2B5EF4-FFF2-40B4-BE49-F238E27FC236}">
                  <a16:creationId xmlns:a16="http://schemas.microsoft.com/office/drawing/2014/main" id="{956C100D-39C8-5BAA-9B77-A0D3898BC52D}"/>
                </a:ext>
              </a:extLst>
            </xdr:cNvPr>
            <xdr:cNvGrpSpPr/>
          </xdr:nvGrpSpPr>
          <xdr:grpSpPr>
            <a:xfrm>
              <a:off x="3451859" y="1230631"/>
              <a:ext cx="1950718" cy="266700"/>
              <a:chOff x="3451859" y="689616"/>
              <a:chExt cx="1950718" cy="297181"/>
            </a:xfrm>
            <a:grpFill/>
          </xdr:grpSpPr>
          <xdr:sp macro="" textlink="Pivot_Tables!BO9">
            <xdr:nvSpPr>
              <xdr:cNvPr id="102" name="TextBox 101">
                <a:extLst>
                  <a:ext uri="{FF2B5EF4-FFF2-40B4-BE49-F238E27FC236}">
                    <a16:creationId xmlns:a16="http://schemas.microsoft.com/office/drawing/2014/main" id="{2B608734-E4D9-6E89-CC3C-777B202118DD}"/>
                  </a:ext>
                </a:extLst>
              </xdr:cNvPr>
              <xdr:cNvSpPr txBox="1"/>
            </xdr:nvSpPr>
            <xdr:spPr>
              <a:xfrm>
                <a:off x="4434837" y="689616"/>
                <a:ext cx="9677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F28C2FE-3CCA-4C45-8720-9425FD4719A8}"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Pre. L3</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9">
            <xdr:nvSpPr>
              <xdr:cNvPr id="103" name="TextBox 102">
                <a:extLst>
                  <a:ext uri="{FF2B5EF4-FFF2-40B4-BE49-F238E27FC236}">
                    <a16:creationId xmlns:a16="http://schemas.microsoft.com/office/drawing/2014/main" id="{D4F1EAE8-3B89-39E3-0485-B8CB4FE22FDB}"/>
                  </a:ext>
                </a:extLst>
              </xdr:cNvPr>
              <xdr:cNvSpPr txBox="1"/>
            </xdr:nvSpPr>
            <xdr:spPr>
              <a:xfrm>
                <a:off x="3451859" y="689617"/>
                <a:ext cx="9677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3B0BBA6-468C-475E-B27B-1803D1783B15}" type="TxLink">
                  <a:rPr lang="en-US" sz="1200" b="0" i="0" u="none" strike="noStrike">
                    <a:solidFill>
                      <a:schemeClr val="bg1"/>
                    </a:solidFill>
                    <a:latin typeface="Arial" panose="020B0604020202020204" pitchFamily="34" charset="0"/>
                    <a:ea typeface="Calibri"/>
                    <a:cs typeface="Arial" panose="020B0604020202020204" pitchFamily="34" charset="0"/>
                  </a:rPr>
                  <a:pPr marL="0" indent="0" algn="l"/>
                  <a:t>2324000000</a:t>
                </a:fld>
                <a:endParaRPr lang="en-IN" sz="120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96" name="Group 95">
              <a:extLst>
                <a:ext uri="{FF2B5EF4-FFF2-40B4-BE49-F238E27FC236}">
                  <a16:creationId xmlns:a16="http://schemas.microsoft.com/office/drawing/2014/main" id="{32FA12E5-004D-2742-371E-21FAFF58ABB3}"/>
                </a:ext>
              </a:extLst>
            </xdr:cNvPr>
            <xdr:cNvGrpSpPr/>
          </xdr:nvGrpSpPr>
          <xdr:grpSpPr>
            <a:xfrm>
              <a:off x="3459478" y="1487806"/>
              <a:ext cx="1950719" cy="266701"/>
              <a:chOff x="3451858" y="689611"/>
              <a:chExt cx="1950719" cy="297181"/>
            </a:xfrm>
            <a:grpFill/>
          </xdr:grpSpPr>
          <xdr:sp macro="" textlink="Pivot_Tables!BO10">
            <xdr:nvSpPr>
              <xdr:cNvPr id="100" name="TextBox 99">
                <a:extLst>
                  <a:ext uri="{FF2B5EF4-FFF2-40B4-BE49-F238E27FC236}">
                    <a16:creationId xmlns:a16="http://schemas.microsoft.com/office/drawing/2014/main" id="{2577AAE3-C18C-DBC3-DBB8-2A07530AE631}"/>
                  </a:ext>
                </a:extLst>
              </xdr:cNvPr>
              <xdr:cNvSpPr txBox="1"/>
            </xdr:nvSpPr>
            <xdr:spPr>
              <a:xfrm>
                <a:off x="4434837" y="689611"/>
                <a:ext cx="967740" cy="29718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97422D-A7E1-48B1-A52E-D47DE04CF6B3}"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Fndn. L1</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10">
            <xdr:nvSpPr>
              <xdr:cNvPr id="101" name="TextBox 100">
                <a:extLst>
                  <a:ext uri="{FF2B5EF4-FFF2-40B4-BE49-F238E27FC236}">
                    <a16:creationId xmlns:a16="http://schemas.microsoft.com/office/drawing/2014/main" id="{B2CE268F-3D85-C3FC-DA91-1BC9651B3999}"/>
                  </a:ext>
                </a:extLst>
              </xdr:cNvPr>
              <xdr:cNvSpPr txBox="1"/>
            </xdr:nvSpPr>
            <xdr:spPr>
              <a:xfrm>
                <a:off x="3451858" y="689611"/>
                <a:ext cx="9677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04F3221-16C7-4AF1-BA48-7DB771128028}" type="TxLink">
                  <a:rPr lang="en-US" sz="1200" b="0" i="0" u="none" strike="noStrike">
                    <a:solidFill>
                      <a:schemeClr val="bg1"/>
                    </a:solidFill>
                    <a:latin typeface="Arial" panose="020B0604020202020204" pitchFamily="34" charset="0"/>
                    <a:ea typeface="Calibri"/>
                    <a:cs typeface="Arial" panose="020B0604020202020204" pitchFamily="34" charset="0"/>
                  </a:rPr>
                  <a:pPr marL="0" indent="0" algn="l"/>
                  <a:t>2320000000</a:t>
                </a:fld>
                <a:endParaRPr lang="en-IN" sz="120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97" name="Group 96">
              <a:extLst>
                <a:ext uri="{FF2B5EF4-FFF2-40B4-BE49-F238E27FC236}">
                  <a16:creationId xmlns:a16="http://schemas.microsoft.com/office/drawing/2014/main" id="{575D387F-B828-A1B5-BE7C-118E47A1AF94}"/>
                </a:ext>
              </a:extLst>
            </xdr:cNvPr>
            <xdr:cNvGrpSpPr/>
          </xdr:nvGrpSpPr>
          <xdr:grpSpPr>
            <a:xfrm>
              <a:off x="3459480" y="1744982"/>
              <a:ext cx="1950718" cy="266701"/>
              <a:chOff x="3451860" y="689612"/>
              <a:chExt cx="1950718" cy="297181"/>
            </a:xfrm>
            <a:grpFill/>
          </xdr:grpSpPr>
          <xdr:sp macro="" textlink="Pivot_Tables!BO11">
            <xdr:nvSpPr>
              <xdr:cNvPr id="98" name="TextBox 97">
                <a:extLst>
                  <a:ext uri="{FF2B5EF4-FFF2-40B4-BE49-F238E27FC236}">
                    <a16:creationId xmlns:a16="http://schemas.microsoft.com/office/drawing/2014/main" id="{07389FCF-6518-C160-CAEC-9BF7D7FE1C8C}"/>
                  </a:ext>
                </a:extLst>
              </xdr:cNvPr>
              <xdr:cNvSpPr txBox="1"/>
            </xdr:nvSpPr>
            <xdr:spPr>
              <a:xfrm>
                <a:off x="4434838" y="689613"/>
                <a:ext cx="9677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3FDCBA6-F253-4C68-AE7D-F78FD2216C96}"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Pre. L2</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11">
            <xdr:nvSpPr>
              <xdr:cNvPr id="99" name="TextBox 98">
                <a:extLst>
                  <a:ext uri="{FF2B5EF4-FFF2-40B4-BE49-F238E27FC236}">
                    <a16:creationId xmlns:a16="http://schemas.microsoft.com/office/drawing/2014/main" id="{FBD8CDE3-B550-11A0-8DE9-77F509B27ACB}"/>
                  </a:ext>
                </a:extLst>
              </xdr:cNvPr>
              <xdr:cNvSpPr txBox="1"/>
            </xdr:nvSpPr>
            <xdr:spPr>
              <a:xfrm>
                <a:off x="3451860" y="689612"/>
                <a:ext cx="9677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4A5729-81AE-4995-ADF7-F1E1F444F81C}" type="TxLink">
                  <a:rPr lang="en-US" sz="1200" b="0" i="0" u="none" strike="noStrike">
                    <a:solidFill>
                      <a:schemeClr val="bg1"/>
                    </a:solidFill>
                    <a:latin typeface="Arial" panose="020B0604020202020204" pitchFamily="34" charset="0"/>
                    <a:ea typeface="Calibri"/>
                    <a:cs typeface="Arial" panose="020B0604020202020204" pitchFamily="34" charset="0"/>
                  </a:rPr>
                  <a:pPr marL="0" indent="0" algn="l"/>
                  <a:t>1309000000</a:t>
                </a:fld>
                <a:endParaRPr lang="en-IN" sz="120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pic>
        <xdr:nvPicPr>
          <xdr:cNvPr id="108" name="Graphic 107" descr="Star with solid fill">
            <a:extLst>
              <a:ext uri="{FF2B5EF4-FFF2-40B4-BE49-F238E27FC236}">
                <a16:creationId xmlns:a16="http://schemas.microsoft.com/office/drawing/2014/main" id="{9BA32D70-48C1-4C65-93DF-8C5B3E262F68}"/>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5628093" y="339717"/>
            <a:ext cx="137160" cy="141597"/>
          </a:xfrm>
          <a:prstGeom prst="rect">
            <a:avLst/>
          </a:prstGeom>
        </xdr:spPr>
      </xdr:pic>
      <xdr:pic>
        <xdr:nvPicPr>
          <xdr:cNvPr id="109" name="Graphic 108" descr="Star with solid fill">
            <a:extLst>
              <a:ext uri="{FF2B5EF4-FFF2-40B4-BE49-F238E27FC236}">
                <a16:creationId xmlns:a16="http://schemas.microsoft.com/office/drawing/2014/main" id="{50459A2F-4666-478D-9738-AE4470EAB0AE}"/>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1113432" y="2411007"/>
            <a:ext cx="137160" cy="141597"/>
          </a:xfrm>
          <a:prstGeom prst="rect">
            <a:avLst/>
          </a:prstGeom>
        </xdr:spPr>
      </xdr:pic>
      <xdr:sp macro="" textlink="">
        <xdr:nvSpPr>
          <xdr:cNvPr id="110" name="Rectangle: Rounded Corners 109">
            <a:extLst>
              <a:ext uri="{FF2B5EF4-FFF2-40B4-BE49-F238E27FC236}">
                <a16:creationId xmlns:a16="http://schemas.microsoft.com/office/drawing/2014/main" id="{54E46506-E4F8-42FE-81BB-BD23F2B103FF}"/>
              </a:ext>
            </a:extLst>
          </xdr:cNvPr>
          <xdr:cNvSpPr/>
        </xdr:nvSpPr>
        <xdr:spPr>
          <a:xfrm>
            <a:off x="3491696" y="2249867"/>
            <a:ext cx="6056067" cy="2516841"/>
          </a:xfrm>
          <a:prstGeom prst="roundRect">
            <a:avLst>
              <a:gd name="adj" fmla="val 4580"/>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ln>
                <a:noFill/>
              </a:ln>
              <a:solidFill>
                <a:schemeClr val="tx1">
                  <a:lumMod val="65000"/>
                  <a:lumOff val="35000"/>
                </a:schemeClr>
              </a:solidFill>
              <a:latin typeface="Arial" panose="020B0604020202020204" pitchFamily="34" charset="0"/>
              <a:ea typeface="Calibri"/>
              <a:cs typeface="Arial" panose="020B0604020202020204" pitchFamily="34" charset="0"/>
            </a:endParaRPr>
          </a:p>
        </xdr:txBody>
      </xdr:sp>
      <xdr:sp macro="" textlink="">
        <xdr:nvSpPr>
          <xdr:cNvPr id="111" name="TextBox 110">
            <a:extLst>
              <a:ext uri="{FF2B5EF4-FFF2-40B4-BE49-F238E27FC236}">
                <a16:creationId xmlns:a16="http://schemas.microsoft.com/office/drawing/2014/main" id="{ADA8C43B-CE8F-4480-BAAD-F234102EBB32}"/>
              </a:ext>
            </a:extLst>
          </xdr:cNvPr>
          <xdr:cNvSpPr txBox="1"/>
        </xdr:nvSpPr>
        <xdr:spPr>
          <a:xfrm>
            <a:off x="8043842" y="2289085"/>
            <a:ext cx="1361935" cy="6011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0" i="0" u="none" strike="noStrike">
                <a:solidFill>
                  <a:schemeClr val="bg1">
                    <a:lumMod val="65000"/>
                  </a:schemeClr>
                </a:solidFill>
                <a:latin typeface="Arial" panose="020B0604020202020204" pitchFamily="34" charset="0"/>
                <a:ea typeface="Calibri"/>
                <a:cs typeface="Arial" panose="020B0604020202020204" pitchFamily="34" charset="0"/>
              </a:rPr>
              <a:t>Average</a:t>
            </a:r>
            <a:r>
              <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t> </a:t>
            </a:r>
          </a:p>
          <a:p>
            <a:pPr marL="0" indent="0" algn="l"/>
            <a:r>
              <a:rPr lang="en-IN" sz="1000" b="1" i="0" u="none" strike="noStrike">
                <a:solidFill>
                  <a:schemeClr val="bg1"/>
                </a:solidFill>
                <a:latin typeface="Arial" panose="020B0604020202020204" pitchFamily="34" charset="0"/>
                <a:ea typeface="Calibri"/>
                <a:cs typeface="Arial" panose="020B0604020202020204" pitchFamily="34" charset="0"/>
              </a:rPr>
              <a:t>Paid Calls</a:t>
            </a:r>
            <a:r>
              <a:rPr lang="en-IN" sz="1000" b="1" i="0" u="none" strike="noStrike" baseline="0">
                <a:solidFill>
                  <a:schemeClr val="bg1"/>
                </a:solidFill>
                <a:latin typeface="Arial" panose="020B0604020202020204" pitchFamily="34" charset="0"/>
                <a:ea typeface="Calibri"/>
                <a:cs typeface="Arial" panose="020B0604020202020204" pitchFamily="34" charset="0"/>
              </a:rPr>
              <a:t> </a:t>
            </a:r>
            <a:r>
              <a:rPr lang="en-IN" sz="1000" b="1" i="0" u="none" strike="noStrike">
                <a:solidFill>
                  <a:schemeClr val="bg1"/>
                </a:solidFill>
                <a:latin typeface="Arial" panose="020B0604020202020204" pitchFamily="34" charset="0"/>
                <a:ea typeface="Calibri"/>
                <a:cs typeface="Arial" panose="020B0604020202020204" pitchFamily="34" charset="0"/>
              </a:rPr>
              <a:t>Duration</a:t>
            </a:r>
            <a:r>
              <a:rPr lang="en-IN" sz="1000" b="1" i="0" u="none" strike="noStrike" baseline="0">
                <a:solidFill>
                  <a:schemeClr val="bg1"/>
                </a:solidFill>
                <a:latin typeface="Arial" panose="020B0604020202020204" pitchFamily="34" charset="0"/>
                <a:ea typeface="Calibri"/>
                <a:cs typeface="Arial" panose="020B0604020202020204" pitchFamily="34" charset="0"/>
              </a:rPr>
              <a:t> </a:t>
            </a:r>
          </a:p>
          <a:p>
            <a:pPr marL="0" indent="0" algn="l"/>
            <a:r>
              <a:rPr lang="en-IN" sz="800" b="1" i="0" u="none" strike="noStrike">
                <a:solidFill>
                  <a:schemeClr val="bg1">
                    <a:lumMod val="65000"/>
                  </a:schemeClr>
                </a:solidFill>
                <a:latin typeface="Arial" panose="020B0604020202020204" pitchFamily="34" charset="0"/>
                <a:ea typeface="Calibri"/>
                <a:cs typeface="Arial" panose="020B0604020202020204" pitchFamily="34" charset="0"/>
              </a:rPr>
              <a:t>By</a:t>
            </a:r>
            <a:r>
              <a:rPr lang="en-IN" sz="800" b="1" i="0" u="none" strike="noStrike" baseline="0">
                <a:solidFill>
                  <a:schemeClr val="bg1">
                    <a:lumMod val="65000"/>
                  </a:schemeClr>
                </a:solidFill>
                <a:latin typeface="Arial" panose="020B0604020202020204" pitchFamily="34" charset="0"/>
                <a:ea typeface="Calibri"/>
                <a:cs typeface="Arial" panose="020B0604020202020204" pitchFamily="34" charset="0"/>
              </a:rPr>
              <a:t> Months</a:t>
            </a:r>
            <a:endParaRPr lang="en-IN" sz="800" b="1" i="0" u="none" strike="noStrike">
              <a:solidFill>
                <a:schemeClr val="bg1">
                  <a:lumMod val="65000"/>
                </a:schemeClr>
              </a:solidFill>
              <a:latin typeface="Arial" panose="020B0604020202020204" pitchFamily="34" charset="0"/>
              <a:ea typeface="Calibri"/>
              <a:cs typeface="Arial" panose="020B0604020202020204" pitchFamily="34" charset="0"/>
            </a:endParaRPr>
          </a:p>
        </xdr:txBody>
      </xdr:sp>
      <xdr:grpSp>
        <xdr:nvGrpSpPr>
          <xdr:cNvPr id="112" name="Group 111">
            <a:extLst>
              <a:ext uri="{FF2B5EF4-FFF2-40B4-BE49-F238E27FC236}">
                <a16:creationId xmlns:a16="http://schemas.microsoft.com/office/drawing/2014/main" id="{9F4DCAD2-E9E3-4DC0-9E24-57C438FF471A}"/>
              </a:ext>
            </a:extLst>
          </xdr:cNvPr>
          <xdr:cNvGrpSpPr/>
        </xdr:nvGrpSpPr>
        <xdr:grpSpPr>
          <a:xfrm>
            <a:off x="3659185" y="2282556"/>
            <a:ext cx="4339907" cy="2294763"/>
            <a:chOff x="74839830" y="1409700"/>
            <a:chExt cx="3657600" cy="2007355"/>
          </a:xfrm>
        </xdr:grpSpPr>
        <xdr:graphicFrame macro="">
          <xdr:nvGraphicFramePr>
            <xdr:cNvPr id="113" name="Chart 112">
              <a:extLst>
                <a:ext uri="{FF2B5EF4-FFF2-40B4-BE49-F238E27FC236}">
                  <a16:creationId xmlns:a16="http://schemas.microsoft.com/office/drawing/2014/main" id="{E256D0CC-8367-4B46-6BA5-3A00078A3E65}"/>
                </a:ext>
              </a:extLst>
            </xdr:cNvPr>
            <xdr:cNvGraphicFramePr/>
          </xdr:nvGraphicFramePr>
          <xdr:xfrm>
            <a:off x="74839830" y="1409700"/>
            <a:ext cx="3657600" cy="2007355"/>
          </xdr:xfrm>
          <a:graphic>
            <a:graphicData uri="http://schemas.openxmlformats.org/drawingml/2006/chart">
              <c:chart xmlns:c="http://schemas.openxmlformats.org/drawingml/2006/chart" xmlns:r="http://schemas.openxmlformats.org/officeDocument/2006/relationships" r:id="rId26"/>
            </a:graphicData>
          </a:graphic>
        </xdr:graphicFrame>
        <xdr:sp macro="" textlink="">
          <xdr:nvSpPr>
            <xdr:cNvPr id="114" name="Rectangle 113">
              <a:extLst>
                <a:ext uri="{FF2B5EF4-FFF2-40B4-BE49-F238E27FC236}">
                  <a16:creationId xmlns:a16="http://schemas.microsoft.com/office/drawing/2014/main" id="{4EC69598-3801-E03F-36EE-CA427EA2580D}"/>
                </a:ext>
              </a:extLst>
            </xdr:cNvPr>
            <xdr:cNvSpPr/>
          </xdr:nvSpPr>
          <xdr:spPr>
            <a:xfrm>
              <a:off x="75156990" y="3052300"/>
              <a:ext cx="3280041" cy="190033"/>
            </a:xfrm>
            <a:prstGeom prst="rect">
              <a:avLst/>
            </a:prstGeom>
            <a:solidFill>
              <a:schemeClr val="tx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sp macro="" textlink="Pivot_Tables!CC6">
        <xdr:nvSpPr>
          <xdr:cNvPr id="115" name="Rectangle 114">
            <a:extLst>
              <a:ext uri="{FF2B5EF4-FFF2-40B4-BE49-F238E27FC236}">
                <a16:creationId xmlns:a16="http://schemas.microsoft.com/office/drawing/2014/main" id="{542DA7AA-BDFD-4E0B-8562-796B89738411}"/>
              </a:ext>
            </a:extLst>
          </xdr:cNvPr>
          <xdr:cNvSpPr/>
        </xdr:nvSpPr>
        <xdr:spPr>
          <a:xfrm>
            <a:off x="8101517" y="2971725"/>
            <a:ext cx="1315022" cy="370447"/>
          </a:xfrm>
          <a:prstGeom prst="rect">
            <a:avLst/>
          </a:prstGeom>
          <a:gradFill>
            <a:gsLst>
              <a:gs pos="33000">
                <a:srgbClr val="1C68FF"/>
              </a:gs>
              <a:gs pos="0">
                <a:srgbClr val="1C68FF"/>
              </a:gs>
              <a:gs pos="9801">
                <a:srgbClr val="1C68FF"/>
              </a:gs>
              <a:gs pos="0">
                <a:srgbClr val="1C68FF"/>
              </a:gs>
            </a:gsLst>
            <a:lin ang="5400000" scaled="1"/>
          </a:gradFill>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6E73D71-86D4-4348-89A4-45F6BA0F5D56}" type="TxLink">
              <a:rPr lang="en-US" sz="1800" b="0" i="0" u="none" strike="noStrike">
                <a:solidFill>
                  <a:schemeClr val="bg1"/>
                </a:solidFill>
                <a:latin typeface="Arial"/>
                <a:cs typeface="Arial"/>
              </a:rPr>
              <a:pPr algn="l"/>
              <a:t>04:29</a:t>
            </a:fld>
            <a:endParaRPr lang="en-IN" sz="1800">
              <a:solidFill>
                <a:schemeClr val="bg1"/>
              </a:solidFill>
            </a:endParaRPr>
          </a:p>
        </xdr:txBody>
      </xdr:sp>
      <xdr:sp macro="" textlink="">
        <xdr:nvSpPr>
          <xdr:cNvPr id="116" name="TextBox 115">
            <a:extLst>
              <a:ext uri="{FF2B5EF4-FFF2-40B4-BE49-F238E27FC236}">
                <a16:creationId xmlns:a16="http://schemas.microsoft.com/office/drawing/2014/main" id="{0BA0A874-1377-4145-A08D-D4FDB360E5F2}"/>
              </a:ext>
            </a:extLst>
          </xdr:cNvPr>
          <xdr:cNvSpPr txBox="1"/>
        </xdr:nvSpPr>
        <xdr:spPr>
          <a:xfrm>
            <a:off x="8769477" y="3083432"/>
            <a:ext cx="640653" cy="27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1" i="0" u="none" strike="noStrike">
                <a:solidFill>
                  <a:schemeClr val="bg1"/>
                </a:solidFill>
                <a:latin typeface="Arial" panose="020B0604020202020204" pitchFamily="34" charset="0"/>
                <a:ea typeface="Calibri"/>
                <a:cs typeface="Arial" panose="020B0604020202020204" pitchFamily="34" charset="0"/>
              </a:rPr>
              <a:t>mm:ss</a:t>
            </a:r>
            <a:endParaRPr lang="en-IN" sz="700" b="1" i="0" u="none" strike="noStrike">
              <a:solidFill>
                <a:schemeClr val="bg1"/>
              </a:solidFill>
              <a:latin typeface="Arial" panose="020B0604020202020204" pitchFamily="34" charset="0"/>
              <a:ea typeface="Calibri"/>
              <a:cs typeface="Arial" panose="020B0604020202020204" pitchFamily="34" charset="0"/>
            </a:endParaRPr>
          </a:p>
        </xdr:txBody>
      </xdr:sp>
      <xdr:grpSp>
        <xdr:nvGrpSpPr>
          <xdr:cNvPr id="117" name="Group 116">
            <a:extLst>
              <a:ext uri="{FF2B5EF4-FFF2-40B4-BE49-F238E27FC236}">
                <a16:creationId xmlns:a16="http://schemas.microsoft.com/office/drawing/2014/main" id="{FB88481E-9F83-415A-905B-B0D2ADF03D73}"/>
              </a:ext>
            </a:extLst>
          </xdr:cNvPr>
          <xdr:cNvGrpSpPr/>
        </xdr:nvGrpSpPr>
        <xdr:grpSpPr>
          <a:xfrm>
            <a:off x="8036894" y="3681467"/>
            <a:ext cx="1487638" cy="1030499"/>
            <a:chOff x="7374468" y="3327400"/>
            <a:chExt cx="1473198" cy="719667"/>
          </a:xfrm>
        </xdr:grpSpPr>
        <xdr:grpSp>
          <xdr:nvGrpSpPr>
            <xdr:cNvPr id="118" name="Group 117">
              <a:extLst>
                <a:ext uri="{FF2B5EF4-FFF2-40B4-BE49-F238E27FC236}">
                  <a16:creationId xmlns:a16="http://schemas.microsoft.com/office/drawing/2014/main" id="{89699890-80C3-D72C-5BCB-C13B1E9CE52A}"/>
                </a:ext>
              </a:extLst>
            </xdr:cNvPr>
            <xdr:cNvGrpSpPr/>
          </xdr:nvGrpSpPr>
          <xdr:grpSpPr>
            <a:xfrm>
              <a:off x="7374468" y="3327401"/>
              <a:ext cx="812800" cy="719666"/>
              <a:chOff x="7374468" y="3327401"/>
              <a:chExt cx="812800" cy="719666"/>
            </a:xfrm>
          </xdr:grpSpPr>
          <xdr:sp macro="" textlink="Pivot_Tables!CC7">
            <xdr:nvSpPr>
              <xdr:cNvPr id="123" name="Rectangle 122">
                <a:extLst>
                  <a:ext uri="{FF2B5EF4-FFF2-40B4-BE49-F238E27FC236}">
                    <a16:creationId xmlns:a16="http://schemas.microsoft.com/office/drawing/2014/main" id="{3CDEC62F-4A42-1D20-B776-86D2F6F689A4}"/>
                  </a:ext>
                </a:extLst>
              </xdr:cNvPr>
              <xdr:cNvSpPr/>
            </xdr:nvSpPr>
            <xdr:spPr>
              <a:xfrm>
                <a:off x="7467600" y="3657603"/>
                <a:ext cx="592668" cy="304802"/>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C870CEE-E53A-42FF-81BE-E78AC8BBCE0C}" type="TxLink">
                  <a:rPr lang="en-US" sz="1200" b="0" i="0" u="none" strike="noStrike">
                    <a:solidFill>
                      <a:schemeClr val="bg1"/>
                    </a:solidFill>
                    <a:latin typeface="Arial"/>
                    <a:cs typeface="Arial"/>
                  </a:rPr>
                  <a:pPr algn="l"/>
                  <a:t>05:02</a:t>
                </a:fld>
                <a:endParaRPr lang="en-IN" sz="1100">
                  <a:solidFill>
                    <a:schemeClr val="bg1"/>
                  </a:solidFill>
                </a:endParaRPr>
              </a:p>
            </xdr:txBody>
          </xdr:sp>
          <xdr:sp macro="" textlink="">
            <xdr:nvSpPr>
              <xdr:cNvPr id="124" name="TextBox 123">
                <a:extLst>
                  <a:ext uri="{FF2B5EF4-FFF2-40B4-BE49-F238E27FC236}">
                    <a16:creationId xmlns:a16="http://schemas.microsoft.com/office/drawing/2014/main" id="{ADF41B66-A1A0-67CB-649E-4DEB4AC76ACD}"/>
                  </a:ext>
                </a:extLst>
              </xdr:cNvPr>
              <xdr:cNvSpPr txBox="1"/>
            </xdr:nvSpPr>
            <xdr:spPr>
              <a:xfrm>
                <a:off x="7374468" y="3327401"/>
                <a:ext cx="812800"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00" b="1" i="0" u="none" strike="noStrike">
                    <a:solidFill>
                      <a:schemeClr val="bg1">
                        <a:lumMod val="65000"/>
                      </a:schemeClr>
                    </a:solidFill>
                    <a:latin typeface="Arial" panose="020B0604020202020204" pitchFamily="34" charset="0"/>
                    <a:ea typeface="Calibri"/>
                    <a:cs typeface="Arial" panose="020B0604020202020204" pitchFamily="34" charset="0"/>
                  </a:rPr>
                  <a:t>Maximum</a:t>
                </a:r>
              </a:p>
              <a:p>
                <a:pPr marL="0" indent="0" algn="ctr"/>
                <a:r>
                  <a:rPr lang="en-IN" sz="600" b="1" i="0" u="none" strike="noStrike">
                    <a:solidFill>
                      <a:schemeClr val="bg1">
                        <a:lumMod val="65000"/>
                      </a:schemeClr>
                    </a:solidFill>
                    <a:latin typeface="Arial" panose="020B0604020202020204" pitchFamily="34" charset="0"/>
                    <a:ea typeface="Calibri"/>
                    <a:cs typeface="Arial" panose="020B0604020202020204" pitchFamily="34" charset="0"/>
                  </a:rPr>
                  <a:t>Call</a:t>
                </a:r>
                <a:r>
                  <a:rPr lang="en-IN" sz="600" b="1" i="0" u="none" strike="noStrike" baseline="0">
                    <a:solidFill>
                      <a:schemeClr val="bg1">
                        <a:lumMod val="65000"/>
                      </a:schemeClr>
                    </a:solidFill>
                    <a:latin typeface="Arial" panose="020B0604020202020204" pitchFamily="34" charset="0"/>
                    <a:ea typeface="Calibri"/>
                    <a:cs typeface="Arial" panose="020B0604020202020204" pitchFamily="34" charset="0"/>
                  </a:rPr>
                  <a:t> Duration</a:t>
                </a:r>
                <a:endParaRPr lang="en-IN" sz="600" b="1" i="0" u="none" strike="noStrike">
                  <a:solidFill>
                    <a:schemeClr val="bg1">
                      <a:lumMod val="65000"/>
                    </a:schemeClr>
                  </a:solidFill>
                  <a:latin typeface="Arial" panose="020B0604020202020204" pitchFamily="34" charset="0"/>
                  <a:ea typeface="Calibri"/>
                  <a:cs typeface="Arial" panose="020B0604020202020204" pitchFamily="34" charset="0"/>
                </a:endParaRPr>
              </a:p>
            </xdr:txBody>
          </xdr:sp>
          <xdr:sp macro="" textlink="">
            <xdr:nvSpPr>
              <xdr:cNvPr id="125" name="TextBox 124">
                <a:extLst>
                  <a:ext uri="{FF2B5EF4-FFF2-40B4-BE49-F238E27FC236}">
                    <a16:creationId xmlns:a16="http://schemas.microsoft.com/office/drawing/2014/main" id="{81390A48-283F-3D85-82F8-AE2082075AE0}"/>
                  </a:ext>
                </a:extLst>
              </xdr:cNvPr>
              <xdr:cNvSpPr txBox="1"/>
            </xdr:nvSpPr>
            <xdr:spPr>
              <a:xfrm>
                <a:off x="7450667" y="3835399"/>
                <a:ext cx="636124" cy="211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800" b="1" i="0" u="none" strike="noStrike">
                    <a:solidFill>
                      <a:schemeClr val="bg2">
                        <a:lumMod val="75000"/>
                      </a:schemeClr>
                    </a:solidFill>
                    <a:latin typeface="Arial" panose="020B0604020202020204" pitchFamily="34" charset="0"/>
                    <a:ea typeface="Calibri"/>
                    <a:cs typeface="Arial" panose="020B0604020202020204" pitchFamily="34" charset="0"/>
                  </a:rPr>
                  <a:t>mm:ss</a:t>
                </a:r>
                <a:endParaRPr lang="en-IN" sz="6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grpSp>
        <xdr:grpSp>
          <xdr:nvGrpSpPr>
            <xdr:cNvPr id="119" name="Group 118">
              <a:extLst>
                <a:ext uri="{FF2B5EF4-FFF2-40B4-BE49-F238E27FC236}">
                  <a16:creationId xmlns:a16="http://schemas.microsoft.com/office/drawing/2014/main" id="{4685820A-9C92-B833-B8E7-A5CF731AF6A2}"/>
                </a:ext>
              </a:extLst>
            </xdr:cNvPr>
            <xdr:cNvGrpSpPr/>
          </xdr:nvGrpSpPr>
          <xdr:grpSpPr>
            <a:xfrm>
              <a:off x="8034866" y="3327400"/>
              <a:ext cx="812800" cy="719667"/>
              <a:chOff x="8034866" y="3327400"/>
              <a:chExt cx="812800" cy="719667"/>
            </a:xfrm>
          </xdr:grpSpPr>
          <xdr:sp macro="" textlink="Pivot_Tables!CC8">
            <xdr:nvSpPr>
              <xdr:cNvPr id="120" name="Rectangle 119">
                <a:extLst>
                  <a:ext uri="{FF2B5EF4-FFF2-40B4-BE49-F238E27FC236}">
                    <a16:creationId xmlns:a16="http://schemas.microsoft.com/office/drawing/2014/main" id="{292F97C3-657E-3BFA-C51C-6DCF2FB78031}"/>
                  </a:ext>
                </a:extLst>
              </xdr:cNvPr>
              <xdr:cNvSpPr/>
            </xdr:nvSpPr>
            <xdr:spPr>
              <a:xfrm>
                <a:off x="8197426" y="3658444"/>
                <a:ext cx="592668" cy="304802"/>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4B6DEA3-EEC1-453E-B0EC-F645B9A7C8DF}" type="TxLink">
                  <a:rPr lang="en-US" sz="1200" b="0" i="0" u="none" strike="noStrike">
                    <a:solidFill>
                      <a:schemeClr val="bg1"/>
                    </a:solidFill>
                    <a:latin typeface="Arial"/>
                    <a:cs typeface="Arial"/>
                  </a:rPr>
                  <a:pPr algn="l"/>
                  <a:t>03:42</a:t>
                </a:fld>
                <a:endParaRPr lang="en-IN" sz="1100">
                  <a:solidFill>
                    <a:schemeClr val="bg1"/>
                  </a:solidFill>
                </a:endParaRPr>
              </a:p>
            </xdr:txBody>
          </xdr:sp>
          <xdr:sp macro="" textlink="">
            <xdr:nvSpPr>
              <xdr:cNvPr id="121" name="TextBox 120">
                <a:extLst>
                  <a:ext uri="{FF2B5EF4-FFF2-40B4-BE49-F238E27FC236}">
                    <a16:creationId xmlns:a16="http://schemas.microsoft.com/office/drawing/2014/main" id="{CA343DAC-6CD5-26E6-027A-B46C381A7023}"/>
                  </a:ext>
                </a:extLst>
              </xdr:cNvPr>
              <xdr:cNvSpPr txBox="1"/>
            </xdr:nvSpPr>
            <xdr:spPr>
              <a:xfrm>
                <a:off x="8034866" y="3327400"/>
                <a:ext cx="812800"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00" b="1" i="0" u="none" strike="noStrike">
                    <a:solidFill>
                      <a:schemeClr val="bg1">
                        <a:lumMod val="65000"/>
                      </a:schemeClr>
                    </a:solidFill>
                    <a:latin typeface="Arial" panose="020B0604020202020204" pitchFamily="34" charset="0"/>
                    <a:ea typeface="Calibri"/>
                    <a:cs typeface="Arial" panose="020B0604020202020204" pitchFamily="34" charset="0"/>
                  </a:rPr>
                  <a:t>Minimum</a:t>
                </a:r>
              </a:p>
              <a:p>
                <a:pPr marL="0" indent="0" algn="ctr"/>
                <a:r>
                  <a:rPr lang="en-IN" sz="600" b="1" i="0" u="none" strike="noStrike">
                    <a:solidFill>
                      <a:schemeClr val="bg1">
                        <a:lumMod val="65000"/>
                      </a:schemeClr>
                    </a:solidFill>
                    <a:latin typeface="Arial" panose="020B0604020202020204" pitchFamily="34" charset="0"/>
                    <a:ea typeface="Calibri"/>
                    <a:cs typeface="Arial" panose="020B0604020202020204" pitchFamily="34" charset="0"/>
                  </a:rPr>
                  <a:t>Call</a:t>
                </a:r>
                <a:r>
                  <a:rPr lang="en-IN" sz="600" b="1" i="0" u="none" strike="noStrike" baseline="0">
                    <a:solidFill>
                      <a:schemeClr val="bg1">
                        <a:lumMod val="65000"/>
                      </a:schemeClr>
                    </a:solidFill>
                    <a:latin typeface="Arial" panose="020B0604020202020204" pitchFamily="34" charset="0"/>
                    <a:ea typeface="Calibri"/>
                    <a:cs typeface="Arial" panose="020B0604020202020204" pitchFamily="34" charset="0"/>
                  </a:rPr>
                  <a:t> Duration</a:t>
                </a:r>
                <a:endParaRPr lang="en-IN" sz="600" b="1" i="0" u="none" strike="noStrike">
                  <a:solidFill>
                    <a:schemeClr val="bg1">
                      <a:lumMod val="65000"/>
                    </a:schemeClr>
                  </a:solidFill>
                  <a:latin typeface="Arial" panose="020B0604020202020204" pitchFamily="34" charset="0"/>
                  <a:ea typeface="Calibri"/>
                  <a:cs typeface="Arial" panose="020B0604020202020204" pitchFamily="34" charset="0"/>
                </a:endParaRPr>
              </a:p>
            </xdr:txBody>
          </xdr:sp>
          <xdr:sp macro="" textlink="">
            <xdr:nvSpPr>
              <xdr:cNvPr id="122" name="TextBox 121">
                <a:extLst>
                  <a:ext uri="{FF2B5EF4-FFF2-40B4-BE49-F238E27FC236}">
                    <a16:creationId xmlns:a16="http://schemas.microsoft.com/office/drawing/2014/main" id="{638A3540-11BA-E600-C03C-26E0D3DAC858}"/>
                  </a:ext>
                </a:extLst>
              </xdr:cNvPr>
              <xdr:cNvSpPr txBox="1"/>
            </xdr:nvSpPr>
            <xdr:spPr>
              <a:xfrm>
                <a:off x="8161867" y="3835399"/>
                <a:ext cx="636124" cy="211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800" b="1" i="0" u="none" strike="noStrike">
                    <a:solidFill>
                      <a:schemeClr val="bg2">
                        <a:lumMod val="75000"/>
                      </a:schemeClr>
                    </a:solidFill>
                    <a:latin typeface="Arial" panose="020B0604020202020204" pitchFamily="34" charset="0"/>
                    <a:ea typeface="Calibri"/>
                    <a:cs typeface="Arial" panose="020B0604020202020204" pitchFamily="34" charset="0"/>
                  </a:rPr>
                  <a:t>mm:ss</a:t>
                </a:r>
                <a:endParaRPr lang="en-IN" sz="6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grpSp>
      </xdr:grpSp>
      <xdr:pic>
        <xdr:nvPicPr>
          <xdr:cNvPr id="127" name="Picture 126">
            <a:extLst>
              <a:ext uri="{FF2B5EF4-FFF2-40B4-BE49-F238E27FC236}">
                <a16:creationId xmlns:a16="http://schemas.microsoft.com/office/drawing/2014/main" id="{C1E60B4C-9ED3-447C-939F-0FF9BE9F6E12}"/>
              </a:ext>
            </a:extLst>
          </xdr:cNvPr>
          <xdr:cNvPicPr>
            <a:picLocks noChangeAspect="1"/>
          </xdr:cNvPicPr>
        </xdr:nvPicPr>
        <xdr:blipFill>
          <a:blip xmlns:r="http://schemas.openxmlformats.org/officeDocument/2006/relationships" r:embed="rId27" cstate="print">
            <a:duotone>
              <a:schemeClr val="accent3">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28"/>
              </a:ext>
            </a:extLst>
          </a:blip>
          <a:stretch>
            <a:fillRect/>
          </a:stretch>
        </xdr:blipFill>
        <xdr:spPr>
          <a:xfrm>
            <a:off x="8345072" y="3467993"/>
            <a:ext cx="198000" cy="203680"/>
          </a:xfrm>
          <a:prstGeom prst="rect">
            <a:avLst/>
          </a:prstGeom>
        </xdr:spPr>
      </xdr:pic>
      <xdr:sp macro="" textlink="">
        <xdr:nvSpPr>
          <xdr:cNvPr id="128" name="Rectangle: Rounded Corners 127">
            <a:extLst>
              <a:ext uri="{FF2B5EF4-FFF2-40B4-BE49-F238E27FC236}">
                <a16:creationId xmlns:a16="http://schemas.microsoft.com/office/drawing/2014/main" id="{E18CBC41-71A7-44C8-A262-D26A692CDB15}"/>
              </a:ext>
            </a:extLst>
          </xdr:cNvPr>
          <xdr:cNvSpPr/>
        </xdr:nvSpPr>
        <xdr:spPr>
          <a:xfrm>
            <a:off x="3491696" y="4815483"/>
            <a:ext cx="3180446" cy="2119682"/>
          </a:xfrm>
          <a:prstGeom prst="roundRect">
            <a:avLst>
              <a:gd name="adj" fmla="val 4580"/>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ln>
                <a:noFill/>
              </a:ln>
              <a:solidFill>
                <a:schemeClr val="tx1">
                  <a:lumMod val="65000"/>
                  <a:lumOff val="35000"/>
                </a:schemeClr>
              </a:solidFill>
              <a:latin typeface="Arial" panose="020B0604020202020204" pitchFamily="34" charset="0"/>
              <a:ea typeface="Calibri"/>
              <a:cs typeface="Arial" panose="020B0604020202020204" pitchFamily="34" charset="0"/>
            </a:endParaRPr>
          </a:p>
        </xdr:txBody>
      </xdr:sp>
      <xdr:sp macro="" textlink="">
        <xdr:nvSpPr>
          <xdr:cNvPr id="129" name="TextBox 128">
            <a:extLst>
              <a:ext uri="{FF2B5EF4-FFF2-40B4-BE49-F238E27FC236}">
                <a16:creationId xmlns:a16="http://schemas.microsoft.com/office/drawing/2014/main" id="{4A54BF8C-2AF2-445C-9C8E-18E8401272AE}"/>
              </a:ext>
            </a:extLst>
          </xdr:cNvPr>
          <xdr:cNvSpPr txBox="1"/>
        </xdr:nvSpPr>
        <xdr:spPr>
          <a:xfrm>
            <a:off x="3598683" y="4915939"/>
            <a:ext cx="1311512" cy="42460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1" i="0" u="none" strike="noStrike">
                <a:solidFill>
                  <a:schemeClr val="tx1">
                    <a:lumMod val="65000"/>
                    <a:lumOff val="35000"/>
                  </a:schemeClr>
                </a:solidFill>
                <a:latin typeface="Arial" panose="020B0604020202020204" pitchFamily="34" charset="0"/>
                <a:ea typeface="Calibri"/>
                <a:cs typeface="Arial" panose="020B0604020202020204" pitchFamily="34" charset="0"/>
              </a:rPr>
              <a:t>Total Sales By </a:t>
            </a:r>
            <a:r>
              <a:rPr lang="en-IN" sz="1050" b="1" i="0" u="none" strike="noStrike">
                <a:solidFill>
                  <a:schemeClr val="bg1"/>
                </a:solidFill>
                <a:latin typeface="Arial" panose="020B0604020202020204" pitchFamily="34" charset="0"/>
                <a:ea typeface="Calibri"/>
                <a:cs typeface="Arial" panose="020B0604020202020204" pitchFamily="34" charset="0"/>
              </a:rPr>
              <a:t>Sales Team</a:t>
            </a:r>
            <a:endParaRPr lang="en-IN" sz="500" b="1" i="0" u="none" strike="noStrike">
              <a:solidFill>
                <a:schemeClr val="bg1"/>
              </a:solidFill>
              <a:latin typeface="Arial" panose="020B0604020202020204" pitchFamily="34" charset="0"/>
              <a:ea typeface="Calibri"/>
              <a:cs typeface="Arial" panose="020B0604020202020204" pitchFamily="34" charset="0"/>
            </a:endParaRPr>
          </a:p>
        </xdr:txBody>
      </xdr:sp>
      <xdr:grpSp>
        <xdr:nvGrpSpPr>
          <xdr:cNvPr id="131" name="Group 130">
            <a:extLst>
              <a:ext uri="{FF2B5EF4-FFF2-40B4-BE49-F238E27FC236}">
                <a16:creationId xmlns:a16="http://schemas.microsoft.com/office/drawing/2014/main" id="{65F8FF05-9EC5-4D59-A755-5294CEB8FD81}"/>
              </a:ext>
            </a:extLst>
          </xdr:cNvPr>
          <xdr:cNvGrpSpPr/>
        </xdr:nvGrpSpPr>
        <xdr:grpSpPr>
          <a:xfrm>
            <a:off x="5324357" y="4903920"/>
            <a:ext cx="1271798" cy="661567"/>
            <a:chOff x="5094795" y="4107711"/>
            <a:chExt cx="1371428" cy="784819"/>
          </a:xfrm>
          <a:solidFill>
            <a:schemeClr val="tx1"/>
          </a:solidFill>
        </xdr:grpSpPr>
        <xdr:sp macro="" textlink="Pivot_Tables!CP7">
          <xdr:nvSpPr>
            <xdr:cNvPr id="132" name="TextBox 131">
              <a:extLst>
                <a:ext uri="{FF2B5EF4-FFF2-40B4-BE49-F238E27FC236}">
                  <a16:creationId xmlns:a16="http://schemas.microsoft.com/office/drawing/2014/main" id="{2E23BFD8-E2CC-DEEC-50D4-84A36A650B2C}"/>
                </a:ext>
              </a:extLst>
            </xdr:cNvPr>
            <xdr:cNvSpPr txBox="1"/>
          </xdr:nvSpPr>
          <xdr:spPr>
            <a:xfrm>
              <a:off x="5111526" y="4331850"/>
              <a:ext cx="1272572" cy="3318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22375B-24FC-40C6-8977-8388A42EC6E4}" type="TxLink">
                <a:rPr lang="en-US" sz="1800" b="0" i="0" u="none" strike="noStrike">
                  <a:solidFill>
                    <a:schemeClr val="bg1"/>
                  </a:solidFill>
                  <a:latin typeface="Arial"/>
                  <a:ea typeface="Calibri"/>
                  <a:cs typeface="Arial"/>
                </a:rPr>
                <a:pPr marL="0" indent="0" algn="ctr"/>
                <a:t>5.3B</a:t>
              </a:fld>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_Tables!CO7">
          <xdr:nvSpPr>
            <xdr:cNvPr id="133" name="TextBox 132">
              <a:extLst>
                <a:ext uri="{FF2B5EF4-FFF2-40B4-BE49-F238E27FC236}">
                  <a16:creationId xmlns:a16="http://schemas.microsoft.com/office/drawing/2014/main" id="{AEA3136B-4DEA-624B-697D-08542324779C}"/>
                </a:ext>
              </a:extLst>
            </xdr:cNvPr>
            <xdr:cNvSpPr txBox="1"/>
          </xdr:nvSpPr>
          <xdr:spPr>
            <a:xfrm>
              <a:off x="5094795" y="4107711"/>
              <a:ext cx="1291715" cy="2491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7A9AD9-27DF-47E1-811E-B19EAC16F534}" type="TxLink">
                <a:rPr lang="en-US" sz="1200" b="0" i="0" u="none" strike="noStrike">
                  <a:solidFill>
                    <a:schemeClr val="tx1">
                      <a:lumMod val="50000"/>
                      <a:lumOff val="50000"/>
                    </a:schemeClr>
                  </a:solidFill>
                  <a:latin typeface="Calibri"/>
                  <a:ea typeface="Calibri"/>
                  <a:cs typeface="Calibri"/>
                </a:rPr>
                <a:pPr marL="0" indent="0" algn="ctr"/>
                <a:t>Salah</a:t>
              </a:fld>
              <a:endParaRPr lang="en-IN" sz="500" b="1" i="0" u="none" strike="noStrike">
                <a:solidFill>
                  <a:schemeClr val="tx1">
                    <a:lumMod val="50000"/>
                    <a:lumOff val="50000"/>
                  </a:schemeClr>
                </a:solidFill>
                <a:latin typeface="Arial" panose="020B0604020202020204" pitchFamily="34" charset="0"/>
                <a:ea typeface="Calibri"/>
                <a:cs typeface="Arial" panose="020B0604020202020204" pitchFamily="34" charset="0"/>
              </a:endParaRPr>
            </a:p>
          </xdr:txBody>
        </xdr:sp>
        <xdr:sp macro="" textlink="Pivot_Tables!CP7">
          <xdr:nvSpPr>
            <xdr:cNvPr id="134" name="TextBox 133">
              <a:extLst>
                <a:ext uri="{FF2B5EF4-FFF2-40B4-BE49-F238E27FC236}">
                  <a16:creationId xmlns:a16="http://schemas.microsoft.com/office/drawing/2014/main" id="{FB4DD5D2-296F-DDF7-FA7C-642A80997D08}"/>
                </a:ext>
              </a:extLst>
            </xdr:cNvPr>
            <xdr:cNvSpPr txBox="1"/>
          </xdr:nvSpPr>
          <xdr:spPr>
            <a:xfrm>
              <a:off x="5107817" y="4650514"/>
              <a:ext cx="1358406" cy="24201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800" b="1" i="0" u="none" strike="noStrike">
                  <a:solidFill>
                    <a:schemeClr val="tx1">
                      <a:lumMod val="50000"/>
                      <a:lumOff val="50000"/>
                    </a:schemeClr>
                  </a:solidFill>
                  <a:latin typeface="Arial" panose="020B0604020202020204" pitchFamily="34" charset="0"/>
                  <a:ea typeface="Calibri"/>
                  <a:cs typeface="Arial" panose="020B0604020202020204" pitchFamily="34" charset="0"/>
                </a:rPr>
                <a:t>Top Selling Sales Team</a:t>
              </a:r>
              <a:endParaRPr lang="en-IN" sz="700" b="1" i="0" u="none" strike="noStrike">
                <a:solidFill>
                  <a:schemeClr val="tx1">
                    <a:lumMod val="50000"/>
                    <a:lumOff val="50000"/>
                  </a:schemeClr>
                </a:solidFill>
                <a:latin typeface="Arial" panose="020B0604020202020204" pitchFamily="34" charset="0"/>
                <a:ea typeface="Calibri"/>
                <a:cs typeface="Arial" panose="020B0604020202020204" pitchFamily="34" charset="0"/>
              </a:endParaRPr>
            </a:p>
          </xdr:txBody>
        </xdr:sp>
      </xdr:grpSp>
      <xdr:pic>
        <xdr:nvPicPr>
          <xdr:cNvPr id="135" name="Graphic 134" descr="Ribbon with solid fill">
            <a:extLst>
              <a:ext uri="{FF2B5EF4-FFF2-40B4-BE49-F238E27FC236}">
                <a16:creationId xmlns:a16="http://schemas.microsoft.com/office/drawing/2014/main" id="{F0D52FF0-6D99-4330-99ED-F5155880F3C1}"/>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304196" y="5083626"/>
            <a:ext cx="284183" cy="310915"/>
          </a:xfrm>
          <a:prstGeom prst="rect">
            <a:avLst/>
          </a:prstGeom>
        </xdr:spPr>
      </xdr:pic>
      <xdr:sp macro="" textlink="">
        <xdr:nvSpPr>
          <xdr:cNvPr id="136" name="TextBox 135">
            <a:extLst>
              <a:ext uri="{FF2B5EF4-FFF2-40B4-BE49-F238E27FC236}">
                <a16:creationId xmlns:a16="http://schemas.microsoft.com/office/drawing/2014/main" id="{DF60366B-2E7B-404D-B6EB-0E2564F6ADBE}"/>
              </a:ext>
            </a:extLst>
          </xdr:cNvPr>
          <xdr:cNvSpPr txBox="1"/>
        </xdr:nvSpPr>
        <xdr:spPr>
          <a:xfrm>
            <a:off x="5601634" y="4500555"/>
            <a:ext cx="659950" cy="24065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0" i="0" u="none" strike="noStrike">
                <a:solidFill>
                  <a:schemeClr val="bg2">
                    <a:lumMod val="75000"/>
                  </a:schemeClr>
                </a:solidFill>
                <a:latin typeface="Abadi" panose="020B0604020104020204" pitchFamily="34" charset="0"/>
                <a:ea typeface="Calibri"/>
                <a:cs typeface="Arial" panose="020B0604020202020204" pitchFamily="34" charset="0"/>
              </a:rPr>
              <a:t>Months</a:t>
            </a:r>
            <a:endParaRPr lang="en-IN" sz="800" b="1" i="0" u="none" strike="noStrike">
              <a:solidFill>
                <a:schemeClr val="bg2">
                  <a:lumMod val="75000"/>
                </a:schemeClr>
              </a:solidFill>
              <a:latin typeface="Abadi" panose="020B0604020104020204" pitchFamily="34" charset="0"/>
              <a:ea typeface="Calibri"/>
              <a:cs typeface="Arial" panose="020B0604020202020204" pitchFamily="34" charset="0"/>
            </a:endParaRPr>
          </a:p>
        </xdr:txBody>
      </xdr:sp>
      <xdr:sp macro="" textlink="">
        <xdr:nvSpPr>
          <xdr:cNvPr id="137" name="Rectangle: Rounded Corners 136">
            <a:extLst>
              <a:ext uri="{FF2B5EF4-FFF2-40B4-BE49-F238E27FC236}">
                <a16:creationId xmlns:a16="http://schemas.microsoft.com/office/drawing/2014/main" id="{18593C74-BCC7-4084-A1BE-9603E9C5EF5B}"/>
              </a:ext>
            </a:extLst>
          </xdr:cNvPr>
          <xdr:cNvSpPr/>
        </xdr:nvSpPr>
        <xdr:spPr>
          <a:xfrm>
            <a:off x="6749374" y="4822603"/>
            <a:ext cx="4806018" cy="2121476"/>
          </a:xfrm>
          <a:prstGeom prst="roundRect">
            <a:avLst>
              <a:gd name="adj" fmla="val 4580"/>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8" name="TextBox 137">
            <a:extLst>
              <a:ext uri="{FF2B5EF4-FFF2-40B4-BE49-F238E27FC236}">
                <a16:creationId xmlns:a16="http://schemas.microsoft.com/office/drawing/2014/main" id="{762DFBF2-DD9B-4744-90BF-59D049BA9E51}"/>
              </a:ext>
            </a:extLst>
          </xdr:cNvPr>
          <xdr:cNvSpPr txBox="1"/>
        </xdr:nvSpPr>
        <xdr:spPr>
          <a:xfrm>
            <a:off x="6941658" y="4905672"/>
            <a:ext cx="1470489" cy="51144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1" i="0" u="none" strike="noStrike">
                <a:solidFill>
                  <a:schemeClr val="bg1"/>
                </a:solidFill>
                <a:latin typeface="Arial" panose="020B0604020202020204" pitchFamily="34" charset="0"/>
                <a:ea typeface="Calibri"/>
                <a:cs typeface="Arial" panose="020B0604020202020204" pitchFamily="34" charset="0"/>
              </a:rPr>
              <a:t>Consultants</a:t>
            </a:r>
            <a:r>
              <a:rPr lang="en-IN" sz="900" b="1" i="0" u="none" strike="noStrike">
                <a:solidFill>
                  <a:schemeClr val="tx1">
                    <a:lumMod val="65000"/>
                    <a:lumOff val="35000"/>
                  </a:schemeClr>
                </a:solidFill>
                <a:latin typeface="Arial" panose="020B0604020202020204" pitchFamily="34" charset="0"/>
                <a:ea typeface="Calibri"/>
                <a:cs typeface="Arial" panose="020B0604020202020204" pitchFamily="34" charset="0"/>
              </a:rPr>
              <a:t> by Total </a:t>
            </a:r>
            <a:r>
              <a:rPr lang="en-IN" sz="1050" b="1" i="0" u="none" strike="noStrike">
                <a:solidFill>
                  <a:schemeClr val="tx1">
                    <a:lumMod val="65000"/>
                    <a:lumOff val="35000"/>
                  </a:schemeClr>
                </a:solidFill>
                <a:latin typeface="Arial" panose="020B0604020202020204" pitchFamily="34" charset="0"/>
                <a:ea typeface="Calibri"/>
                <a:cs typeface="Arial" panose="020B0604020202020204" pitchFamily="34" charset="0"/>
              </a:rPr>
              <a:t>Sales</a:t>
            </a:r>
            <a:endParaRPr lang="en-IN" sz="5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graphicFrame macro="">
        <xdr:nvGraphicFramePr>
          <xdr:cNvPr id="139" name="Chart 138">
            <a:extLst>
              <a:ext uri="{FF2B5EF4-FFF2-40B4-BE49-F238E27FC236}">
                <a16:creationId xmlns:a16="http://schemas.microsoft.com/office/drawing/2014/main" id="{F5B5249A-3FD9-4680-8A54-28711F6A46DE}"/>
              </a:ext>
            </a:extLst>
          </xdr:cNvPr>
          <xdr:cNvGraphicFramePr>
            <a:graphicFrameLocks/>
          </xdr:cNvGraphicFramePr>
        </xdr:nvGraphicFramePr>
        <xdr:xfrm>
          <a:off x="6820589" y="4870227"/>
          <a:ext cx="4692295" cy="2038074"/>
        </xdr:xfrm>
        <a:graphic>
          <a:graphicData uri="http://schemas.openxmlformats.org/drawingml/2006/chart">
            <c:chart xmlns:c="http://schemas.openxmlformats.org/drawingml/2006/chart" xmlns:r="http://schemas.openxmlformats.org/officeDocument/2006/relationships" r:id="rId31"/>
          </a:graphicData>
        </a:graphic>
      </xdr:graphicFrame>
      <xdr:grpSp>
        <xdr:nvGrpSpPr>
          <xdr:cNvPr id="140" name="Group 139">
            <a:extLst>
              <a:ext uri="{FF2B5EF4-FFF2-40B4-BE49-F238E27FC236}">
                <a16:creationId xmlns:a16="http://schemas.microsoft.com/office/drawing/2014/main" id="{D3E66DF3-F23A-451B-837F-3E7AB9B174C5}"/>
              </a:ext>
            </a:extLst>
          </xdr:cNvPr>
          <xdr:cNvGrpSpPr/>
        </xdr:nvGrpSpPr>
        <xdr:grpSpPr>
          <a:xfrm>
            <a:off x="10104253" y="4866303"/>
            <a:ext cx="1390913" cy="605446"/>
            <a:chOff x="4998379" y="4049261"/>
            <a:chExt cx="1488621" cy="733725"/>
          </a:xfrm>
          <a:solidFill>
            <a:schemeClr val="tx1"/>
          </a:solidFill>
        </xdr:grpSpPr>
        <xdr:sp macro="" textlink="Pivot_Tables!CX6">
          <xdr:nvSpPr>
            <xdr:cNvPr id="141" name="TextBox 140">
              <a:extLst>
                <a:ext uri="{FF2B5EF4-FFF2-40B4-BE49-F238E27FC236}">
                  <a16:creationId xmlns:a16="http://schemas.microsoft.com/office/drawing/2014/main" id="{514732A8-45A1-3C71-3345-6854A92A0C4D}"/>
                </a:ext>
              </a:extLst>
            </xdr:cNvPr>
            <xdr:cNvSpPr txBox="1"/>
          </xdr:nvSpPr>
          <xdr:spPr>
            <a:xfrm>
              <a:off x="5103335" y="4327750"/>
              <a:ext cx="1272573" cy="21807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50969C-4321-4B43-A3D4-E675667D7DCA}" type="TxLink">
                <a:rPr lang="en-US" sz="1800" b="0" i="0" u="none" strike="noStrike">
                  <a:solidFill>
                    <a:schemeClr val="bg1"/>
                  </a:solidFill>
                  <a:latin typeface="Arial"/>
                  <a:ea typeface="Calibri"/>
                  <a:cs typeface="Arial"/>
                </a:rPr>
                <a:pPr marL="0" indent="0" algn="ctr"/>
                <a:t>379.0M</a:t>
              </a:fld>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_Tables!CW6">
          <xdr:nvSpPr>
            <xdr:cNvPr id="142" name="TextBox 141">
              <a:extLst>
                <a:ext uri="{FF2B5EF4-FFF2-40B4-BE49-F238E27FC236}">
                  <a16:creationId xmlns:a16="http://schemas.microsoft.com/office/drawing/2014/main" id="{3DFD34C8-B768-2F47-0EA4-F5DAC218192B}"/>
                </a:ext>
              </a:extLst>
            </xdr:cNvPr>
            <xdr:cNvSpPr txBox="1"/>
          </xdr:nvSpPr>
          <xdr:spPr>
            <a:xfrm>
              <a:off x="5094795" y="4049261"/>
              <a:ext cx="1291715" cy="17707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316B03-8623-4760-BFD4-35A434861475}" type="TxLink">
                <a:rPr lang="en-US" sz="1100" b="0" i="0" u="none" strike="noStrike">
                  <a:solidFill>
                    <a:schemeClr val="tx1">
                      <a:lumMod val="50000"/>
                      <a:lumOff val="50000"/>
                    </a:schemeClr>
                  </a:solidFill>
                  <a:latin typeface="Arial" panose="020B0604020202020204" pitchFamily="34" charset="0"/>
                  <a:ea typeface="Calibri"/>
                  <a:cs typeface="Arial" panose="020B0604020202020204" pitchFamily="34" charset="0"/>
                </a:rPr>
                <a:pPr marL="0" indent="0" algn="ctr"/>
                <a:t>Adam</a:t>
              </a:fld>
              <a:endParaRPr lang="en-IN" sz="1100" b="1" i="0" u="none" strike="noStrike">
                <a:solidFill>
                  <a:schemeClr val="tx1">
                    <a:lumMod val="50000"/>
                    <a:lumOff val="50000"/>
                  </a:schemeClr>
                </a:solidFill>
                <a:latin typeface="Arial" panose="020B0604020202020204" pitchFamily="34" charset="0"/>
                <a:ea typeface="Calibri"/>
                <a:cs typeface="Arial" panose="020B0604020202020204" pitchFamily="34" charset="0"/>
              </a:endParaRPr>
            </a:p>
          </xdr:txBody>
        </xdr:sp>
        <xdr:sp macro="" textlink="Pivot_Tables!CP7">
          <xdr:nvSpPr>
            <xdr:cNvPr id="143" name="TextBox 142">
              <a:extLst>
                <a:ext uri="{FF2B5EF4-FFF2-40B4-BE49-F238E27FC236}">
                  <a16:creationId xmlns:a16="http://schemas.microsoft.com/office/drawing/2014/main" id="{3A6A1238-023A-C63D-2458-74012D156B57}"/>
                </a:ext>
              </a:extLst>
            </xdr:cNvPr>
            <xdr:cNvSpPr txBox="1"/>
          </xdr:nvSpPr>
          <xdr:spPr>
            <a:xfrm>
              <a:off x="4998379" y="4594593"/>
              <a:ext cx="1488621" cy="18839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700" b="1" i="0" u="none" strike="noStrike">
                  <a:solidFill>
                    <a:schemeClr val="tx1">
                      <a:lumMod val="50000"/>
                      <a:lumOff val="50000"/>
                    </a:schemeClr>
                  </a:solidFill>
                  <a:latin typeface="Arial" panose="020B0604020202020204" pitchFamily="34" charset="0"/>
                  <a:ea typeface="Calibri"/>
                  <a:cs typeface="Arial" panose="020B0604020202020204" pitchFamily="34" charset="0"/>
                </a:rPr>
                <a:t>Top Selling</a:t>
              </a:r>
              <a:r>
                <a:rPr lang="en-IN" sz="700" b="1" i="0" u="none" strike="noStrike" baseline="0">
                  <a:solidFill>
                    <a:schemeClr val="tx1">
                      <a:lumMod val="50000"/>
                      <a:lumOff val="50000"/>
                    </a:schemeClr>
                  </a:solidFill>
                  <a:latin typeface="Arial" panose="020B0604020202020204" pitchFamily="34" charset="0"/>
                  <a:ea typeface="Calibri"/>
                  <a:cs typeface="Arial" panose="020B0604020202020204" pitchFamily="34" charset="0"/>
                </a:rPr>
                <a:t> Consultant</a:t>
              </a:r>
              <a:endParaRPr lang="en-IN" sz="600" b="1" i="0" u="none" strike="noStrike">
                <a:solidFill>
                  <a:schemeClr val="tx1">
                    <a:lumMod val="50000"/>
                    <a:lumOff val="50000"/>
                  </a:schemeClr>
                </a:solidFill>
                <a:latin typeface="Arial" panose="020B0604020202020204" pitchFamily="34" charset="0"/>
                <a:ea typeface="Calibri"/>
                <a:cs typeface="Arial" panose="020B0604020202020204" pitchFamily="34" charset="0"/>
              </a:endParaRPr>
            </a:p>
          </xdr:txBody>
        </xdr:sp>
      </xdr:grpSp>
      <xdr:pic>
        <xdr:nvPicPr>
          <xdr:cNvPr id="144" name="Graphic 143" descr="Ribbon with solid fill">
            <a:extLst>
              <a:ext uri="{FF2B5EF4-FFF2-40B4-BE49-F238E27FC236}">
                <a16:creationId xmlns:a16="http://schemas.microsoft.com/office/drawing/2014/main" id="{541206F7-ECA8-4EF7-B951-AD62155D86F1}"/>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0063396" y="5054056"/>
            <a:ext cx="308484" cy="309838"/>
          </a:xfrm>
          <a:prstGeom prst="rect">
            <a:avLst/>
          </a:prstGeom>
        </xdr:spPr>
      </xdr:pic>
      <xdr:sp macro="" textlink="">
        <xdr:nvSpPr>
          <xdr:cNvPr id="145" name="Rectangle: Rounded Corners 144">
            <a:extLst>
              <a:ext uri="{FF2B5EF4-FFF2-40B4-BE49-F238E27FC236}">
                <a16:creationId xmlns:a16="http://schemas.microsoft.com/office/drawing/2014/main" id="{698A563A-EEBF-4FFF-B0DE-30B4C8DADF9B}"/>
              </a:ext>
            </a:extLst>
          </xdr:cNvPr>
          <xdr:cNvSpPr/>
        </xdr:nvSpPr>
        <xdr:spPr>
          <a:xfrm>
            <a:off x="68819" y="2243065"/>
            <a:ext cx="3355358" cy="4078197"/>
          </a:xfrm>
          <a:prstGeom prst="roundRect">
            <a:avLst>
              <a:gd name="adj" fmla="val 3247"/>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ln>
                <a:noFill/>
              </a:ln>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nvGrpSpPr>
          <xdr:cNvPr id="146" name="Group 145">
            <a:extLst>
              <a:ext uri="{FF2B5EF4-FFF2-40B4-BE49-F238E27FC236}">
                <a16:creationId xmlns:a16="http://schemas.microsoft.com/office/drawing/2014/main" id="{FAAA12BC-A732-4B9E-96F1-A3C7F5F65DC6}"/>
              </a:ext>
            </a:extLst>
          </xdr:cNvPr>
          <xdr:cNvGrpSpPr/>
        </xdr:nvGrpSpPr>
        <xdr:grpSpPr>
          <a:xfrm>
            <a:off x="78336" y="4794067"/>
            <a:ext cx="3334503" cy="1346733"/>
            <a:chOff x="96572" y="4654347"/>
            <a:chExt cx="3357353" cy="1198099"/>
          </a:xfrm>
          <a:solidFill>
            <a:schemeClr val="tx1"/>
          </a:solidFill>
        </xdr:grpSpPr>
        <xdr:grpSp>
          <xdr:nvGrpSpPr>
            <xdr:cNvPr id="147" name="Group 146">
              <a:extLst>
                <a:ext uri="{FF2B5EF4-FFF2-40B4-BE49-F238E27FC236}">
                  <a16:creationId xmlns:a16="http://schemas.microsoft.com/office/drawing/2014/main" id="{EF831140-AECF-3A6B-549C-380637321AF3}"/>
                </a:ext>
              </a:extLst>
            </xdr:cNvPr>
            <xdr:cNvGrpSpPr/>
          </xdr:nvGrpSpPr>
          <xdr:grpSpPr>
            <a:xfrm>
              <a:off x="106823" y="4657198"/>
              <a:ext cx="1326329" cy="287383"/>
              <a:chOff x="116614" y="4657195"/>
              <a:chExt cx="1478601" cy="312908"/>
            </a:xfrm>
            <a:grpFill/>
          </xdr:grpSpPr>
          <xdr:sp macro="" textlink="">
            <xdr:nvSpPr>
              <xdr:cNvPr id="163" name="TextBox 162">
                <a:extLst>
                  <a:ext uri="{FF2B5EF4-FFF2-40B4-BE49-F238E27FC236}">
                    <a16:creationId xmlns:a16="http://schemas.microsoft.com/office/drawing/2014/main" id="{61BF044D-2AD5-C390-2681-72B56E08640A}"/>
                  </a:ext>
                </a:extLst>
              </xdr:cNvPr>
              <xdr:cNvSpPr txBox="1"/>
            </xdr:nvSpPr>
            <xdr:spPr>
              <a:xfrm>
                <a:off x="116614" y="4657195"/>
                <a:ext cx="1478601" cy="171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75000"/>
                      </a:schemeClr>
                    </a:solidFill>
                    <a:latin typeface="Arial" panose="020B0604020202020204" pitchFamily="34" charset="0"/>
                    <a:ea typeface="Calibri"/>
                    <a:cs typeface="Arial" panose="020B0604020202020204" pitchFamily="34" charset="0"/>
                  </a:rPr>
                  <a:t>Youtube Channel </a:t>
                </a:r>
                <a:endParaRPr lang="en-IN" sz="8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sp macro="" textlink="Pivot_Tables!DE7">
            <xdr:nvSpPr>
              <xdr:cNvPr id="164" name="TextBox 163">
                <a:extLst>
                  <a:ext uri="{FF2B5EF4-FFF2-40B4-BE49-F238E27FC236}">
                    <a16:creationId xmlns:a16="http://schemas.microsoft.com/office/drawing/2014/main" id="{A35CE8AB-F01A-87DC-E932-C3BF4CD01CFA}"/>
                  </a:ext>
                </a:extLst>
              </xdr:cNvPr>
              <xdr:cNvSpPr txBox="1"/>
            </xdr:nvSpPr>
            <xdr:spPr>
              <a:xfrm>
                <a:off x="121064" y="4828114"/>
                <a:ext cx="1461390" cy="14198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0624546-DD1B-4676-ACBC-9FEBF13084C8}" type="TxLink">
                  <a:rPr lang="en-US" sz="1200" b="0" i="0" u="none" strike="noStrike" baseline="0">
                    <a:solidFill>
                      <a:schemeClr val="bg1"/>
                    </a:solidFill>
                    <a:latin typeface="Arial"/>
                    <a:ea typeface="Calibri"/>
                    <a:cs typeface="Arial"/>
                  </a:rPr>
                  <a:pPr marL="0" indent="0" algn="l"/>
                  <a:t>806.0M</a:t>
                </a:fld>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148" name="Group 147">
              <a:extLst>
                <a:ext uri="{FF2B5EF4-FFF2-40B4-BE49-F238E27FC236}">
                  <a16:creationId xmlns:a16="http://schemas.microsoft.com/office/drawing/2014/main" id="{6ED56373-8A4D-2C9C-DCA4-2578C6AA824C}"/>
                </a:ext>
              </a:extLst>
            </xdr:cNvPr>
            <xdr:cNvGrpSpPr/>
          </xdr:nvGrpSpPr>
          <xdr:grpSpPr>
            <a:xfrm>
              <a:off x="2241668" y="5507502"/>
              <a:ext cx="1212257" cy="320730"/>
              <a:chOff x="116614" y="4657195"/>
              <a:chExt cx="1521329" cy="349217"/>
            </a:xfrm>
            <a:grpFill/>
          </xdr:grpSpPr>
          <xdr:sp macro="" textlink="">
            <xdr:nvSpPr>
              <xdr:cNvPr id="161" name="TextBox 160">
                <a:extLst>
                  <a:ext uri="{FF2B5EF4-FFF2-40B4-BE49-F238E27FC236}">
                    <a16:creationId xmlns:a16="http://schemas.microsoft.com/office/drawing/2014/main" id="{4E29C58A-3EF4-C0D8-A07D-09AD548B2DEE}"/>
                  </a:ext>
                </a:extLst>
              </xdr:cNvPr>
              <xdr:cNvSpPr txBox="1"/>
            </xdr:nvSpPr>
            <xdr:spPr>
              <a:xfrm>
                <a:off x="116614" y="4657195"/>
                <a:ext cx="1478601" cy="171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75000"/>
                      </a:schemeClr>
                    </a:solidFill>
                    <a:latin typeface="Arial" panose="020B0604020202020204" pitchFamily="34" charset="0"/>
                    <a:ea typeface="Calibri"/>
                    <a:cs typeface="Arial" panose="020B0604020202020204" pitchFamily="34" charset="0"/>
                  </a:rPr>
                  <a:t>Television Ad</a:t>
                </a:r>
              </a:p>
            </xdr:txBody>
          </xdr:sp>
          <xdr:sp macro="" textlink="Pivot_Tables!DJ7">
            <xdr:nvSpPr>
              <xdr:cNvPr id="162" name="TextBox 161">
                <a:extLst>
                  <a:ext uri="{FF2B5EF4-FFF2-40B4-BE49-F238E27FC236}">
                    <a16:creationId xmlns:a16="http://schemas.microsoft.com/office/drawing/2014/main" id="{B9C38828-5AE2-3025-DB13-511E4651AA94}"/>
                  </a:ext>
                </a:extLst>
              </xdr:cNvPr>
              <xdr:cNvSpPr txBox="1"/>
            </xdr:nvSpPr>
            <xdr:spPr>
              <a:xfrm>
                <a:off x="121064" y="4828114"/>
                <a:ext cx="1516879" cy="17829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529820-93E8-4940-8BA0-AF520023253D}" type="TxLink">
                  <a:rPr lang="en-US" sz="1200" b="0" i="0" u="none" strike="noStrike" baseline="0">
                    <a:solidFill>
                      <a:schemeClr val="bg1"/>
                    </a:solidFill>
                    <a:latin typeface="Arial"/>
                    <a:ea typeface="Calibri"/>
                    <a:cs typeface="Arial"/>
                  </a:rPr>
                  <a:pPr marL="0" indent="0" algn="l"/>
                  <a:t>4.6B</a:t>
                </a:fld>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149" name="Group 148">
              <a:extLst>
                <a:ext uri="{FF2B5EF4-FFF2-40B4-BE49-F238E27FC236}">
                  <a16:creationId xmlns:a16="http://schemas.microsoft.com/office/drawing/2014/main" id="{5A104C7B-AE22-E72C-4944-C30CAB5806BD}"/>
                </a:ext>
              </a:extLst>
            </xdr:cNvPr>
            <xdr:cNvGrpSpPr/>
          </xdr:nvGrpSpPr>
          <xdr:grpSpPr>
            <a:xfrm>
              <a:off x="106823" y="5531716"/>
              <a:ext cx="1364657" cy="320730"/>
              <a:chOff x="116614" y="4657195"/>
              <a:chExt cx="1521329" cy="349217"/>
            </a:xfrm>
            <a:grpFill/>
          </xdr:grpSpPr>
          <xdr:sp macro="" textlink="">
            <xdr:nvSpPr>
              <xdr:cNvPr id="159" name="TextBox 158">
                <a:extLst>
                  <a:ext uri="{FF2B5EF4-FFF2-40B4-BE49-F238E27FC236}">
                    <a16:creationId xmlns:a16="http://schemas.microsoft.com/office/drawing/2014/main" id="{9D017E45-16C1-197E-4400-D3E0EBB99700}"/>
                  </a:ext>
                </a:extLst>
              </xdr:cNvPr>
              <xdr:cNvSpPr txBox="1"/>
            </xdr:nvSpPr>
            <xdr:spPr>
              <a:xfrm>
                <a:off x="116614" y="4657195"/>
                <a:ext cx="1478601" cy="171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75000"/>
                      </a:schemeClr>
                    </a:solidFill>
                    <a:latin typeface="Arial" panose="020B0604020202020204" pitchFamily="34" charset="0"/>
                    <a:ea typeface="Calibri"/>
                    <a:cs typeface="Arial" panose="020B0604020202020204" pitchFamily="34" charset="0"/>
                  </a:rPr>
                  <a:t>WhatsApp </a:t>
                </a:r>
                <a:endParaRPr lang="en-IN" sz="8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sp macro="" textlink="Pivot_Tables!DG7">
            <xdr:nvSpPr>
              <xdr:cNvPr id="160" name="TextBox 159">
                <a:extLst>
                  <a:ext uri="{FF2B5EF4-FFF2-40B4-BE49-F238E27FC236}">
                    <a16:creationId xmlns:a16="http://schemas.microsoft.com/office/drawing/2014/main" id="{D043DBD4-235F-DF75-163C-02BB691DBA0F}"/>
                  </a:ext>
                </a:extLst>
              </xdr:cNvPr>
              <xdr:cNvSpPr txBox="1"/>
            </xdr:nvSpPr>
            <xdr:spPr>
              <a:xfrm>
                <a:off x="121064" y="4828114"/>
                <a:ext cx="1516879" cy="17829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777AF7-1E0B-4FD7-A8D8-748DE0345E39}" type="TxLink">
                  <a:rPr lang="en-US" sz="1200" b="0" i="0" u="none" strike="noStrike" baseline="0">
                    <a:solidFill>
                      <a:schemeClr val="bg1"/>
                    </a:solidFill>
                    <a:latin typeface="Arial"/>
                    <a:ea typeface="Calibri"/>
                    <a:cs typeface="Arial"/>
                  </a:rPr>
                  <a:pPr marL="0" indent="0" algn="l"/>
                  <a:t>2.5B</a:t>
                </a:fld>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150" name="Group 149">
              <a:extLst>
                <a:ext uri="{FF2B5EF4-FFF2-40B4-BE49-F238E27FC236}">
                  <a16:creationId xmlns:a16="http://schemas.microsoft.com/office/drawing/2014/main" id="{C8810269-BAD9-7DDD-364B-58E1A0900879}"/>
                </a:ext>
              </a:extLst>
            </xdr:cNvPr>
            <xdr:cNvGrpSpPr/>
          </xdr:nvGrpSpPr>
          <xdr:grpSpPr>
            <a:xfrm>
              <a:off x="2234546" y="5080924"/>
              <a:ext cx="1190893" cy="320730"/>
              <a:chOff x="116614" y="4657195"/>
              <a:chExt cx="1521329" cy="349217"/>
            </a:xfrm>
            <a:grpFill/>
          </xdr:grpSpPr>
          <xdr:sp macro="" textlink="">
            <xdr:nvSpPr>
              <xdr:cNvPr id="157" name="TextBox 156">
                <a:extLst>
                  <a:ext uri="{FF2B5EF4-FFF2-40B4-BE49-F238E27FC236}">
                    <a16:creationId xmlns:a16="http://schemas.microsoft.com/office/drawing/2014/main" id="{3649A9BA-EBFF-34BF-9342-93A1DF0F690F}"/>
                  </a:ext>
                </a:extLst>
              </xdr:cNvPr>
              <xdr:cNvSpPr txBox="1"/>
            </xdr:nvSpPr>
            <xdr:spPr>
              <a:xfrm>
                <a:off x="116614" y="4657195"/>
                <a:ext cx="1478601" cy="171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75000"/>
                      </a:schemeClr>
                    </a:solidFill>
                    <a:latin typeface="Arial" panose="020B0604020202020204" pitchFamily="34" charset="0"/>
                    <a:ea typeface="Calibri"/>
                    <a:cs typeface="Arial" panose="020B0604020202020204" pitchFamily="34" charset="0"/>
                  </a:rPr>
                  <a:t>Facebook Page</a:t>
                </a:r>
              </a:p>
            </xdr:txBody>
          </xdr:sp>
          <xdr:sp macro="" textlink="Pivot_Tables!DI7">
            <xdr:nvSpPr>
              <xdr:cNvPr id="158" name="TextBox 157">
                <a:extLst>
                  <a:ext uri="{FF2B5EF4-FFF2-40B4-BE49-F238E27FC236}">
                    <a16:creationId xmlns:a16="http://schemas.microsoft.com/office/drawing/2014/main" id="{EEE5CBCE-16A5-D97C-7848-B6A6D2DDA0FE}"/>
                  </a:ext>
                </a:extLst>
              </xdr:cNvPr>
              <xdr:cNvSpPr txBox="1"/>
            </xdr:nvSpPr>
            <xdr:spPr>
              <a:xfrm>
                <a:off x="121064" y="4828114"/>
                <a:ext cx="1516879" cy="17829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20C433-76B6-4B12-B715-605159DDDA12}" type="TxLink">
                  <a:rPr lang="en-US" sz="1200" b="0" i="0" u="none" strike="noStrike" baseline="0">
                    <a:solidFill>
                      <a:schemeClr val="bg1"/>
                    </a:solidFill>
                    <a:latin typeface="Arial"/>
                    <a:ea typeface="Calibri"/>
                    <a:cs typeface="Arial"/>
                  </a:rPr>
                  <a:pPr marL="0" indent="0" algn="l"/>
                  <a:t>3.5B</a:t>
                </a:fld>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151" name="Group 150">
              <a:extLst>
                <a:ext uri="{FF2B5EF4-FFF2-40B4-BE49-F238E27FC236}">
                  <a16:creationId xmlns:a16="http://schemas.microsoft.com/office/drawing/2014/main" id="{53BFC064-548C-1827-C84F-277CF6D85FAB}"/>
                </a:ext>
              </a:extLst>
            </xdr:cNvPr>
            <xdr:cNvGrpSpPr/>
          </xdr:nvGrpSpPr>
          <xdr:grpSpPr>
            <a:xfrm>
              <a:off x="2241669" y="4654347"/>
              <a:ext cx="1190892" cy="320730"/>
              <a:chOff x="116614" y="4657195"/>
              <a:chExt cx="1521329" cy="349217"/>
            </a:xfrm>
            <a:grpFill/>
          </xdr:grpSpPr>
          <xdr:sp macro="" textlink="">
            <xdr:nvSpPr>
              <xdr:cNvPr id="155" name="TextBox 154">
                <a:extLst>
                  <a:ext uri="{FF2B5EF4-FFF2-40B4-BE49-F238E27FC236}">
                    <a16:creationId xmlns:a16="http://schemas.microsoft.com/office/drawing/2014/main" id="{9F2EF316-56A4-BC08-6933-230FB6EF6FE8}"/>
                  </a:ext>
                </a:extLst>
              </xdr:cNvPr>
              <xdr:cNvSpPr txBox="1"/>
            </xdr:nvSpPr>
            <xdr:spPr>
              <a:xfrm>
                <a:off x="116614" y="4657195"/>
                <a:ext cx="1478601" cy="171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75000"/>
                      </a:schemeClr>
                    </a:solidFill>
                    <a:latin typeface="Arial" panose="020B0604020202020204" pitchFamily="34" charset="0"/>
                    <a:ea typeface="Calibri"/>
                    <a:cs typeface="Arial" panose="020B0604020202020204" pitchFamily="34" charset="0"/>
                  </a:rPr>
                  <a:t>Company Website</a:t>
                </a:r>
              </a:p>
            </xdr:txBody>
          </xdr:sp>
          <xdr:sp macro="" textlink="Pivot_Tables!DH7">
            <xdr:nvSpPr>
              <xdr:cNvPr id="156" name="TextBox 155">
                <a:extLst>
                  <a:ext uri="{FF2B5EF4-FFF2-40B4-BE49-F238E27FC236}">
                    <a16:creationId xmlns:a16="http://schemas.microsoft.com/office/drawing/2014/main" id="{82F19800-FBA7-4DDB-175B-2BD14849B234}"/>
                  </a:ext>
                </a:extLst>
              </xdr:cNvPr>
              <xdr:cNvSpPr txBox="1"/>
            </xdr:nvSpPr>
            <xdr:spPr>
              <a:xfrm>
                <a:off x="121064" y="4828114"/>
                <a:ext cx="1516879" cy="17829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3765AC-33DD-4557-9710-05D8D8C9E00E}" type="TxLink">
                  <a:rPr lang="en-US" sz="1200" b="0" i="0" u="none" strike="noStrike" baseline="0">
                    <a:solidFill>
                      <a:schemeClr val="bg1"/>
                    </a:solidFill>
                    <a:latin typeface="Arial"/>
                    <a:ea typeface="Calibri"/>
                    <a:cs typeface="Arial"/>
                  </a:rPr>
                  <a:pPr marL="0" indent="0" algn="l"/>
                  <a:t>2.7B</a:t>
                </a:fld>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152" name="Group 151">
              <a:extLst>
                <a:ext uri="{FF2B5EF4-FFF2-40B4-BE49-F238E27FC236}">
                  <a16:creationId xmlns:a16="http://schemas.microsoft.com/office/drawing/2014/main" id="{03B3D061-D597-9C7D-7E81-2DF2D8898465}"/>
                </a:ext>
              </a:extLst>
            </xdr:cNvPr>
            <xdr:cNvGrpSpPr/>
          </xdr:nvGrpSpPr>
          <xdr:grpSpPr>
            <a:xfrm>
              <a:off x="96572" y="5094458"/>
              <a:ext cx="1360665" cy="349217"/>
              <a:chOff x="105186" y="4657195"/>
              <a:chExt cx="1516879" cy="380234"/>
            </a:xfrm>
            <a:grpFill/>
          </xdr:grpSpPr>
          <xdr:sp macro="" textlink="">
            <xdr:nvSpPr>
              <xdr:cNvPr id="153" name="TextBox 152">
                <a:extLst>
                  <a:ext uri="{FF2B5EF4-FFF2-40B4-BE49-F238E27FC236}">
                    <a16:creationId xmlns:a16="http://schemas.microsoft.com/office/drawing/2014/main" id="{B8F6C417-4E64-C94D-11EC-0CC6E366D190}"/>
                  </a:ext>
                </a:extLst>
              </xdr:cNvPr>
              <xdr:cNvSpPr txBox="1"/>
            </xdr:nvSpPr>
            <xdr:spPr>
              <a:xfrm>
                <a:off x="116614" y="4657195"/>
                <a:ext cx="1478601" cy="171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75000"/>
                      </a:schemeClr>
                    </a:solidFill>
                    <a:latin typeface="Arial" panose="020B0604020202020204" pitchFamily="34" charset="0"/>
                    <a:ea typeface="Calibri"/>
                    <a:cs typeface="Arial" panose="020B0604020202020204" pitchFamily="34" charset="0"/>
                  </a:rPr>
                  <a:t>Google Ad</a:t>
                </a:r>
              </a:p>
            </xdr:txBody>
          </xdr:sp>
          <xdr:sp macro="" textlink="Pivot_Tables!DF7">
            <xdr:nvSpPr>
              <xdr:cNvPr id="154" name="TextBox 153">
                <a:extLst>
                  <a:ext uri="{FF2B5EF4-FFF2-40B4-BE49-F238E27FC236}">
                    <a16:creationId xmlns:a16="http://schemas.microsoft.com/office/drawing/2014/main" id="{7514965E-72A6-EB1E-5F2F-DED6965EF7A2}"/>
                  </a:ext>
                </a:extLst>
              </xdr:cNvPr>
              <xdr:cNvSpPr txBox="1"/>
            </xdr:nvSpPr>
            <xdr:spPr>
              <a:xfrm>
                <a:off x="105186" y="4859130"/>
                <a:ext cx="1516879" cy="1782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F58034B-D1BB-4EDC-B23B-757C2F927F09}" type="TxLink">
                  <a:rPr lang="en-US" sz="1200" b="0" i="0" u="none" strike="noStrike" baseline="0">
                    <a:solidFill>
                      <a:schemeClr val="bg1"/>
                    </a:solidFill>
                    <a:latin typeface="Arial"/>
                    <a:ea typeface="Calibri"/>
                    <a:cs typeface="Arial"/>
                  </a:rPr>
                  <a:pPr marL="0" indent="0" algn="l"/>
                  <a:t>1.8B</a:t>
                </a:fld>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grpSp>
      </xdr:grpSp>
      <xdr:sp macro="" textlink="">
        <xdr:nvSpPr>
          <xdr:cNvPr id="165" name="TextBox 164">
            <a:extLst>
              <a:ext uri="{FF2B5EF4-FFF2-40B4-BE49-F238E27FC236}">
                <a16:creationId xmlns:a16="http://schemas.microsoft.com/office/drawing/2014/main" id="{50E8621B-9909-4A80-B94D-2064B4A1BF34}"/>
              </a:ext>
            </a:extLst>
          </xdr:cNvPr>
          <xdr:cNvSpPr txBox="1"/>
        </xdr:nvSpPr>
        <xdr:spPr>
          <a:xfrm>
            <a:off x="78344" y="2235250"/>
            <a:ext cx="1510161" cy="347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050" b="1" i="0" u="none" strike="noStrike">
                <a:solidFill>
                  <a:schemeClr val="bg1"/>
                </a:solidFill>
                <a:latin typeface="Arial" panose="020B0604020202020204" pitchFamily="34" charset="0"/>
                <a:ea typeface="Calibri"/>
                <a:cs typeface="Arial" panose="020B0604020202020204" pitchFamily="34" charset="0"/>
              </a:rPr>
              <a:t>Advertising</a:t>
            </a:r>
            <a:r>
              <a:rPr lang="en-IN" sz="1050" b="1" i="0" u="none" strike="noStrike" baseline="0">
                <a:solidFill>
                  <a:schemeClr val="bg1"/>
                </a:solidFill>
                <a:latin typeface="Arial" panose="020B0604020202020204" pitchFamily="34" charset="0"/>
                <a:ea typeface="Calibri"/>
                <a:cs typeface="Arial" panose="020B0604020202020204" pitchFamily="34" charset="0"/>
              </a:rPr>
              <a:t> Channel </a:t>
            </a:r>
            <a:endParaRPr lang="en-IN" sz="1050" b="1" i="0" u="none" strike="noStrike">
              <a:solidFill>
                <a:schemeClr val="bg1"/>
              </a:solidFill>
              <a:latin typeface="Arial" panose="020B0604020202020204" pitchFamily="34" charset="0"/>
              <a:ea typeface="Calibri"/>
              <a:cs typeface="Arial" panose="020B0604020202020204" pitchFamily="34" charset="0"/>
            </a:endParaRPr>
          </a:p>
        </xdr:txBody>
      </xdr:sp>
      <xdr:sp macro="" textlink="">
        <xdr:nvSpPr>
          <xdr:cNvPr id="166" name="Rectangle: Rounded Corners 165">
            <a:extLst>
              <a:ext uri="{FF2B5EF4-FFF2-40B4-BE49-F238E27FC236}">
                <a16:creationId xmlns:a16="http://schemas.microsoft.com/office/drawing/2014/main" id="{FE91EB60-689F-4203-B281-3ADF687ACA21}"/>
              </a:ext>
            </a:extLst>
          </xdr:cNvPr>
          <xdr:cNvSpPr/>
        </xdr:nvSpPr>
        <xdr:spPr>
          <a:xfrm>
            <a:off x="64096" y="6371844"/>
            <a:ext cx="3331145" cy="557820"/>
          </a:xfrm>
          <a:prstGeom prst="roundRect">
            <a:avLst>
              <a:gd name="adj" fmla="val 12707"/>
            </a:avLst>
          </a:prstGeom>
          <a:solidFill>
            <a:schemeClr val="tx1">
              <a:alpha val="97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ln>
                <a:solidFill>
                  <a:schemeClr val="tx1"/>
                </a:solidFill>
              </a:ln>
              <a:solidFill>
                <a:schemeClr val="tx1">
                  <a:lumMod val="65000"/>
                  <a:lumOff val="35000"/>
                </a:schemeClr>
              </a:solidFill>
              <a:latin typeface="Arial" panose="020B0604020202020204" pitchFamily="34" charset="0"/>
              <a:ea typeface="Calibri"/>
              <a:cs typeface="Arial" panose="020B0604020202020204" pitchFamily="34" charset="0"/>
            </a:endParaRPr>
          </a:p>
        </xdr:txBody>
      </xdr:sp>
      <xdr:sp macro="" textlink="">
        <xdr:nvSpPr>
          <xdr:cNvPr id="167" name="TextBox 166">
            <a:extLst>
              <a:ext uri="{FF2B5EF4-FFF2-40B4-BE49-F238E27FC236}">
                <a16:creationId xmlns:a16="http://schemas.microsoft.com/office/drawing/2014/main" id="{B135E32A-E1FD-4D93-AB10-D1BAC33A2E19}"/>
              </a:ext>
            </a:extLst>
          </xdr:cNvPr>
          <xdr:cNvSpPr txBox="1"/>
        </xdr:nvSpPr>
        <xdr:spPr>
          <a:xfrm>
            <a:off x="149508" y="6438859"/>
            <a:ext cx="1187935" cy="4336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800" b="1" i="0" u="none" strike="noStrike">
                <a:solidFill>
                  <a:schemeClr val="bg2">
                    <a:lumMod val="50000"/>
                  </a:schemeClr>
                </a:solidFill>
                <a:latin typeface="Arial" panose="020B0604020202020204" pitchFamily="34" charset="0"/>
                <a:ea typeface="Calibri"/>
                <a:cs typeface="Arial" panose="020B0604020202020204" pitchFamily="34" charset="0"/>
              </a:rPr>
              <a:t>Average</a:t>
            </a:r>
            <a:r>
              <a:rPr lang="en-IN" sz="900" b="1" i="0" u="none" strike="noStrike" baseline="0">
                <a:solidFill>
                  <a:schemeClr val="bg2">
                    <a:lumMod val="50000"/>
                  </a:schemeClr>
                </a:solidFill>
                <a:latin typeface="Arial" panose="020B0604020202020204" pitchFamily="34" charset="0"/>
                <a:ea typeface="Calibri"/>
                <a:cs typeface="Arial" panose="020B0604020202020204" pitchFamily="34" charset="0"/>
              </a:rPr>
              <a:t> </a:t>
            </a:r>
          </a:p>
          <a:p>
            <a:pPr marL="0" indent="0" algn="l"/>
            <a:r>
              <a:rPr lang="en-IN" sz="1050" b="1" i="0" baseline="0">
                <a:solidFill>
                  <a:schemeClr val="bg1"/>
                </a:solidFill>
                <a:effectLst/>
                <a:latin typeface="+mn-lt"/>
                <a:ea typeface="+mn-ea"/>
                <a:cs typeface="+mn-cs"/>
              </a:rPr>
              <a:t>Calls by Month </a:t>
            </a:r>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grpSp>
        <xdr:nvGrpSpPr>
          <xdr:cNvPr id="168" name="Group 167">
            <a:extLst>
              <a:ext uri="{FF2B5EF4-FFF2-40B4-BE49-F238E27FC236}">
                <a16:creationId xmlns:a16="http://schemas.microsoft.com/office/drawing/2014/main" id="{28E14FAF-B3D2-4B79-8645-20442B3E31ED}"/>
              </a:ext>
            </a:extLst>
          </xdr:cNvPr>
          <xdr:cNvGrpSpPr/>
        </xdr:nvGrpSpPr>
        <xdr:grpSpPr>
          <a:xfrm>
            <a:off x="1074991" y="6159143"/>
            <a:ext cx="2537178" cy="895685"/>
            <a:chOff x="1053982" y="6050652"/>
            <a:chExt cx="2458263" cy="904429"/>
          </a:xfrm>
        </xdr:grpSpPr>
        <xdr:graphicFrame macro="">
          <xdr:nvGraphicFramePr>
            <xdr:cNvPr id="169" name="Chart 168">
              <a:extLst>
                <a:ext uri="{FF2B5EF4-FFF2-40B4-BE49-F238E27FC236}">
                  <a16:creationId xmlns:a16="http://schemas.microsoft.com/office/drawing/2014/main" id="{88D81A59-BB67-E900-ECAD-B3C05E4C0C9D}"/>
                </a:ext>
              </a:extLst>
            </xdr:cNvPr>
            <xdr:cNvGraphicFramePr>
              <a:graphicFrameLocks/>
            </xdr:cNvGraphicFramePr>
          </xdr:nvGraphicFramePr>
          <xdr:xfrm>
            <a:off x="1347310" y="6050652"/>
            <a:ext cx="2164935" cy="904429"/>
          </xdr:xfrm>
          <a:graphic>
            <a:graphicData uri="http://schemas.openxmlformats.org/drawingml/2006/chart">
              <c:chart xmlns:c="http://schemas.openxmlformats.org/drawingml/2006/chart" xmlns:r="http://schemas.openxmlformats.org/officeDocument/2006/relationships" r:id="rId34"/>
            </a:graphicData>
          </a:graphic>
        </xdr:graphicFrame>
        <xdr:sp macro="" textlink="Pivot_Tables!DT$7">
          <xdr:nvSpPr>
            <xdr:cNvPr id="170" name="TextBox 169">
              <a:extLst>
                <a:ext uri="{FF2B5EF4-FFF2-40B4-BE49-F238E27FC236}">
                  <a16:creationId xmlns:a16="http://schemas.microsoft.com/office/drawing/2014/main" id="{4BC2600E-DFDE-C298-5FF2-7C7289500672}"/>
                </a:ext>
              </a:extLst>
            </xdr:cNvPr>
            <xdr:cNvSpPr txBox="1"/>
          </xdr:nvSpPr>
          <xdr:spPr>
            <a:xfrm>
              <a:off x="1053982" y="6302523"/>
              <a:ext cx="705028" cy="270617"/>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4E1891-0D40-4209-B4CA-6DA153521EEB}" type="TxLink">
                <a:rPr lang="en-US" sz="1800" b="0" i="0" u="none" strike="noStrike" baseline="0">
                  <a:solidFill>
                    <a:srgbClr val="991CFB"/>
                  </a:solidFill>
                  <a:effectLst/>
                  <a:latin typeface="Arial" panose="020B0604020202020204" pitchFamily="34" charset="0"/>
                  <a:ea typeface="Calibri"/>
                  <a:cs typeface="Arial" panose="020B0604020202020204" pitchFamily="34" charset="0"/>
                </a:rPr>
                <a:pPr marL="0" indent="0" algn="ctr"/>
                <a:t>103</a:t>
              </a:fld>
              <a:endParaRPr lang="en-IN" sz="1800" b="0" i="0" u="none" strike="noStrike">
                <a:solidFill>
                  <a:srgbClr val="991CFB"/>
                </a:solidFill>
                <a:latin typeface="Arial" panose="020B0604020202020204" pitchFamily="34" charset="0"/>
                <a:ea typeface="Calibri"/>
                <a:cs typeface="Arial" panose="020B0604020202020204" pitchFamily="34" charset="0"/>
              </a:endParaRPr>
            </a:p>
          </xdr:txBody>
        </xdr:sp>
        <xdr:sp macro="" textlink="">
          <xdr:nvSpPr>
            <xdr:cNvPr id="171" name="TextBox 170">
              <a:extLst>
                <a:ext uri="{FF2B5EF4-FFF2-40B4-BE49-F238E27FC236}">
                  <a16:creationId xmlns:a16="http://schemas.microsoft.com/office/drawing/2014/main" id="{97C841E5-F82A-4088-820A-D0BB84B2E25D}"/>
                </a:ext>
              </a:extLst>
            </xdr:cNvPr>
            <xdr:cNvSpPr txBox="1"/>
          </xdr:nvSpPr>
          <xdr:spPr>
            <a:xfrm>
              <a:off x="1465683" y="6318652"/>
              <a:ext cx="705028" cy="270617"/>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0" i="0" u="none" strike="noStrike">
                  <a:solidFill>
                    <a:schemeClr val="bg1">
                      <a:lumMod val="50000"/>
                    </a:schemeClr>
                  </a:solidFill>
                  <a:latin typeface="Arial" panose="020B0604020202020204" pitchFamily="34" charset="0"/>
                  <a:ea typeface="Calibri"/>
                  <a:cs typeface="Arial" panose="020B0604020202020204" pitchFamily="34" charset="0"/>
                </a:rPr>
                <a:t>Calls</a:t>
              </a:r>
              <a:endParaRPr lang="en-US" sz="1050" b="0" i="0" u="none" strike="noStrike">
                <a:solidFill>
                  <a:schemeClr val="bg1">
                    <a:lumMod val="50000"/>
                  </a:schemeClr>
                </a:solidFill>
                <a:latin typeface="Arial" panose="020B0604020202020204" pitchFamily="34" charset="0"/>
                <a:ea typeface="Calibri"/>
                <a:cs typeface="Arial" panose="020B0604020202020204" pitchFamily="34" charset="0"/>
              </a:endParaRPr>
            </a:p>
          </xdr:txBody>
        </xdr:sp>
      </xdr:grpSp>
      <xdr:sp macro="" textlink="">
        <xdr:nvSpPr>
          <xdr:cNvPr id="172" name="Rectangle: Rounded Corners 171">
            <a:extLst>
              <a:ext uri="{FF2B5EF4-FFF2-40B4-BE49-F238E27FC236}">
                <a16:creationId xmlns:a16="http://schemas.microsoft.com/office/drawing/2014/main" id="{83287773-8ED8-4AA8-8924-CD48E014893F}"/>
              </a:ext>
            </a:extLst>
          </xdr:cNvPr>
          <xdr:cNvSpPr/>
        </xdr:nvSpPr>
        <xdr:spPr>
          <a:xfrm>
            <a:off x="13110444" y="7060848"/>
            <a:ext cx="4021806" cy="2325224"/>
          </a:xfrm>
          <a:prstGeom prst="roundRect">
            <a:avLst>
              <a:gd name="adj" fmla="val 4580"/>
            </a:avLst>
          </a:prstGeom>
          <a:no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aphicFrame macro="">
        <xdr:nvGraphicFramePr>
          <xdr:cNvPr id="173" name="Chart 172">
            <a:extLst>
              <a:ext uri="{FF2B5EF4-FFF2-40B4-BE49-F238E27FC236}">
                <a16:creationId xmlns:a16="http://schemas.microsoft.com/office/drawing/2014/main" id="{5D3217E0-A068-42ED-B5FF-71A2D93FC926}"/>
              </a:ext>
            </a:extLst>
          </xdr:cNvPr>
          <xdr:cNvGraphicFramePr>
            <a:graphicFrameLocks/>
          </xdr:cNvGraphicFramePr>
        </xdr:nvGraphicFramePr>
        <xdr:xfrm>
          <a:off x="11636809" y="6983542"/>
          <a:ext cx="5500864" cy="216720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174" name="TextBox 173">
            <a:extLst>
              <a:ext uri="{FF2B5EF4-FFF2-40B4-BE49-F238E27FC236}">
                <a16:creationId xmlns:a16="http://schemas.microsoft.com/office/drawing/2014/main" id="{7AD9925A-0854-41A7-B7A8-DBBBA2D39331}"/>
              </a:ext>
            </a:extLst>
          </xdr:cNvPr>
          <xdr:cNvSpPr txBox="1"/>
        </xdr:nvSpPr>
        <xdr:spPr>
          <a:xfrm>
            <a:off x="12292610" y="7090115"/>
            <a:ext cx="1229310" cy="377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50" b="1" i="0" u="none" strike="noStrike">
                <a:solidFill>
                  <a:schemeClr val="bg1"/>
                </a:solidFill>
                <a:latin typeface="Arial" panose="020B0604020202020204" pitchFamily="34" charset="0"/>
                <a:ea typeface="Calibri"/>
                <a:cs typeface="Arial" panose="020B0604020202020204" pitchFamily="34" charset="0"/>
              </a:rPr>
              <a:t>Advertisements</a:t>
            </a:r>
            <a:r>
              <a:rPr lang="en-IN" sz="900" b="1" i="0" u="none" strike="noStrike" baseline="0">
                <a:solidFill>
                  <a:schemeClr val="tx1">
                    <a:lumMod val="65000"/>
                    <a:lumOff val="35000"/>
                  </a:schemeClr>
                </a:solidFill>
                <a:latin typeface="Arial" panose="020B0604020202020204" pitchFamily="34" charset="0"/>
                <a:ea typeface="Calibri"/>
                <a:cs typeface="Arial" panose="020B0604020202020204" pitchFamily="34" charset="0"/>
              </a:rPr>
              <a:t> by Total Sales</a:t>
            </a:r>
            <a:endParaRPr lang="en-IN" sz="5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
        <xdr:nvSpPr>
          <xdr:cNvPr id="176" name="TextBox 175">
            <a:extLst>
              <a:ext uri="{FF2B5EF4-FFF2-40B4-BE49-F238E27FC236}">
                <a16:creationId xmlns:a16="http://schemas.microsoft.com/office/drawing/2014/main" id="{B2CB3AD5-F656-4B81-A9FE-DB79579E93BC}"/>
              </a:ext>
            </a:extLst>
          </xdr:cNvPr>
          <xdr:cNvSpPr txBox="1"/>
        </xdr:nvSpPr>
        <xdr:spPr>
          <a:xfrm>
            <a:off x="16136942" y="7097114"/>
            <a:ext cx="931279" cy="32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700" b="1" i="0" u="none" strike="noStrike">
                <a:solidFill>
                  <a:schemeClr val="bg1"/>
                </a:solidFill>
                <a:latin typeface="Arial" panose="020B0604020202020204" pitchFamily="34" charset="0"/>
                <a:ea typeface="Calibri"/>
                <a:cs typeface="Arial" panose="020B0604020202020204" pitchFamily="34" charset="0"/>
              </a:rPr>
              <a:t>Total</a:t>
            </a:r>
            <a:r>
              <a:rPr lang="en-IN" sz="700" b="1" i="0" u="none" strike="noStrike" baseline="0">
                <a:solidFill>
                  <a:schemeClr val="bg1"/>
                </a:solidFill>
                <a:latin typeface="Arial" panose="020B0604020202020204" pitchFamily="34" charset="0"/>
                <a:ea typeface="Calibri"/>
                <a:cs typeface="Arial" panose="020B0604020202020204" pitchFamily="34" charset="0"/>
              </a:rPr>
              <a:t> </a:t>
            </a:r>
          </a:p>
          <a:p>
            <a:pPr marL="0" indent="0" algn="l"/>
            <a:r>
              <a:rPr lang="en-IN" sz="700" b="1" i="0" u="none" strike="noStrike" baseline="0">
                <a:solidFill>
                  <a:schemeClr val="bg1"/>
                </a:solidFill>
                <a:latin typeface="Arial" panose="020B0604020202020204" pitchFamily="34" charset="0"/>
                <a:ea typeface="Calibri"/>
                <a:cs typeface="Arial" panose="020B0604020202020204" pitchFamily="34" charset="0"/>
              </a:rPr>
              <a:t>Advertisements</a:t>
            </a:r>
            <a:endParaRPr lang="en-IN" sz="800" b="1" i="0" u="none" strike="noStrike">
              <a:solidFill>
                <a:schemeClr val="bg1"/>
              </a:solidFill>
              <a:latin typeface="Arial" panose="020B0604020202020204" pitchFamily="34" charset="0"/>
              <a:ea typeface="Calibri"/>
              <a:cs typeface="Arial" panose="020B0604020202020204" pitchFamily="34" charset="0"/>
            </a:endParaRPr>
          </a:p>
        </xdr:txBody>
      </xdr:sp>
      <xdr:grpSp>
        <xdr:nvGrpSpPr>
          <xdr:cNvPr id="177" name="Group 176">
            <a:extLst>
              <a:ext uri="{FF2B5EF4-FFF2-40B4-BE49-F238E27FC236}">
                <a16:creationId xmlns:a16="http://schemas.microsoft.com/office/drawing/2014/main" id="{E1D185E1-16C4-4465-B1D9-3CCF1ED086DF}"/>
              </a:ext>
            </a:extLst>
          </xdr:cNvPr>
          <xdr:cNvGrpSpPr/>
        </xdr:nvGrpSpPr>
        <xdr:grpSpPr>
          <a:xfrm>
            <a:off x="7649097" y="7006830"/>
            <a:ext cx="3925587" cy="2167200"/>
            <a:chOff x="6718300" y="6792052"/>
            <a:chExt cx="4827131" cy="1706880"/>
          </a:xfrm>
          <a:solidFill>
            <a:schemeClr val="tx1"/>
          </a:solidFill>
        </xdr:grpSpPr>
        <xdr:sp macro="" textlink="">
          <xdr:nvSpPr>
            <xdr:cNvPr id="178" name="Rectangle: Rounded Corners 177">
              <a:extLst>
                <a:ext uri="{FF2B5EF4-FFF2-40B4-BE49-F238E27FC236}">
                  <a16:creationId xmlns:a16="http://schemas.microsoft.com/office/drawing/2014/main" id="{8E5EB066-5993-6995-8EA5-C7050632BDDF}"/>
                </a:ext>
              </a:extLst>
            </xdr:cNvPr>
            <xdr:cNvSpPr/>
          </xdr:nvSpPr>
          <xdr:spPr>
            <a:xfrm>
              <a:off x="6718300" y="6792052"/>
              <a:ext cx="4827131" cy="1706880"/>
            </a:xfrm>
            <a:prstGeom prst="roundRect">
              <a:avLst>
                <a:gd name="adj" fmla="val 4580"/>
              </a:avLst>
            </a:prstGeom>
            <a:grp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9" name="Chart 178">
              <a:extLst>
                <a:ext uri="{FF2B5EF4-FFF2-40B4-BE49-F238E27FC236}">
                  <a16:creationId xmlns:a16="http://schemas.microsoft.com/office/drawing/2014/main" id="{21BF97DA-31B7-EE0B-AED0-7CADE18710A1}"/>
                </a:ext>
              </a:extLst>
            </xdr:cNvPr>
            <xdr:cNvGraphicFramePr>
              <a:graphicFrameLocks/>
            </xdr:cNvGraphicFramePr>
          </xdr:nvGraphicFramePr>
          <xdr:xfrm>
            <a:off x="6762750" y="6897370"/>
            <a:ext cx="4726940" cy="1581446"/>
          </xdr:xfrm>
          <a:graphic>
            <a:graphicData uri="http://schemas.openxmlformats.org/drawingml/2006/chart">
              <c:chart xmlns:c="http://schemas.openxmlformats.org/drawingml/2006/chart" xmlns:r="http://schemas.openxmlformats.org/officeDocument/2006/relationships" r:id="rId36"/>
            </a:graphicData>
          </a:graphic>
        </xdr:graphicFrame>
      </xdr:grpSp>
      <xdr:grpSp>
        <xdr:nvGrpSpPr>
          <xdr:cNvPr id="180" name="Group 179">
            <a:extLst>
              <a:ext uri="{FF2B5EF4-FFF2-40B4-BE49-F238E27FC236}">
                <a16:creationId xmlns:a16="http://schemas.microsoft.com/office/drawing/2014/main" id="{21AC9FE1-06F2-4E3A-A3FA-BC108F9D9DD4}"/>
              </a:ext>
            </a:extLst>
          </xdr:cNvPr>
          <xdr:cNvGrpSpPr/>
        </xdr:nvGrpSpPr>
        <xdr:grpSpPr>
          <a:xfrm>
            <a:off x="5835567" y="7002681"/>
            <a:ext cx="1754595" cy="2158437"/>
            <a:chOff x="4143601" y="6907361"/>
            <a:chExt cx="1744590" cy="2024155"/>
          </a:xfrm>
        </xdr:grpSpPr>
        <xdr:sp macro="" textlink="">
          <xdr:nvSpPr>
            <xdr:cNvPr id="181" name="Rectangle: Rounded Corners 180">
              <a:extLst>
                <a:ext uri="{FF2B5EF4-FFF2-40B4-BE49-F238E27FC236}">
                  <a16:creationId xmlns:a16="http://schemas.microsoft.com/office/drawing/2014/main" id="{BDFC9200-FBF7-41DD-AC27-C62EC8860C65}"/>
                </a:ext>
              </a:extLst>
            </xdr:cNvPr>
            <xdr:cNvSpPr/>
          </xdr:nvSpPr>
          <xdr:spPr>
            <a:xfrm>
              <a:off x="4143601" y="6907361"/>
              <a:ext cx="1744590" cy="2024155"/>
            </a:xfrm>
            <a:prstGeom prst="roundRect">
              <a:avLst>
                <a:gd name="adj" fmla="val 4580"/>
              </a:avLst>
            </a:prstGeom>
            <a:solidFill>
              <a:srgbClr val="991CFB"/>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2" name="TextBox 181">
              <a:extLst>
                <a:ext uri="{FF2B5EF4-FFF2-40B4-BE49-F238E27FC236}">
                  <a16:creationId xmlns:a16="http://schemas.microsoft.com/office/drawing/2014/main" id="{5244C1CD-E586-6BE2-AB04-BB0EA099C2F1}"/>
                </a:ext>
              </a:extLst>
            </xdr:cNvPr>
            <xdr:cNvSpPr txBox="1"/>
          </xdr:nvSpPr>
          <xdr:spPr>
            <a:xfrm>
              <a:off x="4284082" y="6979730"/>
              <a:ext cx="1144659" cy="508103"/>
            </a:xfrm>
            <a:prstGeom prst="rect">
              <a:avLst/>
            </a:prstGeom>
            <a:solidFill>
              <a:srgbClr val="991CF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baseline="0">
                  <a:solidFill>
                    <a:schemeClr val="bg1"/>
                  </a:solidFill>
                  <a:latin typeface="Arial" panose="020B0604020202020204" pitchFamily="34" charset="0"/>
                  <a:ea typeface="+mn-ea"/>
                  <a:cs typeface="Arial" panose="020B0604020202020204" pitchFamily="34" charset="0"/>
                </a:rPr>
                <a:t>Sales</a:t>
              </a:r>
              <a:r>
                <a:rPr lang="en-IN" sz="1600" b="0">
                  <a:solidFill>
                    <a:schemeClr val="bg1"/>
                  </a:solidFill>
                  <a:latin typeface="Arial" panose="020B0604020202020204" pitchFamily="34" charset="0"/>
                  <a:cs typeface="Arial" panose="020B0604020202020204" pitchFamily="34" charset="0"/>
                </a:rPr>
                <a:t> </a:t>
              </a:r>
              <a:r>
                <a:rPr lang="en-IN" sz="1050" b="1" baseline="0">
                  <a:solidFill>
                    <a:schemeClr val="bg1"/>
                  </a:solidFill>
                  <a:latin typeface="Arial" panose="020B0604020202020204" pitchFamily="34" charset="0"/>
                  <a:ea typeface="+mn-ea"/>
                  <a:cs typeface="Arial" panose="020B0604020202020204" pitchFamily="34" charset="0"/>
                </a:rPr>
                <a:t>Team</a:t>
              </a:r>
              <a:r>
                <a:rPr lang="en-IN" sz="1100" b="1" baseline="0">
                  <a:solidFill>
                    <a:schemeClr val="bg1"/>
                  </a:solidFill>
                  <a:latin typeface="Arial" panose="020B0604020202020204" pitchFamily="34" charset="0"/>
                  <a:cs typeface="Arial" panose="020B0604020202020204" pitchFamily="34" charset="0"/>
                </a:rPr>
                <a:t> </a:t>
              </a:r>
              <a:r>
                <a:rPr lang="en-IN" sz="1000" b="0" baseline="0">
                  <a:solidFill>
                    <a:schemeClr val="bg1"/>
                  </a:solidFill>
                  <a:latin typeface="Arial" panose="020B0604020202020204" pitchFamily="34" charset="0"/>
                  <a:cs typeface="Arial" panose="020B0604020202020204" pitchFamily="34" charset="0"/>
                </a:rPr>
                <a:t>Slicer</a:t>
              </a:r>
              <a:endParaRPr lang="en-IN" sz="1100" b="0">
                <a:solidFill>
                  <a:schemeClr val="bg1"/>
                </a:solidFill>
                <a:latin typeface="Arial" panose="020B0604020202020204" pitchFamily="34" charset="0"/>
                <a:cs typeface="Arial" panose="020B0604020202020204" pitchFamily="34" charset="0"/>
              </a:endParaRPr>
            </a:p>
          </xdr:txBody>
        </xdr:sp>
        <xdr:cxnSp macro="">
          <xdr:nvCxnSpPr>
            <xdr:cNvPr id="183" name="Straight Connector 182">
              <a:extLst>
                <a:ext uri="{FF2B5EF4-FFF2-40B4-BE49-F238E27FC236}">
                  <a16:creationId xmlns:a16="http://schemas.microsoft.com/office/drawing/2014/main" id="{1DCC174E-8303-C683-CB6D-935FD7DF5A34}"/>
                </a:ext>
              </a:extLst>
            </xdr:cNvPr>
            <xdr:cNvCxnSpPr/>
          </xdr:nvCxnSpPr>
          <xdr:spPr>
            <a:xfrm flipV="1">
              <a:off x="4345042" y="7464972"/>
              <a:ext cx="1375804" cy="762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grpSp>
      <xdr:pic>
        <xdr:nvPicPr>
          <xdr:cNvPr id="184" name="Graphic 183" descr="Line arrow: Straight with solid fill">
            <a:hlinkClick xmlns:r="http://schemas.openxmlformats.org/officeDocument/2006/relationships" r:id="rId16" tooltip="Go To Database"/>
            <a:extLst>
              <a:ext uri="{FF2B5EF4-FFF2-40B4-BE49-F238E27FC236}">
                <a16:creationId xmlns:a16="http://schemas.microsoft.com/office/drawing/2014/main" id="{C7145D34-8D06-4D26-A91F-B7E39C3A4D7F}"/>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7541423" flipV="1">
            <a:off x="7244454" y="7107658"/>
            <a:ext cx="185830" cy="183483"/>
          </a:xfrm>
          <a:prstGeom prst="rect">
            <a:avLst/>
          </a:prstGeom>
        </xdr:spPr>
      </xdr:pic>
      <mc:AlternateContent xmlns:mc="http://schemas.openxmlformats.org/markup-compatibility/2006" xmlns:a14="http://schemas.microsoft.com/office/drawing/2010/main">
        <mc:Choice Requires="a14">
          <xdr:graphicFrame macro="">
            <xdr:nvGraphicFramePr>
              <xdr:cNvPr id="185" name="Sale Team 1">
                <a:extLst>
                  <a:ext uri="{FF2B5EF4-FFF2-40B4-BE49-F238E27FC236}">
                    <a16:creationId xmlns:a16="http://schemas.microsoft.com/office/drawing/2014/main" id="{58A648F3-77E2-46FB-AD14-37F862F0BD60}"/>
                  </a:ext>
                </a:extLst>
              </xdr:cNvPr>
              <xdr:cNvGraphicFramePr>
                <a:graphicFrameLocks/>
              </xdr:cNvGraphicFramePr>
            </xdr:nvGraphicFramePr>
            <xdr:xfrm>
              <a:off x="5988773" y="7653358"/>
              <a:ext cx="1500966" cy="1367927"/>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5985957" y="7402784"/>
                <a:ext cx="1500253" cy="1324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86" name="Rectangle: Rounded Corners 185">
            <a:extLst>
              <a:ext uri="{FF2B5EF4-FFF2-40B4-BE49-F238E27FC236}">
                <a16:creationId xmlns:a16="http://schemas.microsoft.com/office/drawing/2014/main" id="{B2E31C57-8289-44AC-94ED-74EF8004E4C5}"/>
              </a:ext>
            </a:extLst>
          </xdr:cNvPr>
          <xdr:cNvSpPr/>
        </xdr:nvSpPr>
        <xdr:spPr>
          <a:xfrm>
            <a:off x="65137" y="6979341"/>
            <a:ext cx="5690462" cy="2194619"/>
          </a:xfrm>
          <a:prstGeom prst="roundRect">
            <a:avLst>
              <a:gd name="adj" fmla="val 5025"/>
            </a:avLst>
          </a:prstGeom>
          <a:solidFill>
            <a:schemeClr val="tx1"/>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87" name="Chart 186">
            <a:extLst>
              <a:ext uri="{FF2B5EF4-FFF2-40B4-BE49-F238E27FC236}">
                <a16:creationId xmlns:a16="http://schemas.microsoft.com/office/drawing/2014/main" id="{00F9A5A6-0C6B-4E9F-A33D-8D746427F933}"/>
              </a:ext>
            </a:extLst>
          </xdr:cNvPr>
          <xdr:cNvGraphicFramePr>
            <a:graphicFrameLocks/>
          </xdr:cNvGraphicFramePr>
        </xdr:nvGraphicFramePr>
        <xdr:xfrm>
          <a:off x="197556" y="7136530"/>
          <a:ext cx="5410687" cy="1994727"/>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188" name="TextBox 187">
            <a:extLst>
              <a:ext uri="{FF2B5EF4-FFF2-40B4-BE49-F238E27FC236}">
                <a16:creationId xmlns:a16="http://schemas.microsoft.com/office/drawing/2014/main" id="{868B66D9-09F7-4151-B64D-475242C144D0}"/>
              </a:ext>
            </a:extLst>
          </xdr:cNvPr>
          <xdr:cNvSpPr txBox="1"/>
        </xdr:nvSpPr>
        <xdr:spPr>
          <a:xfrm>
            <a:off x="186383" y="8770242"/>
            <a:ext cx="2128554" cy="37630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i="0" u="none" strike="noStrike">
                <a:solidFill>
                  <a:schemeClr val="bg1"/>
                </a:solidFill>
                <a:latin typeface="Arial" panose="020B0604020202020204" pitchFamily="34" charset="0"/>
                <a:ea typeface="Calibri"/>
                <a:cs typeface="Arial" panose="020B0604020202020204" pitchFamily="34" charset="0"/>
              </a:rPr>
              <a:t>Training</a:t>
            </a:r>
            <a:r>
              <a:rPr lang="en-IN" sz="1000" b="1" i="0" u="none" strike="noStrike" baseline="0">
                <a:solidFill>
                  <a:schemeClr val="bg1"/>
                </a:solidFill>
                <a:latin typeface="Arial" panose="020B0604020202020204" pitchFamily="34" charset="0"/>
                <a:ea typeface="Calibri"/>
                <a:cs typeface="Arial" panose="020B0604020202020204" pitchFamily="34" charset="0"/>
              </a:rPr>
              <a:t> Models Fees </a:t>
            </a:r>
            <a:r>
              <a:rPr lang="en-IN" sz="900" b="1" i="0" u="none" strike="noStrike" baseline="0">
                <a:solidFill>
                  <a:schemeClr val="bg2">
                    <a:lumMod val="50000"/>
                  </a:schemeClr>
                </a:solidFill>
                <a:latin typeface="Arial" panose="020B0604020202020204" pitchFamily="34" charset="0"/>
                <a:ea typeface="Calibri"/>
                <a:cs typeface="Arial" panose="020B0604020202020204" pitchFamily="34" charset="0"/>
              </a:rPr>
              <a:t>by </a:t>
            </a:r>
            <a:r>
              <a:rPr lang="en-IN" sz="800" b="1" i="0" u="none" strike="noStrike" baseline="0">
                <a:solidFill>
                  <a:schemeClr val="bg2">
                    <a:lumMod val="50000"/>
                  </a:schemeClr>
                </a:solidFill>
                <a:latin typeface="Arial" panose="020B0604020202020204" pitchFamily="34" charset="0"/>
                <a:ea typeface="Calibri"/>
                <a:cs typeface="Arial" panose="020B0604020202020204" pitchFamily="34" charset="0"/>
              </a:rPr>
              <a:t>Consultants</a:t>
            </a:r>
            <a:endParaRPr lang="en-IN" sz="9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graphicFrame macro="">
        <xdr:nvGraphicFramePr>
          <xdr:cNvPr id="189" name="Chart 188">
            <a:extLst>
              <a:ext uri="{FF2B5EF4-FFF2-40B4-BE49-F238E27FC236}">
                <a16:creationId xmlns:a16="http://schemas.microsoft.com/office/drawing/2014/main" id="{B3469B8C-F356-4BF8-B4B3-057E988D7CD3}"/>
              </a:ext>
            </a:extLst>
          </xdr:cNvPr>
          <xdr:cNvGraphicFramePr>
            <a:graphicFrameLocks/>
          </xdr:cNvGraphicFramePr>
        </xdr:nvGraphicFramePr>
        <xdr:xfrm>
          <a:off x="127000" y="2304326"/>
          <a:ext cx="3361159" cy="2468784"/>
        </xdr:xfrm>
        <a:graphic>
          <a:graphicData uri="http://schemas.openxmlformats.org/drawingml/2006/chart">
            <c:chart xmlns:c="http://schemas.openxmlformats.org/drawingml/2006/chart" xmlns:r="http://schemas.openxmlformats.org/officeDocument/2006/relationships" r:id="rId38"/>
          </a:graphicData>
        </a:graphic>
      </xdr:graphicFrame>
      <xdr:graphicFrame macro="">
        <xdr:nvGraphicFramePr>
          <xdr:cNvPr id="199" name="Chart 198">
            <a:extLst>
              <a:ext uri="{FF2B5EF4-FFF2-40B4-BE49-F238E27FC236}">
                <a16:creationId xmlns:a16="http://schemas.microsoft.com/office/drawing/2014/main" id="{A77E99E7-EA70-422F-BDD0-F92652C11D67}"/>
              </a:ext>
            </a:extLst>
          </xdr:cNvPr>
          <xdr:cNvGraphicFramePr>
            <a:graphicFrameLocks/>
          </xdr:cNvGraphicFramePr>
        </xdr:nvGraphicFramePr>
        <xdr:xfrm>
          <a:off x="15311257" y="588381"/>
          <a:ext cx="1596944" cy="1456242"/>
        </xdr:xfrm>
        <a:graphic>
          <a:graphicData uri="http://schemas.openxmlformats.org/drawingml/2006/chart">
            <c:chart xmlns:c="http://schemas.openxmlformats.org/drawingml/2006/chart" xmlns:r="http://schemas.openxmlformats.org/officeDocument/2006/relationships" r:id="rId39"/>
          </a:graphicData>
        </a:graphic>
      </xdr:graphicFrame>
      <xdr:pic>
        <xdr:nvPicPr>
          <xdr:cNvPr id="71" name="Graphic 70" descr="Clock with solid fill">
            <a:extLst>
              <a:ext uri="{FF2B5EF4-FFF2-40B4-BE49-F238E27FC236}">
                <a16:creationId xmlns:a16="http://schemas.microsoft.com/office/drawing/2014/main" id="{DFDBAB43-A735-4C96-8B74-60942511A314}"/>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 uri="{96DAC541-7B7A-43D3-8B79-37D633B846F1}">
                <asvg:svgBlip xmlns:asvg="http://schemas.microsoft.com/office/drawing/2016/SVG/main" r:embed="rId41"/>
              </a:ext>
            </a:extLst>
          </a:blip>
          <a:stretch>
            <a:fillRect/>
          </a:stretch>
        </xdr:blipFill>
        <xdr:spPr>
          <a:xfrm>
            <a:off x="8952132" y="3454983"/>
            <a:ext cx="198000" cy="198000"/>
          </a:xfrm>
          <a:prstGeom prst="rect">
            <a:avLst/>
          </a:prstGeom>
        </xdr:spPr>
      </xdr:pic>
    </xdr:grpSp>
    <xdr:clientData/>
  </xdr:twoCellAnchor>
  <xdr:twoCellAnchor>
    <xdr:from>
      <xdr:col>4</xdr:col>
      <xdr:colOff>944628</xdr:colOff>
      <xdr:row>27</xdr:row>
      <xdr:rowOff>147623</xdr:rowOff>
    </xdr:from>
    <xdr:to>
      <xdr:col>8</xdr:col>
      <xdr:colOff>494915</xdr:colOff>
      <xdr:row>34</xdr:row>
      <xdr:rowOff>136772</xdr:rowOff>
    </xdr:to>
    <xdr:graphicFrame macro="">
      <xdr:nvGraphicFramePr>
        <xdr:cNvPr id="67" name="Chart 66">
          <a:extLst>
            <a:ext uri="{FF2B5EF4-FFF2-40B4-BE49-F238E27FC236}">
              <a16:creationId xmlns:a16="http://schemas.microsoft.com/office/drawing/2014/main" id="{4ED432FC-39D6-4BCB-969D-EB0F70BA3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0.28818</cdr:x>
      <cdr:y>0.34989</cdr:y>
    </cdr:from>
    <cdr:to>
      <cdr:x>0.70804</cdr:x>
      <cdr:y>0.59295</cdr:y>
    </cdr:to>
    <cdr:sp macro="" textlink="Pivot_Tables!AH6">
      <cdr:nvSpPr>
        <cdr:cNvPr id="3" name="TextBox 86">
          <a:extLst xmlns:a="http://schemas.openxmlformats.org/drawingml/2006/main">
            <a:ext uri="{FF2B5EF4-FFF2-40B4-BE49-F238E27FC236}">
              <a16:creationId xmlns:a16="http://schemas.microsoft.com/office/drawing/2014/main" id="{43E40ECB-4370-44EE-AB2B-FE012E930876}"/>
            </a:ext>
          </a:extLst>
        </cdr:cNvPr>
        <cdr:cNvSpPr txBox="1"/>
      </cdr:nvSpPr>
      <cdr:spPr>
        <a:xfrm xmlns:a="http://schemas.openxmlformats.org/drawingml/2006/main">
          <a:off x="294640" y="332740"/>
          <a:ext cx="429260" cy="231140"/>
        </a:xfrm>
        <a:prstGeom xmlns:a="http://schemas.openxmlformats.org/drawingml/2006/main" prst="rect">
          <a:avLst/>
        </a:prstGeom>
        <a:solidFill xmlns:a="http://schemas.openxmlformats.org/drawingml/2006/main">
          <a:schemeClr val="tx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B1B8CD78-4C64-4A16-826A-0F95E52DF7B7}" type="TxLink">
            <a:rPr lang="en-US" sz="1100" b="0" i="0" u="none" strike="noStrike">
              <a:solidFill>
                <a:schemeClr val="bg1"/>
              </a:solidFill>
              <a:latin typeface="Calibri"/>
              <a:ea typeface="Calibri"/>
              <a:cs typeface="Calibri"/>
            </a:rPr>
            <a:pPr algn="l"/>
            <a:t>75%</a:t>
          </a:fld>
          <a:endParaRPr lang="en-IN" sz="700" b="1">
            <a:solidFill>
              <a:schemeClr val="bg1"/>
            </a:solidFill>
            <a:latin typeface="Abadi" panose="020B0604020104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0.73133</cdr:x>
      <cdr:y>0.02996</cdr:y>
    </cdr:from>
    <cdr:to>
      <cdr:x>0.9749</cdr:x>
      <cdr:y>0.24715</cdr:y>
    </cdr:to>
    <cdr:grpSp>
      <cdr:nvGrpSpPr>
        <cdr:cNvPr id="2" name="Group 1">
          <a:extLst xmlns:a="http://schemas.openxmlformats.org/drawingml/2006/main">
            <a:ext uri="{FF2B5EF4-FFF2-40B4-BE49-F238E27FC236}">
              <a16:creationId xmlns:a16="http://schemas.microsoft.com/office/drawing/2014/main" id="{6A3FB197-DD4C-C683-BAA5-353CD6AE8013}"/>
            </a:ext>
          </a:extLst>
        </cdr:cNvPr>
        <cdr:cNvGrpSpPr/>
      </cdr:nvGrpSpPr>
      <cdr:grpSpPr>
        <a:xfrm xmlns:a="http://schemas.openxmlformats.org/drawingml/2006/main">
          <a:off x="4022948" y="64929"/>
          <a:ext cx="1339846" cy="470694"/>
          <a:chOff x="9256" y="0"/>
          <a:chExt cx="834860" cy="749834"/>
        </a:xfrm>
        <a:solidFill xmlns:a="http://schemas.openxmlformats.org/drawingml/2006/main">
          <a:srgbClr val="434343"/>
        </a:solidFill>
      </cdr:grpSpPr>
      <cdr:sp macro="" textlink="">
        <cdr:nvSpPr>
          <cdr:cNvPr id="3" name="Rectangle: Rounded Corners 2">
            <a:extLst xmlns:a="http://schemas.openxmlformats.org/drawingml/2006/main">
              <a:ext uri="{FF2B5EF4-FFF2-40B4-BE49-F238E27FC236}">
                <a16:creationId xmlns:a16="http://schemas.microsoft.com/office/drawing/2014/main" id="{BE7A93B3-989C-57D1-EA58-5FCC8CA9B7EF}"/>
              </a:ext>
            </a:extLst>
          </cdr:cNvPr>
          <cdr:cNvSpPr/>
        </cdr:nvSpPr>
        <cdr:spPr>
          <a:xfrm xmlns:a="http://schemas.openxmlformats.org/drawingml/2006/main">
            <a:off x="16528" y="16565"/>
            <a:ext cx="827588" cy="733269"/>
          </a:xfrm>
          <a:prstGeom xmlns:a="http://schemas.openxmlformats.org/drawingml/2006/main" prst="roundRect">
            <a:avLst/>
          </a:prstGeom>
          <a:grp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b"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700">
                <a:solidFill>
                  <a:srgbClr val="FA6F8B"/>
                </a:solidFill>
              </a:rPr>
              <a:t>                      </a:t>
            </a:r>
            <a:r>
              <a:rPr lang="en-IN" sz="700" baseline="0">
                <a:solidFill>
                  <a:srgbClr val="FA6F8B"/>
                </a:solidFill>
              </a:rPr>
              <a:t> </a:t>
            </a:r>
            <a:r>
              <a:rPr lang="en-IN" sz="900">
                <a:solidFill>
                  <a:srgbClr val="FA6F8B"/>
                </a:solidFill>
              </a:rPr>
              <a:t>          </a:t>
            </a:r>
            <a:endParaRPr lang="en-IN" sz="700">
              <a:solidFill>
                <a:srgbClr val="FA6F8B"/>
              </a:solidFill>
            </a:endParaRPr>
          </a:p>
        </cdr:txBody>
      </cdr:sp>
      <cdr:sp macro="" textlink="">
        <cdr:nvSpPr>
          <cdr:cNvPr id="4" name="Rectangle: Rounded Corners 3">
            <a:extLst xmlns:a="http://schemas.openxmlformats.org/drawingml/2006/main">
              <a:ext uri="{FF2B5EF4-FFF2-40B4-BE49-F238E27FC236}">
                <a16:creationId xmlns:a16="http://schemas.microsoft.com/office/drawing/2014/main" id="{A5035A18-CC79-46D7-AA19-9C6067B58FE4}"/>
              </a:ext>
            </a:extLst>
          </cdr:cNvPr>
          <cdr:cNvSpPr/>
        </cdr:nvSpPr>
        <cdr:spPr>
          <a:xfrm xmlns:a="http://schemas.openxmlformats.org/drawingml/2006/main">
            <a:off x="9256" y="0"/>
            <a:ext cx="226330" cy="726038"/>
          </a:xfrm>
          <a:prstGeom xmlns:a="http://schemas.openxmlformats.org/drawingml/2006/main" prst="roundRect">
            <a:avLst/>
          </a:prstGeom>
          <a:grp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DA270794-5CC7-4F99-856A-B20CD63FD1BA}" type="TxLink">
              <a:rPr lang="en-US" sz="2400" b="0" i="0" u="none" strike="noStrike">
                <a:solidFill>
                  <a:schemeClr val="bg1"/>
                </a:solidFill>
                <a:latin typeface="Calibri"/>
                <a:ea typeface="Calibri"/>
                <a:cs typeface="Calibri"/>
              </a:rPr>
              <a:pPr algn="ctr"/>
              <a:t>5</a:t>
            </a:fld>
            <a:endParaRPr lang="en-IN" sz="1600">
              <a:solidFill>
                <a:schemeClr val="bg1"/>
              </a:solidFill>
            </a:endParaRPr>
          </a:p>
        </cdr:txBody>
      </cdr:sp>
    </cdr:grpSp>
  </cdr:relSizeAnchor>
  <cdr:relSizeAnchor xmlns:cdr="http://schemas.openxmlformats.org/drawingml/2006/chartDrawing">
    <cdr:from>
      <cdr:x>0.80446</cdr:x>
      <cdr:y>0.05203</cdr:y>
    </cdr:from>
    <cdr:to>
      <cdr:x>0.80446</cdr:x>
      <cdr:y>0.22981</cdr:y>
    </cdr:to>
    <cdr:cxnSp macro="">
      <cdr:nvCxnSpPr>
        <cdr:cNvPr id="6" name="Straight Connector 5">
          <a:extLst xmlns:a="http://schemas.openxmlformats.org/drawingml/2006/main">
            <a:ext uri="{FF2B5EF4-FFF2-40B4-BE49-F238E27FC236}">
              <a16:creationId xmlns:a16="http://schemas.microsoft.com/office/drawing/2014/main" id="{A567269F-FF0A-034C-9A0F-7170C5005515}"/>
            </a:ext>
          </a:extLst>
        </cdr:cNvPr>
        <cdr:cNvCxnSpPr/>
      </cdr:nvCxnSpPr>
      <cdr:spPr>
        <a:xfrm xmlns:a="http://schemas.openxmlformats.org/drawingml/2006/main">
          <a:off x="4358640" y="91440"/>
          <a:ext cx="0" cy="312420"/>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0.1386</cdr:x>
      <cdr:y>0.07632</cdr:y>
    </cdr:from>
    <cdr:to>
      <cdr:x>0.84633</cdr:x>
      <cdr:y>0.23355</cdr:y>
    </cdr:to>
    <cdr:sp macro="" textlink="">
      <cdr:nvSpPr>
        <cdr:cNvPr id="3" name="TextBox 79">
          <a:extLst xmlns:a="http://schemas.openxmlformats.org/drawingml/2006/main">
            <a:ext uri="{FF2B5EF4-FFF2-40B4-BE49-F238E27FC236}">
              <a16:creationId xmlns:a16="http://schemas.microsoft.com/office/drawing/2014/main" id="{E1018B46-4229-43FC-AD6A-921DEF83D924}"/>
            </a:ext>
          </a:extLst>
        </cdr:cNvPr>
        <cdr:cNvSpPr txBox="1"/>
      </cdr:nvSpPr>
      <cdr:spPr>
        <a:xfrm xmlns:a="http://schemas.openxmlformats.org/drawingml/2006/main">
          <a:off x="532780" y="153246"/>
          <a:ext cx="2720605" cy="315708"/>
        </a:xfrm>
        <a:prstGeom xmlns:a="http://schemas.openxmlformats.org/drawingml/2006/main" prst="rect">
          <a:avLst/>
        </a:prstGeom>
        <a:solidFill xmlns:a="http://schemas.openxmlformats.org/drawingml/2006/main">
          <a:schemeClr val="tx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r>
            <a:rPr lang="en-IN" sz="1000" b="1" i="0" u="none" strike="noStrike">
              <a:solidFill>
                <a:schemeClr val="bg1">
                  <a:lumMod val="65000"/>
                </a:schemeClr>
              </a:solidFill>
              <a:latin typeface="Arial" panose="020B0604020202020204" pitchFamily="34" charset="0"/>
              <a:ea typeface="Calibri"/>
              <a:cs typeface="Arial" panose="020B0604020202020204" pitchFamily="34" charset="0"/>
            </a:rPr>
            <a:t>Training Models Fees</a:t>
          </a:r>
          <a:r>
            <a:rPr lang="en-IN" sz="1000" b="1" i="0" u="none" strike="noStrike">
              <a:solidFill>
                <a:schemeClr val="bg2">
                  <a:lumMod val="50000"/>
                </a:schemeClr>
              </a:solidFill>
              <a:latin typeface="Arial" panose="020B0604020202020204" pitchFamily="34" charset="0"/>
              <a:ea typeface="Calibri"/>
              <a:cs typeface="Arial" panose="020B0604020202020204" pitchFamily="34" charset="0"/>
            </a:rPr>
            <a:t> </a:t>
          </a:r>
          <a:r>
            <a:rPr lang="en-IN" sz="1050" b="1" i="0" u="none" strike="noStrike">
              <a:solidFill>
                <a:schemeClr val="bg1"/>
              </a:solidFill>
              <a:latin typeface="Arial" panose="020B0604020202020204" pitchFamily="34" charset="0"/>
              <a:ea typeface="Calibri"/>
              <a:cs typeface="Arial" panose="020B0604020202020204" pitchFamily="34" charset="0"/>
            </a:rPr>
            <a:t>by Sales Team</a:t>
          </a:r>
          <a:endParaRPr lang="en-IN" sz="1000" b="1" i="0" u="none" strike="noStrike">
            <a:solidFill>
              <a:schemeClr val="bg1"/>
            </a:solidFill>
            <a:latin typeface="Arial" panose="020B0604020202020204" pitchFamily="34" charset="0"/>
            <a:ea typeface="Calibri"/>
            <a:cs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0.37403</cdr:x>
      <cdr:y>0.41992</cdr:y>
    </cdr:from>
    <cdr:to>
      <cdr:x>0.37403</cdr:x>
      <cdr:y>0.41992</cdr:y>
    </cdr:to>
    <cdr:grpSp>
      <cdr:nvGrpSpPr>
        <cdr:cNvPr id="3" name="Group 2">
          <a:extLst xmlns:a="http://schemas.openxmlformats.org/drawingml/2006/main">
            <a:ext uri="{FF2B5EF4-FFF2-40B4-BE49-F238E27FC236}">
              <a16:creationId xmlns:a16="http://schemas.microsoft.com/office/drawing/2014/main" id="{6DDB1ABD-72A0-8675-2A53-98A4290662C9}"/>
            </a:ext>
          </a:extLst>
        </cdr:cNvPr>
        <cdr:cNvGrpSpPr/>
      </cdr:nvGrpSpPr>
      <cdr:grpSpPr>
        <a:xfrm xmlns:a="http://schemas.openxmlformats.org/drawingml/2006/main">
          <a:off x="1257175" y="1036692"/>
          <a:ext cx="0" cy="0"/>
          <a:chOff x="1257175" y="1036692"/>
          <a:chExt cx="0" cy="0"/>
        </a:xfrm>
      </cdr:grpSpPr>
    </cdr:grpSp>
  </cdr:relSizeAnchor>
  <cdr:relSizeAnchor xmlns:cdr="http://schemas.openxmlformats.org/drawingml/2006/chartDrawing">
    <cdr:from>
      <cdr:x>0.45316</cdr:x>
      <cdr:y>0.38802</cdr:y>
    </cdr:from>
    <cdr:to>
      <cdr:x>0.56199</cdr:x>
      <cdr:y>0.52078</cdr:y>
    </cdr:to>
    <cdr:sp macro="" textlink="">
      <cdr:nvSpPr>
        <cdr:cNvPr id="7" name="Oval 6">
          <a:extLst xmlns:a="http://schemas.openxmlformats.org/drawingml/2006/main">
            <a:ext uri="{FF2B5EF4-FFF2-40B4-BE49-F238E27FC236}">
              <a16:creationId xmlns:a16="http://schemas.microsoft.com/office/drawing/2014/main" id="{53C1AD4C-B6EA-66BC-CFC9-0EEF43FA0937}"/>
            </a:ext>
          </a:extLst>
        </cdr:cNvPr>
        <cdr:cNvSpPr/>
      </cdr:nvSpPr>
      <cdr:spPr>
        <a:xfrm xmlns:a="http://schemas.openxmlformats.org/drawingml/2006/main">
          <a:off x="1523149" y="957930"/>
          <a:ext cx="365776" cy="327756"/>
        </a:xfrm>
        <a:prstGeom xmlns:a="http://schemas.openxmlformats.org/drawingml/2006/main" prst="ellipse">
          <a:avLst/>
        </a:prstGeom>
        <a:solidFill xmlns:a="http://schemas.openxmlformats.org/drawingml/2006/main">
          <a:srgbClr val="F1F0F5"/>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0.34676</cdr:x>
      <cdr:y>0.55519</cdr:y>
    </cdr:from>
    <cdr:to>
      <cdr:x>0.66538</cdr:x>
      <cdr:y>0.67533</cdr:y>
    </cdr:to>
    <cdr:sp macro="" textlink="">
      <cdr:nvSpPr>
        <cdr:cNvPr id="9" name="TextBox 33">
          <a:extLst xmlns:a="http://schemas.openxmlformats.org/drawingml/2006/main">
            <a:ext uri="{FF2B5EF4-FFF2-40B4-BE49-F238E27FC236}">
              <a16:creationId xmlns:a16="http://schemas.microsoft.com/office/drawing/2014/main" id="{66A85C53-ACEC-D60B-E1CD-EC38F0AE4BB0}"/>
            </a:ext>
          </a:extLst>
        </cdr:cNvPr>
        <cdr:cNvSpPr txBox="1"/>
      </cdr:nvSpPr>
      <cdr:spPr>
        <a:xfrm xmlns:a="http://schemas.openxmlformats.org/drawingml/2006/main">
          <a:off x="1165508" y="1370635"/>
          <a:ext cx="1070940" cy="29660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b"/>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endParaRPr lang="en-IN" sz="800" b="1" i="0" u="none" strike="noStrike">
            <a:solidFill>
              <a:schemeClr val="bg1"/>
            </a:solidFill>
            <a:latin typeface="Arial" panose="020B0604020202020204" pitchFamily="34" charset="0"/>
            <a:ea typeface="Calibri"/>
            <a:cs typeface="Arial" panose="020B0604020202020204" pitchFamily="34" charset="0"/>
          </a:endParaRPr>
        </a:p>
        <a:p xmlns:a="http://schemas.openxmlformats.org/drawingml/2006/main">
          <a:pPr marL="0" indent="0" algn="ctr"/>
          <a:r>
            <a:rPr lang="en-IN" sz="1000" b="1" i="0" u="none" strike="noStrike">
              <a:solidFill>
                <a:schemeClr val="bg1"/>
              </a:solidFill>
              <a:latin typeface="Arial" panose="020B0604020202020204" pitchFamily="34" charset="0"/>
              <a:ea typeface="Calibri"/>
              <a:cs typeface="Arial" panose="020B0604020202020204" pitchFamily="34" charset="0"/>
            </a:rPr>
            <a:t>Paid</a:t>
          </a:r>
          <a:r>
            <a:rPr lang="en-IN" sz="1000" b="1" i="0" u="none" strike="noStrike" baseline="0">
              <a:solidFill>
                <a:schemeClr val="bg1"/>
              </a:solidFill>
              <a:latin typeface="Arial" panose="020B0604020202020204" pitchFamily="34" charset="0"/>
              <a:ea typeface="Calibri"/>
              <a:cs typeface="Arial" panose="020B0604020202020204" pitchFamily="34" charset="0"/>
            </a:rPr>
            <a:t> </a:t>
          </a:r>
          <a:r>
            <a:rPr lang="en-IN" sz="900" b="1" i="0" u="none" strike="noStrike" baseline="0">
              <a:solidFill>
                <a:schemeClr val="bg1"/>
              </a:solidFill>
              <a:latin typeface="Arial" panose="020B0604020202020204" pitchFamily="34" charset="0"/>
              <a:ea typeface="Calibri"/>
              <a:cs typeface="Arial" panose="020B0604020202020204" pitchFamily="34" charset="0"/>
            </a:rPr>
            <a:t>Advertisement</a:t>
          </a:r>
          <a:endParaRPr lang="en-IN" sz="1000" b="1" i="0" u="none" strike="noStrike">
            <a:solidFill>
              <a:schemeClr val="bg1"/>
            </a:solidFill>
            <a:latin typeface="Arial" panose="020B0604020202020204" pitchFamily="34" charset="0"/>
            <a:ea typeface="Calibri"/>
            <a:cs typeface="Arial" panose="020B0604020202020204" pitchFamily="34" charset="0"/>
          </a:endParaRPr>
        </a:p>
      </cdr:txBody>
    </cdr:sp>
  </cdr:relSizeAnchor>
  <cdr:relSizeAnchor xmlns:cdr="http://schemas.openxmlformats.org/drawingml/2006/chartDrawing">
    <cdr:from>
      <cdr:x>0.47046</cdr:x>
      <cdr:y>0.40281</cdr:y>
    </cdr:from>
    <cdr:to>
      <cdr:x>0.54416</cdr:x>
      <cdr:y>0.51326</cdr:y>
    </cdr:to>
    <cdr:pic>
      <cdr:nvPicPr>
        <cdr:cNvPr id="2" name="Picture 1">
          <a:extLst xmlns:a="http://schemas.openxmlformats.org/drawingml/2006/main">
            <a:ext uri="{FF2B5EF4-FFF2-40B4-BE49-F238E27FC236}">
              <a16:creationId xmlns:a16="http://schemas.microsoft.com/office/drawing/2014/main" id="{084CF308-E9D3-771B-5005-4C34CBC788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xmlns:a="http://schemas.openxmlformats.org/drawingml/2006/main">
          <a:fillRect/>
        </a:stretch>
      </cdr:blipFill>
      <cdr:spPr>
        <a:xfrm xmlns:a="http://schemas.openxmlformats.org/drawingml/2006/main">
          <a:off x="1581288" y="994459"/>
          <a:ext cx="247711" cy="272662"/>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86590</xdr:colOff>
      <xdr:row>0</xdr:row>
      <xdr:rowOff>83820</xdr:rowOff>
    </xdr:from>
    <xdr:to>
      <xdr:col>1</xdr:col>
      <xdr:colOff>628650</xdr:colOff>
      <xdr:row>10</xdr:row>
      <xdr:rowOff>114300</xdr:rowOff>
    </xdr:to>
    <xdr:sp macro="" textlink="">
      <xdr:nvSpPr>
        <xdr:cNvPr id="3" name="Rectangle: Rounded Corners 2">
          <a:extLst>
            <a:ext uri="{FF2B5EF4-FFF2-40B4-BE49-F238E27FC236}">
              <a16:creationId xmlns:a16="http://schemas.microsoft.com/office/drawing/2014/main" id="{AF152153-657B-2F2D-ADA2-57DE2DB5B70F}"/>
            </a:ext>
          </a:extLst>
        </xdr:cNvPr>
        <xdr:cNvSpPr/>
      </xdr:nvSpPr>
      <xdr:spPr>
        <a:xfrm>
          <a:off x="86590" y="83820"/>
          <a:ext cx="1208810" cy="2030730"/>
        </a:xfrm>
        <a:prstGeom prst="roundRect">
          <a:avLst>
            <a:gd name="adj" fmla="val 7761"/>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77932</xdr:colOff>
      <xdr:row>5</xdr:row>
      <xdr:rowOff>121920</xdr:rowOff>
    </xdr:from>
    <xdr:to>
      <xdr:col>1</xdr:col>
      <xdr:colOff>586740</xdr:colOff>
      <xdr:row>10</xdr:row>
      <xdr:rowOff>0</xdr:rowOff>
    </xdr:to>
    <xdr:sp macro="" textlink="">
      <xdr:nvSpPr>
        <xdr:cNvPr id="4" name="TextBox 3">
          <a:extLst>
            <a:ext uri="{FF2B5EF4-FFF2-40B4-BE49-F238E27FC236}">
              <a16:creationId xmlns:a16="http://schemas.microsoft.com/office/drawing/2014/main" id="{3FFCAEDF-5E72-115D-6CB4-6644C2E7A926}"/>
            </a:ext>
          </a:extLst>
        </xdr:cNvPr>
        <xdr:cNvSpPr txBox="1"/>
      </xdr:nvSpPr>
      <xdr:spPr>
        <a:xfrm>
          <a:off x="77932" y="1117715"/>
          <a:ext cx="1175558" cy="8738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FA6F8B"/>
              </a:solidFill>
              <a:latin typeface="Abadi" panose="020B0604020104020204" pitchFamily="34" charset="0"/>
            </a:rPr>
            <a:t>HiFive </a:t>
          </a:r>
        </a:p>
        <a:p>
          <a:pPr algn="ctr"/>
          <a:r>
            <a:rPr lang="en-IN" sz="1050" b="1">
              <a:latin typeface="+mn-lt"/>
            </a:rPr>
            <a:t>Sales Performance Metrics </a:t>
          </a:r>
        </a:p>
        <a:p>
          <a:pPr algn="ctr"/>
          <a:r>
            <a:rPr lang="en-IN" sz="900" b="0">
              <a:solidFill>
                <a:schemeClr val="bg1">
                  <a:lumMod val="65000"/>
                </a:schemeClr>
              </a:solidFill>
              <a:latin typeface="+mn-lt"/>
            </a:rPr>
            <a:t>2023</a:t>
          </a:r>
          <a:endParaRPr lang="en-IN" sz="1100" b="0">
            <a:solidFill>
              <a:schemeClr val="bg1">
                <a:lumMod val="65000"/>
              </a:schemeClr>
            </a:solidFill>
            <a:latin typeface="+mn-lt"/>
          </a:endParaRPr>
        </a:p>
      </xdr:txBody>
    </xdr:sp>
    <xdr:clientData/>
  </xdr:twoCellAnchor>
  <xdr:twoCellAnchor editAs="oneCell">
    <xdr:from>
      <xdr:col>0</xdr:col>
      <xdr:colOff>220980</xdr:colOff>
      <xdr:row>0</xdr:row>
      <xdr:rowOff>144780</xdr:rowOff>
    </xdr:from>
    <xdr:to>
      <xdr:col>1</xdr:col>
      <xdr:colOff>464820</xdr:colOff>
      <xdr:row>5</xdr:row>
      <xdr:rowOff>68580</xdr:rowOff>
    </xdr:to>
    <xdr:pic>
      <xdr:nvPicPr>
        <xdr:cNvPr id="13" name="Graphic 12" descr="Atom with solid fill">
          <a:extLst>
            <a:ext uri="{FF2B5EF4-FFF2-40B4-BE49-F238E27FC236}">
              <a16:creationId xmlns:a16="http://schemas.microsoft.com/office/drawing/2014/main" id="{961600F7-DEC3-E278-6B4F-F268D88DDC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220980" y="144780"/>
          <a:ext cx="914400" cy="914400"/>
        </a:xfrm>
        <a:prstGeom prst="rect">
          <a:avLst/>
        </a:prstGeom>
      </xdr:spPr>
    </xdr:pic>
    <xdr:clientData/>
  </xdr:twoCellAnchor>
  <xdr:twoCellAnchor>
    <xdr:from>
      <xdr:col>2</xdr:col>
      <xdr:colOff>47625</xdr:colOff>
      <xdr:row>0</xdr:row>
      <xdr:rowOff>83820</xdr:rowOff>
    </xdr:from>
    <xdr:to>
      <xdr:col>4</xdr:col>
      <xdr:colOff>705231</xdr:colOff>
      <xdr:row>10</xdr:row>
      <xdr:rowOff>114300</xdr:rowOff>
    </xdr:to>
    <xdr:sp macro="" textlink="">
      <xdr:nvSpPr>
        <xdr:cNvPr id="2" name="Rectangle: Rounded Corners 1">
          <a:extLst>
            <a:ext uri="{FF2B5EF4-FFF2-40B4-BE49-F238E27FC236}">
              <a16:creationId xmlns:a16="http://schemas.microsoft.com/office/drawing/2014/main" id="{C5FD28B0-3D76-46D6-8D4A-A6917A7372FE}"/>
            </a:ext>
          </a:extLst>
        </xdr:cNvPr>
        <xdr:cNvSpPr/>
      </xdr:nvSpPr>
      <xdr:spPr>
        <a:xfrm>
          <a:off x="1381125" y="83820"/>
          <a:ext cx="1991106" cy="2030730"/>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72390</xdr:colOff>
      <xdr:row>0</xdr:row>
      <xdr:rowOff>160020</xdr:rowOff>
    </xdr:from>
    <xdr:to>
      <xdr:col>4</xdr:col>
      <xdr:colOff>689610</xdr:colOff>
      <xdr:row>2</xdr:row>
      <xdr:rowOff>129540</xdr:rowOff>
    </xdr:to>
    <xdr:sp macro="" textlink="">
      <xdr:nvSpPr>
        <xdr:cNvPr id="8" name="TextBox 7">
          <a:extLst>
            <a:ext uri="{FF2B5EF4-FFF2-40B4-BE49-F238E27FC236}">
              <a16:creationId xmlns:a16="http://schemas.microsoft.com/office/drawing/2014/main" id="{76A06D3B-A542-49DA-8E53-AB10969CCA0A}"/>
            </a:ext>
          </a:extLst>
        </xdr:cNvPr>
        <xdr:cNvSpPr txBox="1"/>
      </xdr:nvSpPr>
      <xdr:spPr>
        <a:xfrm>
          <a:off x="1405890" y="160020"/>
          <a:ext cx="1950720" cy="369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bg1">
                  <a:lumMod val="65000"/>
                </a:schemeClr>
              </a:solidFill>
              <a:latin typeface="Abadi" panose="020B0604020104020204" pitchFamily="34" charset="0"/>
            </a:rPr>
            <a:t>        Total Earnings</a:t>
          </a:r>
        </a:p>
      </xdr:txBody>
    </xdr:sp>
    <xdr:clientData/>
  </xdr:twoCellAnchor>
  <xdr:twoCellAnchor>
    <xdr:from>
      <xdr:col>2</xdr:col>
      <xdr:colOff>66675</xdr:colOff>
      <xdr:row>2</xdr:row>
      <xdr:rowOff>129540</xdr:rowOff>
    </xdr:from>
    <xdr:to>
      <xdr:col>4</xdr:col>
      <xdr:colOff>668655</xdr:colOff>
      <xdr:row>4</xdr:row>
      <xdr:rowOff>99060</xdr:rowOff>
    </xdr:to>
    <xdr:sp macro="" textlink="Pivot_Tables!B5">
      <xdr:nvSpPr>
        <xdr:cNvPr id="9" name="TextBox 8">
          <a:extLst>
            <a:ext uri="{FF2B5EF4-FFF2-40B4-BE49-F238E27FC236}">
              <a16:creationId xmlns:a16="http://schemas.microsoft.com/office/drawing/2014/main" id="{8B26CD14-25C7-4F0F-B425-B09BCD685A73}"/>
            </a:ext>
          </a:extLst>
        </xdr:cNvPr>
        <xdr:cNvSpPr txBox="1"/>
      </xdr:nvSpPr>
      <xdr:spPr>
        <a:xfrm>
          <a:off x="1400175" y="529590"/>
          <a:ext cx="1935480" cy="369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40098F-524B-43AD-ADA0-D7E527092B29}" type="TxLink">
            <a:rPr lang="en-US" sz="2000" b="0" i="0" u="none" strike="noStrike">
              <a:solidFill>
                <a:srgbClr val="000000"/>
              </a:solidFill>
              <a:latin typeface="Calibri"/>
              <a:ea typeface="Calibri"/>
              <a:cs typeface="Calibri"/>
            </a:rPr>
            <a:pPr algn="ctr"/>
            <a:t>15,99,00,00,000</a:t>
          </a:fld>
          <a:endParaRPr lang="en-IN" sz="2000" b="1">
            <a:solidFill>
              <a:schemeClr val="bg1">
                <a:lumMod val="65000"/>
              </a:schemeClr>
            </a:solidFill>
            <a:latin typeface="Abadi" panose="020B0604020104020204" pitchFamily="34" charset="0"/>
          </a:endParaRPr>
        </a:p>
      </xdr:txBody>
    </xdr:sp>
    <xdr:clientData/>
  </xdr:twoCellAnchor>
  <xdr:twoCellAnchor>
    <xdr:from>
      <xdr:col>2</xdr:col>
      <xdr:colOff>70485</xdr:colOff>
      <xdr:row>4</xdr:row>
      <xdr:rowOff>30480</xdr:rowOff>
    </xdr:from>
    <xdr:to>
      <xdr:col>4</xdr:col>
      <xdr:colOff>680085</xdr:colOff>
      <xdr:row>5</xdr:row>
      <xdr:rowOff>83820</xdr:rowOff>
    </xdr:to>
    <xdr:sp macro="" textlink="">
      <xdr:nvSpPr>
        <xdr:cNvPr id="10" name="TextBox 9">
          <a:extLst>
            <a:ext uri="{FF2B5EF4-FFF2-40B4-BE49-F238E27FC236}">
              <a16:creationId xmlns:a16="http://schemas.microsoft.com/office/drawing/2014/main" id="{078A1FB2-082B-44D9-9202-942D5D05C858}"/>
            </a:ext>
          </a:extLst>
        </xdr:cNvPr>
        <xdr:cNvSpPr txBox="1"/>
      </xdr:nvSpPr>
      <xdr:spPr>
        <a:xfrm>
          <a:off x="1403985" y="830580"/>
          <a:ext cx="1943100" cy="2533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solidFill>
                <a:schemeClr val="bg1">
                  <a:lumMod val="65000"/>
                </a:schemeClr>
              </a:solidFill>
              <a:latin typeface="Arial" panose="020B0604020202020204" pitchFamily="34" charset="0"/>
              <a:cs typeface="Arial" panose="020B0604020202020204" pitchFamily="34" charset="0"/>
            </a:rPr>
            <a:t>  Egyptian</a:t>
          </a:r>
          <a:r>
            <a:rPr lang="en-IN" sz="900" b="1" baseline="0">
              <a:solidFill>
                <a:schemeClr val="bg1">
                  <a:lumMod val="65000"/>
                </a:schemeClr>
              </a:solidFill>
              <a:latin typeface="Arial" panose="020B0604020202020204" pitchFamily="34" charset="0"/>
              <a:cs typeface="Arial" panose="020B0604020202020204" pitchFamily="34" charset="0"/>
            </a:rPr>
            <a:t> Pounds</a:t>
          </a:r>
          <a:endParaRPr lang="en-IN" sz="9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4</xdr:col>
      <xdr:colOff>327660</xdr:colOff>
      <xdr:row>2</xdr:row>
      <xdr:rowOff>45720</xdr:rowOff>
    </xdr:from>
    <xdr:to>
      <xdr:col>4</xdr:col>
      <xdr:colOff>455676</xdr:colOff>
      <xdr:row>2</xdr:row>
      <xdr:rowOff>109728</xdr:rowOff>
    </xdr:to>
    <xdr:sp macro="" textlink="">
      <xdr:nvSpPr>
        <xdr:cNvPr id="11" name="Isosceles Triangle 10">
          <a:extLst>
            <a:ext uri="{FF2B5EF4-FFF2-40B4-BE49-F238E27FC236}">
              <a16:creationId xmlns:a16="http://schemas.microsoft.com/office/drawing/2014/main" id="{EF8A9E1A-71A4-DD2C-A8F4-1A3A86A414A9}"/>
            </a:ext>
          </a:extLst>
        </xdr:cNvPr>
        <xdr:cNvSpPr/>
      </xdr:nvSpPr>
      <xdr:spPr>
        <a:xfrm>
          <a:off x="3009900" y="441960"/>
          <a:ext cx="128016" cy="64008"/>
        </a:xfrm>
        <a:prstGeom prst="triangle">
          <a:avLst/>
        </a:prstGeom>
        <a:solidFill>
          <a:srgbClr val="00B62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106680</xdr:colOff>
      <xdr:row>0</xdr:row>
      <xdr:rowOff>190500</xdr:rowOff>
    </xdr:from>
    <xdr:to>
      <xdr:col>2</xdr:col>
      <xdr:colOff>441960</xdr:colOff>
      <xdr:row>2</xdr:row>
      <xdr:rowOff>129540</xdr:rowOff>
    </xdr:to>
    <xdr:pic>
      <xdr:nvPicPr>
        <xdr:cNvPr id="14" name="Picture 13">
          <a:extLst>
            <a:ext uri="{FF2B5EF4-FFF2-40B4-BE49-F238E27FC236}">
              <a16:creationId xmlns:a16="http://schemas.microsoft.com/office/drawing/2014/main" id="{C1CC7B80-28E9-1850-BB36-F93FE2E34C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440180" y="190500"/>
          <a:ext cx="335280" cy="339090"/>
        </a:xfrm>
        <a:prstGeom prst="rect">
          <a:avLst/>
        </a:prstGeom>
      </xdr:spPr>
    </xdr:pic>
    <xdr:clientData/>
  </xdr:twoCellAnchor>
  <xdr:twoCellAnchor>
    <xdr:from>
      <xdr:col>2</xdr:col>
      <xdr:colOff>167640</xdr:colOff>
      <xdr:row>5</xdr:row>
      <xdr:rowOff>131445</xdr:rowOff>
    </xdr:from>
    <xdr:to>
      <xdr:col>4</xdr:col>
      <xdr:colOff>434340</xdr:colOff>
      <xdr:row>5</xdr:row>
      <xdr:rowOff>139065</xdr:rowOff>
    </xdr:to>
    <xdr:cxnSp macro="">
      <xdr:nvCxnSpPr>
        <xdr:cNvPr id="16" name="Straight Connector 15">
          <a:extLst>
            <a:ext uri="{FF2B5EF4-FFF2-40B4-BE49-F238E27FC236}">
              <a16:creationId xmlns:a16="http://schemas.microsoft.com/office/drawing/2014/main" id="{9D5701D4-08A3-71B5-6BB9-7F7F38C88876}"/>
            </a:ext>
          </a:extLst>
        </xdr:cNvPr>
        <xdr:cNvCxnSpPr/>
      </xdr:nvCxnSpPr>
      <xdr:spPr>
        <a:xfrm flipV="1">
          <a:off x="1501140" y="1131570"/>
          <a:ext cx="1600200" cy="762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5</xdr:row>
      <xdr:rowOff>152400</xdr:rowOff>
    </xdr:from>
    <xdr:to>
      <xdr:col>4</xdr:col>
      <xdr:colOff>624840</xdr:colOff>
      <xdr:row>7</xdr:row>
      <xdr:rowOff>121920</xdr:rowOff>
    </xdr:to>
    <xdr:sp macro="" textlink="">
      <xdr:nvSpPr>
        <xdr:cNvPr id="37" name="TextBox 36">
          <a:extLst>
            <a:ext uri="{FF2B5EF4-FFF2-40B4-BE49-F238E27FC236}">
              <a16:creationId xmlns:a16="http://schemas.microsoft.com/office/drawing/2014/main" id="{40E04F4A-7233-4ADD-B140-C7F8A328BCCD}"/>
            </a:ext>
          </a:extLst>
        </xdr:cNvPr>
        <xdr:cNvSpPr txBox="1"/>
      </xdr:nvSpPr>
      <xdr:spPr>
        <a:xfrm>
          <a:off x="1371600" y="1152525"/>
          <a:ext cx="1920240" cy="369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bg1">
                  <a:lumMod val="65000"/>
                </a:schemeClr>
              </a:solidFill>
              <a:latin typeface="Abadi" panose="020B0604020104020204" pitchFamily="34" charset="0"/>
            </a:rPr>
            <a:t>  Total</a:t>
          </a:r>
          <a:r>
            <a:rPr lang="en-IN" sz="1200" b="1" baseline="0">
              <a:solidFill>
                <a:schemeClr val="bg1">
                  <a:lumMod val="65000"/>
                </a:schemeClr>
              </a:solidFill>
              <a:latin typeface="Abadi" panose="020B0604020104020204" pitchFamily="34" charset="0"/>
            </a:rPr>
            <a:t> Paid Calls</a:t>
          </a:r>
          <a:endParaRPr lang="en-IN" sz="1200" b="1">
            <a:solidFill>
              <a:schemeClr val="bg1">
                <a:lumMod val="65000"/>
              </a:schemeClr>
            </a:solidFill>
            <a:latin typeface="Abadi" panose="020B0604020104020204" pitchFamily="34" charset="0"/>
          </a:endParaRPr>
        </a:p>
      </xdr:txBody>
    </xdr:sp>
    <xdr:clientData/>
  </xdr:twoCellAnchor>
  <xdr:twoCellAnchor>
    <xdr:from>
      <xdr:col>2</xdr:col>
      <xdr:colOff>66675</xdr:colOff>
      <xdr:row>7</xdr:row>
      <xdr:rowOff>15240</xdr:rowOff>
    </xdr:from>
    <xdr:to>
      <xdr:col>4</xdr:col>
      <xdr:colOff>632459</xdr:colOff>
      <xdr:row>8</xdr:row>
      <xdr:rowOff>182880</xdr:rowOff>
    </xdr:to>
    <xdr:sp macro="" textlink="Pivot_Tables!I6">
      <xdr:nvSpPr>
        <xdr:cNvPr id="38" name="TextBox 37">
          <a:extLst>
            <a:ext uri="{FF2B5EF4-FFF2-40B4-BE49-F238E27FC236}">
              <a16:creationId xmlns:a16="http://schemas.microsoft.com/office/drawing/2014/main" id="{38D06626-AEF5-4259-891A-7BBAB1012C4D}"/>
            </a:ext>
          </a:extLst>
        </xdr:cNvPr>
        <xdr:cNvSpPr txBox="1"/>
      </xdr:nvSpPr>
      <xdr:spPr>
        <a:xfrm>
          <a:off x="1400175" y="1415415"/>
          <a:ext cx="1899284" cy="3676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EB63A7E-F3D3-4B1E-A355-6F6CF1DB219B}" type="TxLink">
            <a:rPr lang="en-US" sz="2000" b="0" i="0" u="none" strike="noStrike">
              <a:solidFill>
                <a:srgbClr val="000000"/>
              </a:solidFill>
              <a:latin typeface="Calibri"/>
              <a:ea typeface="Calibri"/>
              <a:cs typeface="Calibri"/>
            </a:rPr>
            <a:pPr marL="0" indent="0" algn="l"/>
            <a:t> 926 </a:t>
          </a:fld>
          <a:endParaRPr lang="en-IN" sz="2000" b="0" i="0" u="none" strike="noStrike">
            <a:solidFill>
              <a:srgbClr val="000000"/>
            </a:solidFill>
            <a:latin typeface="Calibri"/>
            <a:ea typeface="Calibri"/>
            <a:cs typeface="Calibri"/>
          </a:endParaRPr>
        </a:p>
      </xdr:txBody>
    </xdr:sp>
    <xdr:clientData/>
  </xdr:twoCellAnchor>
  <xdr:twoCellAnchor>
    <xdr:from>
      <xdr:col>2</xdr:col>
      <xdr:colOff>76200</xdr:colOff>
      <xdr:row>8</xdr:row>
      <xdr:rowOff>106680</xdr:rowOff>
    </xdr:from>
    <xdr:to>
      <xdr:col>4</xdr:col>
      <xdr:colOff>617220</xdr:colOff>
      <xdr:row>9</xdr:row>
      <xdr:rowOff>161925</xdr:rowOff>
    </xdr:to>
    <xdr:sp macro="" textlink="">
      <xdr:nvSpPr>
        <xdr:cNvPr id="39" name="TextBox 38">
          <a:extLst>
            <a:ext uri="{FF2B5EF4-FFF2-40B4-BE49-F238E27FC236}">
              <a16:creationId xmlns:a16="http://schemas.microsoft.com/office/drawing/2014/main" id="{DE3166BE-8460-4181-9FA3-C89FF96BC105}"/>
            </a:ext>
          </a:extLst>
        </xdr:cNvPr>
        <xdr:cNvSpPr txBox="1"/>
      </xdr:nvSpPr>
      <xdr:spPr>
        <a:xfrm>
          <a:off x="1409700" y="1706880"/>
          <a:ext cx="1874520" cy="2552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solidFill>
                <a:schemeClr val="bg1">
                  <a:lumMod val="65000"/>
                </a:schemeClr>
              </a:solidFill>
              <a:latin typeface="Arial" panose="020B0604020202020204" pitchFamily="34" charset="0"/>
              <a:cs typeface="Arial" panose="020B0604020202020204" pitchFamily="34" charset="0"/>
            </a:rPr>
            <a:t>  </a:t>
          </a:r>
          <a:r>
            <a:rPr lang="en-IN" sz="900" b="1" baseline="0">
              <a:solidFill>
                <a:schemeClr val="bg1">
                  <a:lumMod val="65000"/>
                </a:schemeClr>
              </a:solidFill>
              <a:latin typeface="Arial" panose="020B0604020202020204" pitchFamily="34" charset="0"/>
              <a:ea typeface="+mn-ea"/>
              <a:cs typeface="Arial" panose="020B0604020202020204" pitchFamily="34" charset="0"/>
            </a:rPr>
            <a:t>Calls</a:t>
          </a:r>
          <a:endParaRPr lang="en-IN" sz="900" b="1">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editAs="oneCell">
    <xdr:from>
      <xdr:col>4</xdr:col>
      <xdr:colOff>156673</xdr:colOff>
      <xdr:row>7</xdr:row>
      <xdr:rowOff>55156</xdr:rowOff>
    </xdr:from>
    <xdr:to>
      <xdr:col>4</xdr:col>
      <xdr:colOff>562883</xdr:colOff>
      <xdr:row>9</xdr:row>
      <xdr:rowOff>32296</xdr:rowOff>
    </xdr:to>
    <xdr:pic>
      <xdr:nvPicPr>
        <xdr:cNvPr id="41" name="Graphic 40" descr="Call center with solid fill">
          <a:extLst>
            <a:ext uri="{FF2B5EF4-FFF2-40B4-BE49-F238E27FC236}">
              <a16:creationId xmlns:a16="http://schemas.microsoft.com/office/drawing/2014/main" id="{2CB2F530-043B-CC1B-83EA-5AF5E24C9DA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34355" y="1450969"/>
          <a:ext cx="406210" cy="375944"/>
        </a:xfrm>
        <a:prstGeom prst="rect">
          <a:avLst/>
        </a:prstGeom>
      </xdr:spPr>
    </xdr:pic>
    <xdr:clientData/>
  </xdr:twoCellAnchor>
  <xdr:twoCellAnchor>
    <xdr:from>
      <xdr:col>7</xdr:col>
      <xdr:colOff>358140</xdr:colOff>
      <xdr:row>1</xdr:row>
      <xdr:rowOff>99060</xdr:rowOff>
    </xdr:from>
    <xdr:to>
      <xdr:col>7</xdr:col>
      <xdr:colOff>449580</xdr:colOff>
      <xdr:row>1</xdr:row>
      <xdr:rowOff>190500</xdr:rowOff>
    </xdr:to>
    <xdr:sp macro="" textlink="">
      <xdr:nvSpPr>
        <xdr:cNvPr id="44" name="Star: 5 Points 43">
          <a:extLst>
            <a:ext uri="{FF2B5EF4-FFF2-40B4-BE49-F238E27FC236}">
              <a16:creationId xmlns:a16="http://schemas.microsoft.com/office/drawing/2014/main" id="{8863E62D-B3EB-125E-7D95-9AAE71F119B4}"/>
            </a:ext>
          </a:extLst>
        </xdr:cNvPr>
        <xdr:cNvSpPr/>
      </xdr:nvSpPr>
      <xdr:spPr>
        <a:xfrm>
          <a:off x="5052060" y="297180"/>
          <a:ext cx="91440" cy="91440"/>
        </a:xfrm>
        <a:prstGeom prst="star5">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4</xdr:col>
      <xdr:colOff>800101</xdr:colOff>
      <xdr:row>0</xdr:row>
      <xdr:rowOff>83820</xdr:rowOff>
    </xdr:from>
    <xdr:to>
      <xdr:col>7</xdr:col>
      <xdr:colOff>571500</xdr:colOff>
      <xdr:row>10</xdr:row>
      <xdr:rowOff>114300</xdr:rowOff>
    </xdr:to>
    <xdr:grpSp>
      <xdr:nvGrpSpPr>
        <xdr:cNvPr id="161" name="Group 160">
          <a:extLst>
            <a:ext uri="{FF2B5EF4-FFF2-40B4-BE49-F238E27FC236}">
              <a16:creationId xmlns:a16="http://schemas.microsoft.com/office/drawing/2014/main" id="{EB5DB655-65F1-8862-81B2-26D9E50BE8DE}"/>
            </a:ext>
          </a:extLst>
        </xdr:cNvPr>
        <xdr:cNvGrpSpPr/>
      </xdr:nvGrpSpPr>
      <xdr:grpSpPr>
        <a:xfrm>
          <a:off x="3482341" y="83820"/>
          <a:ext cx="2453639" cy="2011680"/>
          <a:chOff x="3360420" y="83820"/>
          <a:chExt cx="2004060" cy="2011680"/>
        </a:xfrm>
      </xdr:grpSpPr>
      <xdr:sp macro="" textlink="">
        <xdr:nvSpPr>
          <xdr:cNvPr id="42" name="Rectangle: Rounded Corners 41">
            <a:extLst>
              <a:ext uri="{FF2B5EF4-FFF2-40B4-BE49-F238E27FC236}">
                <a16:creationId xmlns:a16="http://schemas.microsoft.com/office/drawing/2014/main" id="{946BFEBF-6B0E-4489-AA35-B7E7E7D93E79}"/>
              </a:ext>
            </a:extLst>
          </xdr:cNvPr>
          <xdr:cNvSpPr/>
        </xdr:nvSpPr>
        <xdr:spPr>
          <a:xfrm>
            <a:off x="3360420" y="83820"/>
            <a:ext cx="2002536" cy="2011680"/>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TextBox 42">
            <a:extLst>
              <a:ext uri="{FF2B5EF4-FFF2-40B4-BE49-F238E27FC236}">
                <a16:creationId xmlns:a16="http://schemas.microsoft.com/office/drawing/2014/main" id="{A51D0D10-EA10-41C3-9E94-F9BEB1023FDA}"/>
              </a:ext>
            </a:extLst>
          </xdr:cNvPr>
          <xdr:cNvSpPr txBox="1"/>
        </xdr:nvSpPr>
        <xdr:spPr>
          <a:xfrm>
            <a:off x="3459480" y="137160"/>
            <a:ext cx="967740" cy="662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solidFill>
                  <a:schemeClr val="bg2">
                    <a:lumMod val="75000"/>
                  </a:schemeClr>
                </a:solidFill>
                <a:latin typeface="Abadi" panose="020B0604020104020204" pitchFamily="34" charset="0"/>
              </a:rPr>
              <a:t>Top</a:t>
            </a:r>
            <a:r>
              <a:rPr lang="en-IN" sz="900" b="1" baseline="0">
                <a:solidFill>
                  <a:schemeClr val="bg2">
                    <a:lumMod val="75000"/>
                  </a:schemeClr>
                </a:solidFill>
                <a:latin typeface="Abadi" panose="020B0604020104020204" pitchFamily="34" charset="0"/>
              </a:rPr>
              <a:t> 5</a:t>
            </a:r>
            <a:r>
              <a:rPr lang="en-IN" sz="900" b="1" baseline="0">
                <a:solidFill>
                  <a:schemeClr val="bg2">
                    <a:lumMod val="90000"/>
                  </a:schemeClr>
                </a:solidFill>
                <a:latin typeface="Abadi" panose="020B0604020104020204" pitchFamily="34" charset="0"/>
              </a:rPr>
              <a:t> </a:t>
            </a:r>
          </a:p>
          <a:p>
            <a:pPr algn="l"/>
            <a:r>
              <a:rPr lang="en-IN" sz="1200" b="1" baseline="0">
                <a:solidFill>
                  <a:schemeClr val="bg2">
                    <a:lumMod val="25000"/>
                  </a:schemeClr>
                </a:solidFill>
                <a:latin typeface="Abadi" panose="020B0604020104020204" pitchFamily="34" charset="0"/>
              </a:rPr>
              <a:t>Consultants</a:t>
            </a:r>
            <a:r>
              <a:rPr lang="en-IN" sz="1200" b="1" baseline="0">
                <a:solidFill>
                  <a:schemeClr val="bg1">
                    <a:lumMod val="65000"/>
                  </a:schemeClr>
                </a:solidFill>
                <a:latin typeface="Abadi" panose="020B0604020104020204" pitchFamily="34" charset="0"/>
              </a:rPr>
              <a:t> </a:t>
            </a:r>
          </a:p>
          <a:p>
            <a:pPr algn="l"/>
            <a:r>
              <a:rPr lang="en-IN" sz="900" b="1" baseline="0">
                <a:solidFill>
                  <a:schemeClr val="bg1">
                    <a:lumMod val="65000"/>
                  </a:schemeClr>
                </a:solidFill>
                <a:latin typeface="Abadi" panose="020B0604020104020204" pitchFamily="34" charset="0"/>
              </a:rPr>
              <a:t>Sales Revenue</a:t>
            </a:r>
            <a:endParaRPr lang="en-IN" sz="900" b="1">
              <a:solidFill>
                <a:schemeClr val="bg1">
                  <a:lumMod val="65000"/>
                </a:schemeClr>
              </a:solidFill>
              <a:latin typeface="Abadi" panose="020B0604020104020204" pitchFamily="34" charset="0"/>
            </a:endParaRPr>
          </a:p>
        </xdr:txBody>
      </xdr:sp>
      <xdr:grpSp>
        <xdr:nvGrpSpPr>
          <xdr:cNvPr id="70" name="Group 69">
            <a:extLst>
              <a:ext uri="{FF2B5EF4-FFF2-40B4-BE49-F238E27FC236}">
                <a16:creationId xmlns:a16="http://schemas.microsoft.com/office/drawing/2014/main" id="{6270900D-D6ED-0D8B-F299-F7CC3E08245F}"/>
              </a:ext>
            </a:extLst>
          </xdr:cNvPr>
          <xdr:cNvGrpSpPr/>
        </xdr:nvGrpSpPr>
        <xdr:grpSpPr>
          <a:xfrm>
            <a:off x="3421380" y="723900"/>
            <a:ext cx="1943100" cy="1287780"/>
            <a:chOff x="3451860" y="716280"/>
            <a:chExt cx="1958340" cy="1295400"/>
          </a:xfrm>
        </xdr:grpSpPr>
        <xdr:grpSp>
          <xdr:nvGrpSpPr>
            <xdr:cNvPr id="47" name="Group 46">
              <a:extLst>
                <a:ext uri="{FF2B5EF4-FFF2-40B4-BE49-F238E27FC236}">
                  <a16:creationId xmlns:a16="http://schemas.microsoft.com/office/drawing/2014/main" id="{062B9830-D9B9-318E-AB15-68789417B368}"/>
                </a:ext>
              </a:extLst>
            </xdr:cNvPr>
            <xdr:cNvGrpSpPr/>
          </xdr:nvGrpSpPr>
          <xdr:grpSpPr>
            <a:xfrm>
              <a:off x="3451860" y="716280"/>
              <a:ext cx="1950720" cy="266700"/>
              <a:chOff x="3451860" y="689610"/>
              <a:chExt cx="1950720" cy="297180"/>
            </a:xfrm>
          </xdr:grpSpPr>
          <xdr:sp macro="" textlink="Pivot_Tables!P5">
            <xdr:nvSpPr>
              <xdr:cNvPr id="45" name="TextBox 44">
                <a:extLst>
                  <a:ext uri="{FF2B5EF4-FFF2-40B4-BE49-F238E27FC236}">
                    <a16:creationId xmlns:a16="http://schemas.microsoft.com/office/drawing/2014/main" id="{F5576585-6801-42DF-B8C9-C346D5D6639E}"/>
                  </a:ext>
                </a:extLst>
              </xdr:cNvPr>
              <xdr:cNvSpPr txBox="1"/>
            </xdr:nvSpPr>
            <xdr:spPr>
              <a:xfrm>
                <a:off x="443484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1654353-C37B-4FCE-A191-DAC8E4FB2156}"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algn="l"/>
                  <a:t>Mohmed</a:t>
                </a:fld>
                <a:endParaRPr lang="en-IN" sz="1100" b="1">
                  <a:solidFill>
                    <a:schemeClr val="bg2">
                      <a:lumMod val="50000"/>
                    </a:schemeClr>
                  </a:solidFill>
                  <a:latin typeface="Arial" panose="020B0604020202020204" pitchFamily="34" charset="0"/>
                  <a:cs typeface="Arial" panose="020B0604020202020204" pitchFamily="34" charset="0"/>
                </a:endParaRPr>
              </a:p>
            </xdr:txBody>
          </xdr:sp>
          <xdr:sp macro="" textlink="Pivot_Tables!Q5">
            <xdr:nvSpPr>
              <xdr:cNvPr id="46" name="TextBox 45">
                <a:extLst>
                  <a:ext uri="{FF2B5EF4-FFF2-40B4-BE49-F238E27FC236}">
                    <a16:creationId xmlns:a16="http://schemas.microsoft.com/office/drawing/2014/main" id="{F6B0F10F-7BBF-4CAF-B994-C898EFA0760F}"/>
                  </a:ext>
                </a:extLst>
              </xdr:cNvPr>
              <xdr:cNvSpPr txBox="1"/>
            </xdr:nvSpPr>
            <xdr:spPr>
              <a:xfrm>
                <a:off x="345186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657A2A-015D-4EF7-B19B-96CEDE4F3802}"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algn="l"/>
                  <a:t>1727000000</a:t>
                </a:fld>
                <a:endParaRPr lang="en-IN" sz="1100" b="1">
                  <a:solidFill>
                    <a:schemeClr val="tx1">
                      <a:lumMod val="65000"/>
                      <a:lumOff val="35000"/>
                    </a:schemeClr>
                  </a:solidFill>
                  <a:latin typeface="Arial" panose="020B0604020202020204" pitchFamily="34" charset="0"/>
                  <a:cs typeface="Arial" panose="020B0604020202020204" pitchFamily="34" charset="0"/>
                </a:endParaRPr>
              </a:p>
            </xdr:txBody>
          </xdr:sp>
        </xdr:grpSp>
        <xdr:grpSp>
          <xdr:nvGrpSpPr>
            <xdr:cNvPr id="48" name="Group 47">
              <a:extLst>
                <a:ext uri="{FF2B5EF4-FFF2-40B4-BE49-F238E27FC236}">
                  <a16:creationId xmlns:a16="http://schemas.microsoft.com/office/drawing/2014/main" id="{5C57F22D-2C1D-4C9C-B150-BB4E8A51ED96}"/>
                </a:ext>
              </a:extLst>
            </xdr:cNvPr>
            <xdr:cNvGrpSpPr/>
          </xdr:nvGrpSpPr>
          <xdr:grpSpPr>
            <a:xfrm>
              <a:off x="3451860" y="973455"/>
              <a:ext cx="1950720" cy="266700"/>
              <a:chOff x="3451860" y="689610"/>
              <a:chExt cx="1950720" cy="297180"/>
            </a:xfrm>
          </xdr:grpSpPr>
          <xdr:sp macro="" textlink="Pivot_Tables!P6">
            <xdr:nvSpPr>
              <xdr:cNvPr id="49" name="TextBox 48">
                <a:extLst>
                  <a:ext uri="{FF2B5EF4-FFF2-40B4-BE49-F238E27FC236}">
                    <a16:creationId xmlns:a16="http://schemas.microsoft.com/office/drawing/2014/main" id="{B6AE2077-25B0-351B-D652-0E1C7706EF59}"/>
                  </a:ext>
                </a:extLst>
              </xdr:cNvPr>
              <xdr:cNvSpPr txBox="1"/>
            </xdr:nvSpPr>
            <xdr:spPr>
              <a:xfrm>
                <a:off x="443484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407FBE1-6210-4436-A387-E3DE7E6E9D93}"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Rony</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Q6">
            <xdr:nvSpPr>
              <xdr:cNvPr id="50" name="TextBox 49">
                <a:extLst>
                  <a:ext uri="{FF2B5EF4-FFF2-40B4-BE49-F238E27FC236}">
                    <a16:creationId xmlns:a16="http://schemas.microsoft.com/office/drawing/2014/main" id="{4F69AF08-36EE-B930-B7AE-C0CEAAE5A197}"/>
                  </a:ext>
                </a:extLst>
              </xdr:cNvPr>
              <xdr:cNvSpPr txBox="1"/>
            </xdr:nvSpPr>
            <xdr:spPr>
              <a:xfrm>
                <a:off x="345186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B91E0D0-E75F-4F86-9BEE-57000D49E36A}"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marL="0" indent="0" algn="l"/>
                  <a:t>1638000000</a:t>
                </a:fld>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grpSp>
          <xdr:nvGrpSpPr>
            <xdr:cNvPr id="51" name="Group 50">
              <a:extLst>
                <a:ext uri="{FF2B5EF4-FFF2-40B4-BE49-F238E27FC236}">
                  <a16:creationId xmlns:a16="http://schemas.microsoft.com/office/drawing/2014/main" id="{CBE05C51-E369-4062-A646-45CDB6675F77}"/>
                </a:ext>
              </a:extLst>
            </xdr:cNvPr>
            <xdr:cNvGrpSpPr/>
          </xdr:nvGrpSpPr>
          <xdr:grpSpPr>
            <a:xfrm>
              <a:off x="3451860" y="1230630"/>
              <a:ext cx="1950720" cy="266700"/>
              <a:chOff x="3451860" y="689610"/>
              <a:chExt cx="1950720" cy="297180"/>
            </a:xfrm>
          </xdr:grpSpPr>
          <xdr:sp macro="" textlink="Pivot_Tables!P7">
            <xdr:nvSpPr>
              <xdr:cNvPr id="52" name="TextBox 51">
                <a:extLst>
                  <a:ext uri="{FF2B5EF4-FFF2-40B4-BE49-F238E27FC236}">
                    <a16:creationId xmlns:a16="http://schemas.microsoft.com/office/drawing/2014/main" id="{952D745A-5135-2A11-7EA1-5D322C5B80CD}"/>
                  </a:ext>
                </a:extLst>
              </xdr:cNvPr>
              <xdr:cNvSpPr txBox="1"/>
            </xdr:nvSpPr>
            <xdr:spPr>
              <a:xfrm>
                <a:off x="443484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3C42CFB-980F-467D-B850-AFF14F90308E}"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Hany</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Q7">
            <xdr:nvSpPr>
              <xdr:cNvPr id="53" name="TextBox 52">
                <a:extLst>
                  <a:ext uri="{FF2B5EF4-FFF2-40B4-BE49-F238E27FC236}">
                    <a16:creationId xmlns:a16="http://schemas.microsoft.com/office/drawing/2014/main" id="{300B02DB-34D8-961D-715B-246220F2B799}"/>
                  </a:ext>
                </a:extLst>
              </xdr:cNvPr>
              <xdr:cNvSpPr txBox="1"/>
            </xdr:nvSpPr>
            <xdr:spPr>
              <a:xfrm>
                <a:off x="345186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44DD7A7-298C-43A1-AD28-80044BA6B14F}"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marL="0" indent="0" algn="l"/>
                  <a:t>1534000000</a:t>
                </a:fld>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grpSp>
          <xdr:nvGrpSpPr>
            <xdr:cNvPr id="54" name="Group 53">
              <a:extLst>
                <a:ext uri="{FF2B5EF4-FFF2-40B4-BE49-F238E27FC236}">
                  <a16:creationId xmlns:a16="http://schemas.microsoft.com/office/drawing/2014/main" id="{FA655BAB-2D19-4F54-BA67-B25065A8E59E}"/>
                </a:ext>
              </a:extLst>
            </xdr:cNvPr>
            <xdr:cNvGrpSpPr/>
          </xdr:nvGrpSpPr>
          <xdr:grpSpPr>
            <a:xfrm>
              <a:off x="3459480" y="1487805"/>
              <a:ext cx="1950720" cy="266700"/>
              <a:chOff x="3451860" y="689610"/>
              <a:chExt cx="1950720" cy="297180"/>
            </a:xfrm>
          </xdr:grpSpPr>
          <xdr:sp macro="" textlink="Pivot_Tables!P8">
            <xdr:nvSpPr>
              <xdr:cNvPr id="55" name="TextBox 54">
                <a:extLst>
                  <a:ext uri="{FF2B5EF4-FFF2-40B4-BE49-F238E27FC236}">
                    <a16:creationId xmlns:a16="http://schemas.microsoft.com/office/drawing/2014/main" id="{C15FBD3D-79D7-A7CC-000A-81F939CA8432}"/>
                  </a:ext>
                </a:extLst>
              </xdr:cNvPr>
              <xdr:cNvSpPr txBox="1"/>
            </xdr:nvSpPr>
            <xdr:spPr>
              <a:xfrm>
                <a:off x="443484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B34449-3440-48D7-A0D6-FB51E49B0C38}"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Dary</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Q8">
            <xdr:nvSpPr>
              <xdr:cNvPr id="56" name="TextBox 55">
                <a:extLst>
                  <a:ext uri="{FF2B5EF4-FFF2-40B4-BE49-F238E27FC236}">
                    <a16:creationId xmlns:a16="http://schemas.microsoft.com/office/drawing/2014/main" id="{3C7A0F7B-C39D-C958-831B-EDB9C6CF431D}"/>
                  </a:ext>
                </a:extLst>
              </xdr:cNvPr>
              <xdr:cNvSpPr txBox="1"/>
            </xdr:nvSpPr>
            <xdr:spPr>
              <a:xfrm>
                <a:off x="345186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5E0AFFA-C016-47C1-A892-F4B9AB58F8FA}"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marL="0" indent="0" algn="l"/>
                  <a:t>1360000000</a:t>
                </a:fld>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grpSp>
          <xdr:nvGrpSpPr>
            <xdr:cNvPr id="57" name="Group 56">
              <a:extLst>
                <a:ext uri="{FF2B5EF4-FFF2-40B4-BE49-F238E27FC236}">
                  <a16:creationId xmlns:a16="http://schemas.microsoft.com/office/drawing/2014/main" id="{4592EAE4-15D4-4B1D-90A5-97CB1D2622CD}"/>
                </a:ext>
              </a:extLst>
            </xdr:cNvPr>
            <xdr:cNvGrpSpPr/>
          </xdr:nvGrpSpPr>
          <xdr:grpSpPr>
            <a:xfrm>
              <a:off x="3459480" y="1744980"/>
              <a:ext cx="1950720" cy="266700"/>
              <a:chOff x="3451860" y="689610"/>
              <a:chExt cx="1950720" cy="297180"/>
            </a:xfrm>
          </xdr:grpSpPr>
          <xdr:sp macro="" textlink="Pivot_Tables!P9">
            <xdr:nvSpPr>
              <xdr:cNvPr id="58" name="TextBox 57">
                <a:extLst>
                  <a:ext uri="{FF2B5EF4-FFF2-40B4-BE49-F238E27FC236}">
                    <a16:creationId xmlns:a16="http://schemas.microsoft.com/office/drawing/2014/main" id="{0667E658-06CD-ABA9-10BA-6FBD010B9F41}"/>
                  </a:ext>
                </a:extLst>
              </xdr:cNvPr>
              <xdr:cNvSpPr txBox="1"/>
            </xdr:nvSpPr>
            <xdr:spPr>
              <a:xfrm>
                <a:off x="443484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C87F2E3-A7A6-4ACC-A1CA-BDCEA87DAB03}"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Kisho</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Q9">
            <xdr:nvSpPr>
              <xdr:cNvPr id="59" name="TextBox 58">
                <a:extLst>
                  <a:ext uri="{FF2B5EF4-FFF2-40B4-BE49-F238E27FC236}">
                    <a16:creationId xmlns:a16="http://schemas.microsoft.com/office/drawing/2014/main" id="{A630F92E-4656-0B93-6C4F-D21536866AD2}"/>
                  </a:ext>
                </a:extLst>
              </xdr:cNvPr>
              <xdr:cNvSpPr txBox="1"/>
            </xdr:nvSpPr>
            <xdr:spPr>
              <a:xfrm>
                <a:off x="3451860"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88CACE5-42BB-460F-903A-BACD01190259}"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marL="0" indent="0" algn="l"/>
                  <a:t>1288000000</a:t>
                </a:fld>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grpSp>
    </xdr:grpSp>
    <xdr:clientData/>
  </xdr:twoCellAnchor>
  <xdr:twoCellAnchor>
    <xdr:from>
      <xdr:col>8</xdr:col>
      <xdr:colOff>9526</xdr:colOff>
      <xdr:row>0</xdr:row>
      <xdr:rowOff>76200</xdr:rowOff>
    </xdr:from>
    <xdr:to>
      <xdr:col>15</xdr:col>
      <xdr:colOff>466726</xdr:colOff>
      <xdr:row>10</xdr:row>
      <xdr:rowOff>106680</xdr:rowOff>
    </xdr:to>
    <xdr:sp macro="" textlink="">
      <xdr:nvSpPr>
        <xdr:cNvPr id="71" name="Rectangle: Rounded Corners 70">
          <a:extLst>
            <a:ext uri="{FF2B5EF4-FFF2-40B4-BE49-F238E27FC236}">
              <a16:creationId xmlns:a16="http://schemas.microsoft.com/office/drawing/2014/main" id="{080D0030-2950-4391-9259-F2C6E66A5562}"/>
            </a:ext>
          </a:extLst>
        </xdr:cNvPr>
        <xdr:cNvSpPr/>
      </xdr:nvSpPr>
      <xdr:spPr>
        <a:xfrm>
          <a:off x="6019801" y="76200"/>
          <a:ext cx="5124450" cy="2030730"/>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190500</xdr:colOff>
      <xdr:row>0</xdr:row>
      <xdr:rowOff>121920</xdr:rowOff>
    </xdr:from>
    <xdr:to>
      <xdr:col>10</xdr:col>
      <xdr:colOff>548640</xdr:colOff>
      <xdr:row>2</xdr:row>
      <xdr:rowOff>137160</xdr:rowOff>
    </xdr:to>
    <xdr:sp macro="" textlink="">
      <xdr:nvSpPr>
        <xdr:cNvPr id="72" name="TextBox 71">
          <a:extLst>
            <a:ext uri="{FF2B5EF4-FFF2-40B4-BE49-F238E27FC236}">
              <a16:creationId xmlns:a16="http://schemas.microsoft.com/office/drawing/2014/main" id="{AD4F2430-D97D-427D-A8DA-7B956181359A}"/>
            </a:ext>
          </a:extLst>
        </xdr:cNvPr>
        <xdr:cNvSpPr txBox="1"/>
      </xdr:nvSpPr>
      <xdr:spPr>
        <a:xfrm>
          <a:off x="5554980" y="121920"/>
          <a:ext cx="1699260" cy="411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tx1">
                  <a:lumMod val="65000"/>
                  <a:lumOff val="35000"/>
                </a:schemeClr>
              </a:solidFill>
              <a:latin typeface="Arial" panose="020B0604020202020204" pitchFamily="34" charset="0"/>
              <a:cs typeface="Arial" panose="020B0604020202020204" pitchFamily="34" charset="0"/>
            </a:rPr>
            <a:t>Total</a:t>
          </a:r>
          <a:r>
            <a:rPr lang="en-IN" sz="900" b="1" baseline="0">
              <a:solidFill>
                <a:schemeClr val="tx1">
                  <a:lumMod val="65000"/>
                  <a:lumOff val="35000"/>
                </a:schemeClr>
              </a:solidFill>
              <a:latin typeface="Arial" panose="020B0604020202020204" pitchFamily="34" charset="0"/>
              <a:cs typeface="Arial" panose="020B0604020202020204" pitchFamily="34" charset="0"/>
            </a:rPr>
            <a:t> Earning By Months	</a:t>
          </a:r>
          <a:endParaRPr lang="en-IN" sz="900" b="1">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8</xdr:col>
      <xdr:colOff>60960</xdr:colOff>
      <xdr:row>1</xdr:row>
      <xdr:rowOff>167640</xdr:rowOff>
    </xdr:from>
    <xdr:to>
      <xdr:col>15</xdr:col>
      <xdr:colOff>314325</xdr:colOff>
      <xdr:row>6</xdr:row>
      <xdr:rowOff>182880</xdr:rowOff>
    </xdr:to>
    <xdr:graphicFrame macro="">
      <xdr:nvGraphicFramePr>
        <xdr:cNvPr id="5" name="Chart 4">
          <a:extLst>
            <a:ext uri="{FF2B5EF4-FFF2-40B4-BE49-F238E27FC236}">
              <a16:creationId xmlns:a16="http://schemas.microsoft.com/office/drawing/2014/main" id="{ACCE7CA6-5721-4BBE-B8B0-9EBFE9383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645231</xdr:colOff>
      <xdr:row>6</xdr:row>
      <xdr:rowOff>133350</xdr:rowOff>
    </xdr:from>
    <xdr:to>
      <xdr:col>12</xdr:col>
      <xdr:colOff>637205</xdr:colOff>
      <xdr:row>8</xdr:row>
      <xdr:rowOff>102870</xdr:rowOff>
    </xdr:to>
    <xdr:sp macro="" textlink="">
      <xdr:nvSpPr>
        <xdr:cNvPr id="17" name="TextBox 16">
          <a:extLst>
            <a:ext uri="{FF2B5EF4-FFF2-40B4-BE49-F238E27FC236}">
              <a16:creationId xmlns:a16="http://schemas.microsoft.com/office/drawing/2014/main" id="{869128F9-C192-CE68-16B3-4B0BFCE0D783}"/>
            </a:ext>
          </a:extLst>
        </xdr:cNvPr>
        <xdr:cNvSpPr txBox="1"/>
      </xdr:nvSpPr>
      <xdr:spPr>
        <a:xfrm>
          <a:off x="7350831" y="1322070"/>
          <a:ext cx="1333094"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2">
                  <a:lumMod val="50000"/>
                </a:schemeClr>
              </a:solidFill>
              <a:latin typeface="Abadi" panose="020B0604020104020204" pitchFamily="34" charset="0"/>
            </a:rPr>
            <a:t>Average</a:t>
          </a:r>
          <a:endParaRPr lang="en-IN" sz="1200" b="1" baseline="0">
            <a:solidFill>
              <a:schemeClr val="bg1">
                <a:lumMod val="65000"/>
              </a:schemeClr>
            </a:solidFill>
            <a:latin typeface="Abadi" panose="020B0604020104020204" pitchFamily="34" charset="0"/>
          </a:endParaRPr>
        </a:p>
        <a:p>
          <a:pPr algn="ctr"/>
          <a:r>
            <a:rPr lang="en-IN" sz="600" b="1" baseline="0">
              <a:solidFill>
                <a:schemeClr val="bg1">
                  <a:lumMod val="65000"/>
                </a:schemeClr>
              </a:solidFill>
              <a:latin typeface="Abadi" panose="020B0604020104020204" pitchFamily="34" charset="0"/>
            </a:rPr>
            <a:t>Monthly Revenue</a:t>
          </a:r>
          <a:endParaRPr lang="en-IN" sz="600" b="1">
            <a:solidFill>
              <a:schemeClr val="bg1">
                <a:lumMod val="65000"/>
              </a:schemeClr>
            </a:solidFill>
            <a:latin typeface="Abadi" panose="020B0604020104020204" pitchFamily="34" charset="0"/>
          </a:endParaRPr>
        </a:p>
      </xdr:txBody>
    </xdr:sp>
    <xdr:clientData/>
  </xdr:twoCellAnchor>
  <xdr:twoCellAnchor>
    <xdr:from>
      <xdr:col>11</xdr:col>
      <xdr:colOff>20377</xdr:colOff>
      <xdr:row>8</xdr:row>
      <xdr:rowOff>87630</xdr:rowOff>
    </xdr:from>
    <xdr:to>
      <xdr:col>13</xdr:col>
      <xdr:colOff>12351</xdr:colOff>
      <xdr:row>10</xdr:row>
      <xdr:rowOff>57150</xdr:rowOff>
    </xdr:to>
    <xdr:sp macro="" textlink="Pivot_Tables!Z7">
      <xdr:nvSpPr>
        <xdr:cNvPr id="18" name="TextBox 17">
          <a:extLst>
            <a:ext uri="{FF2B5EF4-FFF2-40B4-BE49-F238E27FC236}">
              <a16:creationId xmlns:a16="http://schemas.microsoft.com/office/drawing/2014/main" id="{BBB7EA6C-C033-04AB-28E4-AFA3F2F35C11}"/>
            </a:ext>
          </a:extLst>
        </xdr:cNvPr>
        <xdr:cNvSpPr txBox="1"/>
      </xdr:nvSpPr>
      <xdr:spPr>
        <a:xfrm>
          <a:off x="7396537" y="1672590"/>
          <a:ext cx="1333094"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111839-DD3F-4191-9E3A-C10418E84C52}" type="TxLink">
            <a:rPr lang="en-US" sz="1400" b="0" i="0" u="none" strike="noStrike">
              <a:solidFill>
                <a:schemeClr val="bg2">
                  <a:lumMod val="50000"/>
                </a:schemeClr>
              </a:solidFill>
              <a:effectLst/>
              <a:latin typeface="Calibri"/>
              <a:ea typeface="Calibri"/>
              <a:cs typeface="Calibri"/>
            </a:rPr>
            <a:pPr algn="ctr"/>
            <a:t>1332500000</a:t>
          </a:fld>
          <a:endParaRPr lang="en-IN" sz="1050" b="1">
            <a:solidFill>
              <a:schemeClr val="bg2">
                <a:lumMod val="50000"/>
              </a:schemeClr>
            </a:solidFill>
            <a:latin typeface="Abadi" panose="020B0604020104020204" pitchFamily="34" charset="0"/>
          </a:endParaRPr>
        </a:p>
      </xdr:txBody>
    </xdr:sp>
    <xdr:clientData/>
  </xdr:twoCellAnchor>
  <xdr:twoCellAnchor>
    <xdr:from>
      <xdr:col>8</xdr:col>
      <xdr:colOff>236220</xdr:colOff>
      <xdr:row>6</xdr:row>
      <xdr:rowOff>144780</xdr:rowOff>
    </xdr:from>
    <xdr:to>
      <xdr:col>10</xdr:col>
      <xdr:colOff>228600</xdr:colOff>
      <xdr:row>8</xdr:row>
      <xdr:rowOff>114300</xdr:rowOff>
    </xdr:to>
    <xdr:sp macro="" textlink="">
      <xdr:nvSpPr>
        <xdr:cNvPr id="6" name="TextBox 5">
          <a:extLst>
            <a:ext uri="{FF2B5EF4-FFF2-40B4-BE49-F238E27FC236}">
              <a16:creationId xmlns:a16="http://schemas.microsoft.com/office/drawing/2014/main" id="{A6072A90-A93B-4D92-961A-8311E18D410B}"/>
            </a:ext>
          </a:extLst>
        </xdr:cNvPr>
        <xdr:cNvSpPr txBox="1"/>
      </xdr:nvSpPr>
      <xdr:spPr>
        <a:xfrm>
          <a:off x="5600700" y="1333500"/>
          <a:ext cx="13335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2">
                  <a:lumMod val="50000"/>
                </a:schemeClr>
              </a:solidFill>
              <a:latin typeface="Abadi" panose="020B0604020104020204" pitchFamily="34" charset="0"/>
            </a:rPr>
            <a:t>Highest</a:t>
          </a:r>
          <a:r>
            <a:rPr lang="en-IN" sz="1200" b="1" baseline="0">
              <a:solidFill>
                <a:schemeClr val="bg1">
                  <a:lumMod val="65000"/>
                </a:schemeClr>
              </a:solidFill>
              <a:latin typeface="Abadi" panose="020B0604020104020204" pitchFamily="34" charset="0"/>
            </a:rPr>
            <a:t> </a:t>
          </a:r>
        </a:p>
        <a:p>
          <a:pPr algn="ctr"/>
          <a:r>
            <a:rPr lang="en-IN" sz="600" b="1" baseline="0">
              <a:solidFill>
                <a:schemeClr val="bg1">
                  <a:lumMod val="65000"/>
                </a:schemeClr>
              </a:solidFill>
              <a:latin typeface="Abadi" panose="020B0604020104020204" pitchFamily="34" charset="0"/>
            </a:rPr>
            <a:t>Monthly Revenue</a:t>
          </a:r>
          <a:endParaRPr lang="en-IN" sz="600" b="1">
            <a:solidFill>
              <a:schemeClr val="bg1">
                <a:lumMod val="65000"/>
              </a:schemeClr>
            </a:solidFill>
            <a:latin typeface="Abadi" panose="020B0604020104020204" pitchFamily="34" charset="0"/>
          </a:endParaRPr>
        </a:p>
      </xdr:txBody>
    </xdr:sp>
    <xdr:clientData/>
  </xdr:twoCellAnchor>
  <xdr:twoCellAnchor>
    <xdr:from>
      <xdr:col>8</xdr:col>
      <xdr:colOff>281940</xdr:colOff>
      <xdr:row>8</xdr:row>
      <xdr:rowOff>99060</xdr:rowOff>
    </xdr:from>
    <xdr:to>
      <xdr:col>10</xdr:col>
      <xdr:colOff>274320</xdr:colOff>
      <xdr:row>10</xdr:row>
      <xdr:rowOff>68580</xdr:rowOff>
    </xdr:to>
    <xdr:sp macro="" textlink="Pivot_Tables!Z6">
      <xdr:nvSpPr>
        <xdr:cNvPr id="7" name="TextBox 6">
          <a:extLst>
            <a:ext uri="{FF2B5EF4-FFF2-40B4-BE49-F238E27FC236}">
              <a16:creationId xmlns:a16="http://schemas.microsoft.com/office/drawing/2014/main" id="{A174C678-C4D7-4E06-9928-0521546DF494}"/>
            </a:ext>
          </a:extLst>
        </xdr:cNvPr>
        <xdr:cNvSpPr txBox="1"/>
      </xdr:nvSpPr>
      <xdr:spPr>
        <a:xfrm>
          <a:off x="5646420" y="1684020"/>
          <a:ext cx="13335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57CB1B-B1EF-40CA-B340-69498237ABE9}" type="TxLink">
            <a:rPr lang="en-US" sz="1400" b="0" i="0" u="none" strike="noStrike">
              <a:solidFill>
                <a:schemeClr val="bg2">
                  <a:lumMod val="50000"/>
                </a:schemeClr>
              </a:solidFill>
              <a:effectLst/>
              <a:latin typeface="Calibri"/>
              <a:ea typeface="Calibri"/>
              <a:cs typeface="Calibri"/>
            </a:rPr>
            <a:pPr algn="ctr"/>
            <a:t>3809000000</a:t>
          </a:fld>
          <a:endParaRPr lang="en-IN" sz="1050" b="1">
            <a:solidFill>
              <a:schemeClr val="bg2">
                <a:lumMod val="50000"/>
              </a:schemeClr>
            </a:solidFill>
            <a:latin typeface="Abadi" panose="020B0604020104020204" pitchFamily="34" charset="0"/>
          </a:endParaRPr>
        </a:p>
      </xdr:txBody>
    </xdr:sp>
    <xdr:clientData/>
  </xdr:twoCellAnchor>
  <xdr:twoCellAnchor>
    <xdr:from>
      <xdr:col>8</xdr:col>
      <xdr:colOff>502920</xdr:colOff>
      <xdr:row>7</xdr:row>
      <xdr:rowOff>22860</xdr:rowOff>
    </xdr:from>
    <xdr:to>
      <xdr:col>8</xdr:col>
      <xdr:colOff>624840</xdr:colOff>
      <xdr:row>7</xdr:row>
      <xdr:rowOff>144780</xdr:rowOff>
    </xdr:to>
    <xdr:pic>
      <xdr:nvPicPr>
        <xdr:cNvPr id="24" name="Picture 23">
          <a:extLst>
            <a:ext uri="{FF2B5EF4-FFF2-40B4-BE49-F238E27FC236}">
              <a16:creationId xmlns:a16="http://schemas.microsoft.com/office/drawing/2014/main" id="{081131C4-A9BE-426F-AAE3-29D1440B52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5867400" y="1409700"/>
          <a:ext cx="121920" cy="121920"/>
        </a:xfrm>
        <a:prstGeom prst="rect">
          <a:avLst/>
        </a:prstGeom>
      </xdr:spPr>
    </xdr:pic>
    <xdr:clientData/>
  </xdr:twoCellAnchor>
  <xdr:twoCellAnchor>
    <xdr:from>
      <xdr:col>13</xdr:col>
      <xdr:colOff>419100</xdr:colOff>
      <xdr:row>6</xdr:row>
      <xdr:rowOff>121920</xdr:rowOff>
    </xdr:from>
    <xdr:to>
      <xdr:col>15</xdr:col>
      <xdr:colOff>411480</xdr:colOff>
      <xdr:row>8</xdr:row>
      <xdr:rowOff>91440</xdr:rowOff>
    </xdr:to>
    <xdr:sp macro="" textlink="">
      <xdr:nvSpPr>
        <xdr:cNvPr id="20" name="TextBox 19">
          <a:extLst>
            <a:ext uri="{FF2B5EF4-FFF2-40B4-BE49-F238E27FC236}">
              <a16:creationId xmlns:a16="http://schemas.microsoft.com/office/drawing/2014/main" id="{100A25A4-5DD8-D51E-E0D9-367070D1E909}"/>
            </a:ext>
          </a:extLst>
        </xdr:cNvPr>
        <xdr:cNvSpPr txBox="1"/>
      </xdr:nvSpPr>
      <xdr:spPr>
        <a:xfrm>
          <a:off x="9136380" y="1310640"/>
          <a:ext cx="13335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2">
                  <a:lumMod val="50000"/>
                </a:schemeClr>
              </a:solidFill>
              <a:latin typeface="Abadi" panose="020B0604020104020204" pitchFamily="34" charset="0"/>
            </a:rPr>
            <a:t>Lowest</a:t>
          </a:r>
          <a:endParaRPr lang="en-IN" sz="1200" b="1" baseline="0">
            <a:solidFill>
              <a:schemeClr val="bg1">
                <a:lumMod val="65000"/>
              </a:schemeClr>
            </a:solidFill>
            <a:latin typeface="Abadi" panose="020B0604020104020204" pitchFamily="34" charset="0"/>
          </a:endParaRPr>
        </a:p>
        <a:p>
          <a:pPr algn="ctr"/>
          <a:r>
            <a:rPr lang="en-IN" sz="600" b="1" baseline="0">
              <a:solidFill>
                <a:schemeClr val="bg1">
                  <a:lumMod val="65000"/>
                </a:schemeClr>
              </a:solidFill>
              <a:latin typeface="Abadi" panose="020B0604020104020204" pitchFamily="34" charset="0"/>
            </a:rPr>
            <a:t>Monthly Revenue</a:t>
          </a:r>
          <a:endParaRPr lang="en-IN" sz="600" b="1">
            <a:solidFill>
              <a:schemeClr val="bg1">
                <a:lumMod val="65000"/>
              </a:schemeClr>
            </a:solidFill>
            <a:latin typeface="Abadi" panose="020B0604020104020204" pitchFamily="34" charset="0"/>
          </a:endParaRPr>
        </a:p>
      </xdr:txBody>
    </xdr:sp>
    <xdr:clientData/>
  </xdr:twoCellAnchor>
  <xdr:twoCellAnchor>
    <xdr:from>
      <xdr:col>13</xdr:col>
      <xdr:colOff>464820</xdr:colOff>
      <xdr:row>8</xdr:row>
      <xdr:rowOff>76200</xdr:rowOff>
    </xdr:from>
    <xdr:to>
      <xdr:col>15</xdr:col>
      <xdr:colOff>457200</xdr:colOff>
      <xdr:row>10</xdr:row>
      <xdr:rowOff>45720</xdr:rowOff>
    </xdr:to>
    <xdr:sp macro="" textlink="Pivot_Tables!Z5">
      <xdr:nvSpPr>
        <xdr:cNvPr id="21" name="TextBox 20">
          <a:extLst>
            <a:ext uri="{FF2B5EF4-FFF2-40B4-BE49-F238E27FC236}">
              <a16:creationId xmlns:a16="http://schemas.microsoft.com/office/drawing/2014/main" id="{C97B56E5-1C23-B09C-5C8B-344E9BD44992}"/>
            </a:ext>
          </a:extLst>
        </xdr:cNvPr>
        <xdr:cNvSpPr txBox="1"/>
      </xdr:nvSpPr>
      <xdr:spPr>
        <a:xfrm>
          <a:off x="9182100" y="1661160"/>
          <a:ext cx="13335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C3A0BD-B8E1-4E1D-A75D-9759BA2D590B}" type="TxLink">
            <a:rPr lang="en-US" sz="1400" b="0" i="0" u="none" strike="noStrike">
              <a:solidFill>
                <a:schemeClr val="bg2">
                  <a:lumMod val="50000"/>
                </a:schemeClr>
              </a:solidFill>
              <a:effectLst/>
              <a:latin typeface="Calibri"/>
              <a:ea typeface="Calibri"/>
              <a:cs typeface="Calibri"/>
            </a:rPr>
            <a:pPr algn="ctr"/>
            <a:t>116000000</a:t>
          </a:fld>
          <a:endParaRPr lang="en-IN" sz="1050" b="1">
            <a:solidFill>
              <a:schemeClr val="bg2">
                <a:lumMod val="50000"/>
              </a:schemeClr>
            </a:solidFill>
            <a:latin typeface="Abadi" panose="020B0604020104020204" pitchFamily="34" charset="0"/>
          </a:endParaRPr>
        </a:p>
      </xdr:txBody>
    </xdr:sp>
    <xdr:clientData/>
  </xdr:twoCellAnchor>
  <xdr:twoCellAnchor>
    <xdr:from>
      <xdr:col>14</xdr:col>
      <xdr:colOff>22380</xdr:colOff>
      <xdr:row>7</xdr:row>
      <xdr:rowOff>14760</xdr:rowOff>
    </xdr:from>
    <xdr:to>
      <xdr:col>14</xdr:col>
      <xdr:colOff>144780</xdr:colOff>
      <xdr:row>7</xdr:row>
      <xdr:rowOff>137160</xdr:rowOff>
    </xdr:to>
    <xdr:pic>
      <xdr:nvPicPr>
        <xdr:cNvPr id="25" name="Picture 24">
          <a:extLst>
            <a:ext uri="{FF2B5EF4-FFF2-40B4-BE49-F238E27FC236}">
              <a16:creationId xmlns:a16="http://schemas.microsoft.com/office/drawing/2014/main" id="{7142B9F8-F709-4071-953E-1F8CEEE0A9E7}"/>
            </a:ext>
          </a:extLst>
        </xdr:cNvPr>
        <xdr:cNvPicPr>
          <a:picLocks noChangeAspect="1"/>
        </xdr:cNvPicPr>
      </xdr:nvPicPr>
      <xdr:blipFill>
        <a:blip xmlns:r="http://schemas.openxmlformats.org/officeDocument/2006/relationships" r:embed="rId8" cstate="print">
          <a:duotone>
            <a:prstClr val="black"/>
            <a:srgbClr val="FA6F8B">
              <a:tint val="45000"/>
              <a:satMod val="400000"/>
            </a:srgbClr>
          </a:duotone>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rot="10800000">
          <a:off x="9410220" y="1401600"/>
          <a:ext cx="122400" cy="122400"/>
        </a:xfrm>
        <a:prstGeom prst="rect">
          <a:avLst/>
        </a:prstGeom>
      </xdr:spPr>
    </xdr:pic>
    <xdr:clientData/>
  </xdr:twoCellAnchor>
  <xdr:twoCellAnchor editAs="oneCell">
    <xdr:from>
      <xdr:col>12</xdr:col>
      <xdr:colOff>309951</xdr:colOff>
      <xdr:row>7</xdr:row>
      <xdr:rowOff>0</xdr:rowOff>
    </xdr:from>
    <xdr:to>
      <xdr:col>12</xdr:col>
      <xdr:colOff>472440</xdr:colOff>
      <xdr:row>7</xdr:row>
      <xdr:rowOff>162489</xdr:rowOff>
    </xdr:to>
    <xdr:pic>
      <xdr:nvPicPr>
        <xdr:cNvPr id="31" name="Picture 30">
          <a:extLst>
            <a:ext uri="{FF2B5EF4-FFF2-40B4-BE49-F238E27FC236}">
              <a16:creationId xmlns:a16="http://schemas.microsoft.com/office/drawing/2014/main" id="{DC9081EF-8D2B-449A-B2D1-11ED49BAFB8A}"/>
            </a:ext>
          </a:extLst>
        </xdr:cNvPr>
        <xdr:cNvPicPr>
          <a:picLocks noChangeAspect="1"/>
        </xdr:cNvPicPr>
      </xdr:nvPicPr>
      <xdr:blipFill>
        <a:blip xmlns:r="http://schemas.openxmlformats.org/officeDocument/2006/relationships" r:embed="rId10" cstate="print">
          <a:duotone>
            <a:schemeClr val="accent2">
              <a:shade val="45000"/>
              <a:satMod val="135000"/>
            </a:schemeClr>
            <a:prstClr val="white"/>
          </a:duotone>
          <a:extLst>
            <a:ext uri="{BEBA8EAE-BF5A-486C-A8C5-ECC9F3942E4B}">
              <a14:imgProps xmlns:a14="http://schemas.microsoft.com/office/drawing/2010/main">
                <a14:imgLayer r:embed="rId11">
                  <a14:imgEffect>
                    <a14:saturation sat="33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8356671" y="1386840"/>
          <a:ext cx="162489" cy="162489"/>
        </a:xfrm>
        <a:prstGeom prst="rect">
          <a:avLst/>
        </a:prstGeom>
      </xdr:spPr>
    </xdr:pic>
    <xdr:clientData/>
  </xdr:twoCellAnchor>
  <xdr:twoCellAnchor>
    <xdr:from>
      <xdr:col>15</xdr:col>
      <xdr:colOff>544830</xdr:colOff>
      <xdr:row>0</xdr:row>
      <xdr:rowOff>71628</xdr:rowOff>
    </xdr:from>
    <xdr:to>
      <xdr:col>18</xdr:col>
      <xdr:colOff>575310</xdr:colOff>
      <xdr:row>10</xdr:row>
      <xdr:rowOff>102108</xdr:rowOff>
    </xdr:to>
    <xdr:sp macro="" textlink="">
      <xdr:nvSpPr>
        <xdr:cNvPr id="60" name="Rectangle: Rounded Corners 59">
          <a:extLst>
            <a:ext uri="{FF2B5EF4-FFF2-40B4-BE49-F238E27FC236}">
              <a16:creationId xmlns:a16="http://schemas.microsoft.com/office/drawing/2014/main" id="{74CDFC4A-4362-48ED-A813-6D046400AED5}"/>
            </a:ext>
          </a:extLst>
        </xdr:cNvPr>
        <xdr:cNvSpPr/>
      </xdr:nvSpPr>
      <xdr:spPr>
        <a:xfrm>
          <a:off x="11222355" y="71628"/>
          <a:ext cx="2030730" cy="2030730"/>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99060</xdr:colOff>
      <xdr:row>5</xdr:row>
      <xdr:rowOff>106680</xdr:rowOff>
    </xdr:from>
    <xdr:to>
      <xdr:col>17</xdr:col>
      <xdr:colOff>449580</xdr:colOff>
      <xdr:row>10</xdr:row>
      <xdr:rowOff>67056</xdr:rowOff>
    </xdr:to>
    <xdr:graphicFrame macro="">
      <xdr:nvGraphicFramePr>
        <xdr:cNvPr id="74" name="Chart 73">
          <a:extLst>
            <a:ext uri="{FF2B5EF4-FFF2-40B4-BE49-F238E27FC236}">
              <a16:creationId xmlns:a16="http://schemas.microsoft.com/office/drawing/2014/main" id="{DE287D36-B1B0-4491-9C5C-1E9534877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68580</xdr:colOff>
      <xdr:row>0</xdr:row>
      <xdr:rowOff>60960</xdr:rowOff>
    </xdr:from>
    <xdr:to>
      <xdr:col>17</xdr:col>
      <xdr:colOff>420420</xdr:colOff>
      <xdr:row>5</xdr:row>
      <xdr:rowOff>21336</xdr:rowOff>
    </xdr:to>
    <xdr:graphicFrame macro="">
      <xdr:nvGraphicFramePr>
        <xdr:cNvPr id="75" name="Chart 74">
          <a:extLst>
            <a:ext uri="{FF2B5EF4-FFF2-40B4-BE49-F238E27FC236}">
              <a16:creationId xmlns:a16="http://schemas.microsoft.com/office/drawing/2014/main" id="{D15250E3-CC31-4279-8D55-F5E5A3C73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53340</xdr:colOff>
      <xdr:row>5</xdr:row>
      <xdr:rowOff>68580</xdr:rowOff>
    </xdr:from>
    <xdr:to>
      <xdr:col>18</xdr:col>
      <xdr:colOff>510540</xdr:colOff>
      <xdr:row>5</xdr:row>
      <xdr:rowOff>68580</xdr:rowOff>
    </xdr:to>
    <xdr:cxnSp macro="">
      <xdr:nvCxnSpPr>
        <xdr:cNvPr id="81" name="Straight Connector 80">
          <a:extLst>
            <a:ext uri="{FF2B5EF4-FFF2-40B4-BE49-F238E27FC236}">
              <a16:creationId xmlns:a16="http://schemas.microsoft.com/office/drawing/2014/main" id="{D9B69088-655B-2038-E243-B9A521674500}"/>
            </a:ext>
          </a:extLst>
        </xdr:cNvPr>
        <xdr:cNvCxnSpPr/>
      </xdr:nvCxnSpPr>
      <xdr:spPr>
        <a:xfrm>
          <a:off x="10782300" y="1059180"/>
          <a:ext cx="1798320"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213361</xdr:colOff>
      <xdr:row>1</xdr:row>
      <xdr:rowOff>7620</xdr:rowOff>
    </xdr:from>
    <xdr:to>
      <xdr:col>18</xdr:col>
      <xdr:colOff>552450</xdr:colOff>
      <xdr:row>4</xdr:row>
      <xdr:rowOff>7620</xdr:rowOff>
    </xdr:to>
    <xdr:grpSp>
      <xdr:nvGrpSpPr>
        <xdr:cNvPr id="108" name="Group 107">
          <a:extLst>
            <a:ext uri="{FF2B5EF4-FFF2-40B4-BE49-F238E27FC236}">
              <a16:creationId xmlns:a16="http://schemas.microsoft.com/office/drawing/2014/main" id="{26FF2F64-7817-1345-265F-AC41C45CF136}"/>
            </a:ext>
          </a:extLst>
        </xdr:cNvPr>
        <xdr:cNvGrpSpPr/>
      </xdr:nvGrpSpPr>
      <xdr:grpSpPr>
        <a:xfrm>
          <a:off x="12283441" y="205740"/>
          <a:ext cx="1009649" cy="594360"/>
          <a:chOff x="11612880" y="205740"/>
          <a:chExt cx="1158239" cy="594360"/>
        </a:xfrm>
      </xdr:grpSpPr>
      <xdr:sp macro="" textlink="Pivot_Tables!AG6">
        <xdr:nvSpPr>
          <xdr:cNvPr id="77" name="TextBox 76">
            <a:extLst>
              <a:ext uri="{FF2B5EF4-FFF2-40B4-BE49-F238E27FC236}">
                <a16:creationId xmlns:a16="http://schemas.microsoft.com/office/drawing/2014/main" id="{85D6199D-C2D4-4D9B-A098-BC91218CD078}"/>
              </a:ext>
            </a:extLst>
          </xdr:cNvPr>
          <xdr:cNvSpPr txBox="1"/>
        </xdr:nvSpPr>
        <xdr:spPr>
          <a:xfrm>
            <a:off x="11612880" y="388620"/>
            <a:ext cx="1051561"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5DE3AB4-0420-48A9-A71C-FC9C67A1E836}" type="TxLink">
              <a:rPr lang="en-US" sz="1200" b="0" i="0" u="none" strike="noStrike">
                <a:solidFill>
                  <a:srgbClr val="000000"/>
                </a:solidFill>
                <a:latin typeface="Arial"/>
                <a:cs typeface="Arial"/>
              </a:rPr>
              <a:pPr algn="l"/>
              <a:t> 926 </a:t>
            </a:fld>
            <a:endParaRPr lang="en-IN" sz="900" b="1">
              <a:solidFill>
                <a:schemeClr val="bg1">
                  <a:lumMod val="65000"/>
                </a:schemeClr>
              </a:solidFill>
              <a:latin typeface="Abadi" panose="020B0604020104020204" pitchFamily="34" charset="0"/>
            </a:endParaRPr>
          </a:p>
        </xdr:txBody>
      </xdr:sp>
      <xdr:sp macro="" textlink="">
        <xdr:nvSpPr>
          <xdr:cNvPr id="78" name="TextBox 77">
            <a:extLst>
              <a:ext uri="{FF2B5EF4-FFF2-40B4-BE49-F238E27FC236}">
                <a16:creationId xmlns:a16="http://schemas.microsoft.com/office/drawing/2014/main" id="{001CE199-8C0E-44D3-9EB9-6AA417888699}"/>
              </a:ext>
            </a:extLst>
          </xdr:cNvPr>
          <xdr:cNvSpPr txBox="1"/>
        </xdr:nvSpPr>
        <xdr:spPr>
          <a:xfrm>
            <a:off x="11650980" y="205740"/>
            <a:ext cx="1120139" cy="243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b="1">
                <a:solidFill>
                  <a:schemeClr val="bg1">
                    <a:lumMod val="65000"/>
                  </a:schemeClr>
                </a:solidFill>
                <a:latin typeface="Abadi" panose="020B0604020104020204" pitchFamily="34" charset="0"/>
              </a:rPr>
              <a:t>Total</a:t>
            </a:r>
            <a:r>
              <a:rPr lang="en-IN" sz="900" b="1" baseline="0">
                <a:solidFill>
                  <a:schemeClr val="bg1">
                    <a:lumMod val="65000"/>
                  </a:schemeClr>
                </a:solidFill>
                <a:latin typeface="Abadi" panose="020B0604020104020204" pitchFamily="34" charset="0"/>
              </a:rPr>
              <a:t> Paid </a:t>
            </a:r>
          </a:p>
          <a:p>
            <a:pPr algn="l"/>
            <a:endParaRPr lang="en-IN" sz="900" b="1">
              <a:solidFill>
                <a:schemeClr val="bg1">
                  <a:lumMod val="65000"/>
                </a:schemeClr>
              </a:solidFill>
              <a:latin typeface="Abadi" panose="020B0604020104020204" pitchFamily="34" charset="0"/>
            </a:endParaRPr>
          </a:p>
        </xdr:txBody>
      </xdr:sp>
      <xdr:sp macro="" textlink="Pivot_Tables!AG5">
        <xdr:nvSpPr>
          <xdr:cNvPr id="86" name="TextBox 85">
            <a:extLst>
              <a:ext uri="{FF2B5EF4-FFF2-40B4-BE49-F238E27FC236}">
                <a16:creationId xmlns:a16="http://schemas.microsoft.com/office/drawing/2014/main" id="{DA6AE3F3-7771-41AD-8E63-7BEF3B20EE2F}"/>
              </a:ext>
            </a:extLst>
          </xdr:cNvPr>
          <xdr:cNvSpPr txBox="1"/>
        </xdr:nvSpPr>
        <xdr:spPr>
          <a:xfrm>
            <a:off x="11666220" y="609600"/>
            <a:ext cx="1051561"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b="1">
                <a:solidFill>
                  <a:schemeClr val="bg1">
                    <a:lumMod val="65000"/>
                  </a:schemeClr>
                </a:solidFill>
                <a:latin typeface="Abadi" panose="020B0604020104020204" pitchFamily="34" charset="0"/>
              </a:rPr>
              <a:t>Calls</a:t>
            </a:r>
            <a:endParaRPr lang="en-IN" sz="900" b="1">
              <a:solidFill>
                <a:schemeClr val="bg1">
                  <a:lumMod val="65000"/>
                </a:schemeClr>
              </a:solidFill>
              <a:latin typeface="Abadi" panose="020B0604020104020204" pitchFamily="34" charset="0"/>
            </a:endParaRPr>
          </a:p>
        </xdr:txBody>
      </xdr:sp>
    </xdr:grpSp>
    <xdr:clientData/>
  </xdr:twoCellAnchor>
  <xdr:twoCellAnchor>
    <xdr:from>
      <xdr:col>17</xdr:col>
      <xdr:colOff>281941</xdr:colOff>
      <xdr:row>6</xdr:row>
      <xdr:rowOff>38100</xdr:rowOff>
    </xdr:from>
    <xdr:to>
      <xdr:col>18</xdr:col>
      <xdr:colOff>563880</xdr:colOff>
      <xdr:row>9</xdr:row>
      <xdr:rowOff>38100</xdr:rowOff>
    </xdr:to>
    <xdr:grpSp>
      <xdr:nvGrpSpPr>
        <xdr:cNvPr id="109" name="Group 108">
          <a:extLst>
            <a:ext uri="{FF2B5EF4-FFF2-40B4-BE49-F238E27FC236}">
              <a16:creationId xmlns:a16="http://schemas.microsoft.com/office/drawing/2014/main" id="{0A8A37A2-734B-867A-1FED-4C17DE27768A}"/>
            </a:ext>
          </a:extLst>
        </xdr:cNvPr>
        <xdr:cNvGrpSpPr/>
      </xdr:nvGrpSpPr>
      <xdr:grpSpPr>
        <a:xfrm>
          <a:off x="12352021" y="1226820"/>
          <a:ext cx="952499" cy="594360"/>
          <a:chOff x="11681466" y="1226820"/>
          <a:chExt cx="1150613" cy="594360"/>
        </a:xfrm>
      </xdr:grpSpPr>
      <xdr:sp macro="" textlink="Pivot_Tables!AG5">
        <xdr:nvSpPr>
          <xdr:cNvPr id="103" name="TextBox 102">
            <a:extLst>
              <a:ext uri="{FF2B5EF4-FFF2-40B4-BE49-F238E27FC236}">
                <a16:creationId xmlns:a16="http://schemas.microsoft.com/office/drawing/2014/main" id="{6642E300-84C6-820A-5885-7DE5F4C329CA}"/>
              </a:ext>
            </a:extLst>
          </xdr:cNvPr>
          <xdr:cNvSpPr txBox="1"/>
        </xdr:nvSpPr>
        <xdr:spPr>
          <a:xfrm>
            <a:off x="11681466" y="1409700"/>
            <a:ext cx="1051561"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24A635C-8D33-4904-A8E3-DC014925EAAB}" type="TxLink">
              <a:rPr lang="en-US" sz="1200" b="0" i="0" u="none" strike="noStrike">
                <a:solidFill>
                  <a:srgbClr val="000000"/>
                </a:solidFill>
                <a:latin typeface="Arial"/>
                <a:cs typeface="Arial"/>
              </a:rPr>
              <a:pPr algn="l"/>
              <a:t> 311 </a:t>
            </a:fld>
            <a:endParaRPr lang="en-IN" sz="900" b="1">
              <a:solidFill>
                <a:schemeClr val="bg1">
                  <a:lumMod val="65000"/>
                </a:schemeClr>
              </a:solidFill>
              <a:latin typeface="Abadi" panose="020B0604020104020204" pitchFamily="34" charset="0"/>
            </a:endParaRPr>
          </a:p>
        </xdr:txBody>
      </xdr:sp>
      <xdr:sp macro="" textlink="">
        <xdr:nvSpPr>
          <xdr:cNvPr id="104" name="TextBox 103">
            <a:extLst>
              <a:ext uri="{FF2B5EF4-FFF2-40B4-BE49-F238E27FC236}">
                <a16:creationId xmlns:a16="http://schemas.microsoft.com/office/drawing/2014/main" id="{9EEFEF08-61E3-E73E-92FB-A849166C1AB8}"/>
              </a:ext>
            </a:extLst>
          </xdr:cNvPr>
          <xdr:cNvSpPr txBox="1"/>
        </xdr:nvSpPr>
        <xdr:spPr>
          <a:xfrm>
            <a:off x="11711940" y="1226820"/>
            <a:ext cx="1120139" cy="243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b="1">
                <a:solidFill>
                  <a:schemeClr val="bg1">
                    <a:lumMod val="65000"/>
                  </a:schemeClr>
                </a:solidFill>
                <a:latin typeface="Abadi" panose="020B0604020104020204" pitchFamily="34" charset="0"/>
              </a:rPr>
              <a:t>Total</a:t>
            </a:r>
            <a:r>
              <a:rPr lang="en-IN" sz="900" b="1" baseline="0">
                <a:solidFill>
                  <a:schemeClr val="bg1">
                    <a:lumMod val="65000"/>
                  </a:schemeClr>
                </a:solidFill>
                <a:latin typeface="Abadi" panose="020B0604020104020204" pitchFamily="34" charset="0"/>
              </a:rPr>
              <a:t> Unpaid </a:t>
            </a:r>
          </a:p>
          <a:p>
            <a:pPr algn="l"/>
            <a:endParaRPr lang="en-IN" sz="900" b="1">
              <a:solidFill>
                <a:schemeClr val="bg1">
                  <a:lumMod val="65000"/>
                </a:schemeClr>
              </a:solidFill>
              <a:latin typeface="Abadi" panose="020B0604020104020204" pitchFamily="34" charset="0"/>
            </a:endParaRPr>
          </a:p>
        </xdr:txBody>
      </xdr:sp>
      <xdr:sp macro="" textlink="Pivot_Tables!AG5">
        <xdr:nvSpPr>
          <xdr:cNvPr id="105" name="TextBox 104">
            <a:extLst>
              <a:ext uri="{FF2B5EF4-FFF2-40B4-BE49-F238E27FC236}">
                <a16:creationId xmlns:a16="http://schemas.microsoft.com/office/drawing/2014/main" id="{D22F53F6-1099-E50D-4E03-EF5E41CAA771}"/>
              </a:ext>
            </a:extLst>
          </xdr:cNvPr>
          <xdr:cNvSpPr txBox="1"/>
        </xdr:nvSpPr>
        <xdr:spPr>
          <a:xfrm>
            <a:off x="11727180" y="1630680"/>
            <a:ext cx="1051561"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b="1">
                <a:solidFill>
                  <a:schemeClr val="bg1">
                    <a:lumMod val="65000"/>
                  </a:schemeClr>
                </a:solidFill>
                <a:latin typeface="Abadi" panose="020B0604020104020204" pitchFamily="34" charset="0"/>
              </a:rPr>
              <a:t>Calls</a:t>
            </a:r>
            <a:endParaRPr lang="en-IN" sz="900" b="1">
              <a:solidFill>
                <a:schemeClr val="bg1">
                  <a:lumMod val="65000"/>
                </a:schemeClr>
              </a:solidFill>
              <a:latin typeface="Abadi" panose="020B0604020104020204" pitchFamily="34" charset="0"/>
            </a:endParaRPr>
          </a:p>
        </xdr:txBody>
      </xdr:sp>
    </xdr:grpSp>
    <xdr:clientData/>
  </xdr:twoCellAnchor>
  <xdr:twoCellAnchor>
    <xdr:from>
      <xdr:col>16</xdr:col>
      <xdr:colOff>342900</xdr:colOff>
      <xdr:row>7</xdr:row>
      <xdr:rowOff>76200</xdr:rowOff>
    </xdr:from>
    <xdr:to>
      <xdr:col>17</xdr:col>
      <xdr:colOff>101600</xdr:colOff>
      <xdr:row>8</xdr:row>
      <xdr:rowOff>109220</xdr:rowOff>
    </xdr:to>
    <xdr:sp macro="" textlink="Pivot_Tables!AH5">
      <xdr:nvSpPr>
        <xdr:cNvPr id="107" name="TextBox 86">
          <a:extLst>
            <a:ext uri="{FF2B5EF4-FFF2-40B4-BE49-F238E27FC236}">
              <a16:creationId xmlns:a16="http://schemas.microsoft.com/office/drawing/2014/main" id="{2520BD2F-A647-80FD-1302-FAF656A14F8F}"/>
            </a:ext>
          </a:extLst>
        </xdr:cNvPr>
        <xdr:cNvSpPr txBox="1"/>
      </xdr:nvSpPr>
      <xdr:spPr>
        <a:xfrm>
          <a:off x="11071860" y="1463040"/>
          <a:ext cx="429260" cy="2311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fld id="{6153933E-D421-4627-99CA-D8B40402155B}" type="TxLink">
            <a:rPr lang="en-US" sz="1050" b="0" i="0" u="none" strike="noStrike">
              <a:solidFill>
                <a:srgbClr val="000000"/>
              </a:solidFill>
              <a:latin typeface="Calibri"/>
              <a:ea typeface="Calibri"/>
              <a:cs typeface="Calibri"/>
            </a:rPr>
            <a:pPr algn="l"/>
            <a:t>25%</a:t>
          </a:fld>
          <a:endParaRPr lang="en-IN" sz="600" b="1">
            <a:solidFill>
              <a:schemeClr val="bg1">
                <a:lumMod val="65000"/>
              </a:schemeClr>
            </a:solidFill>
            <a:latin typeface="Abadi" panose="020B0604020104020204" pitchFamily="34" charset="0"/>
          </a:endParaRPr>
        </a:p>
      </xdr:txBody>
    </xdr:sp>
    <xdr:clientData/>
  </xdr:twoCellAnchor>
  <xdr:twoCellAnchor>
    <xdr:from>
      <xdr:col>18</xdr:col>
      <xdr:colOff>647700</xdr:colOff>
      <xdr:row>0</xdr:row>
      <xdr:rowOff>68580</xdr:rowOff>
    </xdr:from>
    <xdr:to>
      <xdr:col>21</xdr:col>
      <xdr:colOff>358902</xdr:colOff>
      <xdr:row>10</xdr:row>
      <xdr:rowOff>99060</xdr:rowOff>
    </xdr:to>
    <xdr:sp macro="" textlink="">
      <xdr:nvSpPr>
        <xdr:cNvPr id="112" name="Rectangle: Rounded Corners 111">
          <a:extLst>
            <a:ext uri="{FF2B5EF4-FFF2-40B4-BE49-F238E27FC236}">
              <a16:creationId xmlns:a16="http://schemas.microsoft.com/office/drawing/2014/main" id="{7AE5292B-57F7-4F08-9869-4DEC83876365}"/>
            </a:ext>
          </a:extLst>
        </xdr:cNvPr>
        <xdr:cNvSpPr/>
      </xdr:nvSpPr>
      <xdr:spPr>
        <a:xfrm>
          <a:off x="13325475" y="68580"/>
          <a:ext cx="1711452" cy="2030730"/>
        </a:xfrm>
        <a:prstGeom prst="roundRect">
          <a:avLst>
            <a:gd name="adj" fmla="val 4580"/>
          </a:avLst>
        </a:prstGeom>
        <a:solidFill>
          <a:srgbClr val="A5C2E3"/>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15240</xdr:colOff>
      <xdr:row>3</xdr:row>
      <xdr:rowOff>7620</xdr:rowOff>
    </xdr:from>
    <xdr:to>
      <xdr:col>21</xdr:col>
      <xdr:colOff>281940</xdr:colOff>
      <xdr:row>9</xdr:row>
      <xdr:rowOff>144780</xdr:rowOff>
    </xdr:to>
    <mc:AlternateContent xmlns:mc="http://schemas.openxmlformats.org/markup-compatibility/2006" xmlns:a14="http://schemas.microsoft.com/office/drawing/2010/main">
      <mc:Choice Requires="a14">
        <xdr:graphicFrame macro="">
          <xdr:nvGraphicFramePr>
            <xdr:cNvPr id="113" name=" Monthly Slicer">
              <a:extLst>
                <a:ext uri="{FF2B5EF4-FFF2-40B4-BE49-F238E27FC236}">
                  <a16:creationId xmlns:a16="http://schemas.microsoft.com/office/drawing/2014/main" id="{E467BFC5-BA08-4588-98E7-2A813A415C7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 Monthly Slicer"/>
            </a:graphicData>
          </a:graphic>
        </xdr:graphicFrame>
      </mc:Choice>
      <mc:Fallback xmlns="">
        <xdr:sp macro="" textlink="">
          <xdr:nvSpPr>
            <xdr:cNvPr id="0" name=""/>
            <xdr:cNvSpPr>
              <a:spLocks noTextEdit="1"/>
            </xdr:cNvSpPr>
          </xdr:nvSpPr>
          <xdr:spPr>
            <a:xfrm>
              <a:off x="13359765" y="607695"/>
              <a:ext cx="1600200" cy="1337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xdr:from>
      <xdr:col>19</xdr:col>
      <xdr:colOff>91441</xdr:colOff>
      <xdr:row>0</xdr:row>
      <xdr:rowOff>144780</xdr:rowOff>
    </xdr:from>
    <xdr:to>
      <xdr:col>20</xdr:col>
      <xdr:colOff>182880</xdr:colOff>
      <xdr:row>2</xdr:row>
      <xdr:rowOff>167640</xdr:rowOff>
    </xdr:to>
    <xdr:sp macro="" textlink="">
      <xdr:nvSpPr>
        <xdr:cNvPr id="115" name="TextBox 114">
          <a:extLst>
            <a:ext uri="{FF2B5EF4-FFF2-40B4-BE49-F238E27FC236}">
              <a16:creationId xmlns:a16="http://schemas.microsoft.com/office/drawing/2014/main" id="{E5302BDE-3A1C-4569-A75B-834DE79E3BE8}"/>
            </a:ext>
          </a:extLst>
        </xdr:cNvPr>
        <xdr:cNvSpPr txBox="1"/>
      </xdr:nvSpPr>
      <xdr:spPr>
        <a:xfrm>
          <a:off x="12832081" y="144780"/>
          <a:ext cx="761999" cy="419100"/>
        </a:xfrm>
        <a:prstGeom prst="rect">
          <a:avLst/>
        </a:prstGeom>
        <a:solidFill>
          <a:srgbClr val="A5C2E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0">
              <a:solidFill>
                <a:schemeClr val="bg1"/>
              </a:solidFill>
              <a:latin typeface="Abadi" panose="020B0604020104020204" pitchFamily="34" charset="0"/>
            </a:rPr>
            <a:t>Monthlly</a:t>
          </a:r>
          <a:r>
            <a:rPr lang="en-IN" sz="900" b="1" baseline="0">
              <a:solidFill>
                <a:schemeClr val="bg1"/>
              </a:solidFill>
              <a:latin typeface="Abadi" panose="020B0604020104020204" pitchFamily="34" charset="0"/>
            </a:rPr>
            <a:t> </a:t>
          </a:r>
          <a:r>
            <a:rPr lang="en-IN" sz="800" b="0" baseline="0">
              <a:solidFill>
                <a:schemeClr val="bg1"/>
              </a:solidFill>
              <a:latin typeface="Abadi" panose="020B0604020104020204" pitchFamily="34" charset="0"/>
            </a:rPr>
            <a:t>Slicer</a:t>
          </a:r>
          <a:endParaRPr lang="en-IN" sz="900" b="0">
            <a:solidFill>
              <a:schemeClr val="bg1"/>
            </a:solidFill>
            <a:latin typeface="Abadi" panose="020B0604020104020204" pitchFamily="34" charset="0"/>
          </a:endParaRPr>
        </a:p>
      </xdr:txBody>
    </xdr:sp>
    <xdr:clientData/>
  </xdr:twoCellAnchor>
  <xdr:twoCellAnchor>
    <xdr:from>
      <xdr:col>19</xdr:col>
      <xdr:colOff>152400</xdr:colOff>
      <xdr:row>2</xdr:row>
      <xdr:rowOff>144780</xdr:rowOff>
    </xdr:from>
    <xdr:to>
      <xdr:col>21</xdr:col>
      <xdr:colOff>182880</xdr:colOff>
      <xdr:row>2</xdr:row>
      <xdr:rowOff>152400</xdr:rowOff>
    </xdr:to>
    <xdr:cxnSp macro="">
      <xdr:nvCxnSpPr>
        <xdr:cNvPr id="116" name="Straight Connector 115">
          <a:extLst>
            <a:ext uri="{FF2B5EF4-FFF2-40B4-BE49-F238E27FC236}">
              <a16:creationId xmlns:a16="http://schemas.microsoft.com/office/drawing/2014/main" id="{97D987AF-2A8D-47B7-BE5E-1A9756466155}"/>
            </a:ext>
          </a:extLst>
        </xdr:cNvPr>
        <xdr:cNvCxnSpPr/>
      </xdr:nvCxnSpPr>
      <xdr:spPr>
        <a:xfrm flipV="1">
          <a:off x="12893040" y="541020"/>
          <a:ext cx="1371600" cy="762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82193</xdr:colOff>
      <xdr:row>0</xdr:row>
      <xdr:rowOff>102431</xdr:rowOff>
    </xdr:from>
    <xdr:to>
      <xdr:col>21</xdr:col>
      <xdr:colOff>263586</xdr:colOff>
      <xdr:row>1</xdr:row>
      <xdr:rowOff>85704</xdr:rowOff>
    </xdr:to>
    <xdr:pic>
      <xdr:nvPicPr>
        <xdr:cNvPr id="126" name="Graphic 125" descr="Line arrow: Straight with solid fill">
          <a:hlinkClick xmlns:r="http://schemas.openxmlformats.org/officeDocument/2006/relationships" r:id="rId15" tooltip="Go To Database"/>
          <a:extLst>
            <a:ext uri="{FF2B5EF4-FFF2-40B4-BE49-F238E27FC236}">
              <a16:creationId xmlns:a16="http://schemas.microsoft.com/office/drawing/2014/main" id="{FCF44AC1-67CD-223A-2717-B6B9859EB69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rot="7541423" flipV="1">
          <a:off x="14163953" y="102431"/>
          <a:ext cx="181393" cy="181393"/>
        </a:xfrm>
        <a:prstGeom prst="rect">
          <a:avLst/>
        </a:prstGeom>
      </xdr:spPr>
    </xdr:pic>
    <xdr:clientData/>
  </xdr:twoCellAnchor>
  <xdr:twoCellAnchor>
    <xdr:from>
      <xdr:col>21</xdr:col>
      <xdr:colOff>447675</xdr:colOff>
      <xdr:row>0</xdr:row>
      <xdr:rowOff>76200</xdr:rowOff>
    </xdr:from>
    <xdr:to>
      <xdr:col>24</xdr:col>
      <xdr:colOff>234315</xdr:colOff>
      <xdr:row>10</xdr:row>
      <xdr:rowOff>68580</xdr:rowOff>
    </xdr:to>
    <xdr:sp macro="" textlink="">
      <xdr:nvSpPr>
        <xdr:cNvPr id="128" name="Rectangle: Rounded Corners 127">
          <a:extLst>
            <a:ext uri="{FF2B5EF4-FFF2-40B4-BE49-F238E27FC236}">
              <a16:creationId xmlns:a16="http://schemas.microsoft.com/office/drawing/2014/main" id="{A7B6146D-ED10-497F-8F07-E5B424A882A4}"/>
            </a:ext>
          </a:extLst>
        </xdr:cNvPr>
        <xdr:cNvSpPr/>
      </xdr:nvSpPr>
      <xdr:spPr>
        <a:xfrm>
          <a:off x="14449425" y="76200"/>
          <a:ext cx="1786890" cy="1992630"/>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464820</xdr:colOff>
      <xdr:row>0</xdr:row>
      <xdr:rowOff>91440</xdr:rowOff>
    </xdr:from>
    <xdr:to>
      <xdr:col>24</xdr:col>
      <xdr:colOff>213360</xdr:colOff>
      <xdr:row>1</xdr:row>
      <xdr:rowOff>160020</xdr:rowOff>
    </xdr:to>
    <xdr:sp macro="" textlink="">
      <xdr:nvSpPr>
        <xdr:cNvPr id="129" name="Rectangle: Rounded Corners 128">
          <a:extLst>
            <a:ext uri="{FF2B5EF4-FFF2-40B4-BE49-F238E27FC236}">
              <a16:creationId xmlns:a16="http://schemas.microsoft.com/office/drawing/2014/main" id="{85071F88-0735-4683-8C58-2D92CC203956}"/>
            </a:ext>
          </a:extLst>
        </xdr:cNvPr>
        <xdr:cNvSpPr/>
      </xdr:nvSpPr>
      <xdr:spPr>
        <a:xfrm>
          <a:off x="14466570" y="91440"/>
          <a:ext cx="1748790" cy="268605"/>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chemeClr val="tx1">
                  <a:lumMod val="75000"/>
                  <a:lumOff val="25000"/>
                </a:schemeClr>
              </a:solidFill>
            </a:rPr>
            <a:t>Enrolled</a:t>
          </a:r>
          <a:r>
            <a:rPr lang="en-IN" sz="1200" baseline="0">
              <a:solidFill>
                <a:schemeClr val="tx1">
                  <a:lumMod val="75000"/>
                  <a:lumOff val="25000"/>
                </a:schemeClr>
              </a:solidFill>
            </a:rPr>
            <a:t> Courses</a:t>
          </a:r>
          <a:endParaRPr lang="en-IN" sz="1200">
            <a:solidFill>
              <a:schemeClr val="tx1">
                <a:lumMod val="75000"/>
                <a:lumOff val="25000"/>
              </a:schemeClr>
            </a:solidFill>
          </a:endParaRPr>
        </a:p>
      </xdr:txBody>
    </xdr:sp>
    <xdr:clientData/>
  </xdr:twoCellAnchor>
  <xdr:twoCellAnchor>
    <xdr:from>
      <xdr:col>21</xdr:col>
      <xdr:colOff>472440</xdr:colOff>
      <xdr:row>1</xdr:row>
      <xdr:rowOff>91440</xdr:rowOff>
    </xdr:from>
    <xdr:to>
      <xdr:col>22</xdr:col>
      <xdr:colOff>472440</xdr:colOff>
      <xdr:row>3</xdr:row>
      <xdr:rowOff>0</xdr:rowOff>
    </xdr:to>
    <xdr:sp macro="" textlink="Pivot_Tables!AQ5">
      <xdr:nvSpPr>
        <xdr:cNvPr id="132" name="Rectangle: Rounded Corners 131">
          <a:extLst>
            <a:ext uri="{FF2B5EF4-FFF2-40B4-BE49-F238E27FC236}">
              <a16:creationId xmlns:a16="http://schemas.microsoft.com/office/drawing/2014/main" id="{1A3F1F6F-36C6-4193-9E21-E8F085D2D94B}"/>
            </a:ext>
          </a:extLst>
        </xdr:cNvPr>
        <xdr:cNvSpPr/>
      </xdr:nvSpPr>
      <xdr:spPr>
        <a:xfrm>
          <a:off x="14554200" y="289560"/>
          <a:ext cx="670560" cy="304800"/>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8D7EF3"/>
              </a:solidFill>
            </a:rPr>
            <a:t>2643</a:t>
          </a:r>
        </a:p>
      </xdr:txBody>
    </xdr:sp>
    <xdr:clientData/>
  </xdr:twoCellAnchor>
  <xdr:twoCellAnchor>
    <xdr:from>
      <xdr:col>22</xdr:col>
      <xdr:colOff>350520</xdr:colOff>
      <xdr:row>1</xdr:row>
      <xdr:rowOff>175260</xdr:rowOff>
    </xdr:from>
    <xdr:to>
      <xdr:col>23</xdr:col>
      <xdr:colOff>259080</xdr:colOff>
      <xdr:row>3</xdr:row>
      <xdr:rowOff>22860</xdr:rowOff>
    </xdr:to>
    <xdr:sp macro="" textlink="Pivot_Tables!AQ5">
      <xdr:nvSpPr>
        <xdr:cNvPr id="133" name="Rectangle: Rounded Corners 132">
          <a:extLst>
            <a:ext uri="{FF2B5EF4-FFF2-40B4-BE49-F238E27FC236}">
              <a16:creationId xmlns:a16="http://schemas.microsoft.com/office/drawing/2014/main" id="{CBF09279-D38B-4858-BA6E-C0C489361210}"/>
            </a:ext>
          </a:extLst>
        </xdr:cNvPr>
        <xdr:cNvSpPr/>
      </xdr:nvSpPr>
      <xdr:spPr>
        <a:xfrm>
          <a:off x="15102840" y="373380"/>
          <a:ext cx="579120" cy="243840"/>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600">
              <a:solidFill>
                <a:schemeClr val="bg2">
                  <a:lumMod val="50000"/>
                </a:schemeClr>
              </a:solidFill>
            </a:rPr>
            <a:t>Courses</a:t>
          </a:r>
        </a:p>
      </xdr:txBody>
    </xdr:sp>
    <xdr:clientData/>
  </xdr:twoCellAnchor>
  <xdr:twoCellAnchor>
    <xdr:from>
      <xdr:col>21</xdr:col>
      <xdr:colOff>453584</xdr:colOff>
      <xdr:row>0</xdr:row>
      <xdr:rowOff>88323</xdr:rowOff>
    </xdr:from>
    <xdr:to>
      <xdr:col>24</xdr:col>
      <xdr:colOff>228600</xdr:colOff>
      <xdr:row>9</xdr:row>
      <xdr:rowOff>160021</xdr:rowOff>
    </xdr:to>
    <xdr:grpSp>
      <xdr:nvGrpSpPr>
        <xdr:cNvPr id="259" name="Group 258">
          <a:extLst>
            <a:ext uri="{FF2B5EF4-FFF2-40B4-BE49-F238E27FC236}">
              <a16:creationId xmlns:a16="http://schemas.microsoft.com/office/drawing/2014/main" id="{11116D73-9A42-A02B-0E5F-749608015E17}"/>
            </a:ext>
          </a:extLst>
        </xdr:cNvPr>
        <xdr:cNvGrpSpPr/>
      </xdr:nvGrpSpPr>
      <xdr:grpSpPr>
        <a:xfrm>
          <a:off x="15205904" y="88323"/>
          <a:ext cx="1786696" cy="1854778"/>
          <a:chOff x="15180582" y="88323"/>
          <a:chExt cx="1762488" cy="1818329"/>
        </a:xfrm>
      </xdr:grpSpPr>
      <xdr:graphicFrame macro="">
        <xdr:nvGraphicFramePr>
          <xdr:cNvPr id="131" name="Chart 130">
            <a:extLst>
              <a:ext uri="{FF2B5EF4-FFF2-40B4-BE49-F238E27FC236}">
                <a16:creationId xmlns:a16="http://schemas.microsoft.com/office/drawing/2014/main" id="{AB3A9591-94D0-4631-B72F-6FB1F061EF3B}"/>
              </a:ext>
            </a:extLst>
          </xdr:cNvPr>
          <xdr:cNvGraphicFramePr>
            <a:graphicFrameLocks/>
          </xdr:cNvGraphicFramePr>
        </xdr:nvGraphicFramePr>
        <xdr:xfrm>
          <a:off x="15221574" y="630556"/>
          <a:ext cx="1721496" cy="1276096"/>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37" name="Rectangle: Rounded Corners 136">
            <a:extLst>
              <a:ext uri="{FF2B5EF4-FFF2-40B4-BE49-F238E27FC236}">
                <a16:creationId xmlns:a16="http://schemas.microsoft.com/office/drawing/2014/main" id="{3DD0053C-E48C-4921-AEF1-7E77CD6B2EC1}"/>
              </a:ext>
            </a:extLst>
          </xdr:cNvPr>
          <xdr:cNvSpPr/>
        </xdr:nvSpPr>
        <xdr:spPr>
          <a:xfrm>
            <a:off x="15184143" y="88323"/>
            <a:ext cx="1748790" cy="244360"/>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lumMod val="75000"/>
                    <a:lumOff val="25000"/>
                  </a:schemeClr>
                </a:solidFill>
              </a:rPr>
              <a:t>Enrolled</a:t>
            </a:r>
            <a:r>
              <a:rPr lang="en-IN" sz="1100" b="1" baseline="0">
                <a:solidFill>
                  <a:schemeClr val="tx1">
                    <a:lumMod val="75000"/>
                    <a:lumOff val="25000"/>
                  </a:schemeClr>
                </a:solidFill>
              </a:rPr>
              <a:t> Courses</a:t>
            </a:r>
            <a:endParaRPr lang="en-IN" sz="1100" b="1">
              <a:solidFill>
                <a:schemeClr val="tx1">
                  <a:lumMod val="75000"/>
                  <a:lumOff val="25000"/>
                </a:schemeClr>
              </a:solidFill>
            </a:endParaRPr>
          </a:p>
        </xdr:txBody>
      </xdr:sp>
      <xdr:sp macro="" textlink="Pivot_Tables!AQ5">
        <xdr:nvSpPr>
          <xdr:cNvPr id="138" name="Rectangle: Rounded Corners 137">
            <a:extLst>
              <a:ext uri="{FF2B5EF4-FFF2-40B4-BE49-F238E27FC236}">
                <a16:creationId xmlns:a16="http://schemas.microsoft.com/office/drawing/2014/main" id="{C4E6D231-B3F1-4A2F-8385-C1C52FEA6E9A}"/>
              </a:ext>
            </a:extLst>
          </xdr:cNvPr>
          <xdr:cNvSpPr/>
        </xdr:nvSpPr>
        <xdr:spPr>
          <a:xfrm>
            <a:off x="15180582" y="314325"/>
            <a:ext cx="673456" cy="308610"/>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991CFB"/>
                </a:solidFill>
                <a:latin typeface="Arial" panose="020B0604020202020204" pitchFamily="34" charset="0"/>
                <a:cs typeface="Arial" panose="020B0604020202020204" pitchFamily="34" charset="0"/>
              </a:rPr>
              <a:t>2643</a:t>
            </a:r>
          </a:p>
        </xdr:txBody>
      </xdr:sp>
      <xdr:sp macro="" textlink="Pivot_Tables!AQ5">
        <xdr:nvSpPr>
          <xdr:cNvPr id="139" name="Rectangle: Rounded Corners 138">
            <a:extLst>
              <a:ext uri="{FF2B5EF4-FFF2-40B4-BE49-F238E27FC236}">
                <a16:creationId xmlns:a16="http://schemas.microsoft.com/office/drawing/2014/main" id="{77FEF3AF-A1F9-4DB1-AFC1-C11F1D9E158D}"/>
              </a:ext>
            </a:extLst>
          </xdr:cNvPr>
          <xdr:cNvSpPr/>
        </xdr:nvSpPr>
        <xdr:spPr>
          <a:xfrm>
            <a:off x="15717338" y="367665"/>
            <a:ext cx="575310" cy="247650"/>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800" b="1">
                <a:solidFill>
                  <a:schemeClr val="bg2">
                    <a:lumMod val="50000"/>
                  </a:schemeClr>
                </a:solidFill>
              </a:rPr>
              <a:t>Courses</a:t>
            </a:r>
          </a:p>
        </xdr:txBody>
      </xdr:sp>
      <xdr:sp macro="" textlink="">
        <xdr:nvSpPr>
          <xdr:cNvPr id="140" name="Rectangle: Rounded Corners 139">
            <a:extLst>
              <a:ext uri="{FF2B5EF4-FFF2-40B4-BE49-F238E27FC236}">
                <a16:creationId xmlns:a16="http://schemas.microsoft.com/office/drawing/2014/main" id="{11153720-54A7-CE5D-4D75-86DF34095220}"/>
              </a:ext>
            </a:extLst>
          </xdr:cNvPr>
          <xdr:cNvSpPr/>
        </xdr:nvSpPr>
        <xdr:spPr>
          <a:xfrm>
            <a:off x="15189449" y="645795"/>
            <a:ext cx="1748790" cy="268605"/>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75000"/>
                    <a:lumOff val="25000"/>
                  </a:schemeClr>
                </a:solidFill>
              </a:rPr>
              <a:t>Average</a:t>
            </a:r>
          </a:p>
        </xdr:txBody>
      </xdr:sp>
      <xdr:sp macro="" textlink="">
        <xdr:nvSpPr>
          <xdr:cNvPr id="141" name="Rectangle: Rounded Corners 140">
            <a:extLst>
              <a:ext uri="{FF2B5EF4-FFF2-40B4-BE49-F238E27FC236}">
                <a16:creationId xmlns:a16="http://schemas.microsoft.com/office/drawing/2014/main" id="{F752963F-841F-86E4-80AD-E842621C3017}"/>
              </a:ext>
            </a:extLst>
          </xdr:cNvPr>
          <xdr:cNvSpPr/>
        </xdr:nvSpPr>
        <xdr:spPr>
          <a:xfrm>
            <a:off x="15187441" y="853440"/>
            <a:ext cx="659130" cy="276225"/>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a:solidFill>
                  <a:srgbClr val="FFC000"/>
                </a:solidFill>
                <a:latin typeface="Arial" panose="020B0604020202020204" pitchFamily="34" charset="0"/>
                <a:ea typeface="+mn-ea"/>
                <a:cs typeface="Arial" panose="020B0604020202020204" pitchFamily="34" charset="0"/>
              </a:rPr>
              <a:t>2.14  </a:t>
            </a:r>
          </a:p>
        </xdr:txBody>
      </xdr:sp>
    </xdr:grpSp>
    <xdr:clientData/>
  </xdr:twoCellAnchor>
  <xdr:twoCellAnchor>
    <xdr:from>
      <xdr:col>20</xdr:col>
      <xdr:colOff>373380</xdr:colOff>
      <xdr:row>10</xdr:row>
      <xdr:rowOff>152400</xdr:rowOff>
    </xdr:from>
    <xdr:to>
      <xdr:col>24</xdr:col>
      <xdr:colOff>251460</xdr:colOff>
      <xdr:row>22</xdr:row>
      <xdr:rowOff>60960</xdr:rowOff>
    </xdr:to>
    <xdr:sp macro="" textlink="">
      <xdr:nvSpPr>
        <xdr:cNvPr id="147" name="Rectangle: Rounded Corners 146">
          <a:extLst>
            <a:ext uri="{FF2B5EF4-FFF2-40B4-BE49-F238E27FC236}">
              <a16:creationId xmlns:a16="http://schemas.microsoft.com/office/drawing/2014/main" id="{9D564997-C70A-40B7-A720-7B53BA010822}"/>
            </a:ext>
          </a:extLst>
        </xdr:cNvPr>
        <xdr:cNvSpPr/>
      </xdr:nvSpPr>
      <xdr:spPr>
        <a:xfrm>
          <a:off x="13784580" y="2133600"/>
          <a:ext cx="2560320" cy="2286000"/>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381000</xdr:colOff>
      <xdr:row>11</xdr:row>
      <xdr:rowOff>99060</xdr:rowOff>
    </xdr:from>
    <xdr:to>
      <xdr:col>24</xdr:col>
      <xdr:colOff>251460</xdr:colOff>
      <xdr:row>13</xdr:row>
      <xdr:rowOff>45720</xdr:rowOff>
    </xdr:to>
    <xdr:sp macro="" textlink="">
      <xdr:nvSpPr>
        <xdr:cNvPr id="148" name="Rectangle: Rounded Corners 147">
          <a:extLst>
            <a:ext uri="{FF2B5EF4-FFF2-40B4-BE49-F238E27FC236}">
              <a16:creationId xmlns:a16="http://schemas.microsoft.com/office/drawing/2014/main" id="{F8D97428-9265-49B9-98EA-8D7D8BBA6BFB}"/>
            </a:ext>
          </a:extLst>
        </xdr:cNvPr>
        <xdr:cNvSpPr/>
      </xdr:nvSpPr>
      <xdr:spPr>
        <a:xfrm>
          <a:off x="13792200" y="2278380"/>
          <a:ext cx="2552700" cy="342900"/>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lumMod val="75000"/>
                  <a:lumOff val="25000"/>
                </a:schemeClr>
              </a:solidFill>
              <a:latin typeface="Arial" panose="020B0604020202020204" pitchFamily="34" charset="0"/>
              <a:cs typeface="Arial" panose="020B0604020202020204" pitchFamily="34" charset="0"/>
            </a:rPr>
            <a:t>Area</a:t>
          </a:r>
          <a:r>
            <a:rPr lang="en-IN" sz="1100" b="1" baseline="0">
              <a:solidFill>
                <a:schemeClr val="tx1">
                  <a:lumMod val="75000"/>
                  <a:lumOff val="25000"/>
                </a:schemeClr>
              </a:solidFill>
              <a:latin typeface="Arial" panose="020B0604020202020204" pitchFamily="34" charset="0"/>
              <a:cs typeface="Arial" panose="020B0604020202020204" pitchFamily="34" charset="0"/>
            </a:rPr>
            <a:t> Code</a:t>
          </a:r>
          <a:endParaRPr lang="en-IN" sz="1100" b="1">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editAs="oneCell">
    <xdr:from>
      <xdr:col>22</xdr:col>
      <xdr:colOff>259080</xdr:colOff>
      <xdr:row>4</xdr:row>
      <xdr:rowOff>7620</xdr:rowOff>
    </xdr:from>
    <xdr:to>
      <xdr:col>22</xdr:col>
      <xdr:colOff>606582</xdr:colOff>
      <xdr:row>6</xdr:row>
      <xdr:rowOff>19847</xdr:rowOff>
    </xdr:to>
    <xdr:pic>
      <xdr:nvPicPr>
        <xdr:cNvPr id="149" name="Picture 148">
          <a:extLst>
            <a:ext uri="{FF2B5EF4-FFF2-40B4-BE49-F238E27FC236}">
              <a16:creationId xmlns:a16="http://schemas.microsoft.com/office/drawing/2014/main" id="{7618153A-CB01-8F82-66E2-C49DE55F7800}"/>
            </a:ext>
          </a:extLst>
        </xdr:cNvPr>
        <xdr:cNvPicPr>
          <a:picLocks noChangeAspect="1"/>
        </xdr:cNvPicPr>
      </xdr:nvPicPr>
      <xdr:blipFill>
        <a:blip xmlns:r="http://schemas.openxmlformats.org/officeDocument/2006/relationships" r:embed="rId19"/>
        <a:stretch>
          <a:fillRect/>
        </a:stretch>
      </xdr:blipFill>
      <xdr:spPr>
        <a:xfrm>
          <a:off x="15011400" y="800100"/>
          <a:ext cx="347502" cy="408467"/>
        </a:xfrm>
        <a:prstGeom prst="rect">
          <a:avLst/>
        </a:prstGeom>
      </xdr:spPr>
    </xdr:pic>
    <xdr:clientData/>
  </xdr:twoCellAnchor>
  <xdr:twoCellAnchor>
    <xdr:from>
      <xdr:col>20</xdr:col>
      <xdr:colOff>480060</xdr:colOff>
      <xdr:row>12</xdr:row>
      <xdr:rowOff>167640</xdr:rowOff>
    </xdr:from>
    <xdr:to>
      <xdr:col>24</xdr:col>
      <xdr:colOff>220980</xdr:colOff>
      <xdr:row>22</xdr:row>
      <xdr:rowOff>83820</xdr:rowOff>
    </xdr:to>
    <xdr:graphicFrame macro="">
      <xdr:nvGraphicFramePr>
        <xdr:cNvPr id="150" name="Chart 149">
          <a:extLst>
            <a:ext uri="{FF2B5EF4-FFF2-40B4-BE49-F238E27FC236}">
              <a16:creationId xmlns:a16="http://schemas.microsoft.com/office/drawing/2014/main" id="{28515739-E3AB-425C-95CB-8635C221A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20</xdr:col>
      <xdr:colOff>388620</xdr:colOff>
      <xdr:row>22</xdr:row>
      <xdr:rowOff>152400</xdr:rowOff>
    </xdr:from>
    <xdr:to>
      <xdr:col>24</xdr:col>
      <xdr:colOff>266700</xdr:colOff>
      <xdr:row>34</xdr:row>
      <xdr:rowOff>53340</xdr:rowOff>
    </xdr:to>
    <xdr:sp macro="" textlink="">
      <xdr:nvSpPr>
        <xdr:cNvPr id="151" name="Rectangle: Rounded Corners 150">
          <a:extLst>
            <a:ext uri="{FF2B5EF4-FFF2-40B4-BE49-F238E27FC236}">
              <a16:creationId xmlns:a16="http://schemas.microsoft.com/office/drawing/2014/main" id="{AD4E2301-AAD9-4CF4-A5AD-3B66A0D519FF}"/>
            </a:ext>
          </a:extLst>
        </xdr:cNvPr>
        <xdr:cNvSpPr/>
      </xdr:nvSpPr>
      <xdr:spPr>
        <a:xfrm>
          <a:off x="13799820" y="4511040"/>
          <a:ext cx="2560320" cy="2278380"/>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388620</xdr:colOff>
      <xdr:row>23</xdr:row>
      <xdr:rowOff>76200</xdr:rowOff>
    </xdr:from>
    <xdr:to>
      <xdr:col>24</xdr:col>
      <xdr:colOff>289560</xdr:colOff>
      <xdr:row>33</xdr:row>
      <xdr:rowOff>175260</xdr:rowOff>
    </xdr:to>
    <xdr:graphicFrame macro="">
      <xdr:nvGraphicFramePr>
        <xdr:cNvPr id="152" name="Chart 151">
          <a:extLst>
            <a:ext uri="{FF2B5EF4-FFF2-40B4-BE49-F238E27FC236}">
              <a16:creationId xmlns:a16="http://schemas.microsoft.com/office/drawing/2014/main" id="{01404A95-146F-414F-9E3C-0509B3C61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21</xdr:col>
      <xdr:colOff>441960</xdr:colOff>
      <xdr:row>25</xdr:row>
      <xdr:rowOff>7620</xdr:rowOff>
    </xdr:from>
    <xdr:to>
      <xdr:col>23</xdr:col>
      <xdr:colOff>228600</xdr:colOff>
      <xdr:row>30</xdr:row>
      <xdr:rowOff>129540</xdr:rowOff>
    </xdr:to>
    <xdr:sp macro="" textlink="">
      <xdr:nvSpPr>
        <xdr:cNvPr id="153" name="Oval 152">
          <a:extLst>
            <a:ext uri="{FF2B5EF4-FFF2-40B4-BE49-F238E27FC236}">
              <a16:creationId xmlns:a16="http://schemas.microsoft.com/office/drawing/2014/main" id="{A3BC5CA0-7813-2B43-DDB8-0C66D3E269B7}"/>
            </a:ext>
          </a:extLst>
        </xdr:cNvPr>
        <xdr:cNvSpPr/>
      </xdr:nvSpPr>
      <xdr:spPr>
        <a:xfrm>
          <a:off x="14523720" y="4960620"/>
          <a:ext cx="1127760" cy="111252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518160</xdr:colOff>
      <xdr:row>26</xdr:row>
      <xdr:rowOff>160020</xdr:rowOff>
    </xdr:from>
    <xdr:to>
      <xdr:col>23</xdr:col>
      <xdr:colOff>144780</xdr:colOff>
      <xdr:row>29</xdr:row>
      <xdr:rowOff>22860</xdr:rowOff>
    </xdr:to>
    <xdr:sp macro="" textlink="">
      <xdr:nvSpPr>
        <xdr:cNvPr id="154" name="Rectangle: Rounded Corners 153">
          <a:extLst>
            <a:ext uri="{FF2B5EF4-FFF2-40B4-BE49-F238E27FC236}">
              <a16:creationId xmlns:a16="http://schemas.microsoft.com/office/drawing/2014/main" id="{3F581CF1-F7FD-4B0A-9204-83AAB52E3D1A}"/>
            </a:ext>
          </a:extLst>
        </xdr:cNvPr>
        <xdr:cNvSpPr/>
      </xdr:nvSpPr>
      <xdr:spPr>
        <a:xfrm>
          <a:off x="14599920" y="5311140"/>
          <a:ext cx="967740" cy="457200"/>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tx1">
                  <a:lumMod val="75000"/>
                  <a:lumOff val="25000"/>
                </a:schemeClr>
              </a:solidFill>
              <a:latin typeface="Arial" panose="020B0604020202020204" pitchFamily="34" charset="0"/>
              <a:cs typeface="Arial" panose="020B0604020202020204" pitchFamily="34" charset="0"/>
            </a:rPr>
            <a:t>Training Models</a:t>
          </a:r>
        </a:p>
      </xdr:txBody>
    </xdr:sp>
    <xdr:clientData/>
  </xdr:twoCellAnchor>
  <xdr:twoCellAnchor>
    <xdr:from>
      <xdr:col>16</xdr:col>
      <xdr:colOff>203139</xdr:colOff>
      <xdr:row>10</xdr:row>
      <xdr:rowOff>167640</xdr:rowOff>
    </xdr:from>
    <xdr:to>
      <xdr:col>20</xdr:col>
      <xdr:colOff>317439</xdr:colOff>
      <xdr:row>34</xdr:row>
      <xdr:rowOff>45720</xdr:rowOff>
    </xdr:to>
    <xdr:sp macro="" textlink="">
      <xdr:nvSpPr>
        <xdr:cNvPr id="155" name="Rectangle: Rounded Corners 154">
          <a:extLst>
            <a:ext uri="{FF2B5EF4-FFF2-40B4-BE49-F238E27FC236}">
              <a16:creationId xmlns:a16="http://schemas.microsoft.com/office/drawing/2014/main" id="{0C95DEF2-21B9-4A76-B148-8A18A6CC7984}"/>
            </a:ext>
          </a:extLst>
        </xdr:cNvPr>
        <xdr:cNvSpPr/>
      </xdr:nvSpPr>
      <xdr:spPr>
        <a:xfrm>
          <a:off x="11602659" y="2148840"/>
          <a:ext cx="2796540" cy="4632960"/>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220980</xdr:colOff>
      <xdr:row>11</xdr:row>
      <xdr:rowOff>68580</xdr:rowOff>
    </xdr:from>
    <xdr:to>
      <xdr:col>20</xdr:col>
      <xdr:colOff>205740</xdr:colOff>
      <xdr:row>13</xdr:row>
      <xdr:rowOff>15240</xdr:rowOff>
    </xdr:to>
    <xdr:sp macro="" textlink="">
      <xdr:nvSpPr>
        <xdr:cNvPr id="156" name="Rectangle: Rounded Corners 155">
          <a:extLst>
            <a:ext uri="{FF2B5EF4-FFF2-40B4-BE49-F238E27FC236}">
              <a16:creationId xmlns:a16="http://schemas.microsoft.com/office/drawing/2014/main" id="{7166DAFE-0C67-412A-8CD3-4795D33D09ED}"/>
            </a:ext>
          </a:extLst>
        </xdr:cNvPr>
        <xdr:cNvSpPr/>
      </xdr:nvSpPr>
      <xdr:spPr>
        <a:xfrm>
          <a:off x="11620500" y="2247900"/>
          <a:ext cx="2667000" cy="342900"/>
        </a:xfrm>
        <a:prstGeom prst="roundRect">
          <a:avLst>
            <a:gd name="adj" fmla="val 4580"/>
          </a:avLst>
        </a:prstGeom>
        <a:solidFill>
          <a:sysClr val="window" lastClr="FFFFFF"/>
        </a:solid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tx1">
                  <a:lumMod val="75000"/>
                  <a:lumOff val="25000"/>
                </a:schemeClr>
              </a:solidFill>
              <a:latin typeface="Arial" panose="020B0604020202020204" pitchFamily="34" charset="0"/>
              <a:cs typeface="Arial" panose="020B0604020202020204" pitchFamily="34" charset="0"/>
            </a:rPr>
            <a:t>Training Level's Fees </a:t>
          </a:r>
          <a:r>
            <a:rPr lang="en-IN" sz="1000" b="1">
              <a:solidFill>
                <a:schemeClr val="bg2">
                  <a:lumMod val="75000"/>
                </a:schemeClr>
              </a:solidFill>
              <a:latin typeface="Arial" panose="020B0604020202020204" pitchFamily="34" charset="0"/>
              <a:cs typeface="Arial" panose="020B0604020202020204" pitchFamily="34" charset="0"/>
            </a:rPr>
            <a:t>By</a:t>
          </a:r>
          <a:r>
            <a:rPr lang="en-IN" sz="1000" b="1">
              <a:solidFill>
                <a:schemeClr val="tx1">
                  <a:lumMod val="75000"/>
                  <a:lumOff val="25000"/>
                </a:schemeClr>
              </a:solidFill>
              <a:latin typeface="Arial" panose="020B0604020202020204" pitchFamily="34" charset="0"/>
              <a:cs typeface="Arial" panose="020B0604020202020204" pitchFamily="34" charset="0"/>
            </a:rPr>
            <a:t> </a:t>
          </a:r>
          <a:r>
            <a:rPr lang="en-IN" sz="1000" b="1">
              <a:solidFill>
                <a:schemeClr val="bg2">
                  <a:lumMod val="75000"/>
                </a:schemeClr>
              </a:solidFill>
              <a:latin typeface="Arial" panose="020B0604020202020204" pitchFamily="34" charset="0"/>
              <a:cs typeface="Arial" panose="020B0604020202020204" pitchFamily="34" charset="0"/>
            </a:rPr>
            <a:t>Sales Team</a:t>
          </a:r>
        </a:p>
      </xdr:txBody>
    </xdr:sp>
    <xdr:clientData/>
  </xdr:twoCellAnchor>
  <xdr:twoCellAnchor>
    <xdr:from>
      <xdr:col>16</xdr:col>
      <xdr:colOff>236220</xdr:colOff>
      <xdr:row>13</xdr:row>
      <xdr:rowOff>22860</xdr:rowOff>
    </xdr:from>
    <xdr:to>
      <xdr:col>20</xdr:col>
      <xdr:colOff>281940</xdr:colOff>
      <xdr:row>23</xdr:row>
      <xdr:rowOff>68580</xdr:rowOff>
    </xdr:to>
    <xdr:graphicFrame macro="">
      <xdr:nvGraphicFramePr>
        <xdr:cNvPr id="157" name="Chart 156">
          <a:extLst>
            <a:ext uri="{FF2B5EF4-FFF2-40B4-BE49-F238E27FC236}">
              <a16:creationId xmlns:a16="http://schemas.microsoft.com/office/drawing/2014/main" id="{93615C19-41C3-487B-B64B-9E8B63113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164488</xdr:colOff>
      <xdr:row>30</xdr:row>
      <xdr:rowOff>1768</xdr:rowOff>
    </xdr:from>
    <xdr:to>
      <xdr:col>18</xdr:col>
      <xdr:colOff>131965</xdr:colOff>
      <xdr:row>32</xdr:row>
      <xdr:rowOff>33065</xdr:rowOff>
    </xdr:to>
    <xdr:sp macro="" textlink="">
      <xdr:nvSpPr>
        <xdr:cNvPr id="158" name="Rectangle: Rounded Corners 157">
          <a:extLst>
            <a:ext uri="{FF2B5EF4-FFF2-40B4-BE49-F238E27FC236}">
              <a16:creationId xmlns:a16="http://schemas.microsoft.com/office/drawing/2014/main" id="{92AA745B-E034-4E8A-9DE7-BAECB2784B30}"/>
            </a:ext>
          </a:extLst>
        </xdr:cNvPr>
        <xdr:cNvSpPr/>
      </xdr:nvSpPr>
      <xdr:spPr>
        <a:xfrm>
          <a:off x="11544638" y="5983824"/>
          <a:ext cx="1306318" cy="430101"/>
        </a:xfrm>
        <a:prstGeom prst="roundRect">
          <a:avLst>
            <a:gd name="adj" fmla="val 4580"/>
          </a:avLst>
        </a:prstGeom>
        <a:noFill/>
        <a:ln>
          <a:noFill/>
        </a:ln>
        <a:effectLst>
          <a:outerShdw blurRad="279400" dist="25400" dir="2700000" algn="tl"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b="1">
              <a:solidFill>
                <a:srgbClr val="FA6F8B"/>
              </a:solidFill>
              <a:latin typeface="Arial" panose="020B0604020202020204" pitchFamily="34" charset="0"/>
              <a:cs typeface="Arial" panose="020B0604020202020204" pitchFamily="34" charset="0"/>
            </a:rPr>
            <a:t>Enrolled Courses on Training Levels</a:t>
          </a:r>
        </a:p>
      </xdr:txBody>
    </xdr:sp>
    <xdr:clientData/>
  </xdr:twoCellAnchor>
  <xdr:twoCellAnchor>
    <xdr:from>
      <xdr:col>16</xdr:col>
      <xdr:colOff>213360</xdr:colOff>
      <xdr:row>23</xdr:row>
      <xdr:rowOff>106680</xdr:rowOff>
    </xdr:from>
    <xdr:to>
      <xdr:col>20</xdr:col>
      <xdr:colOff>259079</xdr:colOff>
      <xdr:row>34</xdr:row>
      <xdr:rowOff>66675</xdr:rowOff>
    </xdr:to>
    <xdr:graphicFrame macro="">
      <xdr:nvGraphicFramePr>
        <xdr:cNvPr id="159" name="Chart 158">
          <a:extLst>
            <a:ext uri="{FF2B5EF4-FFF2-40B4-BE49-F238E27FC236}">
              <a16:creationId xmlns:a16="http://schemas.microsoft.com/office/drawing/2014/main" id="{CC20057A-49DE-4AA9-A941-260EB9275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205740</xdr:colOff>
      <xdr:row>10</xdr:row>
      <xdr:rowOff>182880</xdr:rowOff>
    </xdr:from>
    <xdr:to>
      <xdr:col>16</xdr:col>
      <xdr:colOff>112776</xdr:colOff>
      <xdr:row>23</xdr:row>
      <xdr:rowOff>88604</xdr:rowOff>
    </xdr:to>
    <xdr:sp macro="" textlink="">
      <xdr:nvSpPr>
        <xdr:cNvPr id="163" name="Rectangle: Rounded Corners 162">
          <a:extLst>
            <a:ext uri="{FF2B5EF4-FFF2-40B4-BE49-F238E27FC236}">
              <a16:creationId xmlns:a16="http://schemas.microsoft.com/office/drawing/2014/main" id="{6A60DC7E-1EA2-D2BB-C375-587302C5068F}"/>
            </a:ext>
          </a:extLst>
        </xdr:cNvPr>
        <xdr:cNvSpPr/>
      </xdr:nvSpPr>
      <xdr:spPr>
        <a:xfrm>
          <a:off x="8959880" y="2132182"/>
          <a:ext cx="1927222" cy="2439817"/>
        </a:xfrm>
        <a:prstGeom prst="roundRect">
          <a:avLst>
            <a:gd name="adj" fmla="val 4580"/>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clientData/>
  </xdr:twoCellAnchor>
  <xdr:twoCellAnchor>
    <xdr:from>
      <xdr:col>13</xdr:col>
      <xdr:colOff>220980</xdr:colOff>
      <xdr:row>11</xdr:row>
      <xdr:rowOff>53340</xdr:rowOff>
    </xdr:from>
    <xdr:to>
      <xdr:col>15</xdr:col>
      <xdr:colOff>129540</xdr:colOff>
      <xdr:row>13</xdr:row>
      <xdr:rowOff>190500</xdr:rowOff>
    </xdr:to>
    <xdr:sp macro="" textlink="">
      <xdr:nvSpPr>
        <xdr:cNvPr id="164" name="TextBox 163">
          <a:extLst>
            <a:ext uri="{FF2B5EF4-FFF2-40B4-BE49-F238E27FC236}">
              <a16:creationId xmlns:a16="http://schemas.microsoft.com/office/drawing/2014/main" id="{5B89CB01-AEF1-BE67-2681-15B47B015B7E}"/>
            </a:ext>
          </a:extLst>
        </xdr:cNvPr>
        <xdr:cNvSpPr txBox="1"/>
      </xdr:nvSpPr>
      <xdr:spPr>
        <a:xfrm>
          <a:off x="8938260" y="2232660"/>
          <a:ext cx="1249680" cy="533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t>Top 5 </a:t>
          </a:r>
        </a:p>
        <a:p>
          <a:pPr marL="0" indent="0" algn="l"/>
          <a:r>
            <a:rPr lang="en-IN" sz="1000" b="1" i="0" u="none" strike="noStrike">
              <a:solidFill>
                <a:schemeClr val="bg2">
                  <a:lumMod val="50000"/>
                </a:schemeClr>
              </a:solidFill>
              <a:latin typeface="Arial" panose="020B0604020202020204" pitchFamily="34" charset="0"/>
              <a:ea typeface="Calibri"/>
              <a:cs typeface="Arial" panose="020B0604020202020204" pitchFamily="34" charset="0"/>
            </a:rPr>
            <a:t>Training Levels</a:t>
          </a:r>
        </a:p>
        <a:p>
          <a:pPr marL="0" indent="0" algn="l"/>
          <a:r>
            <a:rPr lang="en-IN" sz="8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t> Revenue</a:t>
          </a:r>
        </a:p>
      </xdr:txBody>
    </xdr:sp>
    <xdr:clientData/>
  </xdr:twoCellAnchor>
  <xdr:twoCellAnchor>
    <xdr:from>
      <xdr:col>13</xdr:col>
      <xdr:colOff>259080</xdr:colOff>
      <xdr:row>14</xdr:row>
      <xdr:rowOff>62024</xdr:rowOff>
    </xdr:from>
    <xdr:to>
      <xdr:col>16</xdr:col>
      <xdr:colOff>114301</xdr:colOff>
      <xdr:row>22</xdr:row>
      <xdr:rowOff>159488</xdr:rowOff>
    </xdr:to>
    <xdr:grpSp>
      <xdr:nvGrpSpPr>
        <xdr:cNvPr id="165" name="Group 164">
          <a:extLst>
            <a:ext uri="{FF2B5EF4-FFF2-40B4-BE49-F238E27FC236}">
              <a16:creationId xmlns:a16="http://schemas.microsoft.com/office/drawing/2014/main" id="{1544CC71-041F-6C51-DA2A-EF6619765364}"/>
            </a:ext>
          </a:extLst>
        </xdr:cNvPr>
        <xdr:cNvGrpSpPr/>
      </xdr:nvGrpSpPr>
      <xdr:grpSpPr>
        <a:xfrm>
          <a:off x="9646920" y="2835704"/>
          <a:ext cx="1866901" cy="1682424"/>
          <a:chOff x="3451858" y="716280"/>
          <a:chExt cx="1958340" cy="1295403"/>
        </a:xfrm>
      </xdr:grpSpPr>
      <xdr:grpSp>
        <xdr:nvGrpSpPr>
          <xdr:cNvPr id="166" name="Group 165">
            <a:extLst>
              <a:ext uri="{FF2B5EF4-FFF2-40B4-BE49-F238E27FC236}">
                <a16:creationId xmlns:a16="http://schemas.microsoft.com/office/drawing/2014/main" id="{E187D3E2-590D-A177-0268-65DDA05AF5CE}"/>
              </a:ext>
            </a:extLst>
          </xdr:cNvPr>
          <xdr:cNvGrpSpPr/>
        </xdr:nvGrpSpPr>
        <xdr:grpSpPr>
          <a:xfrm>
            <a:off x="3451858" y="716280"/>
            <a:ext cx="1950719" cy="266700"/>
            <a:chOff x="3451858" y="689609"/>
            <a:chExt cx="1950719" cy="297180"/>
          </a:xfrm>
        </xdr:grpSpPr>
        <xdr:sp macro="" textlink="Pivot_Tables!BO7">
          <xdr:nvSpPr>
            <xdr:cNvPr id="179" name="TextBox 178">
              <a:extLst>
                <a:ext uri="{FF2B5EF4-FFF2-40B4-BE49-F238E27FC236}">
                  <a16:creationId xmlns:a16="http://schemas.microsoft.com/office/drawing/2014/main" id="{2DE65582-0D55-EB5F-7F7A-3B272D4BB996}"/>
                </a:ext>
              </a:extLst>
            </xdr:cNvPr>
            <xdr:cNvSpPr txBox="1"/>
          </xdr:nvSpPr>
          <xdr:spPr>
            <a:xfrm>
              <a:off x="4434837" y="689609"/>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106029A-0922-4E0F-8F14-24E8BA2511B3}"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KJI. L4</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7">
          <xdr:nvSpPr>
            <xdr:cNvPr id="180" name="TextBox 179">
              <a:extLst>
                <a:ext uri="{FF2B5EF4-FFF2-40B4-BE49-F238E27FC236}">
                  <a16:creationId xmlns:a16="http://schemas.microsoft.com/office/drawing/2014/main" id="{C936D99C-051F-66EA-40C8-D19F07668424}"/>
                </a:ext>
              </a:extLst>
            </xdr:cNvPr>
            <xdr:cNvSpPr txBox="1"/>
          </xdr:nvSpPr>
          <xdr:spPr>
            <a:xfrm>
              <a:off x="3451858" y="689609"/>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CF08C16-EA82-48F0-ABDC-AB5448813481}"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marL="0" indent="0" algn="l"/>
                <a:t>3337000000</a:t>
              </a:fld>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grpSp>
        <xdr:nvGrpSpPr>
          <xdr:cNvPr id="167" name="Group 166">
            <a:extLst>
              <a:ext uri="{FF2B5EF4-FFF2-40B4-BE49-F238E27FC236}">
                <a16:creationId xmlns:a16="http://schemas.microsoft.com/office/drawing/2014/main" id="{C07F0F46-F530-5926-A50B-96BF61CAC103}"/>
              </a:ext>
            </a:extLst>
          </xdr:cNvPr>
          <xdr:cNvGrpSpPr/>
        </xdr:nvGrpSpPr>
        <xdr:grpSpPr>
          <a:xfrm>
            <a:off x="3451858" y="973456"/>
            <a:ext cx="1950720" cy="266701"/>
            <a:chOff x="3451858" y="689611"/>
            <a:chExt cx="1950720" cy="297181"/>
          </a:xfrm>
        </xdr:grpSpPr>
        <xdr:sp macro="" textlink="Pivot_Tables!BO8">
          <xdr:nvSpPr>
            <xdr:cNvPr id="177" name="TextBox 176">
              <a:extLst>
                <a:ext uri="{FF2B5EF4-FFF2-40B4-BE49-F238E27FC236}">
                  <a16:creationId xmlns:a16="http://schemas.microsoft.com/office/drawing/2014/main" id="{3D4BB515-4A7E-11BD-D8D8-DA2B6A0295B4}"/>
                </a:ext>
              </a:extLst>
            </xdr:cNvPr>
            <xdr:cNvSpPr txBox="1"/>
          </xdr:nvSpPr>
          <xdr:spPr>
            <a:xfrm>
              <a:off x="4434838" y="689612"/>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E497E7-5C70-4C08-ACFC-6F9CDAA55558}"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Fndn. L5</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8">
          <xdr:nvSpPr>
            <xdr:cNvPr id="178" name="TextBox 177">
              <a:extLst>
                <a:ext uri="{FF2B5EF4-FFF2-40B4-BE49-F238E27FC236}">
                  <a16:creationId xmlns:a16="http://schemas.microsoft.com/office/drawing/2014/main" id="{16F45490-2D58-9C24-3710-11D5CE5BBAE2}"/>
                </a:ext>
              </a:extLst>
            </xdr:cNvPr>
            <xdr:cNvSpPr txBox="1"/>
          </xdr:nvSpPr>
          <xdr:spPr>
            <a:xfrm>
              <a:off x="3451858" y="689611"/>
              <a:ext cx="967739"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801B164-500F-4A5B-A3AC-3B0E46D5399D}"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marL="0" indent="0" algn="l"/>
                <a:t>2892000000</a:t>
              </a:fld>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grpSp>
        <xdr:nvGrpSpPr>
          <xdr:cNvPr id="168" name="Group 167">
            <a:extLst>
              <a:ext uri="{FF2B5EF4-FFF2-40B4-BE49-F238E27FC236}">
                <a16:creationId xmlns:a16="http://schemas.microsoft.com/office/drawing/2014/main" id="{EAB6DF7D-F562-7DA1-D459-8751FFD60A57}"/>
              </a:ext>
            </a:extLst>
          </xdr:cNvPr>
          <xdr:cNvGrpSpPr/>
        </xdr:nvGrpSpPr>
        <xdr:grpSpPr>
          <a:xfrm>
            <a:off x="3451859" y="1230629"/>
            <a:ext cx="1950718" cy="266699"/>
            <a:chOff x="3451859" y="689614"/>
            <a:chExt cx="1950718" cy="297180"/>
          </a:xfrm>
        </xdr:grpSpPr>
        <xdr:sp macro="" textlink="Pivot_Tables!BO9">
          <xdr:nvSpPr>
            <xdr:cNvPr id="175" name="TextBox 174">
              <a:extLst>
                <a:ext uri="{FF2B5EF4-FFF2-40B4-BE49-F238E27FC236}">
                  <a16:creationId xmlns:a16="http://schemas.microsoft.com/office/drawing/2014/main" id="{EEFAE1EF-7A77-73C6-B7B5-FEA7C3ABD622}"/>
                </a:ext>
              </a:extLst>
            </xdr:cNvPr>
            <xdr:cNvSpPr txBox="1"/>
          </xdr:nvSpPr>
          <xdr:spPr>
            <a:xfrm>
              <a:off x="4434837" y="689614"/>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F28C2FE-3CCA-4C45-8720-9425FD4719A8}"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Pre. L3</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9">
          <xdr:nvSpPr>
            <xdr:cNvPr id="176" name="TextBox 175">
              <a:extLst>
                <a:ext uri="{FF2B5EF4-FFF2-40B4-BE49-F238E27FC236}">
                  <a16:creationId xmlns:a16="http://schemas.microsoft.com/office/drawing/2014/main" id="{BD0506F2-9B60-E647-5713-8DCFB8BFEC36}"/>
                </a:ext>
              </a:extLst>
            </xdr:cNvPr>
            <xdr:cNvSpPr txBox="1"/>
          </xdr:nvSpPr>
          <xdr:spPr>
            <a:xfrm>
              <a:off x="3451859" y="689614"/>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3B0BBA6-468C-475E-B27B-1803D1783B15}"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marL="0" indent="0" algn="l"/>
                <a:t>2324000000</a:t>
              </a:fld>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grpSp>
        <xdr:nvGrpSpPr>
          <xdr:cNvPr id="169" name="Group 168">
            <a:extLst>
              <a:ext uri="{FF2B5EF4-FFF2-40B4-BE49-F238E27FC236}">
                <a16:creationId xmlns:a16="http://schemas.microsoft.com/office/drawing/2014/main" id="{9F0193D3-BBFC-153D-48FA-15561BAE208F}"/>
              </a:ext>
            </a:extLst>
          </xdr:cNvPr>
          <xdr:cNvGrpSpPr/>
        </xdr:nvGrpSpPr>
        <xdr:grpSpPr>
          <a:xfrm>
            <a:off x="3459478" y="1487805"/>
            <a:ext cx="1950719" cy="266701"/>
            <a:chOff x="3451858" y="689610"/>
            <a:chExt cx="1950719" cy="297181"/>
          </a:xfrm>
        </xdr:grpSpPr>
        <xdr:sp macro="" textlink="Pivot_Tables!BO10">
          <xdr:nvSpPr>
            <xdr:cNvPr id="173" name="TextBox 172">
              <a:extLst>
                <a:ext uri="{FF2B5EF4-FFF2-40B4-BE49-F238E27FC236}">
                  <a16:creationId xmlns:a16="http://schemas.microsoft.com/office/drawing/2014/main" id="{05EB5DBA-CFEA-0860-7133-CD0DBE81368C}"/>
                </a:ext>
              </a:extLst>
            </xdr:cNvPr>
            <xdr:cNvSpPr txBox="1"/>
          </xdr:nvSpPr>
          <xdr:spPr>
            <a:xfrm>
              <a:off x="4434837" y="689610"/>
              <a:ext cx="967740" cy="2971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97422D-A7E1-48B1-A52E-D47DE04CF6B3}"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Fndn. L1</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10">
          <xdr:nvSpPr>
            <xdr:cNvPr id="174" name="TextBox 173">
              <a:extLst>
                <a:ext uri="{FF2B5EF4-FFF2-40B4-BE49-F238E27FC236}">
                  <a16:creationId xmlns:a16="http://schemas.microsoft.com/office/drawing/2014/main" id="{3883D0D0-AFB9-6830-4C53-A2B02D665E94}"/>
                </a:ext>
              </a:extLst>
            </xdr:cNvPr>
            <xdr:cNvSpPr txBox="1"/>
          </xdr:nvSpPr>
          <xdr:spPr>
            <a:xfrm>
              <a:off x="3451858" y="689610"/>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04F3221-16C7-4AF1-BA48-7DB771128028}"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marL="0" indent="0" algn="l"/>
                <a:t>2320000000</a:t>
              </a:fld>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grpSp>
        <xdr:nvGrpSpPr>
          <xdr:cNvPr id="170" name="Group 169">
            <a:extLst>
              <a:ext uri="{FF2B5EF4-FFF2-40B4-BE49-F238E27FC236}">
                <a16:creationId xmlns:a16="http://schemas.microsoft.com/office/drawing/2014/main" id="{5FE91084-EB3D-FA99-A170-A1AE88F93DF3}"/>
              </a:ext>
            </a:extLst>
          </xdr:cNvPr>
          <xdr:cNvGrpSpPr/>
        </xdr:nvGrpSpPr>
        <xdr:grpSpPr>
          <a:xfrm>
            <a:off x="3459480" y="1744982"/>
            <a:ext cx="1950718" cy="266701"/>
            <a:chOff x="3451860" y="689612"/>
            <a:chExt cx="1950718" cy="297181"/>
          </a:xfrm>
        </xdr:grpSpPr>
        <xdr:sp macro="" textlink="Pivot_Tables!BO11">
          <xdr:nvSpPr>
            <xdr:cNvPr id="171" name="TextBox 170">
              <a:extLst>
                <a:ext uri="{FF2B5EF4-FFF2-40B4-BE49-F238E27FC236}">
                  <a16:creationId xmlns:a16="http://schemas.microsoft.com/office/drawing/2014/main" id="{2F445BCE-E4FF-35BB-5FD6-0EB5CFBACC25}"/>
                </a:ext>
              </a:extLst>
            </xdr:cNvPr>
            <xdr:cNvSpPr txBox="1"/>
          </xdr:nvSpPr>
          <xdr:spPr>
            <a:xfrm>
              <a:off x="4434838" y="689613"/>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3FDCBA6-F253-4C68-AE7D-F78FD2216C96}" type="TxLink">
                <a:rPr lang="en-US" sz="1100" b="0" i="0" u="none" strike="noStrike">
                  <a:solidFill>
                    <a:schemeClr val="bg2">
                      <a:lumMod val="50000"/>
                    </a:schemeClr>
                  </a:solidFill>
                  <a:latin typeface="Arial" panose="020B0604020202020204" pitchFamily="34" charset="0"/>
                  <a:ea typeface="Calibri"/>
                  <a:cs typeface="Arial" panose="020B0604020202020204" pitchFamily="34" charset="0"/>
                </a:rPr>
                <a:pPr marL="0" indent="0" algn="l"/>
                <a:t>Pre. L2</a:t>
              </a:fld>
              <a:endParaRPr lang="en-IN" sz="1100" b="0"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BP11">
          <xdr:nvSpPr>
            <xdr:cNvPr id="172" name="TextBox 171">
              <a:extLst>
                <a:ext uri="{FF2B5EF4-FFF2-40B4-BE49-F238E27FC236}">
                  <a16:creationId xmlns:a16="http://schemas.microsoft.com/office/drawing/2014/main" id="{746FB328-E938-04D4-2DF0-CEA24CCF76B0}"/>
                </a:ext>
              </a:extLst>
            </xdr:cNvPr>
            <xdr:cNvSpPr txBox="1"/>
          </xdr:nvSpPr>
          <xdr:spPr>
            <a:xfrm>
              <a:off x="3451860" y="689612"/>
              <a:ext cx="9677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4A5729-81AE-4995-ADF7-F1E1F444F81C}" type="TxLink">
                <a:rPr lang="en-US"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pPr marL="0" indent="0" algn="l"/>
                <a:t>1309000000</a:t>
              </a:fld>
              <a:endPar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endParaRPr>
            </a:p>
          </xdr:txBody>
        </xdr:sp>
      </xdr:grpSp>
    </xdr:grpSp>
    <xdr:clientData/>
  </xdr:twoCellAnchor>
  <xdr:twoCellAnchor editAs="oneCell">
    <xdr:from>
      <xdr:col>7</xdr:col>
      <xdr:colOff>236220</xdr:colOff>
      <xdr:row>1</xdr:row>
      <xdr:rowOff>137160</xdr:rowOff>
    </xdr:from>
    <xdr:to>
      <xdr:col>7</xdr:col>
      <xdr:colOff>373380</xdr:colOff>
      <xdr:row>2</xdr:row>
      <xdr:rowOff>76200</xdr:rowOff>
    </xdr:to>
    <xdr:pic>
      <xdr:nvPicPr>
        <xdr:cNvPr id="182" name="Graphic 181" descr="Star with solid fill">
          <a:extLst>
            <a:ext uri="{FF2B5EF4-FFF2-40B4-BE49-F238E27FC236}">
              <a16:creationId xmlns:a16="http://schemas.microsoft.com/office/drawing/2014/main" id="{F0568DC0-148D-195F-A1BF-3DCE4E459F5E}"/>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4930140" y="335280"/>
          <a:ext cx="137160" cy="137160"/>
        </a:xfrm>
        <a:prstGeom prst="rect">
          <a:avLst/>
        </a:prstGeom>
      </xdr:spPr>
    </xdr:pic>
    <xdr:clientData/>
  </xdr:twoCellAnchor>
  <xdr:twoCellAnchor editAs="oneCell">
    <xdr:from>
      <xdr:col>15</xdr:col>
      <xdr:colOff>320040</xdr:colOff>
      <xdr:row>11</xdr:row>
      <xdr:rowOff>182880</xdr:rowOff>
    </xdr:from>
    <xdr:to>
      <xdr:col>15</xdr:col>
      <xdr:colOff>457200</xdr:colOff>
      <xdr:row>12</xdr:row>
      <xdr:rowOff>121920</xdr:rowOff>
    </xdr:to>
    <xdr:pic>
      <xdr:nvPicPr>
        <xdr:cNvPr id="183" name="Graphic 182" descr="Star with solid fill">
          <a:extLst>
            <a:ext uri="{FF2B5EF4-FFF2-40B4-BE49-F238E27FC236}">
              <a16:creationId xmlns:a16="http://schemas.microsoft.com/office/drawing/2014/main" id="{369F40C4-F797-418B-B995-8611FC5E99CF}"/>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0378440" y="2362200"/>
          <a:ext cx="137160" cy="137160"/>
        </a:xfrm>
        <a:prstGeom prst="rect">
          <a:avLst/>
        </a:prstGeom>
      </xdr:spPr>
    </xdr:pic>
    <xdr:clientData/>
  </xdr:twoCellAnchor>
  <xdr:twoCellAnchor>
    <xdr:from>
      <xdr:col>4</xdr:col>
      <xdr:colOff>752476</xdr:colOff>
      <xdr:row>10</xdr:row>
      <xdr:rowOff>180975</xdr:rowOff>
    </xdr:from>
    <xdr:to>
      <xdr:col>13</xdr:col>
      <xdr:colOff>124043</xdr:colOff>
      <xdr:row>23</xdr:row>
      <xdr:rowOff>88606</xdr:rowOff>
    </xdr:to>
    <xdr:sp macro="" textlink="">
      <xdr:nvSpPr>
        <xdr:cNvPr id="184" name="Rectangle: Rounded Corners 183">
          <a:extLst>
            <a:ext uri="{FF2B5EF4-FFF2-40B4-BE49-F238E27FC236}">
              <a16:creationId xmlns:a16="http://schemas.microsoft.com/office/drawing/2014/main" id="{BA6C2B01-5B6A-4260-ACC1-4A0902A299B8}"/>
            </a:ext>
          </a:extLst>
        </xdr:cNvPr>
        <xdr:cNvSpPr/>
      </xdr:nvSpPr>
      <xdr:spPr>
        <a:xfrm>
          <a:off x="3419476" y="2181225"/>
          <a:ext cx="6048592" cy="2507956"/>
        </a:xfrm>
        <a:prstGeom prst="roundRect">
          <a:avLst>
            <a:gd name="adj" fmla="val 4580"/>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ln>
              <a:noFill/>
            </a:ln>
            <a:solidFill>
              <a:schemeClr val="tx1">
                <a:lumMod val="65000"/>
                <a:lumOff val="35000"/>
              </a:schemeClr>
            </a:solidFill>
            <a:latin typeface="Arial" panose="020B0604020202020204" pitchFamily="34" charset="0"/>
            <a:ea typeface="Calibri"/>
            <a:cs typeface="Arial" panose="020B0604020202020204" pitchFamily="34" charset="0"/>
          </a:endParaRPr>
        </a:p>
      </xdr:txBody>
    </xdr:sp>
    <xdr:clientData/>
  </xdr:twoCellAnchor>
  <xdr:twoCellAnchor>
    <xdr:from>
      <xdr:col>10</xdr:col>
      <xdr:colOff>626399</xdr:colOff>
      <xdr:row>11</xdr:row>
      <xdr:rowOff>60958</xdr:rowOff>
    </xdr:from>
    <xdr:to>
      <xdr:col>12</xdr:col>
      <xdr:colOff>637954</xdr:colOff>
      <xdr:row>14</xdr:row>
      <xdr:rowOff>54428</xdr:rowOff>
    </xdr:to>
    <xdr:sp macro="" textlink="">
      <xdr:nvSpPr>
        <xdr:cNvPr id="185" name="TextBox 184">
          <a:extLst>
            <a:ext uri="{FF2B5EF4-FFF2-40B4-BE49-F238E27FC236}">
              <a16:creationId xmlns:a16="http://schemas.microsoft.com/office/drawing/2014/main" id="{92F0796A-1C7F-49B4-808E-20E648A86741}"/>
            </a:ext>
          </a:extLst>
        </xdr:cNvPr>
        <xdr:cNvSpPr txBox="1"/>
      </xdr:nvSpPr>
      <xdr:spPr>
        <a:xfrm>
          <a:off x="7360352" y="2205191"/>
          <a:ext cx="1358346" cy="5782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100" b="0" i="0" u="none" strike="noStrike">
              <a:solidFill>
                <a:schemeClr val="tx1">
                  <a:lumMod val="65000"/>
                  <a:lumOff val="35000"/>
                </a:schemeClr>
              </a:solidFill>
              <a:latin typeface="Arial" panose="020B0604020202020204" pitchFamily="34" charset="0"/>
              <a:ea typeface="Calibri"/>
              <a:cs typeface="Arial" panose="020B0604020202020204" pitchFamily="34" charset="0"/>
            </a:rPr>
            <a:t>Average </a:t>
          </a:r>
        </a:p>
        <a:p>
          <a:pPr marL="0" indent="0" algn="l"/>
          <a:r>
            <a:rPr lang="en-IN" sz="900" b="1" i="0" u="none" strike="noStrike">
              <a:solidFill>
                <a:schemeClr val="bg2">
                  <a:lumMod val="50000"/>
                </a:schemeClr>
              </a:solidFill>
              <a:latin typeface="Arial" panose="020B0604020202020204" pitchFamily="34" charset="0"/>
              <a:ea typeface="Calibri"/>
              <a:cs typeface="Arial" panose="020B0604020202020204" pitchFamily="34" charset="0"/>
            </a:rPr>
            <a:t>Paid Calls</a:t>
          </a:r>
          <a:r>
            <a:rPr lang="en-IN" sz="900" b="1" i="0" u="none" strike="noStrike" baseline="0">
              <a:solidFill>
                <a:schemeClr val="bg2">
                  <a:lumMod val="50000"/>
                </a:schemeClr>
              </a:solidFill>
              <a:latin typeface="Arial" panose="020B0604020202020204" pitchFamily="34" charset="0"/>
              <a:ea typeface="Calibri"/>
              <a:cs typeface="Arial" panose="020B0604020202020204" pitchFamily="34" charset="0"/>
            </a:rPr>
            <a:t> </a:t>
          </a:r>
          <a:r>
            <a:rPr lang="en-IN" sz="900" b="1" i="0" u="none" strike="noStrike">
              <a:solidFill>
                <a:schemeClr val="bg2">
                  <a:lumMod val="50000"/>
                </a:schemeClr>
              </a:solidFill>
              <a:latin typeface="Arial" panose="020B0604020202020204" pitchFamily="34" charset="0"/>
              <a:ea typeface="Calibri"/>
              <a:cs typeface="Arial" panose="020B0604020202020204" pitchFamily="34" charset="0"/>
            </a:rPr>
            <a:t>Duration</a:t>
          </a:r>
          <a:r>
            <a:rPr lang="en-IN" sz="900" b="1" i="0" u="none" strike="noStrike" baseline="0">
              <a:solidFill>
                <a:schemeClr val="bg2">
                  <a:lumMod val="50000"/>
                </a:schemeClr>
              </a:solidFill>
              <a:latin typeface="Arial" panose="020B0604020202020204" pitchFamily="34" charset="0"/>
              <a:ea typeface="Calibri"/>
              <a:cs typeface="Arial" panose="020B0604020202020204" pitchFamily="34" charset="0"/>
            </a:rPr>
            <a:t> </a:t>
          </a:r>
        </a:p>
        <a:p>
          <a:pPr marL="0" indent="0" algn="l"/>
          <a:r>
            <a:rPr lang="en-IN" sz="900" b="1" i="0" u="none" strike="noStrike">
              <a:solidFill>
                <a:schemeClr val="bg1">
                  <a:lumMod val="75000"/>
                </a:schemeClr>
              </a:solidFill>
              <a:latin typeface="Arial" panose="020B0604020202020204" pitchFamily="34" charset="0"/>
              <a:ea typeface="Calibri"/>
              <a:cs typeface="Arial" panose="020B0604020202020204" pitchFamily="34" charset="0"/>
            </a:rPr>
            <a:t>By</a:t>
          </a:r>
          <a:r>
            <a:rPr lang="en-IN" sz="900" b="1" i="0" u="none" strike="noStrike" baseline="0">
              <a:solidFill>
                <a:schemeClr val="bg1">
                  <a:lumMod val="75000"/>
                </a:schemeClr>
              </a:solidFill>
              <a:latin typeface="Arial" panose="020B0604020202020204" pitchFamily="34" charset="0"/>
              <a:ea typeface="Calibri"/>
              <a:cs typeface="Arial" panose="020B0604020202020204" pitchFamily="34" charset="0"/>
            </a:rPr>
            <a:t> Months</a:t>
          </a:r>
          <a:endParaRPr lang="en-IN" sz="9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clientData/>
  </xdr:twoCellAnchor>
  <xdr:twoCellAnchor>
    <xdr:from>
      <xdr:col>4</xdr:col>
      <xdr:colOff>997010</xdr:colOff>
      <xdr:row>11</xdr:row>
      <xdr:rowOff>54429</xdr:rowOff>
    </xdr:from>
    <xdr:to>
      <xdr:col>10</xdr:col>
      <xdr:colOff>620233</xdr:colOff>
      <xdr:row>22</xdr:row>
      <xdr:rowOff>121066</xdr:rowOff>
    </xdr:to>
    <xdr:grpSp>
      <xdr:nvGrpSpPr>
        <xdr:cNvPr id="186" name="Group 185">
          <a:extLst>
            <a:ext uri="{FF2B5EF4-FFF2-40B4-BE49-F238E27FC236}">
              <a16:creationId xmlns:a16="http://schemas.microsoft.com/office/drawing/2014/main" id="{94306376-50C8-4852-BB39-FCEF54668EC5}"/>
            </a:ext>
          </a:extLst>
        </xdr:cNvPr>
        <xdr:cNvGrpSpPr/>
      </xdr:nvGrpSpPr>
      <xdr:grpSpPr>
        <a:xfrm>
          <a:off x="3679250" y="2233749"/>
          <a:ext cx="4317143" cy="2245957"/>
          <a:chOff x="74839830" y="1409700"/>
          <a:chExt cx="3657600" cy="2007355"/>
        </a:xfrm>
      </xdr:grpSpPr>
      <xdr:graphicFrame macro="">
        <xdr:nvGraphicFramePr>
          <xdr:cNvPr id="187" name="Chart 186">
            <a:extLst>
              <a:ext uri="{FF2B5EF4-FFF2-40B4-BE49-F238E27FC236}">
                <a16:creationId xmlns:a16="http://schemas.microsoft.com/office/drawing/2014/main" id="{1CBAE0F5-64F6-10A1-59AC-E792FD894BE2}"/>
              </a:ext>
            </a:extLst>
          </xdr:cNvPr>
          <xdr:cNvGraphicFramePr/>
        </xdr:nvGraphicFramePr>
        <xdr:xfrm>
          <a:off x="74839830" y="1409700"/>
          <a:ext cx="3657600" cy="2007355"/>
        </xdr:xfrm>
        <a:graphic>
          <a:graphicData uri="http://schemas.openxmlformats.org/drawingml/2006/chart">
            <c:chart xmlns:c="http://schemas.openxmlformats.org/drawingml/2006/chart" xmlns:r="http://schemas.openxmlformats.org/officeDocument/2006/relationships" r:id="rId26"/>
          </a:graphicData>
        </a:graphic>
      </xdr:graphicFrame>
      <xdr:sp macro="" textlink="">
        <xdr:nvSpPr>
          <xdr:cNvPr id="188" name="Rectangle 187">
            <a:extLst>
              <a:ext uri="{FF2B5EF4-FFF2-40B4-BE49-F238E27FC236}">
                <a16:creationId xmlns:a16="http://schemas.microsoft.com/office/drawing/2014/main" id="{0685055D-F285-70AD-90F8-F75C19B0C2D1}"/>
              </a:ext>
            </a:extLst>
          </xdr:cNvPr>
          <xdr:cNvSpPr/>
        </xdr:nvSpPr>
        <xdr:spPr>
          <a:xfrm>
            <a:off x="75276769" y="3043867"/>
            <a:ext cx="3192780" cy="192679"/>
          </a:xfrm>
          <a:prstGeom prst="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clientData/>
  </xdr:twoCellAnchor>
  <xdr:twoCellAnchor>
    <xdr:from>
      <xdr:col>11</xdr:col>
      <xdr:colOff>8884</xdr:colOff>
      <xdr:row>14</xdr:row>
      <xdr:rowOff>135928</xdr:rowOff>
    </xdr:from>
    <xdr:to>
      <xdr:col>12</xdr:col>
      <xdr:colOff>648716</xdr:colOff>
      <xdr:row>16</xdr:row>
      <xdr:rowOff>101261</xdr:rowOff>
    </xdr:to>
    <xdr:sp macro="" textlink="Pivot_Tables!CC6">
      <xdr:nvSpPr>
        <xdr:cNvPr id="190" name="Rectangle 189">
          <a:extLst>
            <a:ext uri="{FF2B5EF4-FFF2-40B4-BE49-F238E27FC236}">
              <a16:creationId xmlns:a16="http://schemas.microsoft.com/office/drawing/2014/main" id="{D104EC69-A8DE-C7F0-825B-E0DF096921C4}"/>
            </a:ext>
          </a:extLst>
        </xdr:cNvPr>
        <xdr:cNvSpPr/>
      </xdr:nvSpPr>
      <xdr:spPr>
        <a:xfrm>
          <a:off x="7416233" y="2864951"/>
          <a:ext cx="1313227" cy="355194"/>
        </a:xfrm>
        <a:prstGeom prst="rect">
          <a:avLst/>
        </a:prstGeom>
        <a:solidFill>
          <a:srgbClr val="991CFB"/>
        </a:solidFill>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6E73D71-86D4-4348-89A4-45F6BA0F5D56}" type="TxLink">
            <a:rPr lang="en-US" sz="1800" b="0" i="0" u="none" strike="noStrike">
              <a:solidFill>
                <a:schemeClr val="bg1"/>
              </a:solidFill>
              <a:latin typeface="Arial"/>
              <a:cs typeface="Arial"/>
            </a:rPr>
            <a:pPr algn="l"/>
            <a:t>04:29</a:t>
          </a:fld>
          <a:endParaRPr lang="en-IN" sz="1800">
            <a:solidFill>
              <a:schemeClr val="bg1"/>
            </a:solidFill>
          </a:endParaRPr>
        </a:p>
      </xdr:txBody>
    </xdr:sp>
    <xdr:clientData/>
  </xdr:twoCellAnchor>
  <xdr:twoCellAnchor>
    <xdr:from>
      <xdr:col>12</xdr:col>
      <xdr:colOff>1654</xdr:colOff>
      <xdr:row>15</xdr:row>
      <xdr:rowOff>45078</xdr:rowOff>
    </xdr:from>
    <xdr:to>
      <xdr:col>12</xdr:col>
      <xdr:colOff>642307</xdr:colOff>
      <xdr:row>16</xdr:row>
      <xdr:rowOff>113688</xdr:rowOff>
    </xdr:to>
    <xdr:sp macro="" textlink="">
      <xdr:nvSpPr>
        <xdr:cNvPr id="193" name="TextBox 192">
          <a:extLst>
            <a:ext uri="{FF2B5EF4-FFF2-40B4-BE49-F238E27FC236}">
              <a16:creationId xmlns:a16="http://schemas.microsoft.com/office/drawing/2014/main" id="{F2D3A757-3E97-42C9-8427-68693CF9EAE7}"/>
            </a:ext>
          </a:extLst>
        </xdr:cNvPr>
        <xdr:cNvSpPr txBox="1"/>
      </xdr:nvSpPr>
      <xdr:spPr>
        <a:xfrm>
          <a:off x="8082398" y="2969031"/>
          <a:ext cx="640653" cy="263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1" i="0" u="none" strike="noStrike">
              <a:solidFill>
                <a:schemeClr val="bg1"/>
              </a:solidFill>
              <a:latin typeface="Arial" panose="020B0604020202020204" pitchFamily="34" charset="0"/>
              <a:ea typeface="Calibri"/>
              <a:cs typeface="Arial" panose="020B0604020202020204" pitchFamily="34" charset="0"/>
            </a:rPr>
            <a:t>mm:ss</a:t>
          </a:r>
          <a:endParaRPr lang="en-IN" sz="700" b="1"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xdr:from>
      <xdr:col>10</xdr:col>
      <xdr:colOff>619451</xdr:colOff>
      <xdr:row>18</xdr:row>
      <xdr:rowOff>35442</xdr:rowOff>
    </xdr:from>
    <xdr:to>
      <xdr:col>13</xdr:col>
      <xdr:colOff>81519</xdr:colOff>
      <xdr:row>23</xdr:row>
      <xdr:rowOff>53156</xdr:rowOff>
    </xdr:to>
    <xdr:grpSp>
      <xdr:nvGrpSpPr>
        <xdr:cNvPr id="200" name="Group 199">
          <a:extLst>
            <a:ext uri="{FF2B5EF4-FFF2-40B4-BE49-F238E27FC236}">
              <a16:creationId xmlns:a16="http://schemas.microsoft.com/office/drawing/2014/main" id="{ADA16295-724C-565E-1BA0-447878B3582A}"/>
            </a:ext>
          </a:extLst>
        </xdr:cNvPr>
        <xdr:cNvGrpSpPr/>
      </xdr:nvGrpSpPr>
      <xdr:grpSpPr>
        <a:xfrm>
          <a:off x="7995611" y="3601602"/>
          <a:ext cx="1473748" cy="1008314"/>
          <a:chOff x="7374468" y="3327400"/>
          <a:chExt cx="1473198" cy="719667"/>
        </a:xfrm>
      </xdr:grpSpPr>
      <xdr:grpSp>
        <xdr:nvGrpSpPr>
          <xdr:cNvPr id="198" name="Group 197">
            <a:extLst>
              <a:ext uri="{FF2B5EF4-FFF2-40B4-BE49-F238E27FC236}">
                <a16:creationId xmlns:a16="http://schemas.microsoft.com/office/drawing/2014/main" id="{D19A30C8-0931-195C-2AE3-E329E84E4D76}"/>
              </a:ext>
            </a:extLst>
          </xdr:cNvPr>
          <xdr:cNvGrpSpPr/>
        </xdr:nvGrpSpPr>
        <xdr:grpSpPr>
          <a:xfrm>
            <a:off x="7374468" y="3327401"/>
            <a:ext cx="812800" cy="719666"/>
            <a:chOff x="7374468" y="3327401"/>
            <a:chExt cx="812800" cy="719666"/>
          </a:xfrm>
        </xdr:grpSpPr>
        <xdr:sp macro="" textlink="Pivot_Tables!CC7">
          <xdr:nvSpPr>
            <xdr:cNvPr id="191" name="Rectangle 190">
              <a:extLst>
                <a:ext uri="{FF2B5EF4-FFF2-40B4-BE49-F238E27FC236}">
                  <a16:creationId xmlns:a16="http://schemas.microsoft.com/office/drawing/2014/main" id="{EC380285-90A5-4A79-5B8A-CD2D1798D3F8}"/>
                </a:ext>
              </a:extLst>
            </xdr:cNvPr>
            <xdr:cNvSpPr/>
          </xdr:nvSpPr>
          <xdr:spPr>
            <a:xfrm>
              <a:off x="7467600" y="3657603"/>
              <a:ext cx="592668" cy="304802"/>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C870CEE-E53A-42FF-81BE-E78AC8BBCE0C}" type="TxLink">
                <a:rPr lang="en-US" sz="1200" b="0" i="0" u="none" strike="noStrike">
                  <a:solidFill>
                    <a:srgbClr val="000000"/>
                  </a:solidFill>
                  <a:latin typeface="Arial"/>
                  <a:cs typeface="Arial"/>
                </a:rPr>
                <a:pPr algn="l"/>
                <a:t>05:02</a:t>
              </a:fld>
              <a:endParaRPr lang="en-IN" sz="1100"/>
            </a:p>
          </xdr:txBody>
        </xdr:sp>
        <xdr:sp macro="" textlink="">
          <xdr:nvSpPr>
            <xdr:cNvPr id="194" name="TextBox 193">
              <a:extLst>
                <a:ext uri="{FF2B5EF4-FFF2-40B4-BE49-F238E27FC236}">
                  <a16:creationId xmlns:a16="http://schemas.microsoft.com/office/drawing/2014/main" id="{6445B019-E5EB-4AC7-B707-B19C29FDB074}"/>
                </a:ext>
              </a:extLst>
            </xdr:cNvPr>
            <xdr:cNvSpPr txBox="1"/>
          </xdr:nvSpPr>
          <xdr:spPr>
            <a:xfrm>
              <a:off x="7374468" y="3327401"/>
              <a:ext cx="812800"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00" b="1" i="0" u="none" strike="noStrike">
                  <a:solidFill>
                    <a:schemeClr val="bg2">
                      <a:lumMod val="50000"/>
                    </a:schemeClr>
                  </a:solidFill>
                  <a:latin typeface="Arial" panose="020B0604020202020204" pitchFamily="34" charset="0"/>
                  <a:ea typeface="Calibri"/>
                  <a:cs typeface="Arial" panose="020B0604020202020204" pitchFamily="34" charset="0"/>
                </a:rPr>
                <a:t>Maximum</a:t>
              </a:r>
            </a:p>
            <a:p>
              <a:pPr marL="0" indent="0" algn="ctr"/>
              <a:r>
                <a:rPr lang="en-IN" sz="600" b="1" i="0" u="none" strike="noStrike">
                  <a:solidFill>
                    <a:schemeClr val="bg2">
                      <a:lumMod val="50000"/>
                    </a:schemeClr>
                  </a:solidFill>
                  <a:latin typeface="Arial" panose="020B0604020202020204" pitchFamily="34" charset="0"/>
                  <a:ea typeface="Calibri"/>
                  <a:cs typeface="Arial" panose="020B0604020202020204" pitchFamily="34" charset="0"/>
                </a:rPr>
                <a:t>Call</a:t>
              </a:r>
              <a:r>
                <a:rPr lang="en-IN" sz="600" b="1" i="0" u="none" strike="noStrike" baseline="0">
                  <a:solidFill>
                    <a:schemeClr val="bg2">
                      <a:lumMod val="50000"/>
                    </a:schemeClr>
                  </a:solidFill>
                  <a:latin typeface="Arial" panose="020B0604020202020204" pitchFamily="34" charset="0"/>
                  <a:ea typeface="Calibri"/>
                  <a:cs typeface="Arial" panose="020B0604020202020204" pitchFamily="34" charset="0"/>
                </a:rPr>
                <a:t> Duration</a:t>
              </a:r>
              <a:endParaRPr lang="en-IN" sz="6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
          <xdr:nvSpPr>
            <xdr:cNvPr id="196" name="TextBox 195">
              <a:extLst>
                <a:ext uri="{FF2B5EF4-FFF2-40B4-BE49-F238E27FC236}">
                  <a16:creationId xmlns:a16="http://schemas.microsoft.com/office/drawing/2014/main" id="{8BEFA7CC-57EE-4264-AD1E-5D6F202DF067}"/>
                </a:ext>
              </a:extLst>
            </xdr:cNvPr>
            <xdr:cNvSpPr txBox="1"/>
          </xdr:nvSpPr>
          <xdr:spPr>
            <a:xfrm>
              <a:off x="7450667" y="3835399"/>
              <a:ext cx="636124" cy="211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800" b="1" i="0" u="none" strike="noStrike">
                  <a:solidFill>
                    <a:schemeClr val="bg2">
                      <a:lumMod val="75000"/>
                    </a:schemeClr>
                  </a:solidFill>
                  <a:latin typeface="Arial" panose="020B0604020202020204" pitchFamily="34" charset="0"/>
                  <a:ea typeface="Calibri"/>
                  <a:cs typeface="Arial" panose="020B0604020202020204" pitchFamily="34" charset="0"/>
                </a:rPr>
                <a:t>mm:ss</a:t>
              </a:r>
              <a:endParaRPr lang="en-IN" sz="6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grpSp>
      <xdr:grpSp>
        <xdr:nvGrpSpPr>
          <xdr:cNvPr id="199" name="Group 198">
            <a:extLst>
              <a:ext uri="{FF2B5EF4-FFF2-40B4-BE49-F238E27FC236}">
                <a16:creationId xmlns:a16="http://schemas.microsoft.com/office/drawing/2014/main" id="{6DEFCE1A-2176-0CD8-5251-B56496A63BD1}"/>
              </a:ext>
            </a:extLst>
          </xdr:cNvPr>
          <xdr:cNvGrpSpPr/>
        </xdr:nvGrpSpPr>
        <xdr:grpSpPr>
          <a:xfrm>
            <a:off x="8034866" y="3327400"/>
            <a:ext cx="812800" cy="719667"/>
            <a:chOff x="8034866" y="3327400"/>
            <a:chExt cx="812800" cy="719667"/>
          </a:xfrm>
        </xdr:grpSpPr>
        <xdr:sp macro="" textlink="Pivot_Tables!CC8">
          <xdr:nvSpPr>
            <xdr:cNvPr id="192" name="Rectangle 191">
              <a:extLst>
                <a:ext uri="{FF2B5EF4-FFF2-40B4-BE49-F238E27FC236}">
                  <a16:creationId xmlns:a16="http://schemas.microsoft.com/office/drawing/2014/main" id="{060BA0C6-294B-49AF-B99A-9641FA6C955A}"/>
                </a:ext>
              </a:extLst>
            </xdr:cNvPr>
            <xdr:cNvSpPr/>
          </xdr:nvSpPr>
          <xdr:spPr>
            <a:xfrm>
              <a:off x="8197426" y="3658444"/>
              <a:ext cx="592668" cy="304802"/>
            </a:xfrm>
            <a:prstGeom prst="rect">
              <a:avLst/>
            </a:prstGeom>
            <a:no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4B6DEA3-EEC1-453E-B0EC-F645B9A7C8DF}" type="TxLink">
                <a:rPr lang="en-US" sz="1200" b="0" i="0" u="none" strike="noStrike">
                  <a:solidFill>
                    <a:srgbClr val="000000"/>
                  </a:solidFill>
                  <a:latin typeface="Arial"/>
                  <a:cs typeface="Arial"/>
                </a:rPr>
                <a:pPr algn="l"/>
                <a:t>03:42</a:t>
              </a:fld>
              <a:endParaRPr lang="en-IN" sz="1100"/>
            </a:p>
          </xdr:txBody>
        </xdr:sp>
        <xdr:sp macro="" textlink="">
          <xdr:nvSpPr>
            <xdr:cNvPr id="195" name="TextBox 194">
              <a:extLst>
                <a:ext uri="{FF2B5EF4-FFF2-40B4-BE49-F238E27FC236}">
                  <a16:creationId xmlns:a16="http://schemas.microsoft.com/office/drawing/2014/main" id="{E483FAC2-319A-460B-A686-7DC90312FF81}"/>
                </a:ext>
              </a:extLst>
            </xdr:cNvPr>
            <xdr:cNvSpPr txBox="1"/>
          </xdr:nvSpPr>
          <xdr:spPr>
            <a:xfrm>
              <a:off x="8034866" y="3327400"/>
              <a:ext cx="812800"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00" b="1" i="0" u="none" strike="noStrike">
                  <a:solidFill>
                    <a:schemeClr val="bg2">
                      <a:lumMod val="50000"/>
                    </a:schemeClr>
                  </a:solidFill>
                  <a:latin typeface="Arial" panose="020B0604020202020204" pitchFamily="34" charset="0"/>
                  <a:ea typeface="Calibri"/>
                  <a:cs typeface="Arial" panose="020B0604020202020204" pitchFamily="34" charset="0"/>
                </a:rPr>
                <a:t>Minimum</a:t>
              </a:r>
            </a:p>
            <a:p>
              <a:pPr marL="0" indent="0" algn="ctr"/>
              <a:r>
                <a:rPr lang="en-IN" sz="600" b="1" i="0" u="none" strike="noStrike">
                  <a:solidFill>
                    <a:schemeClr val="bg2">
                      <a:lumMod val="50000"/>
                    </a:schemeClr>
                  </a:solidFill>
                  <a:latin typeface="Arial" panose="020B0604020202020204" pitchFamily="34" charset="0"/>
                  <a:ea typeface="Calibri"/>
                  <a:cs typeface="Arial" panose="020B0604020202020204" pitchFamily="34" charset="0"/>
                </a:rPr>
                <a:t>Call</a:t>
              </a:r>
              <a:r>
                <a:rPr lang="en-IN" sz="600" b="1" i="0" u="none" strike="noStrike" baseline="0">
                  <a:solidFill>
                    <a:schemeClr val="bg2">
                      <a:lumMod val="50000"/>
                    </a:schemeClr>
                  </a:solidFill>
                  <a:latin typeface="Arial" panose="020B0604020202020204" pitchFamily="34" charset="0"/>
                  <a:ea typeface="Calibri"/>
                  <a:cs typeface="Arial" panose="020B0604020202020204" pitchFamily="34" charset="0"/>
                </a:rPr>
                <a:t> Duration</a:t>
              </a:r>
              <a:endParaRPr lang="en-IN" sz="6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
          <xdr:nvSpPr>
            <xdr:cNvPr id="197" name="TextBox 196">
              <a:extLst>
                <a:ext uri="{FF2B5EF4-FFF2-40B4-BE49-F238E27FC236}">
                  <a16:creationId xmlns:a16="http://schemas.microsoft.com/office/drawing/2014/main" id="{57E5EFCB-9E17-47B0-82DC-7ACD8747776E}"/>
                </a:ext>
              </a:extLst>
            </xdr:cNvPr>
            <xdr:cNvSpPr txBox="1"/>
          </xdr:nvSpPr>
          <xdr:spPr>
            <a:xfrm>
              <a:off x="8161867" y="3835399"/>
              <a:ext cx="636124" cy="211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800" b="1" i="0" u="none" strike="noStrike">
                  <a:solidFill>
                    <a:schemeClr val="bg2">
                      <a:lumMod val="75000"/>
                    </a:schemeClr>
                  </a:solidFill>
                  <a:latin typeface="Arial" panose="020B0604020202020204" pitchFamily="34" charset="0"/>
                  <a:ea typeface="Calibri"/>
                  <a:cs typeface="Arial" panose="020B0604020202020204" pitchFamily="34" charset="0"/>
                </a:rPr>
                <a:t>mm:ss</a:t>
              </a:r>
              <a:endParaRPr lang="en-IN" sz="6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grpSp>
    </xdr:grpSp>
    <xdr:clientData/>
  </xdr:twoCellAnchor>
  <xdr:twoCellAnchor editAs="oneCell">
    <xdr:from>
      <xdr:col>12</xdr:col>
      <xdr:colOff>255690</xdr:colOff>
      <xdr:row>17</xdr:row>
      <xdr:rowOff>16896</xdr:rowOff>
    </xdr:from>
    <xdr:to>
      <xdr:col>12</xdr:col>
      <xdr:colOff>452422</xdr:colOff>
      <xdr:row>18</xdr:row>
      <xdr:rowOff>17721</xdr:rowOff>
    </xdr:to>
    <xdr:pic>
      <xdr:nvPicPr>
        <xdr:cNvPr id="202" name="Picture 201">
          <a:extLst>
            <a:ext uri="{FF2B5EF4-FFF2-40B4-BE49-F238E27FC236}">
              <a16:creationId xmlns:a16="http://schemas.microsoft.com/office/drawing/2014/main" id="{2875CC7C-082A-F4F9-1398-8592AEE9C93D}"/>
            </a:ext>
          </a:extLst>
        </xdr:cNvPr>
        <xdr:cNvPicPr>
          <a:picLocks noChangeAspect="1"/>
        </xdr:cNvPicPr>
      </xdr:nvPicPr>
      <xdr:blipFill>
        <a:blip xmlns:r="http://schemas.openxmlformats.org/officeDocument/2006/relationships" r:embed="rId27" cstate="print">
          <a:duotone>
            <a:schemeClr val="accent3">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28"/>
            </a:ext>
          </a:extLst>
        </a:blip>
        <a:stretch>
          <a:fillRect/>
        </a:stretch>
      </xdr:blipFill>
      <xdr:spPr>
        <a:xfrm>
          <a:off x="8336434" y="3330710"/>
          <a:ext cx="196732" cy="195755"/>
        </a:xfrm>
        <a:prstGeom prst="rect">
          <a:avLst/>
        </a:prstGeom>
      </xdr:spPr>
    </xdr:pic>
    <xdr:clientData/>
  </xdr:twoCellAnchor>
  <xdr:twoCellAnchor editAs="oneCell">
    <xdr:from>
      <xdr:col>11</xdr:col>
      <xdr:colOff>252439</xdr:colOff>
      <xdr:row>17</xdr:row>
      <xdr:rowOff>24525</xdr:rowOff>
    </xdr:from>
    <xdr:to>
      <xdr:col>11</xdr:col>
      <xdr:colOff>450439</xdr:colOff>
      <xdr:row>18</xdr:row>
      <xdr:rowOff>25648</xdr:rowOff>
    </xdr:to>
    <xdr:pic>
      <xdr:nvPicPr>
        <xdr:cNvPr id="204" name="Picture 203">
          <a:extLst>
            <a:ext uri="{FF2B5EF4-FFF2-40B4-BE49-F238E27FC236}">
              <a16:creationId xmlns:a16="http://schemas.microsoft.com/office/drawing/2014/main" id="{AEA810D7-A590-9C70-52B0-CD39CB054C48}"/>
            </a:ext>
          </a:extLst>
        </xdr:cNvPr>
        <xdr:cNvPicPr>
          <a:picLocks noChangeAspect="1"/>
        </xdr:cNvPicPr>
      </xdr:nvPicPr>
      <xdr:blipFill>
        <a:blip xmlns:r="http://schemas.openxmlformats.org/officeDocument/2006/relationships" r:embed="rId29" cstate="print">
          <a:duotone>
            <a:schemeClr val="accent3">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30"/>
            </a:ext>
          </a:extLst>
        </a:blip>
        <a:stretch>
          <a:fillRect/>
        </a:stretch>
      </xdr:blipFill>
      <xdr:spPr>
        <a:xfrm>
          <a:off x="8285486" y="3414357"/>
          <a:ext cx="198000" cy="200525"/>
        </a:xfrm>
        <a:prstGeom prst="rect">
          <a:avLst/>
        </a:prstGeom>
      </xdr:spPr>
    </xdr:pic>
    <xdr:clientData/>
  </xdr:twoCellAnchor>
  <xdr:twoCellAnchor>
    <xdr:from>
      <xdr:col>4</xdr:col>
      <xdr:colOff>752475</xdr:colOff>
      <xdr:row>23</xdr:row>
      <xdr:rowOff>156673</xdr:rowOff>
    </xdr:from>
    <xdr:to>
      <xdr:col>8</xdr:col>
      <xdr:colOff>605079</xdr:colOff>
      <xdr:row>34</xdr:row>
      <xdr:rowOff>42729</xdr:rowOff>
    </xdr:to>
    <xdr:sp macro="" textlink="">
      <xdr:nvSpPr>
        <xdr:cNvPr id="205" name="Rectangle: Rounded Corners 204">
          <a:extLst>
            <a:ext uri="{FF2B5EF4-FFF2-40B4-BE49-F238E27FC236}">
              <a16:creationId xmlns:a16="http://schemas.microsoft.com/office/drawing/2014/main" id="{8AA67010-50F0-495A-B51F-9B75D3DD47E2}"/>
            </a:ext>
          </a:extLst>
        </xdr:cNvPr>
        <xdr:cNvSpPr/>
      </xdr:nvSpPr>
      <xdr:spPr>
        <a:xfrm>
          <a:off x="3419475" y="4757248"/>
          <a:ext cx="3195879" cy="2086331"/>
        </a:xfrm>
        <a:prstGeom prst="roundRect">
          <a:avLst>
            <a:gd name="adj" fmla="val 4580"/>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ln>
              <a:noFill/>
            </a:ln>
            <a:solidFill>
              <a:schemeClr val="tx1">
                <a:lumMod val="65000"/>
                <a:lumOff val="35000"/>
              </a:schemeClr>
            </a:solidFill>
            <a:latin typeface="Arial" panose="020B0604020202020204" pitchFamily="34" charset="0"/>
            <a:ea typeface="Calibri"/>
            <a:cs typeface="Arial" panose="020B0604020202020204" pitchFamily="34" charset="0"/>
          </a:endParaRPr>
        </a:p>
      </xdr:txBody>
    </xdr:sp>
    <xdr:clientData/>
  </xdr:twoCellAnchor>
  <xdr:twoCellAnchor>
    <xdr:from>
      <xdr:col>4</xdr:col>
      <xdr:colOff>1000418</xdr:colOff>
      <xdr:row>24</xdr:row>
      <xdr:rowOff>54572</xdr:rowOff>
    </xdr:from>
    <xdr:to>
      <xdr:col>6</xdr:col>
      <xdr:colOff>296005</xdr:colOff>
      <xdr:row>26</xdr:row>
      <xdr:rowOff>74067</xdr:rowOff>
    </xdr:to>
    <xdr:sp macro="" textlink="">
      <xdr:nvSpPr>
        <xdr:cNvPr id="216" name="TextBox 215">
          <a:extLst>
            <a:ext uri="{FF2B5EF4-FFF2-40B4-BE49-F238E27FC236}">
              <a16:creationId xmlns:a16="http://schemas.microsoft.com/office/drawing/2014/main" id="{B91E136C-361D-FCE8-D99D-9CF713F160AD}"/>
            </a:ext>
          </a:extLst>
        </xdr:cNvPr>
        <xdr:cNvSpPr txBox="1"/>
      </xdr:nvSpPr>
      <xdr:spPr>
        <a:xfrm>
          <a:off x="3678100" y="4840217"/>
          <a:ext cx="1303849" cy="4182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1" i="0" u="none" strike="noStrike">
              <a:solidFill>
                <a:schemeClr val="tx1">
                  <a:lumMod val="65000"/>
                  <a:lumOff val="35000"/>
                </a:schemeClr>
              </a:solidFill>
              <a:latin typeface="Arial" panose="020B0604020202020204" pitchFamily="34" charset="0"/>
              <a:ea typeface="Calibri"/>
              <a:cs typeface="Arial" panose="020B0604020202020204" pitchFamily="34" charset="0"/>
            </a:rPr>
            <a:t>Total Sales By </a:t>
          </a:r>
          <a:r>
            <a:rPr lang="en-IN" sz="1050" b="1" i="0" u="none" strike="noStrike">
              <a:solidFill>
                <a:schemeClr val="tx1">
                  <a:lumMod val="65000"/>
                  <a:lumOff val="35000"/>
                </a:schemeClr>
              </a:solidFill>
              <a:latin typeface="Arial" panose="020B0604020202020204" pitchFamily="34" charset="0"/>
              <a:ea typeface="Calibri"/>
              <a:cs typeface="Arial" panose="020B0604020202020204" pitchFamily="34" charset="0"/>
            </a:rPr>
            <a:t>Sales Team</a:t>
          </a:r>
          <a:endParaRPr lang="en-IN" sz="5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clientData/>
  </xdr:twoCellAnchor>
  <xdr:twoCellAnchor>
    <xdr:from>
      <xdr:col>4</xdr:col>
      <xdr:colOff>1011253</xdr:colOff>
      <xdr:row>27</xdr:row>
      <xdr:rowOff>133350</xdr:rowOff>
    </xdr:from>
    <xdr:to>
      <xdr:col>8</xdr:col>
      <xdr:colOff>562598</xdr:colOff>
      <xdr:row>34</xdr:row>
      <xdr:rowOff>85457</xdr:rowOff>
    </xdr:to>
    <xdr:graphicFrame macro="">
      <xdr:nvGraphicFramePr>
        <xdr:cNvPr id="217" name="Chart 216">
          <a:extLst>
            <a:ext uri="{FF2B5EF4-FFF2-40B4-BE49-F238E27FC236}">
              <a16:creationId xmlns:a16="http://schemas.microsoft.com/office/drawing/2014/main" id="{8E5E7619-E4B9-1531-F943-616204566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7</xdr:col>
      <xdr:colOff>7602</xdr:colOff>
      <xdr:row>24</xdr:row>
      <xdr:rowOff>110078</xdr:rowOff>
    </xdr:from>
    <xdr:to>
      <xdr:col>8</xdr:col>
      <xdr:colOff>548355</xdr:colOff>
      <xdr:row>26</xdr:row>
      <xdr:rowOff>178026</xdr:rowOff>
    </xdr:to>
    <xdr:grpSp>
      <xdr:nvGrpSpPr>
        <xdr:cNvPr id="218" name="Group 217">
          <a:extLst>
            <a:ext uri="{FF2B5EF4-FFF2-40B4-BE49-F238E27FC236}">
              <a16:creationId xmlns:a16="http://schemas.microsoft.com/office/drawing/2014/main" id="{EA997EF8-FCF7-ADCA-D44E-B1446B4FA7D5}"/>
            </a:ext>
          </a:extLst>
        </xdr:cNvPr>
        <xdr:cNvGrpSpPr/>
      </xdr:nvGrpSpPr>
      <xdr:grpSpPr>
        <a:xfrm>
          <a:off x="5372082" y="4864958"/>
          <a:ext cx="1211313" cy="464188"/>
          <a:chOff x="5094795" y="4107711"/>
          <a:chExt cx="1392204" cy="704722"/>
        </a:xfrm>
      </xdr:grpSpPr>
      <xdr:sp macro="" textlink="Pivot_Tables!CP7">
        <xdr:nvSpPr>
          <xdr:cNvPr id="220" name="TextBox 219">
            <a:extLst>
              <a:ext uri="{FF2B5EF4-FFF2-40B4-BE49-F238E27FC236}">
                <a16:creationId xmlns:a16="http://schemas.microsoft.com/office/drawing/2014/main" id="{0C004602-3A8E-53A7-CF17-599CA6D4889F}"/>
              </a:ext>
            </a:extLst>
          </xdr:cNvPr>
          <xdr:cNvSpPr txBox="1"/>
        </xdr:nvSpPr>
        <xdr:spPr>
          <a:xfrm>
            <a:off x="5111527" y="4392259"/>
            <a:ext cx="1272572" cy="2180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22375B-24FC-40C6-8977-8388A42EC6E4}" type="TxLink">
              <a:rPr lang="en-US" sz="1200" b="0" i="0" u="none" strike="noStrike">
                <a:solidFill>
                  <a:srgbClr val="000000"/>
                </a:solidFill>
                <a:latin typeface="Arial"/>
                <a:ea typeface="Calibri"/>
                <a:cs typeface="Arial"/>
              </a:rPr>
              <a:pPr marL="0" indent="0" algn="ctr"/>
              <a:t>5.3B</a:t>
            </a:fld>
            <a:endParaRPr lang="en-IN" sz="5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_Tables!CO7">
        <xdr:nvSpPr>
          <xdr:cNvPr id="221" name="TextBox 220">
            <a:extLst>
              <a:ext uri="{FF2B5EF4-FFF2-40B4-BE49-F238E27FC236}">
                <a16:creationId xmlns:a16="http://schemas.microsoft.com/office/drawing/2014/main" id="{45E3338F-618A-AAF4-7DAF-33D642BFC161}"/>
              </a:ext>
            </a:extLst>
          </xdr:cNvPr>
          <xdr:cNvSpPr txBox="1"/>
        </xdr:nvSpPr>
        <xdr:spPr>
          <a:xfrm>
            <a:off x="5094795" y="4107711"/>
            <a:ext cx="1291715" cy="249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7A9AD9-27DF-47E1-811E-B19EAC16F534}" type="TxLink">
              <a:rPr lang="en-US" sz="1200" b="0" i="0" u="none" strike="noStrike">
                <a:solidFill>
                  <a:srgbClr val="000000"/>
                </a:solidFill>
                <a:latin typeface="Calibri"/>
                <a:ea typeface="Calibri"/>
                <a:cs typeface="Calibri"/>
              </a:rPr>
              <a:pPr marL="0" indent="0" algn="ctr"/>
              <a:t>Salah</a:t>
            </a:fld>
            <a:endParaRPr lang="en-IN" sz="5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_Tables!CP7">
        <xdr:nvSpPr>
          <xdr:cNvPr id="222" name="TextBox 221">
            <a:extLst>
              <a:ext uri="{FF2B5EF4-FFF2-40B4-BE49-F238E27FC236}">
                <a16:creationId xmlns:a16="http://schemas.microsoft.com/office/drawing/2014/main" id="{5024A4CA-27FD-5560-89FD-6C508C56C872}"/>
              </a:ext>
            </a:extLst>
          </xdr:cNvPr>
          <xdr:cNvSpPr txBox="1"/>
        </xdr:nvSpPr>
        <xdr:spPr>
          <a:xfrm>
            <a:off x="5128593" y="4570416"/>
            <a:ext cx="1358406" cy="242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700" b="1" i="0" u="none" strike="noStrike">
                <a:solidFill>
                  <a:schemeClr val="bg2">
                    <a:lumMod val="50000"/>
                  </a:schemeClr>
                </a:solidFill>
                <a:latin typeface="Arial" panose="020B0604020202020204" pitchFamily="34" charset="0"/>
                <a:ea typeface="Calibri"/>
                <a:cs typeface="Arial" panose="020B0604020202020204" pitchFamily="34" charset="0"/>
              </a:rPr>
              <a:t>Top Selling Sales Team</a:t>
            </a:r>
            <a:endParaRPr lang="en-IN" sz="6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grpSp>
    <xdr:clientData/>
  </xdr:twoCellAnchor>
  <xdr:twoCellAnchor>
    <xdr:from>
      <xdr:col>7</xdr:col>
      <xdr:colOff>76263</xdr:colOff>
      <xdr:row>24</xdr:row>
      <xdr:rowOff>96869</xdr:rowOff>
    </xdr:from>
    <xdr:to>
      <xdr:col>7</xdr:col>
      <xdr:colOff>360446</xdr:colOff>
      <xdr:row>26</xdr:row>
      <xdr:rowOff>2670</xdr:rowOff>
    </xdr:to>
    <xdr:pic>
      <xdr:nvPicPr>
        <xdr:cNvPr id="219" name="Graphic 218" descr="Ribbon with solid fill">
          <a:extLst>
            <a:ext uri="{FF2B5EF4-FFF2-40B4-BE49-F238E27FC236}">
              <a16:creationId xmlns:a16="http://schemas.microsoft.com/office/drawing/2014/main" id="{52E627E2-370A-19E0-54ED-540F732BCAC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5431627" y="4882514"/>
          <a:ext cx="284183" cy="304605"/>
        </a:xfrm>
        <a:prstGeom prst="rect">
          <a:avLst/>
        </a:prstGeom>
      </xdr:spPr>
    </xdr:pic>
    <xdr:clientData/>
  </xdr:twoCellAnchor>
  <xdr:twoCellAnchor>
    <xdr:from>
      <xdr:col>7</xdr:col>
      <xdr:colOff>209761</xdr:colOff>
      <xdr:row>22</xdr:row>
      <xdr:rowOff>44302</xdr:rowOff>
    </xdr:from>
    <xdr:to>
      <xdr:col>8</xdr:col>
      <xdr:colOff>194521</xdr:colOff>
      <xdr:row>23</xdr:row>
      <xdr:rowOff>82403</xdr:rowOff>
    </xdr:to>
    <xdr:sp macro="" textlink="">
      <xdr:nvSpPr>
        <xdr:cNvPr id="223" name="TextBox 222">
          <a:extLst>
            <a:ext uri="{FF2B5EF4-FFF2-40B4-BE49-F238E27FC236}">
              <a16:creationId xmlns:a16="http://schemas.microsoft.com/office/drawing/2014/main" id="{3FB12010-8660-4238-AEAA-1E4C8A21F4A4}"/>
            </a:ext>
          </a:extLst>
        </xdr:cNvPr>
        <xdr:cNvSpPr txBox="1"/>
      </xdr:nvSpPr>
      <xdr:spPr>
        <a:xfrm>
          <a:off x="5565125" y="4431143"/>
          <a:ext cx="654181" cy="2375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0" i="0" u="none" strike="noStrike">
              <a:solidFill>
                <a:schemeClr val="bg2">
                  <a:lumMod val="75000"/>
                </a:schemeClr>
              </a:solidFill>
              <a:latin typeface="Abadi" panose="020B0604020104020204" pitchFamily="34" charset="0"/>
              <a:ea typeface="Calibri"/>
              <a:cs typeface="Arial" panose="020B0604020202020204" pitchFamily="34" charset="0"/>
            </a:rPr>
            <a:t>Months</a:t>
          </a:r>
          <a:endParaRPr lang="en-IN" sz="800" b="1" i="0" u="none" strike="noStrike">
            <a:solidFill>
              <a:schemeClr val="bg2">
                <a:lumMod val="75000"/>
              </a:schemeClr>
            </a:solidFill>
            <a:latin typeface="Abadi" panose="020B0604020104020204" pitchFamily="34" charset="0"/>
            <a:ea typeface="Calibri"/>
            <a:cs typeface="Arial" panose="020B0604020202020204" pitchFamily="34" charset="0"/>
          </a:endParaRPr>
        </a:p>
      </xdr:txBody>
    </xdr:sp>
    <xdr:clientData/>
  </xdr:twoCellAnchor>
  <xdr:twoCellAnchor>
    <xdr:from>
      <xdr:col>9</xdr:col>
      <xdr:colOff>7121</xdr:colOff>
      <xdr:row>23</xdr:row>
      <xdr:rowOff>163794</xdr:rowOff>
    </xdr:from>
    <xdr:to>
      <xdr:col>16</xdr:col>
      <xdr:colOff>132908</xdr:colOff>
      <xdr:row>34</xdr:row>
      <xdr:rowOff>35607</xdr:rowOff>
    </xdr:to>
    <xdr:sp macro="" textlink="">
      <xdr:nvSpPr>
        <xdr:cNvPr id="240" name="Rectangle: Rounded Corners 239">
          <a:extLst>
            <a:ext uri="{FF2B5EF4-FFF2-40B4-BE49-F238E27FC236}">
              <a16:creationId xmlns:a16="http://schemas.microsoft.com/office/drawing/2014/main" id="{4F6AC102-7D70-4501-8D36-A6C73CCB7863}"/>
            </a:ext>
          </a:extLst>
        </xdr:cNvPr>
        <xdr:cNvSpPr/>
      </xdr:nvSpPr>
      <xdr:spPr>
        <a:xfrm>
          <a:off x="6701327" y="4750037"/>
          <a:ext cx="4811731" cy="2065234"/>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199405</xdr:colOff>
      <xdr:row>24</xdr:row>
      <xdr:rowOff>44305</xdr:rowOff>
    </xdr:from>
    <xdr:to>
      <xdr:col>11</xdr:col>
      <xdr:colOff>78335</xdr:colOff>
      <xdr:row>26</xdr:row>
      <xdr:rowOff>150631</xdr:rowOff>
    </xdr:to>
    <xdr:sp macro="" textlink="">
      <xdr:nvSpPr>
        <xdr:cNvPr id="242" name="TextBox 241">
          <a:extLst>
            <a:ext uri="{FF2B5EF4-FFF2-40B4-BE49-F238E27FC236}">
              <a16:creationId xmlns:a16="http://schemas.microsoft.com/office/drawing/2014/main" id="{27FC9674-EFBA-44B5-B545-21B80EDC46EE}"/>
            </a:ext>
          </a:extLst>
        </xdr:cNvPr>
        <xdr:cNvSpPr txBox="1"/>
      </xdr:nvSpPr>
      <xdr:spPr>
        <a:xfrm>
          <a:off x="6893611" y="4829950"/>
          <a:ext cx="1217771" cy="5051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1" i="0" u="none" strike="noStrike">
              <a:solidFill>
                <a:schemeClr val="tx1">
                  <a:lumMod val="65000"/>
                  <a:lumOff val="35000"/>
                </a:schemeClr>
              </a:solidFill>
              <a:latin typeface="Arial" panose="020B0604020202020204" pitchFamily="34" charset="0"/>
              <a:ea typeface="Calibri"/>
              <a:cs typeface="Arial" panose="020B0604020202020204" pitchFamily="34" charset="0"/>
            </a:rPr>
            <a:t>Consultants by Total </a:t>
          </a:r>
          <a:r>
            <a:rPr lang="en-IN" sz="1050" b="1" i="0" u="none" strike="noStrike">
              <a:solidFill>
                <a:schemeClr val="tx1">
                  <a:lumMod val="65000"/>
                  <a:lumOff val="35000"/>
                </a:schemeClr>
              </a:solidFill>
              <a:latin typeface="Arial" panose="020B0604020202020204" pitchFamily="34" charset="0"/>
              <a:ea typeface="Calibri"/>
              <a:cs typeface="Arial" panose="020B0604020202020204" pitchFamily="34" charset="0"/>
            </a:rPr>
            <a:t>Sales</a:t>
          </a:r>
          <a:endParaRPr lang="en-IN" sz="5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clientData/>
  </xdr:twoCellAnchor>
  <xdr:twoCellAnchor>
    <xdr:from>
      <xdr:col>9</xdr:col>
      <xdr:colOff>78336</xdr:colOff>
      <xdr:row>24</xdr:row>
      <xdr:rowOff>8860</xdr:rowOff>
    </xdr:from>
    <xdr:to>
      <xdr:col>16</xdr:col>
      <xdr:colOff>44302</xdr:colOff>
      <xdr:row>34</xdr:row>
      <xdr:rowOff>21364</xdr:rowOff>
    </xdr:to>
    <xdr:graphicFrame macro="">
      <xdr:nvGraphicFramePr>
        <xdr:cNvPr id="243" name="Chart 242">
          <a:extLst>
            <a:ext uri="{FF2B5EF4-FFF2-40B4-BE49-F238E27FC236}">
              <a16:creationId xmlns:a16="http://schemas.microsoft.com/office/drawing/2014/main" id="{20DF3BC6-6D82-41AE-8BA1-547863263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661240</xdr:colOff>
      <xdr:row>24</xdr:row>
      <xdr:rowOff>53163</xdr:rowOff>
    </xdr:from>
    <xdr:to>
      <xdr:col>16</xdr:col>
      <xdr:colOff>26584</xdr:colOff>
      <xdr:row>26</xdr:row>
      <xdr:rowOff>176330</xdr:rowOff>
    </xdr:to>
    <xdr:grpSp>
      <xdr:nvGrpSpPr>
        <xdr:cNvPr id="244" name="Group 243">
          <a:extLst>
            <a:ext uri="{FF2B5EF4-FFF2-40B4-BE49-F238E27FC236}">
              <a16:creationId xmlns:a16="http://schemas.microsoft.com/office/drawing/2014/main" id="{883C7B47-3DF1-42EE-9306-265E67C2407C}"/>
            </a:ext>
          </a:extLst>
        </xdr:cNvPr>
        <xdr:cNvGrpSpPr/>
      </xdr:nvGrpSpPr>
      <xdr:grpSpPr>
        <a:xfrm>
          <a:off x="10049080" y="4808043"/>
          <a:ext cx="1377024" cy="519407"/>
          <a:chOff x="4998379" y="4107711"/>
          <a:chExt cx="1488621" cy="640211"/>
        </a:xfrm>
      </xdr:grpSpPr>
      <xdr:sp macro="" textlink="Pivot_Tables!CX6">
        <xdr:nvSpPr>
          <xdr:cNvPr id="245" name="TextBox 244">
            <a:extLst>
              <a:ext uri="{FF2B5EF4-FFF2-40B4-BE49-F238E27FC236}">
                <a16:creationId xmlns:a16="http://schemas.microsoft.com/office/drawing/2014/main" id="{7354E82E-E3F1-25F1-5FD7-D8AE1A39796E}"/>
              </a:ext>
            </a:extLst>
          </xdr:cNvPr>
          <xdr:cNvSpPr txBox="1"/>
        </xdr:nvSpPr>
        <xdr:spPr>
          <a:xfrm>
            <a:off x="5103335" y="4327750"/>
            <a:ext cx="1272573" cy="2180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50969C-4321-4B43-A3D4-E675667D7DCA}" type="TxLink">
              <a:rPr lang="en-US" sz="1400" b="0" i="0" u="none" strike="noStrike">
                <a:solidFill>
                  <a:srgbClr val="000000"/>
                </a:solidFill>
                <a:latin typeface="Arial"/>
                <a:ea typeface="Calibri"/>
                <a:cs typeface="Arial"/>
              </a:rPr>
              <a:pPr marL="0" indent="0" algn="ctr"/>
              <a:t>379.0M</a:t>
            </a:fld>
            <a:endParaRPr lang="en-IN" sz="6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_Tables!CW6">
        <xdr:nvSpPr>
          <xdr:cNvPr id="246" name="TextBox 245">
            <a:extLst>
              <a:ext uri="{FF2B5EF4-FFF2-40B4-BE49-F238E27FC236}">
                <a16:creationId xmlns:a16="http://schemas.microsoft.com/office/drawing/2014/main" id="{AC4B189E-1A5C-BACC-5DAA-A8390340CD0A}"/>
              </a:ext>
            </a:extLst>
          </xdr:cNvPr>
          <xdr:cNvSpPr txBox="1"/>
        </xdr:nvSpPr>
        <xdr:spPr>
          <a:xfrm>
            <a:off x="5094795" y="4107711"/>
            <a:ext cx="1291715" cy="1770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316B03-8623-4760-BFD4-35A434861475}" type="TxLink">
              <a:rPr lang="en-US" sz="1100" b="0" i="0" u="none" strike="noStrike">
                <a:solidFill>
                  <a:srgbClr val="000000"/>
                </a:solidFill>
                <a:latin typeface="Arial" panose="020B0604020202020204" pitchFamily="34" charset="0"/>
                <a:ea typeface="Calibri"/>
                <a:cs typeface="Arial" panose="020B0604020202020204" pitchFamily="34" charset="0"/>
              </a:rPr>
              <a:pPr marL="0" indent="0" algn="ctr"/>
              <a:t>Adam</a:t>
            </a:fld>
            <a:endParaRPr lang="en-IN" sz="11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_Tables!CP7">
        <xdr:nvSpPr>
          <xdr:cNvPr id="247" name="TextBox 246">
            <a:extLst>
              <a:ext uri="{FF2B5EF4-FFF2-40B4-BE49-F238E27FC236}">
                <a16:creationId xmlns:a16="http://schemas.microsoft.com/office/drawing/2014/main" id="{E2DF3C96-1BE6-D7DA-CD08-698AEB189C49}"/>
              </a:ext>
            </a:extLst>
          </xdr:cNvPr>
          <xdr:cNvSpPr txBox="1"/>
        </xdr:nvSpPr>
        <xdr:spPr>
          <a:xfrm>
            <a:off x="4998379" y="4559529"/>
            <a:ext cx="1488621" cy="188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600" b="1" i="0" u="none" strike="noStrike">
                <a:solidFill>
                  <a:schemeClr val="bg2">
                    <a:lumMod val="50000"/>
                  </a:schemeClr>
                </a:solidFill>
                <a:latin typeface="Arial" panose="020B0604020202020204" pitchFamily="34" charset="0"/>
                <a:ea typeface="Calibri"/>
                <a:cs typeface="Arial" panose="020B0604020202020204" pitchFamily="34" charset="0"/>
              </a:rPr>
              <a:t>Top Selling</a:t>
            </a:r>
            <a:r>
              <a:rPr lang="en-IN" sz="600" b="1" i="0" u="none" strike="noStrike" baseline="0">
                <a:solidFill>
                  <a:schemeClr val="bg2">
                    <a:lumMod val="50000"/>
                  </a:schemeClr>
                </a:solidFill>
                <a:latin typeface="Arial" panose="020B0604020202020204" pitchFamily="34" charset="0"/>
                <a:ea typeface="Calibri"/>
                <a:cs typeface="Arial" panose="020B0604020202020204" pitchFamily="34" charset="0"/>
              </a:rPr>
              <a:t> Consultant</a:t>
            </a:r>
            <a:endParaRPr lang="en-IN" sz="5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grpSp>
    <xdr:clientData/>
  </xdr:twoCellAnchor>
  <xdr:twoCellAnchor>
    <xdr:from>
      <xdr:col>14</xdr:col>
      <xdr:colOff>89739</xdr:colOff>
      <xdr:row>24</xdr:row>
      <xdr:rowOff>86592</xdr:rowOff>
    </xdr:from>
    <xdr:to>
      <xdr:col>14</xdr:col>
      <xdr:colOff>371251</xdr:colOff>
      <xdr:row>25</xdr:row>
      <xdr:rowOff>166783</xdr:rowOff>
    </xdr:to>
    <xdr:pic>
      <xdr:nvPicPr>
        <xdr:cNvPr id="248" name="Graphic 247" descr="Ribbon with solid fill">
          <a:extLst>
            <a:ext uri="{FF2B5EF4-FFF2-40B4-BE49-F238E27FC236}">
              <a16:creationId xmlns:a16="http://schemas.microsoft.com/office/drawing/2014/main" id="{4910E1D6-F6DE-449D-AB55-78DA35192DEE}"/>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9424239" y="4866410"/>
          <a:ext cx="281512" cy="279350"/>
        </a:xfrm>
        <a:prstGeom prst="rect">
          <a:avLst/>
        </a:prstGeom>
      </xdr:spPr>
    </xdr:pic>
    <xdr:clientData/>
  </xdr:twoCellAnchor>
  <xdr:twoCellAnchor>
    <xdr:from>
      <xdr:col>0</xdr:col>
      <xdr:colOff>78344</xdr:colOff>
      <xdr:row>10</xdr:row>
      <xdr:rowOff>186267</xdr:rowOff>
    </xdr:from>
    <xdr:to>
      <xdr:col>4</xdr:col>
      <xdr:colOff>695325</xdr:colOff>
      <xdr:row>31</xdr:row>
      <xdr:rowOff>67734</xdr:rowOff>
    </xdr:to>
    <xdr:sp macro="" textlink="">
      <xdr:nvSpPr>
        <xdr:cNvPr id="249" name="Rectangle: Rounded Corners 248">
          <a:extLst>
            <a:ext uri="{FF2B5EF4-FFF2-40B4-BE49-F238E27FC236}">
              <a16:creationId xmlns:a16="http://schemas.microsoft.com/office/drawing/2014/main" id="{6DFC85F2-5C6C-4E27-8CAD-EB85D6594914}"/>
            </a:ext>
          </a:extLst>
        </xdr:cNvPr>
        <xdr:cNvSpPr/>
      </xdr:nvSpPr>
      <xdr:spPr>
        <a:xfrm>
          <a:off x="78344" y="2186517"/>
          <a:ext cx="3283981" cy="4081992"/>
        </a:xfrm>
        <a:prstGeom prst="roundRect">
          <a:avLst>
            <a:gd name="adj" fmla="val 3247"/>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ln>
              <a:noFill/>
            </a:ln>
            <a:solidFill>
              <a:schemeClr val="tx1">
                <a:lumMod val="65000"/>
                <a:lumOff val="35000"/>
              </a:schemeClr>
            </a:solidFill>
            <a:latin typeface="Arial" panose="020B0604020202020204" pitchFamily="34" charset="0"/>
            <a:ea typeface="Calibri"/>
            <a:cs typeface="Arial" panose="020B0604020202020204" pitchFamily="34" charset="0"/>
          </a:endParaRPr>
        </a:p>
      </xdr:txBody>
    </xdr:sp>
    <xdr:clientData/>
  </xdr:twoCellAnchor>
  <xdr:twoCellAnchor>
    <xdr:from>
      <xdr:col>0</xdr:col>
      <xdr:colOff>78336</xdr:colOff>
      <xdr:row>23</xdr:row>
      <xdr:rowOff>135257</xdr:rowOff>
    </xdr:from>
    <xdr:to>
      <xdr:col>4</xdr:col>
      <xdr:colOff>712080</xdr:colOff>
      <xdr:row>30</xdr:row>
      <xdr:rowOff>64091</xdr:rowOff>
    </xdr:to>
    <xdr:grpSp>
      <xdr:nvGrpSpPr>
        <xdr:cNvPr id="19" name="Group 18">
          <a:extLst>
            <a:ext uri="{FF2B5EF4-FFF2-40B4-BE49-F238E27FC236}">
              <a16:creationId xmlns:a16="http://schemas.microsoft.com/office/drawing/2014/main" id="{D3B4DF47-3ACA-CA50-C7A3-692620D3A45F}"/>
            </a:ext>
          </a:extLst>
        </xdr:cNvPr>
        <xdr:cNvGrpSpPr/>
      </xdr:nvGrpSpPr>
      <xdr:grpSpPr>
        <a:xfrm>
          <a:off x="78336" y="4692017"/>
          <a:ext cx="3315984" cy="1315674"/>
          <a:chOff x="96572" y="4654347"/>
          <a:chExt cx="3357353" cy="1198099"/>
        </a:xfrm>
      </xdr:grpSpPr>
      <xdr:grpSp>
        <xdr:nvGrpSpPr>
          <xdr:cNvPr id="262" name="Group 261">
            <a:extLst>
              <a:ext uri="{FF2B5EF4-FFF2-40B4-BE49-F238E27FC236}">
                <a16:creationId xmlns:a16="http://schemas.microsoft.com/office/drawing/2014/main" id="{4E9E0D31-F22A-7F30-D897-601A727E87AF}"/>
              </a:ext>
            </a:extLst>
          </xdr:cNvPr>
          <xdr:cNvGrpSpPr/>
        </xdr:nvGrpSpPr>
        <xdr:grpSpPr>
          <a:xfrm>
            <a:off x="106823" y="4657196"/>
            <a:ext cx="1364657" cy="320730"/>
            <a:chOff x="116614" y="4657195"/>
            <a:chExt cx="1521329" cy="349217"/>
          </a:xfrm>
        </xdr:grpSpPr>
        <xdr:sp macro="" textlink="">
          <xdr:nvSpPr>
            <xdr:cNvPr id="260" name="TextBox 259">
              <a:extLst>
                <a:ext uri="{FF2B5EF4-FFF2-40B4-BE49-F238E27FC236}">
                  <a16:creationId xmlns:a16="http://schemas.microsoft.com/office/drawing/2014/main" id="{EF0A29D4-37C2-4A73-AD6D-49F4415735B1}"/>
                </a:ext>
              </a:extLst>
            </xdr:cNvPr>
            <xdr:cNvSpPr txBox="1"/>
          </xdr:nvSpPr>
          <xdr:spPr>
            <a:xfrm>
              <a:off x="116614" y="4657195"/>
              <a:ext cx="1478601" cy="171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50000"/>
                    </a:schemeClr>
                  </a:solidFill>
                  <a:latin typeface="Arial" panose="020B0604020202020204" pitchFamily="34" charset="0"/>
                  <a:ea typeface="Calibri"/>
                  <a:cs typeface="Arial" panose="020B0604020202020204" pitchFamily="34" charset="0"/>
                </a:rPr>
                <a:t>Youtube Channel </a:t>
              </a:r>
              <a:endParaRPr lang="en-IN" sz="8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sp macro="" textlink="Pivot_Tables!DE7">
          <xdr:nvSpPr>
            <xdr:cNvPr id="261" name="TextBox 260">
              <a:extLst>
                <a:ext uri="{FF2B5EF4-FFF2-40B4-BE49-F238E27FC236}">
                  <a16:creationId xmlns:a16="http://schemas.microsoft.com/office/drawing/2014/main" id="{7F2E0C74-14BA-43C3-A2BD-6E85B4CD3809}"/>
                </a:ext>
              </a:extLst>
            </xdr:cNvPr>
            <xdr:cNvSpPr txBox="1"/>
          </xdr:nvSpPr>
          <xdr:spPr>
            <a:xfrm>
              <a:off x="121064" y="4828114"/>
              <a:ext cx="1516879" cy="1782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0624546-DD1B-4676-ACBC-9FEBF13084C8}" type="TxLink">
                <a:rPr lang="en-US" sz="1200" b="0" i="0" u="none" strike="noStrike" baseline="0">
                  <a:solidFill>
                    <a:schemeClr val="bg2">
                      <a:lumMod val="50000"/>
                    </a:schemeClr>
                  </a:solidFill>
                  <a:latin typeface="Arial"/>
                  <a:ea typeface="Calibri"/>
                  <a:cs typeface="Arial"/>
                </a:rPr>
                <a:pPr marL="0" indent="0" algn="l"/>
                <a:t>806.0M</a:t>
              </a:fld>
              <a:endParaRPr lang="en-IN" sz="8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grpSp>
      <xdr:grpSp>
        <xdr:nvGrpSpPr>
          <xdr:cNvPr id="263" name="Group 262">
            <a:extLst>
              <a:ext uri="{FF2B5EF4-FFF2-40B4-BE49-F238E27FC236}">
                <a16:creationId xmlns:a16="http://schemas.microsoft.com/office/drawing/2014/main" id="{1ED195D1-87FE-4038-BEB5-06501583BC07}"/>
              </a:ext>
            </a:extLst>
          </xdr:cNvPr>
          <xdr:cNvGrpSpPr/>
        </xdr:nvGrpSpPr>
        <xdr:grpSpPr>
          <a:xfrm>
            <a:off x="2241668" y="5507502"/>
            <a:ext cx="1212257" cy="320730"/>
            <a:chOff x="116614" y="4657195"/>
            <a:chExt cx="1521329" cy="349217"/>
          </a:xfrm>
        </xdr:grpSpPr>
        <xdr:sp macro="" textlink="">
          <xdr:nvSpPr>
            <xdr:cNvPr id="264" name="TextBox 263">
              <a:extLst>
                <a:ext uri="{FF2B5EF4-FFF2-40B4-BE49-F238E27FC236}">
                  <a16:creationId xmlns:a16="http://schemas.microsoft.com/office/drawing/2014/main" id="{EC53DB40-8F59-13EB-3F6A-0B9252E35C67}"/>
                </a:ext>
              </a:extLst>
            </xdr:cNvPr>
            <xdr:cNvSpPr txBox="1"/>
          </xdr:nvSpPr>
          <xdr:spPr>
            <a:xfrm>
              <a:off x="116614" y="4657195"/>
              <a:ext cx="1478601" cy="171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50000"/>
                    </a:schemeClr>
                  </a:solidFill>
                  <a:latin typeface="Arial" panose="020B0604020202020204" pitchFamily="34" charset="0"/>
                  <a:ea typeface="Calibri"/>
                  <a:cs typeface="Arial" panose="020B0604020202020204" pitchFamily="34" charset="0"/>
                </a:rPr>
                <a:t>Television Ad</a:t>
              </a:r>
            </a:p>
          </xdr:txBody>
        </xdr:sp>
        <xdr:sp macro="" textlink="Pivot_Tables!DJ7">
          <xdr:nvSpPr>
            <xdr:cNvPr id="265" name="TextBox 264">
              <a:extLst>
                <a:ext uri="{FF2B5EF4-FFF2-40B4-BE49-F238E27FC236}">
                  <a16:creationId xmlns:a16="http://schemas.microsoft.com/office/drawing/2014/main" id="{9256E90E-D450-B0D0-66DB-97242898E69A}"/>
                </a:ext>
              </a:extLst>
            </xdr:cNvPr>
            <xdr:cNvSpPr txBox="1"/>
          </xdr:nvSpPr>
          <xdr:spPr>
            <a:xfrm>
              <a:off x="121064" y="4828114"/>
              <a:ext cx="1516879" cy="1782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529820-93E8-4940-8BA0-AF520023253D}" type="TxLink">
                <a:rPr lang="en-US" sz="1200" b="0" i="0" u="none" strike="noStrike" baseline="0">
                  <a:solidFill>
                    <a:schemeClr val="bg2">
                      <a:lumMod val="50000"/>
                    </a:schemeClr>
                  </a:solidFill>
                  <a:latin typeface="Arial"/>
                  <a:ea typeface="Calibri"/>
                  <a:cs typeface="Arial"/>
                </a:rPr>
                <a:pPr marL="0" indent="0" algn="l"/>
                <a:t>4.6B</a:t>
              </a:fld>
              <a:endParaRPr lang="en-IN" sz="8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grpSp>
      <xdr:grpSp>
        <xdr:nvGrpSpPr>
          <xdr:cNvPr id="266" name="Group 265">
            <a:extLst>
              <a:ext uri="{FF2B5EF4-FFF2-40B4-BE49-F238E27FC236}">
                <a16:creationId xmlns:a16="http://schemas.microsoft.com/office/drawing/2014/main" id="{C58FBB9F-2393-4268-96D7-2F1B670A67FC}"/>
              </a:ext>
            </a:extLst>
          </xdr:cNvPr>
          <xdr:cNvGrpSpPr/>
        </xdr:nvGrpSpPr>
        <xdr:grpSpPr>
          <a:xfrm>
            <a:off x="106823" y="5531716"/>
            <a:ext cx="1364657" cy="320730"/>
            <a:chOff x="116614" y="4657195"/>
            <a:chExt cx="1521329" cy="349217"/>
          </a:xfrm>
        </xdr:grpSpPr>
        <xdr:sp macro="" textlink="">
          <xdr:nvSpPr>
            <xdr:cNvPr id="267" name="TextBox 266">
              <a:extLst>
                <a:ext uri="{FF2B5EF4-FFF2-40B4-BE49-F238E27FC236}">
                  <a16:creationId xmlns:a16="http://schemas.microsoft.com/office/drawing/2014/main" id="{11342619-BEE2-1E24-F0CC-D3D011F7DD55}"/>
                </a:ext>
              </a:extLst>
            </xdr:cNvPr>
            <xdr:cNvSpPr txBox="1"/>
          </xdr:nvSpPr>
          <xdr:spPr>
            <a:xfrm>
              <a:off x="116614" y="4657195"/>
              <a:ext cx="1478601" cy="171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50000"/>
                    </a:schemeClr>
                  </a:solidFill>
                  <a:latin typeface="Arial" panose="020B0604020202020204" pitchFamily="34" charset="0"/>
                  <a:ea typeface="Calibri"/>
                  <a:cs typeface="Arial" panose="020B0604020202020204" pitchFamily="34" charset="0"/>
                </a:rPr>
                <a:t>WhatsApp</a:t>
              </a:r>
              <a:r>
                <a:rPr lang="en-IN" sz="800" b="1" i="0" u="none" strike="noStrike" baseline="0">
                  <a:solidFill>
                    <a:schemeClr val="tx1">
                      <a:lumMod val="65000"/>
                      <a:lumOff val="35000"/>
                    </a:schemeClr>
                  </a:solidFill>
                  <a:latin typeface="Arial" panose="020B0604020202020204" pitchFamily="34" charset="0"/>
                  <a:ea typeface="Calibri"/>
                  <a:cs typeface="Arial" panose="020B0604020202020204" pitchFamily="34" charset="0"/>
                </a:rPr>
                <a:t> </a:t>
              </a:r>
              <a:endParaRPr lang="en-IN" sz="8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_Tables!DG7">
          <xdr:nvSpPr>
            <xdr:cNvPr id="268" name="TextBox 267">
              <a:extLst>
                <a:ext uri="{FF2B5EF4-FFF2-40B4-BE49-F238E27FC236}">
                  <a16:creationId xmlns:a16="http://schemas.microsoft.com/office/drawing/2014/main" id="{917C9238-1002-23A0-81B6-734BFF81F67D}"/>
                </a:ext>
              </a:extLst>
            </xdr:cNvPr>
            <xdr:cNvSpPr txBox="1"/>
          </xdr:nvSpPr>
          <xdr:spPr>
            <a:xfrm>
              <a:off x="121064" y="4828114"/>
              <a:ext cx="1516879" cy="1782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777AF7-1E0B-4FD7-A8D8-748DE0345E39}" type="TxLink">
                <a:rPr lang="en-US" sz="1200" b="0" i="0" u="none" strike="noStrike" baseline="0">
                  <a:solidFill>
                    <a:schemeClr val="bg2">
                      <a:lumMod val="50000"/>
                    </a:schemeClr>
                  </a:solidFill>
                  <a:latin typeface="Arial"/>
                  <a:ea typeface="Calibri"/>
                  <a:cs typeface="Arial"/>
                </a:rPr>
                <a:pPr marL="0" indent="0" algn="l"/>
                <a:t>2.5B</a:t>
              </a:fld>
              <a:endParaRPr lang="en-IN" sz="8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grpSp>
      <xdr:grpSp>
        <xdr:nvGrpSpPr>
          <xdr:cNvPr id="269" name="Group 268">
            <a:extLst>
              <a:ext uri="{FF2B5EF4-FFF2-40B4-BE49-F238E27FC236}">
                <a16:creationId xmlns:a16="http://schemas.microsoft.com/office/drawing/2014/main" id="{5E15F6C9-55E2-4703-B87C-B978ACB0D85F}"/>
              </a:ext>
            </a:extLst>
          </xdr:cNvPr>
          <xdr:cNvGrpSpPr/>
        </xdr:nvGrpSpPr>
        <xdr:grpSpPr>
          <a:xfrm>
            <a:off x="2234546" y="5080924"/>
            <a:ext cx="1190893" cy="320730"/>
            <a:chOff x="116614" y="4657195"/>
            <a:chExt cx="1521329" cy="349217"/>
          </a:xfrm>
        </xdr:grpSpPr>
        <xdr:sp macro="" textlink="">
          <xdr:nvSpPr>
            <xdr:cNvPr id="270" name="TextBox 269">
              <a:extLst>
                <a:ext uri="{FF2B5EF4-FFF2-40B4-BE49-F238E27FC236}">
                  <a16:creationId xmlns:a16="http://schemas.microsoft.com/office/drawing/2014/main" id="{9BE71740-B286-5B05-A5F8-84C140F84868}"/>
                </a:ext>
              </a:extLst>
            </xdr:cNvPr>
            <xdr:cNvSpPr txBox="1"/>
          </xdr:nvSpPr>
          <xdr:spPr>
            <a:xfrm>
              <a:off x="116614" y="4657195"/>
              <a:ext cx="1478601" cy="171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50000"/>
                    </a:schemeClr>
                  </a:solidFill>
                  <a:latin typeface="Arial" panose="020B0604020202020204" pitchFamily="34" charset="0"/>
                  <a:ea typeface="Calibri"/>
                  <a:cs typeface="Arial" panose="020B0604020202020204" pitchFamily="34" charset="0"/>
                </a:rPr>
                <a:t>Facebook Page</a:t>
              </a:r>
            </a:p>
          </xdr:txBody>
        </xdr:sp>
        <xdr:sp macro="" textlink="Pivot_Tables!DI7">
          <xdr:nvSpPr>
            <xdr:cNvPr id="271" name="TextBox 270">
              <a:extLst>
                <a:ext uri="{FF2B5EF4-FFF2-40B4-BE49-F238E27FC236}">
                  <a16:creationId xmlns:a16="http://schemas.microsoft.com/office/drawing/2014/main" id="{132E0E02-BFDA-09F4-F964-05D863068382}"/>
                </a:ext>
              </a:extLst>
            </xdr:cNvPr>
            <xdr:cNvSpPr txBox="1"/>
          </xdr:nvSpPr>
          <xdr:spPr>
            <a:xfrm>
              <a:off x="121064" y="4828114"/>
              <a:ext cx="1516879" cy="1782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20C433-76B6-4B12-B715-605159DDDA12}" type="TxLink">
                <a:rPr lang="en-US" sz="1200" b="0" i="0" u="none" strike="noStrike" baseline="0">
                  <a:solidFill>
                    <a:schemeClr val="bg2">
                      <a:lumMod val="50000"/>
                    </a:schemeClr>
                  </a:solidFill>
                  <a:latin typeface="Arial"/>
                  <a:ea typeface="Calibri"/>
                  <a:cs typeface="Arial"/>
                </a:rPr>
                <a:pPr marL="0" indent="0" algn="l"/>
                <a:t>3.5B</a:t>
              </a:fld>
              <a:endParaRPr lang="en-IN" sz="8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grpSp>
      <xdr:grpSp>
        <xdr:nvGrpSpPr>
          <xdr:cNvPr id="272" name="Group 271">
            <a:extLst>
              <a:ext uri="{FF2B5EF4-FFF2-40B4-BE49-F238E27FC236}">
                <a16:creationId xmlns:a16="http://schemas.microsoft.com/office/drawing/2014/main" id="{A51F70BF-0821-4013-9722-E2FA1E09DCF1}"/>
              </a:ext>
            </a:extLst>
          </xdr:cNvPr>
          <xdr:cNvGrpSpPr/>
        </xdr:nvGrpSpPr>
        <xdr:grpSpPr>
          <a:xfrm>
            <a:off x="2241669" y="4654347"/>
            <a:ext cx="1190892" cy="320730"/>
            <a:chOff x="116614" y="4657195"/>
            <a:chExt cx="1521329" cy="349217"/>
          </a:xfrm>
        </xdr:grpSpPr>
        <xdr:sp macro="" textlink="">
          <xdr:nvSpPr>
            <xdr:cNvPr id="273" name="TextBox 272">
              <a:extLst>
                <a:ext uri="{FF2B5EF4-FFF2-40B4-BE49-F238E27FC236}">
                  <a16:creationId xmlns:a16="http://schemas.microsoft.com/office/drawing/2014/main" id="{CD2F0777-9ADE-A56D-98B0-5817FCB1EFF6}"/>
                </a:ext>
              </a:extLst>
            </xdr:cNvPr>
            <xdr:cNvSpPr txBox="1"/>
          </xdr:nvSpPr>
          <xdr:spPr>
            <a:xfrm>
              <a:off x="116614" y="4657195"/>
              <a:ext cx="1478601" cy="171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50000"/>
                    </a:schemeClr>
                  </a:solidFill>
                  <a:latin typeface="Arial" panose="020B0604020202020204" pitchFamily="34" charset="0"/>
                  <a:ea typeface="Calibri"/>
                  <a:cs typeface="Arial" panose="020B0604020202020204" pitchFamily="34" charset="0"/>
                </a:rPr>
                <a:t>Company Website</a:t>
              </a:r>
            </a:p>
          </xdr:txBody>
        </xdr:sp>
        <xdr:sp macro="" textlink="Pivot_Tables!DH7">
          <xdr:nvSpPr>
            <xdr:cNvPr id="274" name="TextBox 273">
              <a:extLst>
                <a:ext uri="{FF2B5EF4-FFF2-40B4-BE49-F238E27FC236}">
                  <a16:creationId xmlns:a16="http://schemas.microsoft.com/office/drawing/2014/main" id="{FC0964C2-6CA7-C831-90F5-DDF844844FB1}"/>
                </a:ext>
              </a:extLst>
            </xdr:cNvPr>
            <xdr:cNvSpPr txBox="1"/>
          </xdr:nvSpPr>
          <xdr:spPr>
            <a:xfrm>
              <a:off x="121064" y="4828114"/>
              <a:ext cx="1516879" cy="1782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3765AC-33DD-4557-9710-05D8D8C9E00E}" type="TxLink">
                <a:rPr lang="en-US" sz="1200" b="0" i="0" u="none" strike="noStrike" baseline="0">
                  <a:solidFill>
                    <a:schemeClr val="bg2">
                      <a:lumMod val="50000"/>
                    </a:schemeClr>
                  </a:solidFill>
                  <a:latin typeface="Arial"/>
                  <a:ea typeface="Calibri"/>
                  <a:cs typeface="Arial"/>
                </a:rPr>
                <a:pPr marL="0" indent="0" algn="l"/>
                <a:t>2.7B</a:t>
              </a:fld>
              <a:endParaRPr lang="en-IN" sz="8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grpSp>
      <xdr:grpSp>
        <xdr:nvGrpSpPr>
          <xdr:cNvPr id="275" name="Group 274">
            <a:extLst>
              <a:ext uri="{FF2B5EF4-FFF2-40B4-BE49-F238E27FC236}">
                <a16:creationId xmlns:a16="http://schemas.microsoft.com/office/drawing/2014/main" id="{FF7F4396-5CC7-46BA-A792-D42AAD305C76}"/>
              </a:ext>
            </a:extLst>
          </xdr:cNvPr>
          <xdr:cNvGrpSpPr/>
        </xdr:nvGrpSpPr>
        <xdr:grpSpPr>
          <a:xfrm>
            <a:off x="96572" y="5094458"/>
            <a:ext cx="1360665" cy="349217"/>
            <a:chOff x="105186" y="4657195"/>
            <a:chExt cx="1516879" cy="380234"/>
          </a:xfrm>
        </xdr:grpSpPr>
        <xdr:sp macro="" textlink="">
          <xdr:nvSpPr>
            <xdr:cNvPr id="276" name="TextBox 275">
              <a:extLst>
                <a:ext uri="{FF2B5EF4-FFF2-40B4-BE49-F238E27FC236}">
                  <a16:creationId xmlns:a16="http://schemas.microsoft.com/office/drawing/2014/main" id="{3F5BE147-981C-17CB-7927-6E6F150F2C9F}"/>
                </a:ext>
              </a:extLst>
            </xdr:cNvPr>
            <xdr:cNvSpPr txBox="1"/>
          </xdr:nvSpPr>
          <xdr:spPr>
            <a:xfrm>
              <a:off x="116614" y="4657195"/>
              <a:ext cx="1478601" cy="171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800" b="1" i="0" u="none" strike="noStrike" baseline="0">
                  <a:solidFill>
                    <a:schemeClr val="bg2">
                      <a:lumMod val="50000"/>
                    </a:schemeClr>
                  </a:solidFill>
                  <a:latin typeface="Arial" panose="020B0604020202020204" pitchFamily="34" charset="0"/>
                  <a:ea typeface="Calibri"/>
                  <a:cs typeface="Arial" panose="020B0604020202020204" pitchFamily="34" charset="0"/>
                </a:rPr>
                <a:t>Google Ad</a:t>
              </a:r>
            </a:p>
          </xdr:txBody>
        </xdr:sp>
        <xdr:sp macro="" textlink="Pivot_Tables!DF7">
          <xdr:nvSpPr>
            <xdr:cNvPr id="277" name="TextBox 276">
              <a:extLst>
                <a:ext uri="{FF2B5EF4-FFF2-40B4-BE49-F238E27FC236}">
                  <a16:creationId xmlns:a16="http://schemas.microsoft.com/office/drawing/2014/main" id="{4E4A513F-A18D-2A4D-202E-6B20D5B4DDEB}"/>
                </a:ext>
              </a:extLst>
            </xdr:cNvPr>
            <xdr:cNvSpPr txBox="1"/>
          </xdr:nvSpPr>
          <xdr:spPr>
            <a:xfrm>
              <a:off x="105186" y="4859130"/>
              <a:ext cx="1516879" cy="1782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F58034B-D1BB-4EDC-B23B-757C2F927F09}" type="TxLink">
                <a:rPr lang="en-US" sz="1200" b="0" i="0" u="none" strike="noStrike" baseline="0">
                  <a:solidFill>
                    <a:schemeClr val="bg2">
                      <a:lumMod val="50000"/>
                    </a:schemeClr>
                  </a:solidFill>
                  <a:latin typeface="Arial"/>
                  <a:ea typeface="Calibri"/>
                  <a:cs typeface="Arial"/>
                </a:rPr>
                <a:pPr marL="0" indent="0" algn="l"/>
                <a:t>1.8B</a:t>
              </a:fld>
              <a:endParaRPr lang="en-IN" sz="8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grpSp>
    </xdr:grpSp>
    <xdr:clientData/>
  </xdr:twoCellAnchor>
  <xdr:twoCellAnchor>
    <xdr:from>
      <xdr:col>0</xdr:col>
      <xdr:colOff>78345</xdr:colOff>
      <xdr:row>11</xdr:row>
      <xdr:rowOff>7122</xdr:rowOff>
    </xdr:from>
    <xdr:to>
      <xdr:col>1</xdr:col>
      <xdr:colOff>327661</xdr:colOff>
      <xdr:row>14</xdr:row>
      <xdr:rowOff>22860</xdr:rowOff>
    </xdr:to>
    <xdr:sp macro="" textlink="">
      <xdr:nvSpPr>
        <xdr:cNvPr id="278" name="TextBox 277">
          <a:extLst>
            <a:ext uri="{FF2B5EF4-FFF2-40B4-BE49-F238E27FC236}">
              <a16:creationId xmlns:a16="http://schemas.microsoft.com/office/drawing/2014/main" id="{DB7F1D3C-1A60-4BE8-B3A6-EDB79F3A914E}"/>
            </a:ext>
          </a:extLst>
        </xdr:cNvPr>
        <xdr:cNvSpPr txBox="1"/>
      </xdr:nvSpPr>
      <xdr:spPr>
        <a:xfrm>
          <a:off x="78345" y="2186442"/>
          <a:ext cx="919876" cy="610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000" b="1" i="0" u="none" strike="noStrike">
              <a:solidFill>
                <a:schemeClr val="tx1">
                  <a:lumMod val="65000"/>
                  <a:lumOff val="35000"/>
                </a:schemeClr>
              </a:solidFill>
              <a:latin typeface="Arial" panose="020B0604020202020204" pitchFamily="34" charset="0"/>
              <a:ea typeface="Calibri"/>
              <a:cs typeface="Arial" panose="020B0604020202020204" pitchFamily="34" charset="0"/>
            </a:rPr>
            <a:t>Advertising</a:t>
          </a:r>
          <a:r>
            <a:rPr lang="en-IN" sz="1000" b="1" i="0" u="none" strike="noStrike" baseline="0">
              <a:solidFill>
                <a:schemeClr val="tx1">
                  <a:lumMod val="65000"/>
                  <a:lumOff val="35000"/>
                </a:schemeClr>
              </a:solidFill>
              <a:latin typeface="Arial" panose="020B0604020202020204" pitchFamily="34" charset="0"/>
              <a:ea typeface="Calibri"/>
              <a:cs typeface="Arial" panose="020B0604020202020204" pitchFamily="34" charset="0"/>
            </a:rPr>
            <a:t> Channel </a:t>
          </a:r>
          <a:endParaRPr lang="en-IN" sz="10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clientData/>
  </xdr:twoCellAnchor>
  <xdr:twoCellAnchor>
    <xdr:from>
      <xdr:col>0</xdr:col>
      <xdr:colOff>64096</xdr:colOff>
      <xdr:row>31</xdr:row>
      <xdr:rowOff>92578</xdr:rowOff>
    </xdr:from>
    <xdr:to>
      <xdr:col>4</xdr:col>
      <xdr:colOff>695325</xdr:colOff>
      <xdr:row>34</xdr:row>
      <xdr:rowOff>42727</xdr:rowOff>
    </xdr:to>
    <xdr:sp macro="" textlink="">
      <xdr:nvSpPr>
        <xdr:cNvPr id="12" name="Rectangle: Rounded Corners 11">
          <a:extLst>
            <a:ext uri="{FF2B5EF4-FFF2-40B4-BE49-F238E27FC236}">
              <a16:creationId xmlns:a16="http://schemas.microsoft.com/office/drawing/2014/main" id="{9255DC73-A45C-421D-ABA9-2EED9C12421B}"/>
            </a:ext>
          </a:extLst>
        </xdr:cNvPr>
        <xdr:cNvSpPr/>
      </xdr:nvSpPr>
      <xdr:spPr>
        <a:xfrm>
          <a:off x="64096" y="6293353"/>
          <a:ext cx="3298229" cy="550224"/>
        </a:xfrm>
        <a:prstGeom prst="roundRect">
          <a:avLst>
            <a:gd name="adj" fmla="val 3247"/>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endParaRPr lang="en-IN" sz="1100" b="0" i="0" u="none" strike="noStrike">
            <a:ln>
              <a:noFill/>
            </a:ln>
            <a:solidFill>
              <a:schemeClr val="tx1">
                <a:lumMod val="65000"/>
                <a:lumOff val="35000"/>
              </a:schemeClr>
            </a:solidFill>
            <a:latin typeface="Arial" panose="020B0604020202020204" pitchFamily="34" charset="0"/>
            <a:ea typeface="Calibri"/>
            <a:cs typeface="Arial" panose="020B0604020202020204" pitchFamily="34" charset="0"/>
          </a:endParaRPr>
        </a:p>
      </xdr:txBody>
    </xdr:sp>
    <xdr:clientData/>
  </xdr:twoCellAnchor>
  <xdr:twoCellAnchor>
    <xdr:from>
      <xdr:col>0</xdr:col>
      <xdr:colOff>64096</xdr:colOff>
      <xdr:row>31</xdr:row>
      <xdr:rowOff>106822</xdr:rowOff>
    </xdr:from>
    <xdr:to>
      <xdr:col>1</xdr:col>
      <xdr:colOff>576841</xdr:colOff>
      <xdr:row>33</xdr:row>
      <xdr:rowOff>135308</xdr:rowOff>
    </xdr:to>
    <xdr:sp macro="" textlink="">
      <xdr:nvSpPr>
        <xdr:cNvPr id="15" name="TextBox 14">
          <a:extLst>
            <a:ext uri="{FF2B5EF4-FFF2-40B4-BE49-F238E27FC236}">
              <a16:creationId xmlns:a16="http://schemas.microsoft.com/office/drawing/2014/main" id="{2A601C90-DFAB-461C-84C1-C7A91BCF6436}"/>
            </a:ext>
          </a:extLst>
        </xdr:cNvPr>
        <xdr:cNvSpPr txBox="1"/>
      </xdr:nvSpPr>
      <xdr:spPr>
        <a:xfrm>
          <a:off x="64096" y="6288280"/>
          <a:ext cx="1182166" cy="4272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800" b="1" i="0" u="none" strike="noStrike">
              <a:solidFill>
                <a:schemeClr val="bg2">
                  <a:lumMod val="50000"/>
                </a:schemeClr>
              </a:solidFill>
              <a:latin typeface="Arial" panose="020B0604020202020204" pitchFamily="34" charset="0"/>
              <a:ea typeface="Calibri"/>
              <a:cs typeface="Arial" panose="020B0604020202020204" pitchFamily="34" charset="0"/>
            </a:rPr>
            <a:t>Average</a:t>
          </a:r>
          <a:r>
            <a:rPr lang="en-IN" sz="900" b="1" i="0" u="none" strike="noStrike" baseline="0">
              <a:solidFill>
                <a:schemeClr val="bg2">
                  <a:lumMod val="50000"/>
                </a:schemeClr>
              </a:solidFill>
              <a:latin typeface="Arial" panose="020B0604020202020204" pitchFamily="34" charset="0"/>
              <a:ea typeface="Calibri"/>
              <a:cs typeface="Arial" panose="020B0604020202020204" pitchFamily="34" charset="0"/>
            </a:rPr>
            <a:t> </a:t>
          </a:r>
        </a:p>
        <a:p>
          <a:pPr marL="0" indent="0" algn="l"/>
          <a:r>
            <a:rPr lang="en-IN" sz="1050" b="1" i="0" baseline="0">
              <a:solidFill>
                <a:schemeClr val="dk1"/>
              </a:solidFill>
              <a:effectLst/>
              <a:latin typeface="+mn-lt"/>
              <a:ea typeface="+mn-ea"/>
              <a:cs typeface="+mn-cs"/>
            </a:rPr>
            <a:t>Calls by Month </a:t>
          </a:r>
          <a:endParaRPr lang="en-IN" sz="8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clientData/>
  </xdr:twoCellAnchor>
  <xdr:twoCellAnchor>
    <xdr:from>
      <xdr:col>1</xdr:col>
      <xdr:colOff>399801</xdr:colOff>
      <xdr:row>30</xdr:row>
      <xdr:rowOff>92081</xdr:rowOff>
    </xdr:from>
    <xdr:to>
      <xdr:col>4</xdr:col>
      <xdr:colOff>609600</xdr:colOff>
      <xdr:row>34</xdr:row>
      <xdr:rowOff>47625</xdr:rowOff>
    </xdr:to>
    <xdr:grpSp>
      <xdr:nvGrpSpPr>
        <xdr:cNvPr id="29" name="Group 28">
          <a:extLst>
            <a:ext uri="{FF2B5EF4-FFF2-40B4-BE49-F238E27FC236}">
              <a16:creationId xmlns:a16="http://schemas.microsoft.com/office/drawing/2014/main" id="{7A87FA71-8C5F-4E6F-0A4A-7309930EDC24}"/>
            </a:ext>
          </a:extLst>
        </xdr:cNvPr>
        <xdr:cNvGrpSpPr/>
      </xdr:nvGrpSpPr>
      <xdr:grpSpPr>
        <a:xfrm>
          <a:off x="1070361" y="6035681"/>
          <a:ext cx="2221479" cy="748024"/>
          <a:chOff x="1053982" y="6060393"/>
          <a:chExt cx="2542373" cy="904429"/>
        </a:xfrm>
      </xdr:grpSpPr>
      <xdr:graphicFrame macro="">
        <xdr:nvGraphicFramePr>
          <xdr:cNvPr id="23" name="Chart 22">
            <a:extLst>
              <a:ext uri="{FF2B5EF4-FFF2-40B4-BE49-F238E27FC236}">
                <a16:creationId xmlns:a16="http://schemas.microsoft.com/office/drawing/2014/main" id="{71EAED6F-31F5-471D-A56C-5F69279A40AF}"/>
              </a:ext>
            </a:extLst>
          </xdr:cNvPr>
          <xdr:cNvGraphicFramePr>
            <a:graphicFrameLocks/>
          </xdr:cNvGraphicFramePr>
        </xdr:nvGraphicFramePr>
        <xdr:xfrm>
          <a:off x="1431420" y="6060393"/>
          <a:ext cx="2164935" cy="904429"/>
        </xdr:xfrm>
        <a:graphic>
          <a:graphicData uri="http://schemas.openxmlformats.org/drawingml/2006/chart">
            <c:chart xmlns:c="http://schemas.openxmlformats.org/drawingml/2006/chart" xmlns:r="http://schemas.openxmlformats.org/officeDocument/2006/relationships" r:id="rId35"/>
          </a:graphicData>
        </a:graphic>
      </xdr:graphicFrame>
      <xdr:sp macro="" textlink="Pivot_Tables!DT$7">
        <xdr:nvSpPr>
          <xdr:cNvPr id="26" name="TextBox 25">
            <a:extLst>
              <a:ext uri="{FF2B5EF4-FFF2-40B4-BE49-F238E27FC236}">
                <a16:creationId xmlns:a16="http://schemas.microsoft.com/office/drawing/2014/main" id="{BBB1DDA2-C0D2-421D-81A9-73BF3FEF549A}"/>
              </a:ext>
            </a:extLst>
          </xdr:cNvPr>
          <xdr:cNvSpPr txBox="1"/>
        </xdr:nvSpPr>
        <xdr:spPr>
          <a:xfrm>
            <a:off x="1053982" y="6302523"/>
            <a:ext cx="705028" cy="270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4E1891-0D40-4209-B4CA-6DA153521EEB}" type="TxLink">
              <a:rPr lang="en-US" sz="1800" b="0" i="0" u="none" strike="noStrike" baseline="0">
                <a:solidFill>
                  <a:srgbClr val="991CFB"/>
                </a:solidFill>
                <a:effectLst/>
                <a:latin typeface="Arial" panose="020B0604020202020204" pitchFamily="34" charset="0"/>
                <a:ea typeface="Calibri"/>
                <a:cs typeface="Arial" panose="020B0604020202020204" pitchFamily="34" charset="0"/>
              </a:rPr>
              <a:pPr marL="0" indent="0" algn="ctr"/>
              <a:t>103</a:t>
            </a:fld>
            <a:endParaRPr lang="en-IN" sz="1800" b="0" i="0" u="none" strike="noStrike">
              <a:solidFill>
                <a:srgbClr val="991CFB"/>
              </a:solidFill>
              <a:latin typeface="Arial" panose="020B0604020202020204" pitchFamily="34" charset="0"/>
              <a:ea typeface="Calibri"/>
              <a:cs typeface="Arial" panose="020B0604020202020204" pitchFamily="34" charset="0"/>
            </a:endParaRPr>
          </a:p>
        </xdr:txBody>
      </xdr:sp>
      <xdr:sp macro="" textlink="">
        <xdr:nvSpPr>
          <xdr:cNvPr id="28" name="TextBox 27">
            <a:extLst>
              <a:ext uri="{FF2B5EF4-FFF2-40B4-BE49-F238E27FC236}">
                <a16:creationId xmlns:a16="http://schemas.microsoft.com/office/drawing/2014/main" id="{9E117A01-F6B6-4AD7-ADEE-ECA6BBDE8125}"/>
              </a:ext>
            </a:extLst>
          </xdr:cNvPr>
          <xdr:cNvSpPr txBox="1"/>
        </xdr:nvSpPr>
        <xdr:spPr>
          <a:xfrm>
            <a:off x="1458271" y="6372332"/>
            <a:ext cx="705028" cy="270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800" b="0" i="0" u="none" strike="noStrike">
                <a:solidFill>
                  <a:schemeClr val="bg1">
                    <a:lumMod val="50000"/>
                  </a:schemeClr>
                </a:solidFill>
                <a:latin typeface="Arial" panose="020B0604020202020204" pitchFamily="34" charset="0"/>
                <a:ea typeface="Calibri"/>
                <a:cs typeface="Arial" panose="020B0604020202020204" pitchFamily="34" charset="0"/>
              </a:rPr>
              <a:t>Calls</a:t>
            </a:r>
            <a:endParaRPr lang="en-US" sz="1050" b="0" i="0" u="none" strike="noStrike">
              <a:solidFill>
                <a:schemeClr val="bg1">
                  <a:lumMod val="50000"/>
                </a:schemeClr>
              </a:solidFill>
              <a:latin typeface="Arial" panose="020B0604020202020204" pitchFamily="34" charset="0"/>
              <a:ea typeface="Calibri"/>
              <a:cs typeface="Arial" panose="020B0604020202020204" pitchFamily="34" charset="0"/>
            </a:endParaRPr>
          </a:p>
        </xdr:txBody>
      </xdr:sp>
    </xdr:grpSp>
    <xdr:clientData/>
  </xdr:twoCellAnchor>
  <xdr:twoCellAnchor>
    <xdr:from>
      <xdr:col>18</xdr:col>
      <xdr:colOff>291482</xdr:colOff>
      <xdr:row>34</xdr:row>
      <xdr:rowOff>173911</xdr:rowOff>
    </xdr:from>
    <xdr:to>
      <xdr:col>24</xdr:col>
      <xdr:colOff>262149</xdr:colOff>
      <xdr:row>45</xdr:row>
      <xdr:rowOff>174553</xdr:rowOff>
    </xdr:to>
    <xdr:sp macro="" textlink="">
      <xdr:nvSpPr>
        <xdr:cNvPr id="30" name="Rectangle: Rounded Corners 29">
          <a:extLst>
            <a:ext uri="{FF2B5EF4-FFF2-40B4-BE49-F238E27FC236}">
              <a16:creationId xmlns:a16="http://schemas.microsoft.com/office/drawing/2014/main" id="{89E948CB-2845-4618-9CE9-1A55C32FBBC1}"/>
            </a:ext>
          </a:extLst>
        </xdr:cNvPr>
        <xdr:cNvSpPr/>
      </xdr:nvSpPr>
      <xdr:spPr>
        <a:xfrm>
          <a:off x="13032122" y="6909991"/>
          <a:ext cx="3994027" cy="2279022"/>
        </a:xfrm>
        <a:prstGeom prst="roundRect">
          <a:avLst>
            <a:gd name="adj" fmla="val 4580"/>
          </a:avLst>
        </a:prstGeom>
        <a:no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16</xdr:col>
      <xdr:colOff>172085</xdr:colOff>
      <xdr:row>34</xdr:row>
      <xdr:rowOff>114300</xdr:rowOff>
    </xdr:from>
    <xdr:to>
      <xdr:col>24</xdr:col>
      <xdr:colOff>271430</xdr:colOff>
      <xdr:row>44</xdr:row>
      <xdr:rowOff>85725</xdr:rowOff>
    </xdr:to>
    <xdr:graphicFrame macro="">
      <xdr:nvGraphicFramePr>
        <xdr:cNvPr id="33" name="Chart 32">
          <a:extLst>
            <a:ext uri="{FF2B5EF4-FFF2-40B4-BE49-F238E27FC236}">
              <a16:creationId xmlns:a16="http://schemas.microsoft.com/office/drawing/2014/main" id="{69D9A685-B4E5-4A93-B488-13A75C5AE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17</xdr:col>
      <xdr:colOff>148838</xdr:colOff>
      <xdr:row>35</xdr:row>
      <xdr:rowOff>621</xdr:rowOff>
    </xdr:from>
    <xdr:to>
      <xdr:col>19</xdr:col>
      <xdr:colOff>27768</xdr:colOff>
      <xdr:row>36</xdr:row>
      <xdr:rowOff>175901</xdr:rowOff>
    </xdr:to>
    <xdr:sp macro="" textlink="">
      <xdr:nvSpPr>
        <xdr:cNvPr id="32" name="TextBox 31">
          <a:extLst>
            <a:ext uri="{FF2B5EF4-FFF2-40B4-BE49-F238E27FC236}">
              <a16:creationId xmlns:a16="http://schemas.microsoft.com/office/drawing/2014/main" id="{BA0AC1A8-FAAF-449B-9B4F-5FED9F229397}"/>
            </a:ext>
          </a:extLst>
        </xdr:cNvPr>
        <xdr:cNvSpPr txBox="1"/>
      </xdr:nvSpPr>
      <xdr:spPr>
        <a:xfrm>
          <a:off x="12218918" y="6933347"/>
          <a:ext cx="1220050" cy="37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1" i="0" u="none" strike="noStrike">
              <a:solidFill>
                <a:schemeClr val="tx1">
                  <a:lumMod val="65000"/>
                  <a:lumOff val="35000"/>
                </a:schemeClr>
              </a:solidFill>
              <a:latin typeface="Arial" panose="020B0604020202020204" pitchFamily="34" charset="0"/>
              <a:ea typeface="Calibri"/>
              <a:cs typeface="Arial" panose="020B0604020202020204" pitchFamily="34" charset="0"/>
            </a:rPr>
            <a:t>Advertisements</a:t>
          </a:r>
          <a:r>
            <a:rPr lang="en-IN" sz="900" b="1" i="0" u="none" strike="noStrike" baseline="0">
              <a:solidFill>
                <a:schemeClr val="tx1">
                  <a:lumMod val="65000"/>
                  <a:lumOff val="35000"/>
                </a:schemeClr>
              </a:solidFill>
              <a:latin typeface="Arial" panose="020B0604020202020204" pitchFamily="34" charset="0"/>
              <a:ea typeface="Calibri"/>
              <a:cs typeface="Arial" panose="020B0604020202020204" pitchFamily="34" charset="0"/>
            </a:rPr>
            <a:t> by Total Sales</a:t>
          </a:r>
          <a:endParaRPr lang="en-IN" sz="5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clientData/>
  </xdr:twoCellAnchor>
  <xdr:twoCellAnchor>
    <xdr:from>
      <xdr:col>25</xdr:col>
      <xdr:colOff>571500</xdr:colOff>
      <xdr:row>32</xdr:row>
      <xdr:rowOff>99060</xdr:rowOff>
    </xdr:from>
    <xdr:to>
      <xdr:col>25</xdr:col>
      <xdr:colOff>571500</xdr:colOff>
      <xdr:row>34</xdr:row>
      <xdr:rowOff>60960</xdr:rowOff>
    </xdr:to>
    <xdr:cxnSp macro="">
      <xdr:nvCxnSpPr>
        <xdr:cNvPr id="63" name="Straight Connector 62">
          <a:extLst>
            <a:ext uri="{FF2B5EF4-FFF2-40B4-BE49-F238E27FC236}">
              <a16:creationId xmlns:a16="http://schemas.microsoft.com/office/drawing/2014/main" id="{21DFD342-8766-4D5E-B8E8-2EA0A18B9C34}"/>
            </a:ext>
          </a:extLst>
        </xdr:cNvPr>
        <xdr:cNvCxnSpPr/>
      </xdr:nvCxnSpPr>
      <xdr:spPr>
        <a:xfrm>
          <a:off x="18006060" y="6438900"/>
          <a:ext cx="0" cy="358140"/>
        </a:xfrm>
        <a:prstGeom prst="line">
          <a:avLst/>
        </a:prstGeom>
        <a:ln>
          <a:solidFill>
            <a:srgbClr val="F1F2F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542925</xdr:colOff>
      <xdr:row>35</xdr:row>
      <xdr:rowOff>7620</xdr:rowOff>
    </xdr:from>
    <xdr:to>
      <xdr:col>24</xdr:col>
      <xdr:colOff>114300</xdr:colOff>
      <xdr:row>36</xdr:row>
      <xdr:rowOff>190500</xdr:rowOff>
    </xdr:to>
    <xdr:sp macro="" textlink="">
      <xdr:nvSpPr>
        <xdr:cNvPr id="69" name="TextBox 68">
          <a:extLst>
            <a:ext uri="{FF2B5EF4-FFF2-40B4-BE49-F238E27FC236}">
              <a16:creationId xmlns:a16="http://schemas.microsoft.com/office/drawing/2014/main" id="{8CD09304-9ED1-4A7E-B0A5-6EA46DE2312A}"/>
            </a:ext>
          </a:extLst>
        </xdr:cNvPr>
        <xdr:cNvSpPr txBox="1"/>
      </xdr:nvSpPr>
      <xdr:spPr>
        <a:xfrm>
          <a:off x="15887700" y="7008495"/>
          <a:ext cx="904875" cy="38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800" b="1" i="0" u="none" strike="noStrike">
              <a:solidFill>
                <a:schemeClr val="bg1"/>
              </a:solidFill>
              <a:latin typeface="Arial" panose="020B0604020202020204" pitchFamily="34" charset="0"/>
              <a:ea typeface="Calibri"/>
              <a:cs typeface="Arial" panose="020B0604020202020204" pitchFamily="34" charset="0"/>
            </a:rPr>
            <a:t>Total</a:t>
          </a:r>
          <a:r>
            <a:rPr lang="en-IN" sz="800" b="1" i="0" u="none" strike="noStrike" baseline="0">
              <a:solidFill>
                <a:schemeClr val="bg1"/>
              </a:solidFill>
              <a:latin typeface="Arial" panose="020B0604020202020204" pitchFamily="34" charset="0"/>
              <a:ea typeface="Calibri"/>
              <a:cs typeface="Arial" panose="020B0604020202020204" pitchFamily="34" charset="0"/>
            </a:rPr>
            <a:t> </a:t>
          </a:r>
        </a:p>
        <a:p>
          <a:pPr marL="0" indent="0" algn="l"/>
          <a:r>
            <a:rPr lang="en-IN" sz="800" b="1" i="0" u="none" strike="noStrike" baseline="0">
              <a:solidFill>
                <a:schemeClr val="bg1"/>
              </a:solidFill>
              <a:latin typeface="Arial" panose="020B0604020202020204" pitchFamily="34" charset="0"/>
              <a:ea typeface="Calibri"/>
              <a:cs typeface="Arial" panose="020B0604020202020204" pitchFamily="34" charset="0"/>
            </a:rPr>
            <a:t>Advertisement</a:t>
          </a:r>
          <a:endParaRPr lang="en-IN" sz="900" b="1"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xdr:from>
      <xdr:col>10</xdr:col>
      <xdr:colOff>222250</xdr:colOff>
      <xdr:row>34</xdr:row>
      <xdr:rowOff>114300</xdr:rowOff>
    </xdr:from>
    <xdr:to>
      <xdr:col>16</xdr:col>
      <xdr:colOff>125730</xdr:colOff>
      <xdr:row>44</xdr:row>
      <xdr:rowOff>95250</xdr:rowOff>
    </xdr:to>
    <xdr:grpSp>
      <xdr:nvGrpSpPr>
        <xdr:cNvPr id="96" name="Group 95">
          <a:extLst>
            <a:ext uri="{FF2B5EF4-FFF2-40B4-BE49-F238E27FC236}">
              <a16:creationId xmlns:a16="http://schemas.microsoft.com/office/drawing/2014/main" id="{5ED3B2E0-8D70-F42C-47BC-B588FBB9DAEF}"/>
            </a:ext>
          </a:extLst>
        </xdr:cNvPr>
        <xdr:cNvGrpSpPr/>
      </xdr:nvGrpSpPr>
      <xdr:grpSpPr>
        <a:xfrm>
          <a:off x="7598410" y="6850380"/>
          <a:ext cx="3926840" cy="2061210"/>
          <a:chOff x="6718300" y="6822440"/>
          <a:chExt cx="4862830" cy="1706880"/>
        </a:xfrm>
      </xdr:grpSpPr>
      <xdr:sp macro="" textlink="">
        <xdr:nvSpPr>
          <xdr:cNvPr id="76" name="Rectangle: Rounded Corners 75">
            <a:extLst>
              <a:ext uri="{FF2B5EF4-FFF2-40B4-BE49-F238E27FC236}">
                <a16:creationId xmlns:a16="http://schemas.microsoft.com/office/drawing/2014/main" id="{D8593CF1-C7C5-4A0D-848B-16C9722B83DB}"/>
              </a:ext>
            </a:extLst>
          </xdr:cNvPr>
          <xdr:cNvSpPr/>
        </xdr:nvSpPr>
        <xdr:spPr>
          <a:xfrm>
            <a:off x="6718300" y="6822440"/>
            <a:ext cx="4862830" cy="1706880"/>
          </a:xfrm>
          <a:prstGeom prst="roundRect">
            <a:avLst>
              <a:gd name="adj" fmla="val 4580"/>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79" name="Chart 78">
            <a:extLst>
              <a:ext uri="{FF2B5EF4-FFF2-40B4-BE49-F238E27FC236}">
                <a16:creationId xmlns:a16="http://schemas.microsoft.com/office/drawing/2014/main" id="{42A9F07C-BB5D-4DDC-A666-4DDFA5B85447}"/>
              </a:ext>
            </a:extLst>
          </xdr:cNvPr>
          <xdr:cNvGraphicFramePr>
            <a:graphicFrameLocks/>
          </xdr:cNvGraphicFramePr>
        </xdr:nvGraphicFramePr>
        <xdr:xfrm>
          <a:off x="6762750" y="6897370"/>
          <a:ext cx="4726940" cy="1581446"/>
        </xdr:xfrm>
        <a:graphic>
          <a:graphicData uri="http://schemas.openxmlformats.org/drawingml/2006/chart">
            <c:chart xmlns:c="http://schemas.openxmlformats.org/drawingml/2006/chart" xmlns:r="http://schemas.openxmlformats.org/officeDocument/2006/relationships" r:id="rId37"/>
          </a:graphicData>
        </a:graphic>
      </xdr:graphicFrame>
    </xdr:grpSp>
    <xdr:clientData/>
  </xdr:twoCellAnchor>
  <xdr:twoCellAnchor>
    <xdr:from>
      <xdr:col>7</xdr:col>
      <xdr:colOff>436801</xdr:colOff>
      <xdr:row>34</xdr:row>
      <xdr:rowOff>114300</xdr:rowOff>
    </xdr:from>
    <xdr:to>
      <xdr:col>10</xdr:col>
      <xdr:colOff>144389</xdr:colOff>
      <xdr:row>44</xdr:row>
      <xdr:rowOff>123825</xdr:rowOff>
    </xdr:to>
    <xdr:grpSp>
      <xdr:nvGrpSpPr>
        <xdr:cNvPr id="89" name="Group 88">
          <a:extLst>
            <a:ext uri="{FF2B5EF4-FFF2-40B4-BE49-F238E27FC236}">
              <a16:creationId xmlns:a16="http://schemas.microsoft.com/office/drawing/2014/main" id="{7E3FE95F-981C-1B09-620E-C1A293283D6F}"/>
            </a:ext>
          </a:extLst>
        </xdr:cNvPr>
        <xdr:cNvGrpSpPr/>
      </xdr:nvGrpSpPr>
      <xdr:grpSpPr>
        <a:xfrm>
          <a:off x="5801281" y="6850380"/>
          <a:ext cx="1719268" cy="2089785"/>
          <a:chOff x="4184102" y="6952593"/>
          <a:chExt cx="1723276" cy="2032373"/>
        </a:xfrm>
      </xdr:grpSpPr>
      <xdr:sp macro="" textlink="">
        <xdr:nvSpPr>
          <xdr:cNvPr id="90" name="Rectangle: Rounded Corners 89">
            <a:extLst>
              <a:ext uri="{FF2B5EF4-FFF2-40B4-BE49-F238E27FC236}">
                <a16:creationId xmlns:a16="http://schemas.microsoft.com/office/drawing/2014/main" id="{66DB4C2E-F739-9852-0DED-9E42D3FE6283}"/>
              </a:ext>
            </a:extLst>
          </xdr:cNvPr>
          <xdr:cNvSpPr/>
        </xdr:nvSpPr>
        <xdr:spPr>
          <a:xfrm>
            <a:off x="4184102" y="6952593"/>
            <a:ext cx="1723276" cy="2032373"/>
          </a:xfrm>
          <a:prstGeom prst="roundRect">
            <a:avLst>
              <a:gd name="adj" fmla="val 4580"/>
            </a:avLst>
          </a:prstGeom>
          <a:solidFill>
            <a:srgbClr val="A5C2E3"/>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2" name="TextBox 91">
            <a:extLst>
              <a:ext uri="{FF2B5EF4-FFF2-40B4-BE49-F238E27FC236}">
                <a16:creationId xmlns:a16="http://schemas.microsoft.com/office/drawing/2014/main" id="{56BA2D4E-3F9E-04FD-D8B2-5DB69EA8E5DA}"/>
              </a:ext>
            </a:extLst>
          </xdr:cNvPr>
          <xdr:cNvSpPr txBox="1"/>
        </xdr:nvSpPr>
        <xdr:spPr>
          <a:xfrm>
            <a:off x="4284083" y="7065579"/>
            <a:ext cx="975246" cy="422253"/>
          </a:xfrm>
          <a:prstGeom prst="rect">
            <a:avLst/>
          </a:prstGeom>
          <a:solidFill>
            <a:srgbClr val="A5C2E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a:solidFill>
                  <a:schemeClr val="bg1"/>
                </a:solidFill>
                <a:latin typeface="Abadi" panose="020B0604020104020204" pitchFamily="34" charset="0"/>
              </a:rPr>
              <a:t>Sales Team</a:t>
            </a:r>
            <a:r>
              <a:rPr lang="en-IN" sz="1050" b="1" baseline="0">
                <a:solidFill>
                  <a:schemeClr val="bg1"/>
                </a:solidFill>
                <a:latin typeface="Abadi" panose="020B0604020104020204" pitchFamily="34" charset="0"/>
              </a:rPr>
              <a:t> </a:t>
            </a:r>
            <a:r>
              <a:rPr lang="en-IN" sz="900" b="0" baseline="0">
                <a:solidFill>
                  <a:schemeClr val="bg1"/>
                </a:solidFill>
                <a:latin typeface="Abadi" panose="020B0604020104020204" pitchFamily="34" charset="0"/>
              </a:rPr>
              <a:t>Slicer</a:t>
            </a:r>
            <a:endParaRPr lang="en-IN" sz="1050" b="0">
              <a:solidFill>
                <a:schemeClr val="bg1"/>
              </a:solidFill>
              <a:latin typeface="Abadi" panose="020B0604020104020204" pitchFamily="34" charset="0"/>
            </a:endParaRPr>
          </a:p>
        </xdr:txBody>
      </xdr:sp>
      <xdr:cxnSp macro="">
        <xdr:nvCxnSpPr>
          <xdr:cNvPr id="93" name="Straight Connector 92">
            <a:extLst>
              <a:ext uri="{FF2B5EF4-FFF2-40B4-BE49-F238E27FC236}">
                <a16:creationId xmlns:a16="http://schemas.microsoft.com/office/drawing/2014/main" id="{FB788C0C-03CA-9C5C-F5CF-96556194E163}"/>
              </a:ext>
            </a:extLst>
          </xdr:cNvPr>
          <xdr:cNvCxnSpPr/>
        </xdr:nvCxnSpPr>
        <xdr:spPr>
          <a:xfrm flipV="1">
            <a:off x="4345042" y="7464972"/>
            <a:ext cx="1375804" cy="7620"/>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9</xdr:col>
      <xdr:colOff>503374</xdr:colOff>
      <xdr:row>35</xdr:row>
      <xdr:rowOff>16991</xdr:rowOff>
    </xdr:from>
    <xdr:to>
      <xdr:col>10</xdr:col>
      <xdr:colOff>11667</xdr:colOff>
      <xdr:row>36</xdr:row>
      <xdr:rowOff>264</xdr:rowOff>
    </xdr:to>
    <xdr:pic>
      <xdr:nvPicPr>
        <xdr:cNvPr id="98" name="Graphic 97" descr="Line arrow: Straight with solid fill">
          <a:hlinkClick xmlns:r="http://schemas.openxmlformats.org/officeDocument/2006/relationships" r:id="rId15" tooltip="Go To Database"/>
          <a:extLst>
            <a:ext uri="{FF2B5EF4-FFF2-40B4-BE49-F238E27FC236}">
              <a16:creationId xmlns:a16="http://schemas.microsoft.com/office/drawing/2014/main" id="{17CAE4CD-C260-44EE-7662-D752E860DAA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rot="7541423" flipV="1">
          <a:off x="7228659" y="6906106"/>
          <a:ext cx="180123" cy="181393"/>
        </a:xfrm>
        <a:prstGeom prst="rect">
          <a:avLst/>
        </a:prstGeom>
      </xdr:spPr>
    </xdr:pic>
    <xdr:clientData/>
  </xdr:twoCellAnchor>
  <xdr:twoCellAnchor editAs="absolute">
    <xdr:from>
      <xdr:col>7</xdr:col>
      <xdr:colOff>596900</xdr:colOff>
      <xdr:row>37</xdr:row>
      <xdr:rowOff>158750</xdr:rowOff>
    </xdr:from>
    <xdr:to>
      <xdr:col>10</xdr:col>
      <xdr:colOff>4064</xdr:colOff>
      <xdr:row>43</xdr:row>
      <xdr:rowOff>184149</xdr:rowOff>
    </xdr:to>
    <mc:AlternateContent xmlns:mc="http://schemas.openxmlformats.org/markup-compatibility/2006" xmlns:a14="http://schemas.microsoft.com/office/drawing/2010/main">
      <mc:Choice Requires="a14">
        <xdr:graphicFrame macro="">
          <xdr:nvGraphicFramePr>
            <xdr:cNvPr id="99" name="Sale Team">
              <a:extLst>
                <a:ext uri="{FF2B5EF4-FFF2-40B4-BE49-F238E27FC236}">
                  <a16:creationId xmlns:a16="http://schemas.microsoft.com/office/drawing/2014/main" id="{618DA0D6-A8D2-4134-984C-BF2D9B5D735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940425" y="7559675"/>
              <a:ext cx="1407414" cy="1320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94075</xdr:colOff>
      <xdr:row>34</xdr:row>
      <xdr:rowOff>114300</xdr:rowOff>
    </xdr:from>
    <xdr:to>
      <xdr:col>7</xdr:col>
      <xdr:colOff>392664</xdr:colOff>
      <xdr:row>44</xdr:row>
      <xdr:rowOff>123825</xdr:rowOff>
    </xdr:to>
    <xdr:sp macro="" textlink="">
      <xdr:nvSpPr>
        <xdr:cNvPr id="110" name="Rectangle: Rounded Corners 109">
          <a:extLst>
            <a:ext uri="{FF2B5EF4-FFF2-40B4-BE49-F238E27FC236}">
              <a16:creationId xmlns:a16="http://schemas.microsoft.com/office/drawing/2014/main" id="{DAEDFC0C-51A8-7345-7022-439C31DD3E2F}"/>
            </a:ext>
          </a:extLst>
        </xdr:cNvPr>
        <xdr:cNvSpPr/>
      </xdr:nvSpPr>
      <xdr:spPr>
        <a:xfrm>
          <a:off x="94075" y="6915150"/>
          <a:ext cx="5642114" cy="2105025"/>
        </a:xfrm>
        <a:prstGeom prst="roundRect">
          <a:avLst>
            <a:gd name="adj" fmla="val 5025"/>
          </a:avLst>
        </a:prstGeom>
        <a:solidFill>
          <a:sysClr val="window" lastClr="FFFFFF"/>
        </a:solidFill>
        <a:ln>
          <a:noFill/>
        </a:ln>
        <a:effectLst>
          <a:outerShdw blurRad="279400" dist="254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197556</xdr:colOff>
      <xdr:row>35</xdr:row>
      <xdr:rowOff>47036</xdr:rowOff>
    </xdr:from>
    <xdr:to>
      <xdr:col>7</xdr:col>
      <xdr:colOff>216370</xdr:colOff>
      <xdr:row>44</xdr:row>
      <xdr:rowOff>122295</xdr:rowOff>
    </xdr:to>
    <xdr:graphicFrame macro="">
      <xdr:nvGraphicFramePr>
        <xdr:cNvPr id="114" name="Chart 113">
          <a:extLst>
            <a:ext uri="{FF2B5EF4-FFF2-40B4-BE49-F238E27FC236}">
              <a16:creationId xmlns:a16="http://schemas.microsoft.com/office/drawing/2014/main" id="{9F4EC243-9191-484F-80E8-3ABDA7955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186383</xdr:colOff>
      <xdr:row>42</xdr:row>
      <xdr:rowOff>166394</xdr:rowOff>
    </xdr:from>
    <xdr:to>
      <xdr:col>3</xdr:col>
      <xdr:colOff>287866</xdr:colOff>
      <xdr:row>44</xdr:row>
      <xdr:rowOff>137583</xdr:rowOff>
    </xdr:to>
    <xdr:sp macro="" textlink="">
      <xdr:nvSpPr>
        <xdr:cNvPr id="22" name="TextBox 21">
          <a:extLst>
            <a:ext uri="{FF2B5EF4-FFF2-40B4-BE49-F238E27FC236}">
              <a16:creationId xmlns:a16="http://schemas.microsoft.com/office/drawing/2014/main" id="{8709766D-751F-45DB-BAB2-AA71799D9520}"/>
            </a:ext>
          </a:extLst>
        </xdr:cNvPr>
        <xdr:cNvSpPr txBox="1"/>
      </xdr:nvSpPr>
      <xdr:spPr>
        <a:xfrm>
          <a:off x="186383" y="8446794"/>
          <a:ext cx="2108083" cy="3606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1" i="0" u="none" strike="noStrike">
              <a:solidFill>
                <a:schemeClr val="bg2">
                  <a:lumMod val="50000"/>
                </a:schemeClr>
              </a:solidFill>
              <a:latin typeface="Arial" panose="020B0604020202020204" pitchFamily="34" charset="0"/>
              <a:ea typeface="Calibri"/>
              <a:cs typeface="Arial" panose="020B0604020202020204" pitchFamily="34" charset="0"/>
            </a:rPr>
            <a:t>Training</a:t>
          </a:r>
          <a:r>
            <a:rPr lang="en-IN" sz="900" b="1" i="0" u="none" strike="noStrike" baseline="0">
              <a:solidFill>
                <a:schemeClr val="bg2">
                  <a:lumMod val="50000"/>
                </a:schemeClr>
              </a:solidFill>
              <a:latin typeface="Arial" panose="020B0604020202020204" pitchFamily="34" charset="0"/>
              <a:ea typeface="Calibri"/>
              <a:cs typeface="Arial" panose="020B0604020202020204" pitchFamily="34" charset="0"/>
            </a:rPr>
            <a:t> Models Fees by </a:t>
          </a:r>
          <a:r>
            <a:rPr lang="en-IN" sz="800" b="1" i="0" u="none" strike="noStrike" baseline="0">
              <a:solidFill>
                <a:schemeClr val="bg2">
                  <a:lumMod val="50000"/>
                </a:schemeClr>
              </a:solidFill>
              <a:latin typeface="Arial" panose="020B0604020202020204" pitchFamily="34" charset="0"/>
              <a:ea typeface="Calibri"/>
              <a:cs typeface="Arial" panose="020B0604020202020204" pitchFamily="34" charset="0"/>
            </a:rPr>
            <a:t>Consultants</a:t>
          </a:r>
          <a:endParaRPr lang="en-IN" sz="900" b="1" i="0" u="none" strike="noStrike">
            <a:solidFill>
              <a:schemeClr val="bg2">
                <a:lumMod val="50000"/>
              </a:schemeClr>
            </a:solidFill>
            <a:latin typeface="Arial" panose="020B0604020202020204" pitchFamily="34" charset="0"/>
            <a:ea typeface="Calibri"/>
            <a:cs typeface="Arial" panose="020B0604020202020204" pitchFamily="34" charset="0"/>
          </a:endParaRPr>
        </a:p>
      </xdr:txBody>
    </xdr:sp>
    <xdr:clientData/>
  </xdr:twoCellAnchor>
  <xdr:twoCellAnchor>
    <xdr:from>
      <xdr:col>0</xdr:col>
      <xdr:colOff>127000</xdr:colOff>
      <xdr:row>11</xdr:row>
      <xdr:rowOff>50801</xdr:rowOff>
    </xdr:from>
    <xdr:to>
      <xdr:col>4</xdr:col>
      <xdr:colOff>787400</xdr:colOff>
      <xdr:row>23</xdr:row>
      <xdr:rowOff>101601</xdr:rowOff>
    </xdr:to>
    <xdr:graphicFrame macro="">
      <xdr:nvGraphicFramePr>
        <xdr:cNvPr id="62" name="Chart 61">
          <a:extLst>
            <a:ext uri="{FF2B5EF4-FFF2-40B4-BE49-F238E27FC236}">
              <a16:creationId xmlns:a16="http://schemas.microsoft.com/office/drawing/2014/main" id="{7C6E33CB-68F5-4582-876D-5FFEF7933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0.28818</cdr:x>
      <cdr:y>0.34989</cdr:y>
    </cdr:from>
    <cdr:to>
      <cdr:x>0.70804</cdr:x>
      <cdr:y>0.59295</cdr:y>
    </cdr:to>
    <cdr:sp macro="" textlink="Pivot_Tables!AH6">
      <cdr:nvSpPr>
        <cdr:cNvPr id="3" name="TextBox 86">
          <a:extLst xmlns:a="http://schemas.openxmlformats.org/drawingml/2006/main">
            <a:ext uri="{FF2B5EF4-FFF2-40B4-BE49-F238E27FC236}">
              <a16:creationId xmlns:a16="http://schemas.microsoft.com/office/drawing/2014/main" id="{43E40ECB-4370-44EE-AB2B-FE012E930876}"/>
            </a:ext>
          </a:extLst>
        </cdr:cNvPr>
        <cdr:cNvSpPr txBox="1"/>
      </cdr:nvSpPr>
      <cdr:spPr>
        <a:xfrm xmlns:a="http://schemas.openxmlformats.org/drawingml/2006/main">
          <a:off x="294640" y="332740"/>
          <a:ext cx="429260" cy="23114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B1B8CD78-4C64-4A16-826A-0F95E52DF7B7}" type="TxLink">
            <a:rPr lang="en-US" sz="1100" b="0" i="0" u="none" strike="noStrike">
              <a:solidFill>
                <a:srgbClr val="000000"/>
              </a:solidFill>
              <a:latin typeface="Calibri"/>
              <a:ea typeface="Calibri"/>
              <a:cs typeface="Calibri"/>
            </a:rPr>
            <a:pPr algn="l"/>
            <a:t>75%</a:t>
          </a:fld>
          <a:endParaRPr lang="en-IN" sz="700" b="1">
            <a:solidFill>
              <a:schemeClr val="bg1">
                <a:lumMod val="65000"/>
              </a:schemeClr>
            </a:solidFill>
            <a:latin typeface="Abadi" panose="020B0604020104020204"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0.02825</cdr:x>
      <cdr:y>0.0335</cdr:y>
    </cdr:from>
    <cdr:to>
      <cdr:x>0.17655</cdr:x>
      <cdr:y>0.20938</cdr:y>
    </cdr:to>
    <cdr:pic>
      <cdr:nvPicPr>
        <cdr:cNvPr id="2" name="Picture 1">
          <a:extLst xmlns:a="http://schemas.openxmlformats.org/drawingml/2006/main">
            <a:ext uri="{FF2B5EF4-FFF2-40B4-BE49-F238E27FC236}">
              <a16:creationId xmlns:a16="http://schemas.microsoft.com/office/drawing/2014/main" id="{DACD0AAB-9BED-8135-EEEF-046BA1AF55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duotone>
            <a:schemeClr val="accent4">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xmlns:a="http://schemas.openxmlformats.org/drawingml/2006/main">
          <a:fillRect/>
        </a:stretch>
      </cdr:blipFill>
      <cdr:spPr>
        <a:xfrm xmlns:a="http://schemas.openxmlformats.org/drawingml/2006/main">
          <a:off x="50800" y="50800"/>
          <a:ext cx="266700" cy="266700"/>
        </a:xfrm>
        <a:prstGeom xmlns:a="http://schemas.openxmlformats.org/drawingml/2006/main" prst="rect">
          <a:avLst/>
        </a:prstGeom>
      </cdr:spPr>
    </cdr:pic>
  </cdr:relSizeAnchor>
  <cdr:relSizeAnchor xmlns:cdr="http://schemas.openxmlformats.org/drawingml/2006/chartDrawing">
    <cdr:from>
      <cdr:x>0</cdr:x>
      <cdr:y>0</cdr:y>
    </cdr:from>
    <cdr:to>
      <cdr:x>0.19324</cdr:x>
      <cdr:y>0.28362</cdr:y>
    </cdr:to>
    <cdr:pic>
      <cdr:nvPicPr>
        <cdr:cNvPr id="3" name="chart">
          <a:extLst xmlns:a="http://schemas.openxmlformats.org/drawingml/2006/main">
            <a:ext uri="{FF2B5EF4-FFF2-40B4-BE49-F238E27FC236}">
              <a16:creationId xmlns:a16="http://schemas.microsoft.com/office/drawing/2014/main" id="{93339DBE-D3FF-0044-C53A-B7C00DE69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0" y="0"/>
          <a:ext cx="347502" cy="408467"/>
        </a:xfrm>
        <a:prstGeom xmlns:a="http://schemas.openxmlformats.org/drawingml/2006/main" prst="rect">
          <a:avLst/>
        </a:prstGeom>
      </cdr:spPr>
    </cdr:pic>
  </cdr:relSizeAnchor>
  <cdr:relSizeAnchor xmlns:cdr="http://schemas.openxmlformats.org/drawingml/2006/chartDrawing">
    <cdr:from>
      <cdr:x>0</cdr:x>
      <cdr:y>0</cdr:y>
    </cdr:from>
    <cdr:to>
      <cdr:x>0.19324</cdr:x>
      <cdr:y>0.28362</cdr:y>
    </cdr:to>
    <cdr:pic>
      <cdr:nvPicPr>
        <cdr:cNvPr id="4" name="chart">
          <a:extLst xmlns:a="http://schemas.openxmlformats.org/drawingml/2006/main">
            <a:ext uri="{FF2B5EF4-FFF2-40B4-BE49-F238E27FC236}">
              <a16:creationId xmlns:a16="http://schemas.microsoft.com/office/drawing/2014/main" id="{22AC3E0A-42AE-311A-E122-500084DA382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0" y="0"/>
          <a:ext cx="347502" cy="408467"/>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Bajaj" refreshedDate="45169.929139699074" createdVersion="8" refreshedVersion="8" minRefreshableVersion="3" recordCount="1237" xr:uid="{477C0C61-CDED-4519-B9B5-D41B2C473405}">
  <cacheSource type="worksheet">
    <worksheetSource ref="B2:O1239" sheet="Database"/>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ount="6">
        <n v="1"/>
        <n v="3"/>
        <n v="2"/>
        <n v="4"/>
        <n v="5"/>
        <n v="0"/>
      </sharedItems>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654395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x v="0"/>
    <x v="0"/>
    <n v="3"/>
    <d v="1899-12-30T00:02:00"/>
    <x v="0"/>
    <x v="0"/>
    <x v="0"/>
    <x v="0"/>
    <x v="0"/>
  </r>
  <r>
    <x v="0"/>
    <n v="10"/>
    <x v="1"/>
    <x v="0"/>
    <x v="1"/>
    <x v="1"/>
    <x v="1"/>
    <n v="1"/>
    <d v="1899-12-30T00:02:00"/>
    <x v="0"/>
    <x v="1"/>
    <x v="1"/>
    <x v="1"/>
    <x v="1"/>
  </r>
  <r>
    <x v="0"/>
    <n v="20"/>
    <x v="2"/>
    <x v="1"/>
    <x v="0"/>
    <x v="2"/>
    <x v="2"/>
    <n v="3"/>
    <d v="1899-12-30T00:02:00"/>
    <x v="0"/>
    <x v="2"/>
    <x v="2"/>
    <x v="1"/>
    <x v="2"/>
  </r>
  <r>
    <x v="0"/>
    <n v="23"/>
    <x v="2"/>
    <x v="2"/>
    <x v="0"/>
    <x v="3"/>
    <x v="3"/>
    <n v="1"/>
    <d v="1899-12-30T00:02:00"/>
    <x v="0"/>
    <x v="2"/>
    <x v="3"/>
    <x v="2"/>
    <x v="3"/>
  </r>
  <r>
    <x v="0"/>
    <n v="11"/>
    <x v="2"/>
    <x v="0"/>
    <x v="0"/>
    <x v="4"/>
    <x v="4"/>
    <n v="2"/>
    <d v="1899-12-30T00:02:00"/>
    <x v="0"/>
    <x v="3"/>
    <x v="1"/>
    <x v="3"/>
    <x v="4"/>
  </r>
  <r>
    <x v="0"/>
    <n v="2"/>
    <x v="3"/>
    <x v="3"/>
    <x v="1"/>
    <x v="1"/>
    <x v="2"/>
    <n v="1"/>
    <d v="1899-12-30T00:02:00"/>
    <x v="0"/>
    <x v="4"/>
    <x v="4"/>
    <x v="0"/>
    <x v="5"/>
  </r>
  <r>
    <x v="0"/>
    <n v="6"/>
    <x v="3"/>
    <x v="3"/>
    <x v="2"/>
    <x v="4"/>
    <x v="5"/>
    <n v="2"/>
    <d v="1899-12-30T00:02:00"/>
    <x v="0"/>
    <x v="0"/>
    <x v="5"/>
    <x v="3"/>
    <x v="4"/>
  </r>
  <r>
    <x v="0"/>
    <n v="26"/>
    <x v="4"/>
    <x v="2"/>
    <x v="3"/>
    <x v="0"/>
    <x v="6"/>
    <n v="2"/>
    <d v="1899-12-30T00:02:00"/>
    <x v="1"/>
    <x v="5"/>
    <x v="3"/>
    <x v="0"/>
    <x v="5"/>
  </r>
  <r>
    <x v="0"/>
    <n v="15"/>
    <x v="4"/>
    <x v="3"/>
    <x v="2"/>
    <x v="2"/>
    <x v="7"/>
    <n v="2"/>
    <d v="1899-12-30T00:02:00"/>
    <x v="1"/>
    <x v="4"/>
    <x v="6"/>
    <x v="1"/>
    <x v="1"/>
  </r>
  <r>
    <x v="0"/>
    <n v="17"/>
    <x v="4"/>
    <x v="4"/>
    <x v="1"/>
    <x v="2"/>
    <x v="2"/>
    <n v="2"/>
    <d v="1899-12-30T00:02:00"/>
    <x v="0"/>
    <x v="6"/>
    <x v="7"/>
    <x v="1"/>
    <x v="6"/>
  </r>
  <r>
    <x v="0"/>
    <n v="1"/>
    <x v="0"/>
    <x v="0"/>
    <x v="0"/>
    <x v="0"/>
    <x v="0"/>
    <n v="3"/>
    <d v="1899-12-30T00:02:00"/>
    <x v="0"/>
    <x v="0"/>
    <x v="0"/>
    <x v="0"/>
    <x v="0"/>
  </r>
  <r>
    <x v="0"/>
    <n v="2"/>
    <x v="3"/>
    <x v="3"/>
    <x v="1"/>
    <x v="1"/>
    <x v="2"/>
    <n v="1"/>
    <d v="1899-12-30T00:02:00"/>
    <x v="0"/>
    <x v="4"/>
    <x v="4"/>
    <x v="0"/>
    <x v="1"/>
  </r>
  <r>
    <x v="0"/>
    <n v="6"/>
    <x v="3"/>
    <x v="3"/>
    <x v="2"/>
    <x v="4"/>
    <x v="5"/>
    <n v="2"/>
    <d v="1899-12-30T00:02:00"/>
    <x v="0"/>
    <x v="0"/>
    <x v="5"/>
    <x v="3"/>
    <x v="7"/>
  </r>
  <r>
    <x v="0"/>
    <n v="26"/>
    <x v="4"/>
    <x v="2"/>
    <x v="3"/>
    <x v="0"/>
    <x v="6"/>
    <n v="2"/>
    <d v="1899-12-30T00:02:00"/>
    <x v="1"/>
    <x v="5"/>
    <x v="3"/>
    <x v="0"/>
    <x v="8"/>
  </r>
  <r>
    <x v="0"/>
    <n v="2"/>
    <x v="3"/>
    <x v="3"/>
    <x v="1"/>
    <x v="1"/>
    <x v="2"/>
    <n v="1"/>
    <d v="1899-12-30T00:02:00"/>
    <x v="0"/>
    <x v="4"/>
    <x v="4"/>
    <x v="0"/>
    <x v="2"/>
  </r>
  <r>
    <x v="0"/>
    <n v="6"/>
    <x v="3"/>
    <x v="3"/>
    <x v="2"/>
    <x v="4"/>
    <x v="5"/>
    <n v="2"/>
    <d v="1899-12-30T00:02:00"/>
    <x v="0"/>
    <x v="0"/>
    <x v="5"/>
    <x v="3"/>
    <x v="7"/>
  </r>
  <r>
    <x v="0"/>
    <n v="26"/>
    <x v="4"/>
    <x v="2"/>
    <x v="3"/>
    <x v="0"/>
    <x v="6"/>
    <n v="2"/>
    <d v="1899-12-30T00:02:00"/>
    <x v="1"/>
    <x v="5"/>
    <x v="3"/>
    <x v="0"/>
    <x v="8"/>
  </r>
  <r>
    <x v="0"/>
    <n v="12"/>
    <x v="5"/>
    <x v="0"/>
    <x v="2"/>
    <x v="1"/>
    <x v="1"/>
    <n v="1"/>
    <d v="1899-12-30T00:02:00"/>
    <x v="0"/>
    <x v="7"/>
    <x v="7"/>
    <x v="1"/>
    <x v="6"/>
  </r>
  <r>
    <x v="0"/>
    <n v="11"/>
    <x v="6"/>
    <x v="1"/>
    <x v="1"/>
    <x v="4"/>
    <x v="4"/>
    <n v="1"/>
    <d v="1899-12-30T00:02:00"/>
    <x v="0"/>
    <x v="2"/>
    <x v="5"/>
    <x v="1"/>
    <x v="2"/>
  </r>
  <r>
    <x v="0"/>
    <n v="11"/>
    <x v="7"/>
    <x v="2"/>
    <x v="2"/>
    <x v="2"/>
    <x v="7"/>
    <n v="2"/>
    <d v="1899-12-30T00:02:00"/>
    <x v="1"/>
    <x v="7"/>
    <x v="5"/>
    <x v="0"/>
    <x v="7"/>
  </r>
  <r>
    <x v="0"/>
    <n v="3"/>
    <x v="0"/>
    <x v="3"/>
    <x v="2"/>
    <x v="3"/>
    <x v="3"/>
    <n v="1"/>
    <d v="1899-12-30T00:02:00"/>
    <x v="0"/>
    <x v="7"/>
    <x v="0"/>
    <x v="0"/>
    <x v="5"/>
  </r>
  <r>
    <x v="0"/>
    <n v="11"/>
    <x v="8"/>
    <x v="0"/>
    <x v="1"/>
    <x v="0"/>
    <x v="6"/>
    <n v="1"/>
    <d v="1899-12-30T00:02:00"/>
    <x v="1"/>
    <x v="0"/>
    <x v="1"/>
    <x v="2"/>
    <x v="8"/>
  </r>
  <r>
    <x v="0"/>
    <n v="10"/>
    <x v="8"/>
    <x v="3"/>
    <x v="0"/>
    <x v="3"/>
    <x v="5"/>
    <n v="3"/>
    <d v="1899-12-30T00:02:00"/>
    <x v="0"/>
    <x v="5"/>
    <x v="3"/>
    <x v="2"/>
    <x v="8"/>
  </r>
  <r>
    <x v="0"/>
    <n v="5"/>
    <x v="8"/>
    <x v="3"/>
    <x v="1"/>
    <x v="0"/>
    <x v="0"/>
    <n v="2"/>
    <d v="1899-12-30T00:02:00"/>
    <x v="0"/>
    <x v="7"/>
    <x v="6"/>
    <x v="1"/>
    <x v="6"/>
  </r>
  <r>
    <x v="0"/>
    <n v="12"/>
    <x v="9"/>
    <x v="1"/>
    <x v="1"/>
    <x v="2"/>
    <x v="7"/>
    <n v="3"/>
    <d v="1899-12-30T00:02:00"/>
    <x v="1"/>
    <x v="4"/>
    <x v="4"/>
    <x v="0"/>
    <x v="7"/>
  </r>
  <r>
    <x v="0"/>
    <n v="26"/>
    <x v="1"/>
    <x v="0"/>
    <x v="2"/>
    <x v="3"/>
    <x v="5"/>
    <n v="3"/>
    <d v="1899-12-30T00:02:00"/>
    <x v="2"/>
    <x v="0"/>
    <x v="0"/>
    <x v="3"/>
    <x v="4"/>
  </r>
  <r>
    <x v="0"/>
    <n v="25"/>
    <x v="2"/>
    <x v="0"/>
    <x v="0"/>
    <x v="1"/>
    <x v="3"/>
    <n v="3"/>
    <d v="1899-12-30T00:02:00"/>
    <x v="0"/>
    <x v="7"/>
    <x v="2"/>
    <x v="1"/>
    <x v="6"/>
  </r>
  <r>
    <x v="0"/>
    <n v="11"/>
    <x v="2"/>
    <x v="0"/>
    <x v="2"/>
    <x v="1"/>
    <x v="2"/>
    <n v="4"/>
    <d v="1899-12-30T00:02:00"/>
    <x v="0"/>
    <x v="1"/>
    <x v="0"/>
    <x v="3"/>
    <x v="4"/>
  </r>
  <r>
    <x v="0"/>
    <n v="18"/>
    <x v="2"/>
    <x v="0"/>
    <x v="1"/>
    <x v="3"/>
    <x v="3"/>
    <n v="2"/>
    <d v="1899-12-30T00:02:00"/>
    <x v="0"/>
    <x v="4"/>
    <x v="6"/>
    <x v="0"/>
    <x v="9"/>
  </r>
  <r>
    <x v="0"/>
    <n v="1"/>
    <x v="3"/>
    <x v="2"/>
    <x v="2"/>
    <x v="1"/>
    <x v="3"/>
    <n v="3"/>
    <d v="1899-12-30T00:02:00"/>
    <x v="0"/>
    <x v="4"/>
    <x v="2"/>
    <x v="1"/>
    <x v="6"/>
  </r>
  <r>
    <x v="0"/>
    <n v="1"/>
    <x v="3"/>
    <x v="0"/>
    <x v="2"/>
    <x v="2"/>
    <x v="2"/>
    <n v="6"/>
    <d v="1899-12-30T00:02:00"/>
    <x v="0"/>
    <x v="4"/>
    <x v="2"/>
    <x v="0"/>
    <x v="5"/>
  </r>
  <r>
    <x v="0"/>
    <n v="8"/>
    <x v="3"/>
    <x v="0"/>
    <x v="2"/>
    <x v="1"/>
    <x v="3"/>
    <n v="3"/>
    <d v="1899-12-30T00:02:00"/>
    <x v="0"/>
    <x v="3"/>
    <x v="0"/>
    <x v="0"/>
    <x v="9"/>
  </r>
  <r>
    <x v="0"/>
    <n v="20"/>
    <x v="3"/>
    <x v="1"/>
    <x v="1"/>
    <x v="4"/>
    <x v="4"/>
    <n v="4"/>
    <d v="1899-12-30T00:02:00"/>
    <x v="0"/>
    <x v="3"/>
    <x v="2"/>
    <x v="0"/>
    <x v="10"/>
  </r>
  <r>
    <x v="0"/>
    <n v="20"/>
    <x v="3"/>
    <x v="4"/>
    <x v="0"/>
    <x v="2"/>
    <x v="2"/>
    <n v="4"/>
    <d v="1899-12-30T00:02:00"/>
    <x v="0"/>
    <x v="8"/>
    <x v="3"/>
    <x v="2"/>
    <x v="11"/>
  </r>
  <r>
    <x v="0"/>
    <n v="1"/>
    <x v="3"/>
    <x v="1"/>
    <x v="1"/>
    <x v="1"/>
    <x v="3"/>
    <n v="5"/>
    <d v="1899-12-30T00:02:00"/>
    <x v="0"/>
    <x v="2"/>
    <x v="4"/>
    <x v="2"/>
    <x v="8"/>
  </r>
  <r>
    <x v="0"/>
    <n v="20"/>
    <x v="3"/>
    <x v="1"/>
    <x v="2"/>
    <x v="2"/>
    <x v="8"/>
    <n v="1"/>
    <d v="1899-12-30T00:02:00"/>
    <x v="0"/>
    <x v="8"/>
    <x v="5"/>
    <x v="0"/>
    <x v="12"/>
  </r>
  <r>
    <x v="0"/>
    <n v="1"/>
    <x v="3"/>
    <x v="1"/>
    <x v="0"/>
    <x v="1"/>
    <x v="2"/>
    <n v="2"/>
    <d v="1899-12-30T00:02:00"/>
    <x v="0"/>
    <x v="3"/>
    <x v="1"/>
    <x v="0"/>
    <x v="7"/>
  </r>
  <r>
    <x v="0"/>
    <n v="4"/>
    <x v="3"/>
    <x v="0"/>
    <x v="1"/>
    <x v="1"/>
    <x v="1"/>
    <n v="6"/>
    <d v="1899-12-30T00:02:00"/>
    <x v="0"/>
    <x v="4"/>
    <x v="6"/>
    <x v="1"/>
    <x v="2"/>
  </r>
  <r>
    <x v="0"/>
    <n v="3"/>
    <x v="4"/>
    <x v="2"/>
    <x v="0"/>
    <x v="0"/>
    <x v="6"/>
    <n v="3"/>
    <d v="1899-12-30T00:02:00"/>
    <x v="1"/>
    <x v="8"/>
    <x v="6"/>
    <x v="0"/>
    <x v="7"/>
  </r>
  <r>
    <x v="0"/>
    <n v="22"/>
    <x v="4"/>
    <x v="2"/>
    <x v="0"/>
    <x v="0"/>
    <x v="6"/>
    <n v="1"/>
    <d v="1899-12-30T00:02:00"/>
    <x v="1"/>
    <x v="1"/>
    <x v="7"/>
    <x v="3"/>
    <x v="13"/>
  </r>
  <r>
    <x v="0"/>
    <n v="13"/>
    <x v="4"/>
    <x v="4"/>
    <x v="4"/>
    <x v="3"/>
    <x v="5"/>
    <n v="3"/>
    <d v="1899-12-30T00:02:00"/>
    <x v="2"/>
    <x v="0"/>
    <x v="2"/>
    <x v="2"/>
    <x v="8"/>
  </r>
  <r>
    <x v="0"/>
    <n v="17"/>
    <x v="4"/>
    <x v="4"/>
    <x v="2"/>
    <x v="0"/>
    <x v="0"/>
    <n v="1"/>
    <d v="1899-12-30T00:02:00"/>
    <x v="0"/>
    <x v="0"/>
    <x v="3"/>
    <x v="0"/>
    <x v="7"/>
  </r>
  <r>
    <x v="0"/>
    <n v="30"/>
    <x v="4"/>
    <x v="4"/>
    <x v="1"/>
    <x v="2"/>
    <x v="8"/>
    <n v="1"/>
    <d v="1899-12-30T00:02:00"/>
    <x v="0"/>
    <x v="2"/>
    <x v="3"/>
    <x v="2"/>
    <x v="11"/>
  </r>
  <r>
    <x v="0"/>
    <n v="29"/>
    <x v="4"/>
    <x v="2"/>
    <x v="2"/>
    <x v="1"/>
    <x v="3"/>
    <n v="1"/>
    <d v="1899-12-30T00:02:00"/>
    <x v="0"/>
    <x v="0"/>
    <x v="1"/>
    <x v="1"/>
    <x v="1"/>
  </r>
  <r>
    <x v="0"/>
    <n v="6"/>
    <x v="4"/>
    <x v="4"/>
    <x v="4"/>
    <x v="0"/>
    <x v="0"/>
    <n v="3"/>
    <d v="1899-12-30T00:02:00"/>
    <x v="0"/>
    <x v="8"/>
    <x v="7"/>
    <x v="3"/>
    <x v="13"/>
  </r>
  <r>
    <x v="0"/>
    <n v="22"/>
    <x v="10"/>
    <x v="1"/>
    <x v="0"/>
    <x v="4"/>
    <x v="4"/>
    <n v="6"/>
    <d v="1899-12-30T00:02:00"/>
    <x v="0"/>
    <x v="7"/>
    <x v="5"/>
    <x v="3"/>
    <x v="4"/>
  </r>
  <r>
    <x v="0"/>
    <n v="3"/>
    <x v="10"/>
    <x v="2"/>
    <x v="1"/>
    <x v="4"/>
    <x v="5"/>
    <n v="4"/>
    <d v="1899-12-30T00:02:00"/>
    <x v="0"/>
    <x v="4"/>
    <x v="7"/>
    <x v="1"/>
    <x v="6"/>
  </r>
  <r>
    <x v="0"/>
    <n v="12"/>
    <x v="5"/>
    <x v="0"/>
    <x v="2"/>
    <x v="1"/>
    <x v="1"/>
    <n v="1"/>
    <d v="1899-12-30T00:02:00"/>
    <x v="0"/>
    <x v="7"/>
    <x v="7"/>
    <x v="1"/>
    <x v="6"/>
  </r>
  <r>
    <x v="0"/>
    <n v="11"/>
    <x v="6"/>
    <x v="1"/>
    <x v="1"/>
    <x v="4"/>
    <x v="4"/>
    <n v="1"/>
    <d v="1899-12-30T00:02:00"/>
    <x v="0"/>
    <x v="2"/>
    <x v="5"/>
    <x v="1"/>
    <x v="2"/>
  </r>
  <r>
    <x v="0"/>
    <n v="11"/>
    <x v="7"/>
    <x v="2"/>
    <x v="2"/>
    <x v="2"/>
    <x v="7"/>
    <n v="2"/>
    <d v="1899-12-30T00:02:00"/>
    <x v="1"/>
    <x v="7"/>
    <x v="5"/>
    <x v="0"/>
    <x v="7"/>
  </r>
  <r>
    <x v="0"/>
    <n v="3"/>
    <x v="0"/>
    <x v="3"/>
    <x v="2"/>
    <x v="3"/>
    <x v="3"/>
    <n v="1"/>
    <d v="1899-12-30T00:02:00"/>
    <x v="0"/>
    <x v="7"/>
    <x v="0"/>
    <x v="0"/>
    <x v="5"/>
  </r>
  <r>
    <x v="0"/>
    <n v="11"/>
    <x v="8"/>
    <x v="0"/>
    <x v="1"/>
    <x v="0"/>
    <x v="6"/>
    <n v="1"/>
    <d v="1899-12-30T00:02:00"/>
    <x v="1"/>
    <x v="0"/>
    <x v="1"/>
    <x v="2"/>
    <x v="8"/>
  </r>
  <r>
    <x v="0"/>
    <n v="10"/>
    <x v="8"/>
    <x v="3"/>
    <x v="0"/>
    <x v="3"/>
    <x v="5"/>
    <n v="3"/>
    <d v="1899-12-30T00:02:00"/>
    <x v="0"/>
    <x v="5"/>
    <x v="3"/>
    <x v="2"/>
    <x v="8"/>
  </r>
  <r>
    <x v="0"/>
    <n v="5"/>
    <x v="8"/>
    <x v="3"/>
    <x v="1"/>
    <x v="0"/>
    <x v="0"/>
    <n v="2"/>
    <d v="1899-12-30T00:02:00"/>
    <x v="0"/>
    <x v="7"/>
    <x v="6"/>
    <x v="1"/>
    <x v="6"/>
  </r>
  <r>
    <x v="0"/>
    <n v="12"/>
    <x v="9"/>
    <x v="1"/>
    <x v="1"/>
    <x v="2"/>
    <x v="7"/>
    <n v="3"/>
    <d v="1899-12-30T00:02:00"/>
    <x v="1"/>
    <x v="4"/>
    <x v="4"/>
    <x v="0"/>
    <x v="7"/>
  </r>
  <r>
    <x v="0"/>
    <n v="26"/>
    <x v="1"/>
    <x v="0"/>
    <x v="2"/>
    <x v="3"/>
    <x v="5"/>
    <n v="3"/>
    <d v="1899-12-30T00:02:00"/>
    <x v="2"/>
    <x v="0"/>
    <x v="0"/>
    <x v="3"/>
    <x v="4"/>
  </r>
  <r>
    <x v="1"/>
    <n v="11"/>
    <x v="7"/>
    <x v="2"/>
    <x v="0"/>
    <x v="5"/>
    <x v="9"/>
    <n v="1"/>
    <d v="1899-12-30T00:02:00"/>
    <x v="3"/>
    <x v="9"/>
    <x v="2"/>
    <x v="0"/>
    <x v="9"/>
  </r>
  <r>
    <x v="1"/>
    <n v="14"/>
    <x v="0"/>
    <x v="0"/>
    <x v="1"/>
    <x v="5"/>
    <x v="9"/>
    <n v="5"/>
    <d v="1899-12-30T00:02:00"/>
    <x v="3"/>
    <x v="9"/>
    <x v="3"/>
    <x v="1"/>
    <x v="6"/>
  </r>
  <r>
    <x v="1"/>
    <n v="1"/>
    <x v="8"/>
    <x v="0"/>
    <x v="1"/>
    <x v="5"/>
    <x v="9"/>
    <n v="1"/>
    <d v="1899-12-30T00:02:00"/>
    <x v="3"/>
    <x v="9"/>
    <x v="0"/>
    <x v="2"/>
    <x v="8"/>
  </r>
  <r>
    <x v="1"/>
    <n v="12"/>
    <x v="9"/>
    <x v="1"/>
    <x v="0"/>
    <x v="5"/>
    <x v="9"/>
    <n v="2"/>
    <d v="1899-12-30T00:02:00"/>
    <x v="3"/>
    <x v="9"/>
    <x v="3"/>
    <x v="1"/>
    <x v="1"/>
  </r>
  <r>
    <x v="1"/>
    <n v="7"/>
    <x v="3"/>
    <x v="4"/>
    <x v="1"/>
    <x v="5"/>
    <x v="9"/>
    <n v="6"/>
    <d v="1899-12-30T00:02:00"/>
    <x v="3"/>
    <x v="9"/>
    <x v="5"/>
    <x v="3"/>
    <x v="13"/>
  </r>
  <r>
    <x v="1"/>
    <n v="5"/>
    <x v="3"/>
    <x v="2"/>
    <x v="2"/>
    <x v="5"/>
    <x v="9"/>
    <n v="4"/>
    <d v="1899-12-30T00:02:00"/>
    <x v="3"/>
    <x v="9"/>
    <x v="7"/>
    <x v="1"/>
    <x v="1"/>
  </r>
  <r>
    <x v="1"/>
    <n v="23"/>
    <x v="4"/>
    <x v="0"/>
    <x v="1"/>
    <x v="5"/>
    <x v="9"/>
    <n v="3"/>
    <d v="1899-12-30T00:02:00"/>
    <x v="3"/>
    <x v="9"/>
    <x v="0"/>
    <x v="3"/>
    <x v="4"/>
  </r>
  <r>
    <x v="1"/>
    <n v="19"/>
    <x v="4"/>
    <x v="2"/>
    <x v="1"/>
    <x v="5"/>
    <x v="9"/>
    <n v="1"/>
    <d v="1899-12-30T00:02:00"/>
    <x v="3"/>
    <x v="9"/>
    <x v="6"/>
    <x v="0"/>
    <x v="10"/>
  </r>
  <r>
    <x v="1"/>
    <n v="10"/>
    <x v="10"/>
    <x v="4"/>
    <x v="0"/>
    <x v="5"/>
    <x v="9"/>
    <n v="1"/>
    <d v="1899-12-30T00:02:00"/>
    <x v="3"/>
    <x v="9"/>
    <x v="6"/>
    <x v="0"/>
    <x v="5"/>
  </r>
  <r>
    <x v="1"/>
    <n v="11"/>
    <x v="7"/>
    <x v="2"/>
    <x v="0"/>
    <x v="5"/>
    <x v="9"/>
    <n v="1"/>
    <d v="1899-12-30T00:02:00"/>
    <x v="3"/>
    <x v="9"/>
    <x v="2"/>
    <x v="0"/>
    <x v="9"/>
  </r>
  <r>
    <x v="1"/>
    <n v="14"/>
    <x v="0"/>
    <x v="0"/>
    <x v="1"/>
    <x v="5"/>
    <x v="9"/>
    <n v="5"/>
    <d v="1899-12-30T00:02:00"/>
    <x v="3"/>
    <x v="9"/>
    <x v="3"/>
    <x v="1"/>
    <x v="6"/>
  </r>
  <r>
    <x v="1"/>
    <n v="1"/>
    <x v="8"/>
    <x v="0"/>
    <x v="1"/>
    <x v="5"/>
    <x v="9"/>
    <n v="1"/>
    <d v="1899-12-30T00:02:00"/>
    <x v="3"/>
    <x v="9"/>
    <x v="0"/>
    <x v="2"/>
    <x v="8"/>
  </r>
  <r>
    <x v="1"/>
    <n v="12"/>
    <x v="9"/>
    <x v="1"/>
    <x v="0"/>
    <x v="5"/>
    <x v="9"/>
    <n v="2"/>
    <d v="1899-12-30T00:02:00"/>
    <x v="3"/>
    <x v="9"/>
    <x v="3"/>
    <x v="1"/>
    <x v="1"/>
  </r>
  <r>
    <x v="0"/>
    <n v="1"/>
    <x v="8"/>
    <x v="2"/>
    <x v="1"/>
    <x v="4"/>
    <x v="4"/>
    <n v="1"/>
    <d v="1899-12-30T00:02:00"/>
    <x v="0"/>
    <x v="5"/>
    <x v="2"/>
    <x v="3"/>
    <x v="13"/>
  </r>
  <r>
    <x v="0"/>
    <n v="12"/>
    <x v="9"/>
    <x v="0"/>
    <x v="2"/>
    <x v="2"/>
    <x v="2"/>
    <n v="2"/>
    <d v="1899-12-30T00:02:00"/>
    <x v="0"/>
    <x v="0"/>
    <x v="2"/>
    <x v="1"/>
    <x v="1"/>
  </r>
  <r>
    <x v="0"/>
    <n v="12"/>
    <x v="9"/>
    <x v="0"/>
    <x v="2"/>
    <x v="1"/>
    <x v="3"/>
    <n v="5"/>
    <d v="1899-12-30T00:02:00"/>
    <x v="0"/>
    <x v="4"/>
    <x v="6"/>
    <x v="0"/>
    <x v="10"/>
  </r>
  <r>
    <x v="0"/>
    <n v="10"/>
    <x v="1"/>
    <x v="0"/>
    <x v="4"/>
    <x v="2"/>
    <x v="2"/>
    <n v="4"/>
    <d v="1899-12-30T00:02:00"/>
    <x v="0"/>
    <x v="6"/>
    <x v="3"/>
    <x v="1"/>
    <x v="2"/>
  </r>
  <r>
    <x v="0"/>
    <n v="23"/>
    <x v="2"/>
    <x v="0"/>
    <x v="2"/>
    <x v="4"/>
    <x v="5"/>
    <n v="1"/>
    <d v="1899-12-30T00:02:00"/>
    <x v="0"/>
    <x v="5"/>
    <x v="2"/>
    <x v="2"/>
    <x v="11"/>
  </r>
  <r>
    <x v="0"/>
    <n v="8"/>
    <x v="2"/>
    <x v="2"/>
    <x v="0"/>
    <x v="4"/>
    <x v="10"/>
    <n v="4"/>
    <d v="1899-12-30T00:02:00"/>
    <x v="0"/>
    <x v="0"/>
    <x v="5"/>
    <x v="0"/>
    <x v="12"/>
  </r>
  <r>
    <x v="0"/>
    <n v="22"/>
    <x v="2"/>
    <x v="0"/>
    <x v="2"/>
    <x v="3"/>
    <x v="3"/>
    <n v="3"/>
    <d v="1899-12-30T00:02:00"/>
    <x v="0"/>
    <x v="4"/>
    <x v="5"/>
    <x v="1"/>
    <x v="2"/>
  </r>
  <r>
    <x v="0"/>
    <n v="30"/>
    <x v="2"/>
    <x v="0"/>
    <x v="3"/>
    <x v="2"/>
    <x v="2"/>
    <n v="3"/>
    <d v="1899-12-30T00:02:00"/>
    <x v="0"/>
    <x v="5"/>
    <x v="6"/>
    <x v="0"/>
    <x v="10"/>
  </r>
  <r>
    <x v="0"/>
    <n v="8"/>
    <x v="3"/>
    <x v="0"/>
    <x v="1"/>
    <x v="3"/>
    <x v="5"/>
    <n v="3"/>
    <d v="1899-12-30T00:02:00"/>
    <x v="0"/>
    <x v="8"/>
    <x v="5"/>
    <x v="2"/>
    <x v="8"/>
  </r>
  <r>
    <x v="0"/>
    <n v="30"/>
    <x v="3"/>
    <x v="3"/>
    <x v="2"/>
    <x v="1"/>
    <x v="3"/>
    <n v="1"/>
    <d v="1899-12-30T00:02:00"/>
    <x v="0"/>
    <x v="0"/>
    <x v="1"/>
    <x v="1"/>
    <x v="1"/>
  </r>
  <r>
    <x v="0"/>
    <n v="9"/>
    <x v="3"/>
    <x v="1"/>
    <x v="2"/>
    <x v="1"/>
    <x v="3"/>
    <n v="3"/>
    <d v="1899-12-30T00:02:00"/>
    <x v="0"/>
    <x v="4"/>
    <x v="7"/>
    <x v="1"/>
    <x v="14"/>
  </r>
  <r>
    <x v="0"/>
    <n v="11"/>
    <x v="3"/>
    <x v="3"/>
    <x v="2"/>
    <x v="1"/>
    <x v="3"/>
    <n v="2"/>
    <d v="1899-12-30T00:02:00"/>
    <x v="0"/>
    <x v="7"/>
    <x v="7"/>
    <x v="1"/>
    <x v="6"/>
  </r>
  <r>
    <x v="0"/>
    <n v="26"/>
    <x v="3"/>
    <x v="0"/>
    <x v="1"/>
    <x v="0"/>
    <x v="0"/>
    <n v="2"/>
    <d v="1899-12-30T00:02:00"/>
    <x v="0"/>
    <x v="8"/>
    <x v="7"/>
    <x v="0"/>
    <x v="9"/>
  </r>
  <r>
    <x v="0"/>
    <n v="22"/>
    <x v="4"/>
    <x v="2"/>
    <x v="1"/>
    <x v="2"/>
    <x v="7"/>
    <n v="4"/>
    <d v="1899-12-30T00:02:00"/>
    <x v="1"/>
    <x v="7"/>
    <x v="3"/>
    <x v="3"/>
    <x v="13"/>
  </r>
  <r>
    <x v="0"/>
    <n v="3"/>
    <x v="4"/>
    <x v="4"/>
    <x v="1"/>
    <x v="0"/>
    <x v="6"/>
    <n v="1"/>
    <d v="1899-12-30T00:02:00"/>
    <x v="1"/>
    <x v="4"/>
    <x v="0"/>
    <x v="1"/>
    <x v="2"/>
  </r>
  <r>
    <x v="0"/>
    <n v="8"/>
    <x v="4"/>
    <x v="4"/>
    <x v="0"/>
    <x v="2"/>
    <x v="7"/>
    <n v="1"/>
    <d v="1899-12-30T00:02:00"/>
    <x v="1"/>
    <x v="6"/>
    <x v="1"/>
    <x v="0"/>
    <x v="0"/>
  </r>
  <r>
    <x v="0"/>
    <n v="19"/>
    <x v="4"/>
    <x v="1"/>
    <x v="1"/>
    <x v="2"/>
    <x v="2"/>
    <n v="1"/>
    <d v="1899-12-30T00:02:00"/>
    <x v="0"/>
    <x v="0"/>
    <x v="0"/>
    <x v="3"/>
    <x v="13"/>
  </r>
  <r>
    <x v="0"/>
    <n v="1"/>
    <x v="8"/>
    <x v="2"/>
    <x v="1"/>
    <x v="4"/>
    <x v="4"/>
    <n v="1"/>
    <d v="1899-12-30T00:02:00"/>
    <x v="0"/>
    <x v="5"/>
    <x v="2"/>
    <x v="3"/>
    <x v="13"/>
  </r>
  <r>
    <x v="0"/>
    <n v="12"/>
    <x v="9"/>
    <x v="0"/>
    <x v="2"/>
    <x v="2"/>
    <x v="2"/>
    <n v="2"/>
    <d v="1899-12-30T00:02:00"/>
    <x v="0"/>
    <x v="0"/>
    <x v="2"/>
    <x v="1"/>
    <x v="1"/>
  </r>
  <r>
    <x v="0"/>
    <n v="12"/>
    <x v="9"/>
    <x v="0"/>
    <x v="2"/>
    <x v="1"/>
    <x v="3"/>
    <n v="5"/>
    <d v="1899-12-30T00:02:00"/>
    <x v="0"/>
    <x v="4"/>
    <x v="6"/>
    <x v="0"/>
    <x v="10"/>
  </r>
  <r>
    <x v="0"/>
    <n v="10"/>
    <x v="1"/>
    <x v="0"/>
    <x v="4"/>
    <x v="2"/>
    <x v="2"/>
    <n v="4"/>
    <d v="1899-12-30T00:02:00"/>
    <x v="0"/>
    <x v="6"/>
    <x v="3"/>
    <x v="1"/>
    <x v="2"/>
  </r>
  <r>
    <x v="1"/>
    <n v="3"/>
    <x v="9"/>
    <x v="1"/>
    <x v="1"/>
    <x v="5"/>
    <x v="9"/>
    <n v="2"/>
    <d v="1899-12-30T00:02:00"/>
    <x v="3"/>
    <x v="9"/>
    <x v="6"/>
    <x v="1"/>
    <x v="1"/>
  </r>
  <r>
    <x v="1"/>
    <n v="13"/>
    <x v="1"/>
    <x v="1"/>
    <x v="0"/>
    <x v="5"/>
    <x v="9"/>
    <n v="1"/>
    <d v="1899-12-30T00:02:00"/>
    <x v="3"/>
    <x v="9"/>
    <x v="3"/>
    <x v="0"/>
    <x v="0"/>
  </r>
  <r>
    <x v="1"/>
    <n v="29"/>
    <x v="3"/>
    <x v="1"/>
    <x v="0"/>
    <x v="5"/>
    <x v="9"/>
    <n v="4"/>
    <d v="1899-12-30T00:02:00"/>
    <x v="3"/>
    <x v="9"/>
    <x v="3"/>
    <x v="2"/>
    <x v="11"/>
  </r>
  <r>
    <x v="1"/>
    <n v="5"/>
    <x v="3"/>
    <x v="1"/>
    <x v="1"/>
    <x v="5"/>
    <x v="9"/>
    <n v="5"/>
    <d v="1899-12-30T00:02:00"/>
    <x v="3"/>
    <x v="9"/>
    <x v="1"/>
    <x v="1"/>
    <x v="6"/>
  </r>
  <r>
    <x v="1"/>
    <n v="19"/>
    <x v="4"/>
    <x v="4"/>
    <x v="2"/>
    <x v="5"/>
    <x v="9"/>
    <n v="2"/>
    <d v="1899-12-30T00:02:00"/>
    <x v="3"/>
    <x v="9"/>
    <x v="7"/>
    <x v="3"/>
    <x v="13"/>
  </r>
  <r>
    <x v="1"/>
    <n v="18"/>
    <x v="10"/>
    <x v="0"/>
    <x v="2"/>
    <x v="5"/>
    <x v="9"/>
    <n v="1"/>
    <d v="1899-12-30T00:02:00"/>
    <x v="3"/>
    <x v="9"/>
    <x v="2"/>
    <x v="3"/>
    <x v="4"/>
  </r>
  <r>
    <x v="1"/>
    <n v="29"/>
    <x v="10"/>
    <x v="4"/>
    <x v="0"/>
    <x v="5"/>
    <x v="9"/>
    <n v="1"/>
    <d v="1899-12-30T00:02:00"/>
    <x v="3"/>
    <x v="9"/>
    <x v="2"/>
    <x v="0"/>
    <x v="9"/>
  </r>
  <r>
    <x v="1"/>
    <n v="1"/>
    <x v="10"/>
    <x v="4"/>
    <x v="1"/>
    <x v="5"/>
    <x v="9"/>
    <n v="2"/>
    <d v="1899-12-30T00:02:00"/>
    <x v="3"/>
    <x v="9"/>
    <x v="5"/>
    <x v="0"/>
    <x v="0"/>
  </r>
  <r>
    <x v="1"/>
    <n v="30"/>
    <x v="10"/>
    <x v="1"/>
    <x v="1"/>
    <x v="5"/>
    <x v="9"/>
    <n v="1"/>
    <d v="1899-12-30T00:02:00"/>
    <x v="3"/>
    <x v="9"/>
    <x v="6"/>
    <x v="2"/>
    <x v="8"/>
  </r>
  <r>
    <x v="1"/>
    <n v="3"/>
    <x v="9"/>
    <x v="1"/>
    <x v="1"/>
    <x v="5"/>
    <x v="9"/>
    <n v="2"/>
    <d v="1899-12-30T00:02:00"/>
    <x v="3"/>
    <x v="9"/>
    <x v="6"/>
    <x v="1"/>
    <x v="1"/>
  </r>
  <r>
    <x v="0"/>
    <n v="11"/>
    <x v="5"/>
    <x v="4"/>
    <x v="0"/>
    <x v="3"/>
    <x v="5"/>
    <n v="2"/>
    <d v="1899-12-30T00:02:00"/>
    <x v="2"/>
    <x v="3"/>
    <x v="2"/>
    <x v="3"/>
    <x v="13"/>
  </r>
  <r>
    <x v="0"/>
    <n v="14"/>
    <x v="5"/>
    <x v="4"/>
    <x v="0"/>
    <x v="1"/>
    <x v="3"/>
    <n v="2"/>
    <d v="1899-12-30T00:02:00"/>
    <x v="0"/>
    <x v="7"/>
    <x v="2"/>
    <x v="1"/>
    <x v="6"/>
  </r>
  <r>
    <x v="0"/>
    <n v="11"/>
    <x v="6"/>
    <x v="4"/>
    <x v="2"/>
    <x v="2"/>
    <x v="8"/>
    <n v="1"/>
    <d v="1899-12-30T00:02:00"/>
    <x v="0"/>
    <x v="4"/>
    <x v="3"/>
    <x v="0"/>
    <x v="10"/>
  </r>
  <r>
    <x v="0"/>
    <n v="1"/>
    <x v="0"/>
    <x v="1"/>
    <x v="2"/>
    <x v="4"/>
    <x v="4"/>
    <n v="1"/>
    <d v="1899-12-30T00:02:00"/>
    <x v="0"/>
    <x v="4"/>
    <x v="4"/>
    <x v="0"/>
    <x v="5"/>
  </r>
  <r>
    <x v="0"/>
    <n v="1"/>
    <x v="11"/>
    <x v="5"/>
    <x v="1"/>
    <x v="2"/>
    <x v="2"/>
    <n v="5"/>
    <d v="1899-12-30T00:02:00"/>
    <x v="0"/>
    <x v="7"/>
    <x v="6"/>
    <x v="2"/>
    <x v="8"/>
  </r>
  <r>
    <x v="0"/>
    <n v="30"/>
    <x v="2"/>
    <x v="0"/>
    <x v="2"/>
    <x v="2"/>
    <x v="2"/>
    <n v="1"/>
    <d v="1899-12-30T00:02:00"/>
    <x v="0"/>
    <x v="0"/>
    <x v="2"/>
    <x v="3"/>
    <x v="13"/>
  </r>
  <r>
    <x v="0"/>
    <n v="13"/>
    <x v="2"/>
    <x v="3"/>
    <x v="2"/>
    <x v="1"/>
    <x v="2"/>
    <n v="1"/>
    <d v="1899-12-30T00:02:00"/>
    <x v="0"/>
    <x v="5"/>
    <x v="6"/>
    <x v="0"/>
    <x v="9"/>
  </r>
  <r>
    <x v="0"/>
    <n v="1"/>
    <x v="2"/>
    <x v="0"/>
    <x v="2"/>
    <x v="0"/>
    <x v="0"/>
    <n v="4"/>
    <d v="1899-12-30T00:02:00"/>
    <x v="0"/>
    <x v="3"/>
    <x v="7"/>
    <x v="0"/>
    <x v="9"/>
  </r>
  <r>
    <x v="0"/>
    <n v="21"/>
    <x v="3"/>
    <x v="2"/>
    <x v="2"/>
    <x v="0"/>
    <x v="6"/>
    <n v="1"/>
    <d v="1899-12-30T00:02:00"/>
    <x v="1"/>
    <x v="4"/>
    <x v="2"/>
    <x v="0"/>
    <x v="10"/>
  </r>
  <r>
    <x v="0"/>
    <n v="3"/>
    <x v="3"/>
    <x v="2"/>
    <x v="2"/>
    <x v="2"/>
    <x v="7"/>
    <n v="2"/>
    <d v="1899-12-30T00:02:00"/>
    <x v="1"/>
    <x v="0"/>
    <x v="7"/>
    <x v="1"/>
    <x v="2"/>
  </r>
  <r>
    <x v="0"/>
    <n v="8"/>
    <x v="3"/>
    <x v="4"/>
    <x v="2"/>
    <x v="3"/>
    <x v="5"/>
    <n v="2"/>
    <d v="1899-12-30T00:02:00"/>
    <x v="2"/>
    <x v="4"/>
    <x v="2"/>
    <x v="1"/>
    <x v="1"/>
  </r>
  <r>
    <x v="0"/>
    <n v="14"/>
    <x v="3"/>
    <x v="0"/>
    <x v="1"/>
    <x v="0"/>
    <x v="0"/>
    <n v="5"/>
    <d v="1899-12-30T00:02:00"/>
    <x v="0"/>
    <x v="3"/>
    <x v="5"/>
    <x v="3"/>
    <x v="13"/>
  </r>
  <r>
    <x v="0"/>
    <n v="31"/>
    <x v="3"/>
    <x v="1"/>
    <x v="1"/>
    <x v="1"/>
    <x v="3"/>
    <n v="3"/>
    <d v="1899-12-30T00:02:00"/>
    <x v="0"/>
    <x v="2"/>
    <x v="1"/>
    <x v="2"/>
    <x v="11"/>
  </r>
  <r>
    <x v="0"/>
    <n v="20"/>
    <x v="3"/>
    <x v="2"/>
    <x v="3"/>
    <x v="1"/>
    <x v="3"/>
    <n v="1"/>
    <d v="1899-12-30T00:02:00"/>
    <x v="0"/>
    <x v="8"/>
    <x v="6"/>
    <x v="2"/>
    <x v="8"/>
  </r>
  <r>
    <x v="0"/>
    <n v="25"/>
    <x v="4"/>
    <x v="0"/>
    <x v="1"/>
    <x v="2"/>
    <x v="7"/>
    <n v="1"/>
    <d v="1899-12-30T00:02:00"/>
    <x v="1"/>
    <x v="5"/>
    <x v="2"/>
    <x v="0"/>
    <x v="7"/>
  </r>
  <r>
    <x v="0"/>
    <n v="5"/>
    <x v="4"/>
    <x v="2"/>
    <x v="3"/>
    <x v="1"/>
    <x v="2"/>
    <n v="2"/>
    <d v="1899-12-30T00:02:00"/>
    <x v="0"/>
    <x v="1"/>
    <x v="5"/>
    <x v="1"/>
    <x v="6"/>
  </r>
  <r>
    <x v="0"/>
    <n v="16"/>
    <x v="4"/>
    <x v="1"/>
    <x v="2"/>
    <x v="2"/>
    <x v="2"/>
    <n v="3"/>
    <d v="1899-12-30T00:02:00"/>
    <x v="0"/>
    <x v="0"/>
    <x v="7"/>
    <x v="1"/>
    <x v="1"/>
  </r>
  <r>
    <x v="0"/>
    <n v="26"/>
    <x v="10"/>
    <x v="3"/>
    <x v="1"/>
    <x v="4"/>
    <x v="4"/>
    <n v="5"/>
    <d v="1899-12-30T00:02:00"/>
    <x v="0"/>
    <x v="8"/>
    <x v="4"/>
    <x v="2"/>
    <x v="8"/>
  </r>
  <r>
    <x v="0"/>
    <n v="11"/>
    <x v="5"/>
    <x v="4"/>
    <x v="0"/>
    <x v="3"/>
    <x v="5"/>
    <n v="2"/>
    <d v="1899-12-30T00:02:00"/>
    <x v="2"/>
    <x v="3"/>
    <x v="2"/>
    <x v="3"/>
    <x v="13"/>
  </r>
  <r>
    <x v="0"/>
    <n v="14"/>
    <x v="5"/>
    <x v="4"/>
    <x v="0"/>
    <x v="1"/>
    <x v="3"/>
    <n v="2"/>
    <d v="1899-12-30T00:02:00"/>
    <x v="0"/>
    <x v="7"/>
    <x v="2"/>
    <x v="1"/>
    <x v="6"/>
  </r>
  <r>
    <x v="0"/>
    <n v="11"/>
    <x v="6"/>
    <x v="4"/>
    <x v="2"/>
    <x v="2"/>
    <x v="8"/>
    <n v="1"/>
    <d v="1899-12-30T00:02:00"/>
    <x v="0"/>
    <x v="4"/>
    <x v="3"/>
    <x v="0"/>
    <x v="10"/>
  </r>
  <r>
    <x v="0"/>
    <n v="1"/>
    <x v="0"/>
    <x v="1"/>
    <x v="2"/>
    <x v="4"/>
    <x v="4"/>
    <n v="1"/>
    <d v="1899-12-30T00:02:00"/>
    <x v="0"/>
    <x v="4"/>
    <x v="4"/>
    <x v="0"/>
    <x v="5"/>
  </r>
  <r>
    <x v="0"/>
    <n v="1"/>
    <x v="11"/>
    <x v="5"/>
    <x v="1"/>
    <x v="2"/>
    <x v="2"/>
    <n v="5"/>
    <d v="1899-12-30T00:02:00"/>
    <x v="0"/>
    <x v="7"/>
    <x v="6"/>
    <x v="2"/>
    <x v="8"/>
  </r>
  <r>
    <x v="1"/>
    <n v="13"/>
    <x v="9"/>
    <x v="0"/>
    <x v="4"/>
    <x v="5"/>
    <x v="9"/>
    <n v="3"/>
    <d v="1899-12-30T00:02:00"/>
    <x v="3"/>
    <x v="9"/>
    <x v="1"/>
    <x v="1"/>
    <x v="1"/>
  </r>
  <r>
    <x v="1"/>
    <n v="15"/>
    <x v="2"/>
    <x v="3"/>
    <x v="1"/>
    <x v="5"/>
    <x v="9"/>
    <n v="4"/>
    <d v="1899-12-30T00:02:00"/>
    <x v="3"/>
    <x v="9"/>
    <x v="0"/>
    <x v="0"/>
    <x v="12"/>
  </r>
  <r>
    <x v="1"/>
    <n v="28"/>
    <x v="3"/>
    <x v="2"/>
    <x v="1"/>
    <x v="5"/>
    <x v="9"/>
    <n v="3"/>
    <d v="1899-12-30T00:02:00"/>
    <x v="3"/>
    <x v="9"/>
    <x v="3"/>
    <x v="1"/>
    <x v="2"/>
  </r>
  <r>
    <x v="1"/>
    <n v="20"/>
    <x v="3"/>
    <x v="0"/>
    <x v="2"/>
    <x v="5"/>
    <x v="9"/>
    <n v="2"/>
    <d v="1899-12-30T00:02:00"/>
    <x v="3"/>
    <x v="9"/>
    <x v="0"/>
    <x v="0"/>
    <x v="9"/>
  </r>
  <r>
    <x v="1"/>
    <n v="14"/>
    <x v="3"/>
    <x v="0"/>
    <x v="2"/>
    <x v="5"/>
    <x v="9"/>
    <n v="1"/>
    <d v="1899-12-30T00:02:00"/>
    <x v="3"/>
    <x v="9"/>
    <x v="6"/>
    <x v="3"/>
    <x v="13"/>
  </r>
  <r>
    <x v="1"/>
    <n v="13"/>
    <x v="4"/>
    <x v="0"/>
    <x v="1"/>
    <x v="5"/>
    <x v="9"/>
    <n v="1"/>
    <d v="1899-12-30T00:02:00"/>
    <x v="3"/>
    <x v="9"/>
    <x v="3"/>
    <x v="0"/>
    <x v="5"/>
  </r>
  <r>
    <x v="1"/>
    <n v="15"/>
    <x v="4"/>
    <x v="4"/>
    <x v="1"/>
    <x v="5"/>
    <x v="9"/>
    <n v="4"/>
    <d v="1899-12-30T00:02:00"/>
    <x v="3"/>
    <x v="9"/>
    <x v="3"/>
    <x v="2"/>
    <x v="8"/>
  </r>
  <r>
    <x v="1"/>
    <n v="26"/>
    <x v="4"/>
    <x v="0"/>
    <x v="2"/>
    <x v="5"/>
    <x v="9"/>
    <n v="2"/>
    <d v="1899-12-30T00:02:00"/>
    <x v="3"/>
    <x v="9"/>
    <x v="7"/>
    <x v="1"/>
    <x v="2"/>
  </r>
  <r>
    <x v="1"/>
    <n v="13"/>
    <x v="9"/>
    <x v="0"/>
    <x v="4"/>
    <x v="5"/>
    <x v="9"/>
    <n v="3"/>
    <d v="1899-12-30T00:02:00"/>
    <x v="3"/>
    <x v="9"/>
    <x v="1"/>
    <x v="1"/>
    <x v="1"/>
  </r>
  <r>
    <x v="0"/>
    <n v="16"/>
    <x v="5"/>
    <x v="3"/>
    <x v="1"/>
    <x v="4"/>
    <x v="4"/>
    <n v="1"/>
    <d v="1899-12-30T00:02:00"/>
    <x v="0"/>
    <x v="5"/>
    <x v="6"/>
    <x v="1"/>
    <x v="2"/>
  </r>
  <r>
    <x v="0"/>
    <n v="1"/>
    <x v="6"/>
    <x v="2"/>
    <x v="1"/>
    <x v="0"/>
    <x v="0"/>
    <n v="2"/>
    <d v="1899-12-30T00:02:00"/>
    <x v="0"/>
    <x v="1"/>
    <x v="3"/>
    <x v="1"/>
    <x v="2"/>
  </r>
  <r>
    <x v="0"/>
    <n v="11"/>
    <x v="6"/>
    <x v="2"/>
    <x v="3"/>
    <x v="2"/>
    <x v="2"/>
    <n v="2"/>
    <d v="1899-12-30T00:02:00"/>
    <x v="0"/>
    <x v="1"/>
    <x v="4"/>
    <x v="0"/>
    <x v="10"/>
  </r>
  <r>
    <x v="0"/>
    <n v="11"/>
    <x v="6"/>
    <x v="0"/>
    <x v="1"/>
    <x v="1"/>
    <x v="3"/>
    <n v="1"/>
    <d v="1899-12-30T00:02:00"/>
    <x v="0"/>
    <x v="4"/>
    <x v="6"/>
    <x v="3"/>
    <x v="4"/>
  </r>
  <r>
    <x v="0"/>
    <n v="1"/>
    <x v="0"/>
    <x v="0"/>
    <x v="0"/>
    <x v="0"/>
    <x v="6"/>
    <n v="1"/>
    <d v="1899-12-30T00:02:00"/>
    <x v="1"/>
    <x v="4"/>
    <x v="5"/>
    <x v="0"/>
    <x v="12"/>
  </r>
  <r>
    <x v="0"/>
    <n v="1"/>
    <x v="0"/>
    <x v="3"/>
    <x v="1"/>
    <x v="3"/>
    <x v="5"/>
    <n v="3"/>
    <d v="1899-12-30T00:02:00"/>
    <x v="2"/>
    <x v="4"/>
    <x v="6"/>
    <x v="3"/>
    <x v="13"/>
  </r>
  <r>
    <x v="0"/>
    <n v="1"/>
    <x v="0"/>
    <x v="0"/>
    <x v="2"/>
    <x v="1"/>
    <x v="3"/>
    <n v="1"/>
    <d v="1899-12-30T00:02:00"/>
    <x v="0"/>
    <x v="7"/>
    <x v="7"/>
    <x v="2"/>
    <x v="3"/>
  </r>
  <r>
    <x v="0"/>
    <n v="1"/>
    <x v="8"/>
    <x v="0"/>
    <x v="0"/>
    <x v="3"/>
    <x v="5"/>
    <n v="4"/>
    <d v="1899-12-30T00:02:00"/>
    <x v="2"/>
    <x v="4"/>
    <x v="1"/>
    <x v="0"/>
    <x v="9"/>
  </r>
  <r>
    <x v="0"/>
    <n v="4"/>
    <x v="8"/>
    <x v="5"/>
    <x v="0"/>
    <x v="1"/>
    <x v="3"/>
    <n v="1"/>
    <d v="1899-12-30T00:02:00"/>
    <x v="0"/>
    <x v="3"/>
    <x v="5"/>
    <x v="1"/>
    <x v="2"/>
  </r>
  <r>
    <x v="0"/>
    <n v="11"/>
    <x v="8"/>
    <x v="3"/>
    <x v="1"/>
    <x v="4"/>
    <x v="4"/>
    <n v="4"/>
    <d v="1899-12-30T00:02:00"/>
    <x v="0"/>
    <x v="2"/>
    <x v="5"/>
    <x v="1"/>
    <x v="6"/>
  </r>
  <r>
    <x v="0"/>
    <n v="12"/>
    <x v="11"/>
    <x v="3"/>
    <x v="1"/>
    <x v="2"/>
    <x v="2"/>
    <n v="4"/>
    <d v="1899-12-30T00:02:00"/>
    <x v="0"/>
    <x v="3"/>
    <x v="1"/>
    <x v="2"/>
    <x v="8"/>
  </r>
  <r>
    <x v="0"/>
    <n v="31"/>
    <x v="1"/>
    <x v="0"/>
    <x v="1"/>
    <x v="0"/>
    <x v="6"/>
    <n v="3"/>
    <d v="1899-12-30T00:02:00"/>
    <x v="1"/>
    <x v="7"/>
    <x v="1"/>
    <x v="1"/>
    <x v="6"/>
  </r>
  <r>
    <x v="0"/>
    <n v="2"/>
    <x v="1"/>
    <x v="1"/>
    <x v="3"/>
    <x v="2"/>
    <x v="2"/>
    <n v="2"/>
    <d v="1899-12-30T00:02:00"/>
    <x v="0"/>
    <x v="7"/>
    <x v="2"/>
    <x v="0"/>
    <x v="12"/>
  </r>
  <r>
    <x v="0"/>
    <n v="9"/>
    <x v="1"/>
    <x v="0"/>
    <x v="2"/>
    <x v="1"/>
    <x v="2"/>
    <n v="5"/>
    <d v="1899-12-30T00:02:00"/>
    <x v="0"/>
    <x v="8"/>
    <x v="4"/>
    <x v="1"/>
    <x v="6"/>
  </r>
  <r>
    <x v="0"/>
    <n v="25"/>
    <x v="1"/>
    <x v="2"/>
    <x v="2"/>
    <x v="2"/>
    <x v="8"/>
    <n v="4"/>
    <d v="1899-12-30T00:02:00"/>
    <x v="0"/>
    <x v="8"/>
    <x v="3"/>
    <x v="1"/>
    <x v="2"/>
  </r>
  <r>
    <x v="0"/>
    <n v="9"/>
    <x v="1"/>
    <x v="0"/>
    <x v="2"/>
    <x v="2"/>
    <x v="2"/>
    <n v="1"/>
    <d v="1899-12-30T00:02:00"/>
    <x v="0"/>
    <x v="5"/>
    <x v="4"/>
    <x v="0"/>
    <x v="10"/>
  </r>
  <r>
    <x v="0"/>
    <n v="10"/>
    <x v="1"/>
    <x v="2"/>
    <x v="2"/>
    <x v="1"/>
    <x v="3"/>
    <n v="1"/>
    <d v="1899-12-30T00:02:00"/>
    <x v="0"/>
    <x v="7"/>
    <x v="4"/>
    <x v="1"/>
    <x v="6"/>
  </r>
  <r>
    <x v="0"/>
    <n v="14"/>
    <x v="1"/>
    <x v="4"/>
    <x v="1"/>
    <x v="3"/>
    <x v="5"/>
    <n v="3"/>
    <d v="1899-12-30T00:02:00"/>
    <x v="0"/>
    <x v="2"/>
    <x v="0"/>
    <x v="0"/>
    <x v="10"/>
  </r>
  <r>
    <x v="0"/>
    <n v="10"/>
    <x v="2"/>
    <x v="1"/>
    <x v="3"/>
    <x v="3"/>
    <x v="1"/>
    <n v="1"/>
    <d v="1899-12-30T00:02:00"/>
    <x v="2"/>
    <x v="0"/>
    <x v="5"/>
    <x v="2"/>
    <x v="3"/>
  </r>
  <r>
    <x v="0"/>
    <n v="27"/>
    <x v="2"/>
    <x v="2"/>
    <x v="0"/>
    <x v="1"/>
    <x v="2"/>
    <n v="3"/>
    <d v="1899-12-30T00:02:00"/>
    <x v="0"/>
    <x v="2"/>
    <x v="2"/>
    <x v="0"/>
    <x v="9"/>
  </r>
  <r>
    <x v="0"/>
    <n v="28"/>
    <x v="2"/>
    <x v="0"/>
    <x v="2"/>
    <x v="1"/>
    <x v="3"/>
    <n v="1"/>
    <d v="1899-12-30T00:02:00"/>
    <x v="0"/>
    <x v="2"/>
    <x v="6"/>
    <x v="1"/>
    <x v="2"/>
  </r>
  <r>
    <x v="0"/>
    <n v="28"/>
    <x v="2"/>
    <x v="0"/>
    <x v="2"/>
    <x v="4"/>
    <x v="4"/>
    <n v="2"/>
    <d v="1899-12-30T00:02:00"/>
    <x v="0"/>
    <x v="3"/>
    <x v="2"/>
    <x v="1"/>
    <x v="1"/>
  </r>
  <r>
    <x v="0"/>
    <n v="29"/>
    <x v="2"/>
    <x v="2"/>
    <x v="1"/>
    <x v="0"/>
    <x v="0"/>
    <n v="3"/>
    <d v="1899-12-30T00:02:00"/>
    <x v="0"/>
    <x v="4"/>
    <x v="3"/>
    <x v="3"/>
    <x v="13"/>
  </r>
  <r>
    <x v="0"/>
    <n v="30"/>
    <x v="2"/>
    <x v="5"/>
    <x v="1"/>
    <x v="2"/>
    <x v="2"/>
    <n v="4"/>
    <d v="1899-12-30T00:02:00"/>
    <x v="0"/>
    <x v="2"/>
    <x v="2"/>
    <x v="0"/>
    <x v="7"/>
  </r>
  <r>
    <x v="0"/>
    <n v="11"/>
    <x v="2"/>
    <x v="3"/>
    <x v="2"/>
    <x v="1"/>
    <x v="3"/>
    <n v="1"/>
    <d v="1899-12-30T00:02:00"/>
    <x v="0"/>
    <x v="0"/>
    <x v="3"/>
    <x v="3"/>
    <x v="13"/>
  </r>
  <r>
    <x v="0"/>
    <n v="15"/>
    <x v="2"/>
    <x v="1"/>
    <x v="1"/>
    <x v="3"/>
    <x v="3"/>
    <n v="3"/>
    <d v="1899-12-30T00:02:00"/>
    <x v="0"/>
    <x v="2"/>
    <x v="5"/>
    <x v="0"/>
    <x v="9"/>
  </r>
  <r>
    <x v="0"/>
    <n v="20"/>
    <x v="3"/>
    <x v="2"/>
    <x v="1"/>
    <x v="2"/>
    <x v="7"/>
    <n v="1"/>
    <d v="1899-12-30T00:02:00"/>
    <x v="4"/>
    <x v="0"/>
    <x v="5"/>
    <x v="3"/>
    <x v="13"/>
  </r>
  <r>
    <x v="0"/>
    <n v="8"/>
    <x v="3"/>
    <x v="3"/>
    <x v="3"/>
    <x v="2"/>
    <x v="7"/>
    <n v="4"/>
    <d v="1899-12-30T00:02:00"/>
    <x v="1"/>
    <x v="0"/>
    <x v="3"/>
    <x v="3"/>
    <x v="13"/>
  </r>
  <r>
    <x v="0"/>
    <n v="27"/>
    <x v="3"/>
    <x v="0"/>
    <x v="4"/>
    <x v="2"/>
    <x v="7"/>
    <n v="1"/>
    <d v="1899-12-30T00:02:00"/>
    <x v="1"/>
    <x v="3"/>
    <x v="6"/>
    <x v="3"/>
    <x v="13"/>
  </r>
  <r>
    <x v="0"/>
    <n v="5"/>
    <x v="3"/>
    <x v="4"/>
    <x v="1"/>
    <x v="3"/>
    <x v="3"/>
    <n v="1"/>
    <d v="1899-12-30T00:02:00"/>
    <x v="0"/>
    <x v="0"/>
    <x v="3"/>
    <x v="3"/>
    <x v="4"/>
  </r>
  <r>
    <x v="0"/>
    <n v="27"/>
    <x v="3"/>
    <x v="1"/>
    <x v="1"/>
    <x v="3"/>
    <x v="3"/>
    <n v="1"/>
    <d v="1899-12-30T00:02:00"/>
    <x v="0"/>
    <x v="0"/>
    <x v="0"/>
    <x v="2"/>
    <x v="8"/>
  </r>
  <r>
    <x v="0"/>
    <n v="30"/>
    <x v="3"/>
    <x v="3"/>
    <x v="1"/>
    <x v="1"/>
    <x v="3"/>
    <n v="1"/>
    <d v="1899-12-30T00:02:00"/>
    <x v="0"/>
    <x v="5"/>
    <x v="0"/>
    <x v="2"/>
    <x v="8"/>
  </r>
  <r>
    <x v="0"/>
    <n v="1"/>
    <x v="3"/>
    <x v="3"/>
    <x v="2"/>
    <x v="2"/>
    <x v="8"/>
    <n v="1"/>
    <d v="1899-12-30T00:02:00"/>
    <x v="0"/>
    <x v="4"/>
    <x v="5"/>
    <x v="0"/>
    <x v="12"/>
  </r>
  <r>
    <x v="0"/>
    <n v="2"/>
    <x v="3"/>
    <x v="0"/>
    <x v="2"/>
    <x v="1"/>
    <x v="1"/>
    <n v="1"/>
    <d v="1899-12-30T00:02:00"/>
    <x v="0"/>
    <x v="5"/>
    <x v="7"/>
    <x v="2"/>
    <x v="8"/>
  </r>
  <r>
    <x v="0"/>
    <n v="6"/>
    <x v="3"/>
    <x v="0"/>
    <x v="1"/>
    <x v="4"/>
    <x v="5"/>
    <n v="1"/>
    <d v="1899-12-30T00:02:00"/>
    <x v="0"/>
    <x v="2"/>
    <x v="7"/>
    <x v="3"/>
    <x v="4"/>
  </r>
  <r>
    <x v="0"/>
    <n v="29"/>
    <x v="3"/>
    <x v="3"/>
    <x v="0"/>
    <x v="4"/>
    <x v="4"/>
    <n v="6"/>
    <d v="1899-12-30T00:02:00"/>
    <x v="0"/>
    <x v="0"/>
    <x v="7"/>
    <x v="0"/>
    <x v="0"/>
  </r>
  <r>
    <x v="0"/>
    <n v="22"/>
    <x v="4"/>
    <x v="2"/>
    <x v="2"/>
    <x v="0"/>
    <x v="6"/>
    <n v="5"/>
    <d v="1899-12-30T00:02:00"/>
    <x v="1"/>
    <x v="2"/>
    <x v="0"/>
    <x v="0"/>
    <x v="7"/>
  </r>
  <r>
    <x v="0"/>
    <n v="22"/>
    <x v="4"/>
    <x v="0"/>
    <x v="1"/>
    <x v="3"/>
    <x v="5"/>
    <n v="4"/>
    <d v="1899-12-30T00:02:00"/>
    <x v="2"/>
    <x v="7"/>
    <x v="0"/>
    <x v="1"/>
    <x v="6"/>
  </r>
  <r>
    <x v="0"/>
    <n v="15"/>
    <x v="4"/>
    <x v="1"/>
    <x v="2"/>
    <x v="2"/>
    <x v="2"/>
    <n v="2"/>
    <d v="1899-12-30T00:02:00"/>
    <x v="0"/>
    <x v="2"/>
    <x v="2"/>
    <x v="0"/>
    <x v="0"/>
  </r>
  <r>
    <x v="0"/>
    <n v="19"/>
    <x v="4"/>
    <x v="0"/>
    <x v="0"/>
    <x v="1"/>
    <x v="3"/>
    <n v="3"/>
    <d v="1899-12-30T00:02:00"/>
    <x v="0"/>
    <x v="4"/>
    <x v="2"/>
    <x v="1"/>
    <x v="1"/>
  </r>
  <r>
    <x v="0"/>
    <n v="17"/>
    <x v="4"/>
    <x v="1"/>
    <x v="2"/>
    <x v="0"/>
    <x v="0"/>
    <n v="3"/>
    <d v="1899-12-30T00:02:00"/>
    <x v="0"/>
    <x v="0"/>
    <x v="5"/>
    <x v="0"/>
    <x v="5"/>
  </r>
  <r>
    <x v="0"/>
    <n v="19"/>
    <x v="4"/>
    <x v="5"/>
    <x v="2"/>
    <x v="2"/>
    <x v="2"/>
    <n v="1"/>
    <d v="1899-12-30T00:02:00"/>
    <x v="0"/>
    <x v="1"/>
    <x v="6"/>
    <x v="1"/>
    <x v="2"/>
  </r>
  <r>
    <x v="0"/>
    <n v="14"/>
    <x v="4"/>
    <x v="3"/>
    <x v="0"/>
    <x v="4"/>
    <x v="4"/>
    <n v="1"/>
    <d v="1899-12-30T00:02:00"/>
    <x v="0"/>
    <x v="4"/>
    <x v="7"/>
    <x v="2"/>
    <x v="11"/>
  </r>
  <r>
    <x v="0"/>
    <n v="29"/>
    <x v="10"/>
    <x v="1"/>
    <x v="2"/>
    <x v="0"/>
    <x v="6"/>
    <n v="1"/>
    <d v="1899-12-30T00:02:00"/>
    <x v="1"/>
    <x v="6"/>
    <x v="0"/>
    <x v="1"/>
    <x v="15"/>
  </r>
  <r>
    <x v="0"/>
    <n v="13"/>
    <x v="10"/>
    <x v="4"/>
    <x v="2"/>
    <x v="2"/>
    <x v="2"/>
    <n v="5"/>
    <d v="1899-12-30T00:02:00"/>
    <x v="0"/>
    <x v="0"/>
    <x v="2"/>
    <x v="0"/>
    <x v="9"/>
  </r>
  <r>
    <x v="0"/>
    <n v="26"/>
    <x v="10"/>
    <x v="2"/>
    <x v="1"/>
    <x v="4"/>
    <x v="4"/>
    <n v="2"/>
    <d v="1899-12-30T00:02:00"/>
    <x v="0"/>
    <x v="2"/>
    <x v="2"/>
    <x v="3"/>
    <x v="4"/>
  </r>
  <r>
    <x v="0"/>
    <n v="16"/>
    <x v="10"/>
    <x v="0"/>
    <x v="1"/>
    <x v="1"/>
    <x v="3"/>
    <n v="3"/>
    <d v="1899-12-30T00:02:00"/>
    <x v="0"/>
    <x v="1"/>
    <x v="3"/>
    <x v="1"/>
    <x v="2"/>
  </r>
  <r>
    <x v="0"/>
    <n v="14"/>
    <x v="10"/>
    <x v="2"/>
    <x v="0"/>
    <x v="0"/>
    <x v="0"/>
    <n v="1"/>
    <d v="1899-12-30T00:02:00"/>
    <x v="0"/>
    <x v="4"/>
    <x v="6"/>
    <x v="0"/>
    <x v="7"/>
  </r>
  <r>
    <x v="0"/>
    <n v="16"/>
    <x v="5"/>
    <x v="3"/>
    <x v="1"/>
    <x v="4"/>
    <x v="4"/>
    <n v="1"/>
    <d v="1899-12-30T00:02:00"/>
    <x v="0"/>
    <x v="5"/>
    <x v="6"/>
    <x v="1"/>
    <x v="2"/>
  </r>
  <r>
    <x v="0"/>
    <n v="1"/>
    <x v="6"/>
    <x v="2"/>
    <x v="1"/>
    <x v="0"/>
    <x v="0"/>
    <n v="2"/>
    <d v="1899-12-30T00:02:00"/>
    <x v="0"/>
    <x v="1"/>
    <x v="3"/>
    <x v="1"/>
    <x v="2"/>
  </r>
  <r>
    <x v="0"/>
    <n v="11"/>
    <x v="6"/>
    <x v="2"/>
    <x v="3"/>
    <x v="2"/>
    <x v="2"/>
    <n v="2"/>
    <d v="1899-12-30T00:02:00"/>
    <x v="0"/>
    <x v="1"/>
    <x v="4"/>
    <x v="0"/>
    <x v="10"/>
  </r>
  <r>
    <x v="0"/>
    <n v="11"/>
    <x v="6"/>
    <x v="0"/>
    <x v="1"/>
    <x v="1"/>
    <x v="3"/>
    <n v="1"/>
    <d v="1899-12-30T00:02:00"/>
    <x v="0"/>
    <x v="4"/>
    <x v="6"/>
    <x v="3"/>
    <x v="4"/>
  </r>
  <r>
    <x v="0"/>
    <n v="1"/>
    <x v="0"/>
    <x v="0"/>
    <x v="0"/>
    <x v="0"/>
    <x v="6"/>
    <n v="1"/>
    <d v="1899-12-30T00:02:00"/>
    <x v="1"/>
    <x v="4"/>
    <x v="5"/>
    <x v="0"/>
    <x v="12"/>
  </r>
  <r>
    <x v="0"/>
    <n v="1"/>
    <x v="0"/>
    <x v="3"/>
    <x v="1"/>
    <x v="3"/>
    <x v="5"/>
    <n v="3"/>
    <d v="1899-12-30T00:02:00"/>
    <x v="2"/>
    <x v="4"/>
    <x v="6"/>
    <x v="3"/>
    <x v="13"/>
  </r>
  <r>
    <x v="0"/>
    <n v="1"/>
    <x v="0"/>
    <x v="0"/>
    <x v="2"/>
    <x v="1"/>
    <x v="3"/>
    <n v="1"/>
    <d v="1899-12-30T00:02:00"/>
    <x v="0"/>
    <x v="7"/>
    <x v="7"/>
    <x v="2"/>
    <x v="3"/>
  </r>
  <r>
    <x v="0"/>
    <n v="1"/>
    <x v="8"/>
    <x v="0"/>
    <x v="0"/>
    <x v="3"/>
    <x v="5"/>
    <n v="4"/>
    <d v="1899-12-30T00:02:00"/>
    <x v="2"/>
    <x v="4"/>
    <x v="1"/>
    <x v="0"/>
    <x v="9"/>
  </r>
  <r>
    <x v="0"/>
    <n v="4"/>
    <x v="8"/>
    <x v="5"/>
    <x v="0"/>
    <x v="1"/>
    <x v="3"/>
    <n v="1"/>
    <d v="1899-12-30T00:02:00"/>
    <x v="0"/>
    <x v="3"/>
    <x v="5"/>
    <x v="1"/>
    <x v="2"/>
  </r>
  <r>
    <x v="0"/>
    <n v="11"/>
    <x v="8"/>
    <x v="3"/>
    <x v="1"/>
    <x v="4"/>
    <x v="4"/>
    <n v="4"/>
    <d v="1899-12-30T00:02:00"/>
    <x v="0"/>
    <x v="2"/>
    <x v="5"/>
    <x v="1"/>
    <x v="6"/>
  </r>
  <r>
    <x v="0"/>
    <n v="12"/>
    <x v="11"/>
    <x v="3"/>
    <x v="1"/>
    <x v="2"/>
    <x v="2"/>
    <n v="4"/>
    <d v="1899-12-30T00:02:00"/>
    <x v="0"/>
    <x v="3"/>
    <x v="1"/>
    <x v="2"/>
    <x v="8"/>
  </r>
  <r>
    <x v="0"/>
    <n v="31"/>
    <x v="1"/>
    <x v="0"/>
    <x v="1"/>
    <x v="0"/>
    <x v="6"/>
    <n v="3"/>
    <d v="1899-12-30T00:02:00"/>
    <x v="1"/>
    <x v="7"/>
    <x v="1"/>
    <x v="1"/>
    <x v="6"/>
  </r>
  <r>
    <x v="0"/>
    <n v="2"/>
    <x v="1"/>
    <x v="1"/>
    <x v="3"/>
    <x v="2"/>
    <x v="2"/>
    <n v="2"/>
    <d v="1899-12-30T00:02:00"/>
    <x v="0"/>
    <x v="7"/>
    <x v="2"/>
    <x v="0"/>
    <x v="12"/>
  </r>
  <r>
    <x v="0"/>
    <n v="9"/>
    <x v="1"/>
    <x v="0"/>
    <x v="2"/>
    <x v="1"/>
    <x v="2"/>
    <n v="5"/>
    <d v="1899-12-30T00:02:00"/>
    <x v="0"/>
    <x v="8"/>
    <x v="4"/>
    <x v="1"/>
    <x v="6"/>
  </r>
  <r>
    <x v="0"/>
    <n v="25"/>
    <x v="1"/>
    <x v="2"/>
    <x v="2"/>
    <x v="2"/>
    <x v="8"/>
    <n v="4"/>
    <d v="1899-12-30T00:02:00"/>
    <x v="0"/>
    <x v="8"/>
    <x v="3"/>
    <x v="1"/>
    <x v="2"/>
  </r>
  <r>
    <x v="1"/>
    <n v="8"/>
    <x v="11"/>
    <x v="1"/>
    <x v="0"/>
    <x v="5"/>
    <x v="9"/>
    <n v="3"/>
    <d v="1899-12-30T00:02:00"/>
    <x v="3"/>
    <x v="9"/>
    <x v="2"/>
    <x v="1"/>
    <x v="6"/>
  </r>
  <r>
    <x v="1"/>
    <n v="5"/>
    <x v="11"/>
    <x v="3"/>
    <x v="2"/>
    <x v="5"/>
    <x v="9"/>
    <n v="1"/>
    <d v="1899-12-30T00:02:00"/>
    <x v="3"/>
    <x v="9"/>
    <x v="3"/>
    <x v="0"/>
    <x v="5"/>
  </r>
  <r>
    <x v="1"/>
    <n v="2"/>
    <x v="2"/>
    <x v="4"/>
    <x v="2"/>
    <x v="5"/>
    <x v="9"/>
    <n v="2"/>
    <d v="1899-12-30T00:02:00"/>
    <x v="3"/>
    <x v="9"/>
    <x v="2"/>
    <x v="2"/>
    <x v="11"/>
  </r>
  <r>
    <x v="1"/>
    <n v="20"/>
    <x v="2"/>
    <x v="3"/>
    <x v="2"/>
    <x v="5"/>
    <x v="9"/>
    <n v="1"/>
    <d v="1899-12-30T00:02:00"/>
    <x v="3"/>
    <x v="9"/>
    <x v="4"/>
    <x v="1"/>
    <x v="2"/>
  </r>
  <r>
    <x v="1"/>
    <n v="22"/>
    <x v="2"/>
    <x v="0"/>
    <x v="1"/>
    <x v="5"/>
    <x v="9"/>
    <n v="3"/>
    <d v="1899-12-30T00:02:00"/>
    <x v="3"/>
    <x v="9"/>
    <x v="5"/>
    <x v="1"/>
    <x v="2"/>
  </r>
  <r>
    <x v="1"/>
    <n v="15"/>
    <x v="2"/>
    <x v="0"/>
    <x v="1"/>
    <x v="5"/>
    <x v="9"/>
    <n v="3"/>
    <d v="1899-12-30T00:02:00"/>
    <x v="3"/>
    <x v="9"/>
    <x v="7"/>
    <x v="3"/>
    <x v="13"/>
  </r>
  <r>
    <x v="1"/>
    <n v="21"/>
    <x v="2"/>
    <x v="3"/>
    <x v="2"/>
    <x v="5"/>
    <x v="9"/>
    <n v="2"/>
    <d v="1899-12-30T00:02:00"/>
    <x v="3"/>
    <x v="9"/>
    <x v="7"/>
    <x v="2"/>
    <x v="3"/>
  </r>
  <r>
    <x v="1"/>
    <n v="24"/>
    <x v="3"/>
    <x v="3"/>
    <x v="1"/>
    <x v="5"/>
    <x v="9"/>
    <n v="1"/>
    <d v="1899-12-30T00:02:00"/>
    <x v="3"/>
    <x v="9"/>
    <x v="3"/>
    <x v="3"/>
    <x v="13"/>
  </r>
  <r>
    <x v="1"/>
    <n v="5"/>
    <x v="3"/>
    <x v="2"/>
    <x v="0"/>
    <x v="5"/>
    <x v="9"/>
    <n v="5"/>
    <d v="1899-12-30T00:02:00"/>
    <x v="3"/>
    <x v="9"/>
    <x v="6"/>
    <x v="0"/>
    <x v="12"/>
  </r>
  <r>
    <x v="1"/>
    <n v="15"/>
    <x v="4"/>
    <x v="0"/>
    <x v="1"/>
    <x v="5"/>
    <x v="9"/>
    <n v="1"/>
    <d v="1899-12-30T00:02:00"/>
    <x v="3"/>
    <x v="9"/>
    <x v="2"/>
    <x v="1"/>
    <x v="2"/>
  </r>
  <r>
    <x v="1"/>
    <n v="29"/>
    <x v="4"/>
    <x v="2"/>
    <x v="0"/>
    <x v="5"/>
    <x v="9"/>
    <n v="4"/>
    <d v="1899-12-30T00:02:00"/>
    <x v="3"/>
    <x v="9"/>
    <x v="4"/>
    <x v="0"/>
    <x v="10"/>
  </r>
  <r>
    <x v="1"/>
    <n v="11"/>
    <x v="4"/>
    <x v="2"/>
    <x v="1"/>
    <x v="5"/>
    <x v="9"/>
    <n v="3"/>
    <d v="1899-12-30T00:02:00"/>
    <x v="3"/>
    <x v="9"/>
    <x v="3"/>
    <x v="0"/>
    <x v="7"/>
  </r>
  <r>
    <x v="1"/>
    <n v="26"/>
    <x v="4"/>
    <x v="1"/>
    <x v="1"/>
    <x v="5"/>
    <x v="9"/>
    <n v="6"/>
    <d v="1899-12-30T00:02:00"/>
    <x v="3"/>
    <x v="9"/>
    <x v="7"/>
    <x v="1"/>
    <x v="2"/>
  </r>
  <r>
    <x v="1"/>
    <n v="31"/>
    <x v="10"/>
    <x v="3"/>
    <x v="0"/>
    <x v="5"/>
    <x v="9"/>
    <n v="1"/>
    <d v="1899-12-30T00:02:00"/>
    <x v="3"/>
    <x v="9"/>
    <x v="2"/>
    <x v="0"/>
    <x v="10"/>
  </r>
  <r>
    <x v="1"/>
    <n v="30"/>
    <x v="10"/>
    <x v="4"/>
    <x v="2"/>
    <x v="5"/>
    <x v="9"/>
    <n v="4"/>
    <d v="1899-12-30T00:02:00"/>
    <x v="3"/>
    <x v="9"/>
    <x v="4"/>
    <x v="3"/>
    <x v="4"/>
  </r>
  <r>
    <x v="1"/>
    <n v="14"/>
    <x v="10"/>
    <x v="2"/>
    <x v="2"/>
    <x v="5"/>
    <x v="9"/>
    <n v="1"/>
    <d v="1899-12-30T00:02:00"/>
    <x v="3"/>
    <x v="9"/>
    <x v="1"/>
    <x v="0"/>
    <x v="5"/>
  </r>
  <r>
    <x v="1"/>
    <n v="30"/>
    <x v="10"/>
    <x v="2"/>
    <x v="0"/>
    <x v="5"/>
    <x v="9"/>
    <n v="4"/>
    <d v="1899-12-30T00:02:00"/>
    <x v="3"/>
    <x v="9"/>
    <x v="6"/>
    <x v="1"/>
    <x v="6"/>
  </r>
  <r>
    <x v="1"/>
    <n v="8"/>
    <x v="11"/>
    <x v="1"/>
    <x v="0"/>
    <x v="5"/>
    <x v="9"/>
    <n v="3"/>
    <d v="1899-12-30T00:02:00"/>
    <x v="3"/>
    <x v="9"/>
    <x v="2"/>
    <x v="1"/>
    <x v="6"/>
  </r>
  <r>
    <x v="1"/>
    <n v="5"/>
    <x v="11"/>
    <x v="3"/>
    <x v="2"/>
    <x v="5"/>
    <x v="9"/>
    <n v="1"/>
    <d v="1899-12-30T00:02:00"/>
    <x v="3"/>
    <x v="9"/>
    <x v="3"/>
    <x v="0"/>
    <x v="5"/>
  </r>
  <r>
    <x v="0"/>
    <n v="11"/>
    <x v="6"/>
    <x v="5"/>
    <x v="0"/>
    <x v="2"/>
    <x v="7"/>
    <n v="3"/>
    <d v="1899-12-30T00:02:00"/>
    <x v="1"/>
    <x v="4"/>
    <x v="3"/>
    <x v="0"/>
    <x v="7"/>
  </r>
  <r>
    <x v="0"/>
    <n v="13"/>
    <x v="2"/>
    <x v="2"/>
    <x v="4"/>
    <x v="0"/>
    <x v="6"/>
    <n v="6"/>
    <d v="1899-12-30T00:02:00"/>
    <x v="1"/>
    <x v="3"/>
    <x v="0"/>
    <x v="0"/>
    <x v="9"/>
  </r>
  <r>
    <x v="0"/>
    <n v="25"/>
    <x v="2"/>
    <x v="2"/>
    <x v="2"/>
    <x v="1"/>
    <x v="3"/>
    <n v="4"/>
    <d v="1899-12-30T00:02:00"/>
    <x v="0"/>
    <x v="0"/>
    <x v="2"/>
    <x v="3"/>
    <x v="13"/>
  </r>
  <r>
    <x v="0"/>
    <n v="30"/>
    <x v="2"/>
    <x v="5"/>
    <x v="1"/>
    <x v="2"/>
    <x v="2"/>
    <n v="4"/>
    <d v="1899-12-30T00:02:00"/>
    <x v="0"/>
    <x v="0"/>
    <x v="2"/>
    <x v="1"/>
    <x v="1"/>
  </r>
  <r>
    <x v="0"/>
    <n v="26"/>
    <x v="3"/>
    <x v="0"/>
    <x v="3"/>
    <x v="3"/>
    <x v="1"/>
    <n v="1"/>
    <d v="1899-12-30T00:02:00"/>
    <x v="2"/>
    <x v="1"/>
    <x v="1"/>
    <x v="3"/>
    <x v="13"/>
  </r>
  <r>
    <x v="0"/>
    <n v="28"/>
    <x v="3"/>
    <x v="1"/>
    <x v="1"/>
    <x v="2"/>
    <x v="2"/>
    <n v="1"/>
    <d v="1899-12-30T00:02:00"/>
    <x v="0"/>
    <x v="8"/>
    <x v="2"/>
    <x v="3"/>
    <x v="4"/>
  </r>
  <r>
    <x v="0"/>
    <n v="28"/>
    <x v="3"/>
    <x v="4"/>
    <x v="1"/>
    <x v="0"/>
    <x v="0"/>
    <n v="3"/>
    <d v="1899-12-30T00:02:00"/>
    <x v="0"/>
    <x v="4"/>
    <x v="7"/>
    <x v="0"/>
    <x v="7"/>
  </r>
  <r>
    <x v="0"/>
    <n v="24"/>
    <x v="4"/>
    <x v="1"/>
    <x v="3"/>
    <x v="3"/>
    <x v="5"/>
    <n v="7"/>
    <d v="1899-12-30T00:02:00"/>
    <x v="0"/>
    <x v="2"/>
    <x v="2"/>
    <x v="1"/>
    <x v="15"/>
  </r>
  <r>
    <x v="0"/>
    <n v="26"/>
    <x v="4"/>
    <x v="0"/>
    <x v="2"/>
    <x v="4"/>
    <x v="4"/>
    <n v="3"/>
    <d v="1899-12-30T00:02:00"/>
    <x v="0"/>
    <x v="7"/>
    <x v="4"/>
    <x v="0"/>
    <x v="12"/>
  </r>
  <r>
    <x v="0"/>
    <n v="1"/>
    <x v="4"/>
    <x v="0"/>
    <x v="2"/>
    <x v="1"/>
    <x v="3"/>
    <n v="2"/>
    <d v="1899-12-30T00:02:00"/>
    <x v="0"/>
    <x v="3"/>
    <x v="5"/>
    <x v="1"/>
    <x v="1"/>
  </r>
  <r>
    <x v="0"/>
    <n v="30"/>
    <x v="4"/>
    <x v="3"/>
    <x v="1"/>
    <x v="4"/>
    <x v="10"/>
    <n v="3"/>
    <d v="1899-12-30T00:02:00"/>
    <x v="0"/>
    <x v="7"/>
    <x v="6"/>
    <x v="1"/>
    <x v="6"/>
  </r>
  <r>
    <x v="0"/>
    <n v="11"/>
    <x v="6"/>
    <x v="5"/>
    <x v="0"/>
    <x v="2"/>
    <x v="7"/>
    <n v="3"/>
    <d v="1899-12-30T00:02:00"/>
    <x v="1"/>
    <x v="4"/>
    <x v="3"/>
    <x v="0"/>
    <x v="7"/>
  </r>
  <r>
    <x v="1"/>
    <n v="11"/>
    <x v="4"/>
    <x v="4"/>
    <x v="2"/>
    <x v="5"/>
    <x v="9"/>
    <n v="2"/>
    <d v="1899-12-30T00:02:00"/>
    <x v="3"/>
    <x v="9"/>
    <x v="1"/>
    <x v="2"/>
    <x v="3"/>
  </r>
  <r>
    <x v="1"/>
    <n v="29"/>
    <x v="4"/>
    <x v="0"/>
    <x v="2"/>
    <x v="5"/>
    <x v="9"/>
    <n v="3"/>
    <d v="1899-12-30T00:02:00"/>
    <x v="3"/>
    <x v="9"/>
    <x v="6"/>
    <x v="1"/>
    <x v="6"/>
  </r>
  <r>
    <x v="0"/>
    <n v="12"/>
    <x v="6"/>
    <x v="2"/>
    <x v="0"/>
    <x v="0"/>
    <x v="6"/>
    <n v="5"/>
    <d v="1899-12-30T00:02:00"/>
    <x v="1"/>
    <x v="3"/>
    <x v="6"/>
    <x v="3"/>
    <x v="13"/>
  </r>
  <r>
    <x v="0"/>
    <n v="11"/>
    <x v="7"/>
    <x v="0"/>
    <x v="2"/>
    <x v="3"/>
    <x v="5"/>
    <n v="1"/>
    <d v="1899-12-30T00:02:00"/>
    <x v="0"/>
    <x v="2"/>
    <x v="2"/>
    <x v="1"/>
    <x v="2"/>
  </r>
  <r>
    <x v="0"/>
    <n v="19"/>
    <x v="3"/>
    <x v="4"/>
    <x v="1"/>
    <x v="3"/>
    <x v="1"/>
    <n v="1"/>
    <d v="1899-12-30T00:02:00"/>
    <x v="2"/>
    <x v="7"/>
    <x v="3"/>
    <x v="0"/>
    <x v="0"/>
  </r>
  <r>
    <x v="0"/>
    <n v="5"/>
    <x v="3"/>
    <x v="4"/>
    <x v="1"/>
    <x v="4"/>
    <x v="4"/>
    <n v="2"/>
    <d v="1899-12-30T00:02:00"/>
    <x v="0"/>
    <x v="7"/>
    <x v="2"/>
    <x v="2"/>
    <x v="8"/>
  </r>
  <r>
    <x v="0"/>
    <n v="22"/>
    <x v="3"/>
    <x v="5"/>
    <x v="1"/>
    <x v="2"/>
    <x v="2"/>
    <n v="2"/>
    <d v="1899-12-30T00:02:00"/>
    <x v="0"/>
    <x v="7"/>
    <x v="4"/>
    <x v="0"/>
    <x v="5"/>
  </r>
  <r>
    <x v="0"/>
    <n v="8"/>
    <x v="3"/>
    <x v="4"/>
    <x v="2"/>
    <x v="2"/>
    <x v="2"/>
    <n v="3"/>
    <d v="1899-12-30T00:02:00"/>
    <x v="0"/>
    <x v="0"/>
    <x v="5"/>
    <x v="1"/>
    <x v="2"/>
  </r>
  <r>
    <x v="0"/>
    <n v="22"/>
    <x v="4"/>
    <x v="3"/>
    <x v="2"/>
    <x v="1"/>
    <x v="3"/>
    <n v="1"/>
    <d v="1899-12-30T00:02:00"/>
    <x v="0"/>
    <x v="6"/>
    <x v="4"/>
    <x v="0"/>
    <x v="9"/>
  </r>
  <r>
    <x v="0"/>
    <n v="11"/>
    <x v="4"/>
    <x v="1"/>
    <x v="3"/>
    <x v="4"/>
    <x v="10"/>
    <n v="4"/>
    <d v="1899-12-30T00:02:00"/>
    <x v="0"/>
    <x v="0"/>
    <x v="0"/>
    <x v="1"/>
    <x v="1"/>
  </r>
  <r>
    <x v="0"/>
    <n v="17"/>
    <x v="4"/>
    <x v="0"/>
    <x v="2"/>
    <x v="1"/>
    <x v="3"/>
    <n v="1"/>
    <d v="1899-12-30T00:02:00"/>
    <x v="0"/>
    <x v="2"/>
    <x v="6"/>
    <x v="1"/>
    <x v="2"/>
  </r>
  <r>
    <x v="0"/>
    <n v="12"/>
    <x v="6"/>
    <x v="2"/>
    <x v="0"/>
    <x v="0"/>
    <x v="6"/>
    <n v="5"/>
    <d v="1899-12-30T00:02:00"/>
    <x v="1"/>
    <x v="3"/>
    <x v="6"/>
    <x v="3"/>
    <x v="13"/>
  </r>
  <r>
    <x v="0"/>
    <n v="11"/>
    <x v="7"/>
    <x v="0"/>
    <x v="2"/>
    <x v="3"/>
    <x v="5"/>
    <n v="1"/>
    <d v="1899-12-30T00:02:00"/>
    <x v="0"/>
    <x v="2"/>
    <x v="2"/>
    <x v="1"/>
    <x v="2"/>
  </r>
  <r>
    <x v="1"/>
    <n v="5"/>
    <x v="8"/>
    <x v="0"/>
    <x v="1"/>
    <x v="5"/>
    <x v="9"/>
    <n v="1"/>
    <d v="1899-12-30T00:02:00"/>
    <x v="3"/>
    <x v="9"/>
    <x v="5"/>
    <x v="0"/>
    <x v="10"/>
  </r>
  <r>
    <x v="1"/>
    <n v="29"/>
    <x v="2"/>
    <x v="0"/>
    <x v="2"/>
    <x v="5"/>
    <x v="9"/>
    <n v="4"/>
    <d v="1899-12-30T00:02:00"/>
    <x v="3"/>
    <x v="9"/>
    <x v="6"/>
    <x v="0"/>
    <x v="9"/>
  </r>
  <r>
    <x v="1"/>
    <n v="11"/>
    <x v="3"/>
    <x v="1"/>
    <x v="2"/>
    <x v="5"/>
    <x v="9"/>
    <n v="1"/>
    <d v="1899-12-30T00:02:00"/>
    <x v="3"/>
    <x v="9"/>
    <x v="7"/>
    <x v="2"/>
    <x v="11"/>
  </r>
  <r>
    <x v="1"/>
    <n v="23"/>
    <x v="4"/>
    <x v="3"/>
    <x v="1"/>
    <x v="5"/>
    <x v="9"/>
    <n v="1"/>
    <d v="1899-12-30T00:02:00"/>
    <x v="3"/>
    <x v="9"/>
    <x v="2"/>
    <x v="1"/>
    <x v="2"/>
  </r>
  <r>
    <x v="1"/>
    <n v="5"/>
    <x v="8"/>
    <x v="0"/>
    <x v="1"/>
    <x v="5"/>
    <x v="9"/>
    <n v="1"/>
    <d v="1899-12-30T00:02:00"/>
    <x v="3"/>
    <x v="9"/>
    <x v="5"/>
    <x v="0"/>
    <x v="10"/>
  </r>
  <r>
    <x v="0"/>
    <n v="2"/>
    <x v="5"/>
    <x v="2"/>
    <x v="2"/>
    <x v="3"/>
    <x v="3"/>
    <n v="3"/>
    <d v="1899-12-30T00:02:00"/>
    <x v="0"/>
    <x v="1"/>
    <x v="1"/>
    <x v="0"/>
    <x v="5"/>
  </r>
  <r>
    <x v="0"/>
    <n v="11"/>
    <x v="6"/>
    <x v="3"/>
    <x v="2"/>
    <x v="2"/>
    <x v="2"/>
    <n v="1"/>
    <d v="1899-12-30T00:02:00"/>
    <x v="0"/>
    <x v="0"/>
    <x v="1"/>
    <x v="0"/>
    <x v="7"/>
  </r>
  <r>
    <x v="0"/>
    <n v="1"/>
    <x v="8"/>
    <x v="2"/>
    <x v="3"/>
    <x v="0"/>
    <x v="6"/>
    <n v="2"/>
    <d v="1899-12-30T00:02:00"/>
    <x v="1"/>
    <x v="4"/>
    <x v="2"/>
    <x v="2"/>
    <x v="11"/>
  </r>
  <r>
    <x v="0"/>
    <n v="1"/>
    <x v="9"/>
    <x v="4"/>
    <x v="1"/>
    <x v="1"/>
    <x v="3"/>
    <n v="2"/>
    <d v="1899-12-30T00:02:00"/>
    <x v="0"/>
    <x v="7"/>
    <x v="7"/>
    <x v="1"/>
    <x v="2"/>
  </r>
  <r>
    <x v="0"/>
    <n v="12"/>
    <x v="2"/>
    <x v="5"/>
    <x v="2"/>
    <x v="2"/>
    <x v="7"/>
    <n v="6"/>
    <d v="1899-12-30T00:02:00"/>
    <x v="1"/>
    <x v="3"/>
    <x v="2"/>
    <x v="0"/>
    <x v="10"/>
  </r>
  <r>
    <x v="0"/>
    <n v="7"/>
    <x v="2"/>
    <x v="0"/>
    <x v="1"/>
    <x v="4"/>
    <x v="10"/>
    <n v="5"/>
    <d v="1899-12-30T00:02:00"/>
    <x v="0"/>
    <x v="1"/>
    <x v="5"/>
    <x v="1"/>
    <x v="1"/>
  </r>
  <r>
    <x v="0"/>
    <n v="11"/>
    <x v="2"/>
    <x v="1"/>
    <x v="2"/>
    <x v="4"/>
    <x v="4"/>
    <n v="5"/>
    <d v="1899-12-30T00:02:00"/>
    <x v="0"/>
    <x v="4"/>
    <x v="3"/>
    <x v="1"/>
    <x v="2"/>
  </r>
  <r>
    <x v="0"/>
    <n v="29"/>
    <x v="2"/>
    <x v="4"/>
    <x v="2"/>
    <x v="0"/>
    <x v="0"/>
    <n v="2"/>
    <d v="1899-12-30T00:02:00"/>
    <x v="0"/>
    <x v="5"/>
    <x v="4"/>
    <x v="3"/>
    <x v="13"/>
  </r>
  <r>
    <x v="0"/>
    <n v="3"/>
    <x v="3"/>
    <x v="3"/>
    <x v="2"/>
    <x v="2"/>
    <x v="7"/>
    <n v="3"/>
    <d v="1899-12-30T00:02:00"/>
    <x v="1"/>
    <x v="2"/>
    <x v="2"/>
    <x v="2"/>
    <x v="11"/>
  </r>
  <r>
    <x v="0"/>
    <n v="6"/>
    <x v="3"/>
    <x v="3"/>
    <x v="2"/>
    <x v="0"/>
    <x v="6"/>
    <n v="1"/>
    <d v="1899-12-30T00:02:00"/>
    <x v="1"/>
    <x v="0"/>
    <x v="4"/>
    <x v="3"/>
    <x v="4"/>
  </r>
  <r>
    <x v="0"/>
    <n v="26"/>
    <x v="3"/>
    <x v="0"/>
    <x v="1"/>
    <x v="3"/>
    <x v="5"/>
    <n v="3"/>
    <d v="1899-12-30T00:02:00"/>
    <x v="2"/>
    <x v="0"/>
    <x v="6"/>
    <x v="0"/>
    <x v="10"/>
  </r>
  <r>
    <x v="0"/>
    <n v="1"/>
    <x v="3"/>
    <x v="0"/>
    <x v="0"/>
    <x v="0"/>
    <x v="0"/>
    <n v="4"/>
    <d v="1899-12-30T00:02:00"/>
    <x v="0"/>
    <x v="2"/>
    <x v="2"/>
    <x v="1"/>
    <x v="2"/>
  </r>
  <r>
    <x v="0"/>
    <n v="1"/>
    <x v="3"/>
    <x v="2"/>
    <x v="1"/>
    <x v="2"/>
    <x v="2"/>
    <n v="4"/>
    <d v="1899-12-30T00:02:00"/>
    <x v="0"/>
    <x v="7"/>
    <x v="2"/>
    <x v="0"/>
    <x v="12"/>
  </r>
  <r>
    <x v="0"/>
    <n v="30"/>
    <x v="3"/>
    <x v="3"/>
    <x v="2"/>
    <x v="1"/>
    <x v="3"/>
    <n v="2"/>
    <d v="1899-12-30T00:02:00"/>
    <x v="0"/>
    <x v="6"/>
    <x v="6"/>
    <x v="1"/>
    <x v="1"/>
  </r>
  <r>
    <x v="0"/>
    <n v="3"/>
    <x v="4"/>
    <x v="2"/>
    <x v="1"/>
    <x v="3"/>
    <x v="5"/>
    <n v="6"/>
    <d v="1899-12-30T00:02:00"/>
    <x v="2"/>
    <x v="2"/>
    <x v="3"/>
    <x v="2"/>
    <x v="8"/>
  </r>
  <r>
    <x v="0"/>
    <n v="3"/>
    <x v="4"/>
    <x v="3"/>
    <x v="3"/>
    <x v="4"/>
    <x v="4"/>
    <n v="2"/>
    <d v="1899-12-30T00:02:00"/>
    <x v="0"/>
    <x v="8"/>
    <x v="5"/>
    <x v="0"/>
    <x v="7"/>
  </r>
  <r>
    <x v="0"/>
    <n v="10"/>
    <x v="4"/>
    <x v="2"/>
    <x v="2"/>
    <x v="2"/>
    <x v="2"/>
    <n v="1"/>
    <d v="1899-12-30T00:02:00"/>
    <x v="0"/>
    <x v="5"/>
    <x v="5"/>
    <x v="0"/>
    <x v="12"/>
  </r>
  <r>
    <x v="0"/>
    <n v="2"/>
    <x v="4"/>
    <x v="1"/>
    <x v="1"/>
    <x v="4"/>
    <x v="4"/>
    <n v="1"/>
    <d v="1899-12-30T00:02:00"/>
    <x v="0"/>
    <x v="2"/>
    <x v="6"/>
    <x v="1"/>
    <x v="6"/>
  </r>
  <r>
    <x v="0"/>
    <n v="16"/>
    <x v="10"/>
    <x v="0"/>
    <x v="1"/>
    <x v="1"/>
    <x v="2"/>
    <n v="3"/>
    <d v="1899-12-30T00:02:00"/>
    <x v="0"/>
    <x v="3"/>
    <x v="3"/>
    <x v="3"/>
    <x v="4"/>
  </r>
  <r>
    <x v="0"/>
    <n v="1"/>
    <x v="10"/>
    <x v="1"/>
    <x v="2"/>
    <x v="2"/>
    <x v="8"/>
    <n v="2"/>
    <d v="1899-12-30T00:02:00"/>
    <x v="0"/>
    <x v="4"/>
    <x v="7"/>
    <x v="2"/>
    <x v="11"/>
  </r>
  <r>
    <x v="0"/>
    <n v="2"/>
    <x v="5"/>
    <x v="2"/>
    <x v="2"/>
    <x v="3"/>
    <x v="3"/>
    <n v="3"/>
    <d v="1899-12-30T00:02:00"/>
    <x v="0"/>
    <x v="1"/>
    <x v="1"/>
    <x v="0"/>
    <x v="5"/>
  </r>
  <r>
    <x v="0"/>
    <n v="11"/>
    <x v="6"/>
    <x v="3"/>
    <x v="2"/>
    <x v="2"/>
    <x v="2"/>
    <n v="1"/>
    <d v="1899-12-30T00:02:00"/>
    <x v="0"/>
    <x v="0"/>
    <x v="1"/>
    <x v="0"/>
    <x v="7"/>
  </r>
  <r>
    <x v="0"/>
    <n v="1"/>
    <x v="8"/>
    <x v="2"/>
    <x v="3"/>
    <x v="0"/>
    <x v="6"/>
    <n v="2"/>
    <d v="1899-12-30T00:02:00"/>
    <x v="1"/>
    <x v="4"/>
    <x v="2"/>
    <x v="2"/>
    <x v="11"/>
  </r>
  <r>
    <x v="0"/>
    <n v="1"/>
    <x v="9"/>
    <x v="4"/>
    <x v="1"/>
    <x v="1"/>
    <x v="3"/>
    <n v="2"/>
    <d v="1899-12-30T00:02:00"/>
    <x v="0"/>
    <x v="7"/>
    <x v="7"/>
    <x v="1"/>
    <x v="2"/>
  </r>
  <r>
    <x v="1"/>
    <n v="23"/>
    <x v="2"/>
    <x v="5"/>
    <x v="1"/>
    <x v="5"/>
    <x v="9"/>
    <n v="1"/>
    <d v="1899-12-30T00:02:00"/>
    <x v="3"/>
    <x v="9"/>
    <x v="6"/>
    <x v="2"/>
    <x v="8"/>
  </r>
  <r>
    <x v="1"/>
    <n v="9"/>
    <x v="3"/>
    <x v="2"/>
    <x v="4"/>
    <x v="5"/>
    <x v="9"/>
    <n v="1"/>
    <d v="1899-12-30T00:02:00"/>
    <x v="3"/>
    <x v="9"/>
    <x v="3"/>
    <x v="2"/>
    <x v="8"/>
  </r>
  <r>
    <x v="1"/>
    <n v="23"/>
    <x v="3"/>
    <x v="2"/>
    <x v="3"/>
    <x v="5"/>
    <x v="9"/>
    <n v="1"/>
    <d v="1899-12-30T00:02:00"/>
    <x v="3"/>
    <x v="9"/>
    <x v="0"/>
    <x v="3"/>
    <x v="4"/>
  </r>
  <r>
    <x v="1"/>
    <n v="4"/>
    <x v="3"/>
    <x v="0"/>
    <x v="2"/>
    <x v="5"/>
    <x v="9"/>
    <n v="2"/>
    <d v="1899-12-30T00:02:00"/>
    <x v="3"/>
    <x v="9"/>
    <x v="5"/>
    <x v="1"/>
    <x v="6"/>
  </r>
  <r>
    <x v="1"/>
    <n v="8"/>
    <x v="10"/>
    <x v="0"/>
    <x v="0"/>
    <x v="5"/>
    <x v="9"/>
    <n v="6"/>
    <d v="1899-12-30T00:02:00"/>
    <x v="3"/>
    <x v="9"/>
    <x v="5"/>
    <x v="1"/>
    <x v="15"/>
  </r>
  <r>
    <x v="1"/>
    <n v="10"/>
    <x v="10"/>
    <x v="2"/>
    <x v="2"/>
    <x v="5"/>
    <x v="9"/>
    <n v="1"/>
    <d v="1899-12-30T00:02:00"/>
    <x v="3"/>
    <x v="9"/>
    <x v="7"/>
    <x v="3"/>
    <x v="4"/>
  </r>
  <r>
    <x v="0"/>
    <n v="11"/>
    <x v="6"/>
    <x v="0"/>
    <x v="1"/>
    <x v="3"/>
    <x v="5"/>
    <n v="1"/>
    <d v="1899-12-30T00:02:00"/>
    <x v="0"/>
    <x v="5"/>
    <x v="1"/>
    <x v="3"/>
    <x v="13"/>
  </r>
  <r>
    <x v="0"/>
    <n v="1"/>
    <x v="0"/>
    <x v="4"/>
    <x v="2"/>
    <x v="2"/>
    <x v="2"/>
    <n v="1"/>
    <d v="1899-12-30T00:02:00"/>
    <x v="0"/>
    <x v="2"/>
    <x v="3"/>
    <x v="1"/>
    <x v="14"/>
  </r>
  <r>
    <x v="0"/>
    <n v="13"/>
    <x v="9"/>
    <x v="0"/>
    <x v="1"/>
    <x v="4"/>
    <x v="10"/>
    <n v="4"/>
    <d v="1899-12-30T00:02:00"/>
    <x v="0"/>
    <x v="6"/>
    <x v="4"/>
    <x v="3"/>
    <x v="4"/>
  </r>
  <r>
    <x v="0"/>
    <n v="28"/>
    <x v="1"/>
    <x v="3"/>
    <x v="2"/>
    <x v="3"/>
    <x v="1"/>
    <n v="2"/>
    <d v="1899-12-30T00:02:00"/>
    <x v="2"/>
    <x v="0"/>
    <x v="4"/>
    <x v="2"/>
    <x v="8"/>
  </r>
  <r>
    <x v="0"/>
    <n v="27"/>
    <x v="3"/>
    <x v="0"/>
    <x v="2"/>
    <x v="0"/>
    <x v="6"/>
    <n v="2"/>
    <d v="1899-12-30T00:02:00"/>
    <x v="1"/>
    <x v="7"/>
    <x v="5"/>
    <x v="0"/>
    <x v="7"/>
  </r>
  <r>
    <x v="0"/>
    <n v="9"/>
    <x v="3"/>
    <x v="0"/>
    <x v="0"/>
    <x v="1"/>
    <x v="3"/>
    <n v="1"/>
    <d v="1899-12-30T00:02:00"/>
    <x v="0"/>
    <x v="5"/>
    <x v="7"/>
    <x v="1"/>
    <x v="1"/>
  </r>
  <r>
    <x v="0"/>
    <n v="19"/>
    <x v="3"/>
    <x v="0"/>
    <x v="2"/>
    <x v="4"/>
    <x v="4"/>
    <n v="3"/>
    <d v="1899-12-30T00:02:00"/>
    <x v="0"/>
    <x v="0"/>
    <x v="6"/>
    <x v="1"/>
    <x v="1"/>
  </r>
  <r>
    <x v="0"/>
    <n v="3"/>
    <x v="4"/>
    <x v="0"/>
    <x v="2"/>
    <x v="2"/>
    <x v="2"/>
    <n v="4"/>
    <d v="1899-12-30T00:02:00"/>
    <x v="0"/>
    <x v="0"/>
    <x v="0"/>
    <x v="2"/>
    <x v="11"/>
  </r>
  <r>
    <x v="0"/>
    <n v="12"/>
    <x v="4"/>
    <x v="4"/>
    <x v="0"/>
    <x v="1"/>
    <x v="3"/>
    <n v="2"/>
    <d v="1899-12-30T00:02:00"/>
    <x v="0"/>
    <x v="8"/>
    <x v="5"/>
    <x v="2"/>
    <x v="3"/>
  </r>
  <r>
    <x v="0"/>
    <n v="15"/>
    <x v="10"/>
    <x v="0"/>
    <x v="1"/>
    <x v="2"/>
    <x v="7"/>
    <n v="1"/>
    <d v="1899-12-30T00:02:00"/>
    <x v="1"/>
    <x v="2"/>
    <x v="3"/>
    <x v="1"/>
    <x v="14"/>
  </r>
  <r>
    <x v="0"/>
    <n v="11"/>
    <x v="6"/>
    <x v="0"/>
    <x v="1"/>
    <x v="3"/>
    <x v="5"/>
    <n v="1"/>
    <d v="1899-12-30T00:02:00"/>
    <x v="0"/>
    <x v="5"/>
    <x v="1"/>
    <x v="3"/>
    <x v="13"/>
  </r>
  <r>
    <x v="0"/>
    <n v="1"/>
    <x v="0"/>
    <x v="4"/>
    <x v="2"/>
    <x v="2"/>
    <x v="2"/>
    <n v="1"/>
    <d v="1899-12-30T00:02:00"/>
    <x v="0"/>
    <x v="2"/>
    <x v="3"/>
    <x v="1"/>
    <x v="14"/>
  </r>
  <r>
    <x v="0"/>
    <n v="13"/>
    <x v="9"/>
    <x v="0"/>
    <x v="1"/>
    <x v="4"/>
    <x v="10"/>
    <n v="4"/>
    <d v="1899-12-30T00:02:00"/>
    <x v="0"/>
    <x v="6"/>
    <x v="4"/>
    <x v="3"/>
    <x v="4"/>
  </r>
  <r>
    <x v="0"/>
    <n v="28"/>
    <x v="1"/>
    <x v="3"/>
    <x v="2"/>
    <x v="3"/>
    <x v="1"/>
    <n v="2"/>
    <d v="1899-12-30T00:02:00"/>
    <x v="2"/>
    <x v="0"/>
    <x v="4"/>
    <x v="2"/>
    <x v="8"/>
  </r>
  <r>
    <x v="1"/>
    <n v="12"/>
    <x v="5"/>
    <x v="0"/>
    <x v="1"/>
    <x v="5"/>
    <x v="9"/>
    <n v="1"/>
    <d v="1899-12-30T00:02:00"/>
    <x v="3"/>
    <x v="9"/>
    <x v="3"/>
    <x v="1"/>
    <x v="15"/>
  </r>
  <r>
    <x v="1"/>
    <n v="30"/>
    <x v="10"/>
    <x v="1"/>
    <x v="3"/>
    <x v="5"/>
    <x v="9"/>
    <n v="5"/>
    <d v="1899-12-30T00:02:00"/>
    <x v="3"/>
    <x v="9"/>
    <x v="2"/>
    <x v="0"/>
    <x v="12"/>
  </r>
  <r>
    <x v="1"/>
    <n v="30"/>
    <x v="10"/>
    <x v="1"/>
    <x v="2"/>
    <x v="5"/>
    <x v="9"/>
    <n v="3"/>
    <d v="1899-12-30T00:02:00"/>
    <x v="3"/>
    <x v="9"/>
    <x v="7"/>
    <x v="0"/>
    <x v="7"/>
  </r>
  <r>
    <x v="1"/>
    <n v="12"/>
    <x v="5"/>
    <x v="0"/>
    <x v="1"/>
    <x v="5"/>
    <x v="9"/>
    <n v="1"/>
    <d v="1899-12-30T00:02:00"/>
    <x v="3"/>
    <x v="9"/>
    <x v="3"/>
    <x v="1"/>
    <x v="15"/>
  </r>
  <r>
    <x v="0"/>
    <n v="11"/>
    <x v="6"/>
    <x v="3"/>
    <x v="2"/>
    <x v="2"/>
    <x v="7"/>
    <n v="5"/>
    <d v="1899-12-30T00:02:00"/>
    <x v="1"/>
    <x v="6"/>
    <x v="3"/>
    <x v="1"/>
    <x v="1"/>
  </r>
  <r>
    <x v="0"/>
    <n v="15"/>
    <x v="1"/>
    <x v="0"/>
    <x v="1"/>
    <x v="1"/>
    <x v="3"/>
    <n v="2"/>
    <d v="1899-12-30T00:02:00"/>
    <x v="0"/>
    <x v="7"/>
    <x v="5"/>
    <x v="0"/>
    <x v="7"/>
  </r>
  <r>
    <x v="0"/>
    <n v="30"/>
    <x v="2"/>
    <x v="3"/>
    <x v="1"/>
    <x v="0"/>
    <x v="6"/>
    <n v="4"/>
    <d v="1899-12-30T00:02:00"/>
    <x v="1"/>
    <x v="2"/>
    <x v="7"/>
    <x v="0"/>
    <x v="0"/>
  </r>
  <r>
    <x v="0"/>
    <n v="23"/>
    <x v="2"/>
    <x v="0"/>
    <x v="1"/>
    <x v="2"/>
    <x v="2"/>
    <n v="2"/>
    <d v="1899-12-30T00:02:00"/>
    <x v="0"/>
    <x v="4"/>
    <x v="1"/>
    <x v="2"/>
    <x v="8"/>
  </r>
  <r>
    <x v="0"/>
    <n v="30"/>
    <x v="2"/>
    <x v="3"/>
    <x v="2"/>
    <x v="3"/>
    <x v="5"/>
    <n v="4"/>
    <d v="1899-12-30T00:02:00"/>
    <x v="0"/>
    <x v="0"/>
    <x v="2"/>
    <x v="0"/>
    <x v="5"/>
  </r>
  <r>
    <x v="0"/>
    <n v="11"/>
    <x v="2"/>
    <x v="3"/>
    <x v="1"/>
    <x v="1"/>
    <x v="3"/>
    <n v="3"/>
    <d v="1899-12-30T00:02:00"/>
    <x v="0"/>
    <x v="2"/>
    <x v="4"/>
    <x v="1"/>
    <x v="6"/>
  </r>
  <r>
    <x v="0"/>
    <n v="4"/>
    <x v="2"/>
    <x v="0"/>
    <x v="0"/>
    <x v="1"/>
    <x v="1"/>
    <n v="2"/>
    <d v="1899-12-30T00:02:00"/>
    <x v="0"/>
    <x v="2"/>
    <x v="6"/>
    <x v="3"/>
    <x v="13"/>
  </r>
  <r>
    <x v="0"/>
    <n v="12"/>
    <x v="2"/>
    <x v="0"/>
    <x v="1"/>
    <x v="2"/>
    <x v="2"/>
    <n v="1"/>
    <d v="1899-12-30T00:02:00"/>
    <x v="0"/>
    <x v="7"/>
    <x v="6"/>
    <x v="1"/>
    <x v="6"/>
  </r>
  <r>
    <x v="0"/>
    <n v="9"/>
    <x v="2"/>
    <x v="3"/>
    <x v="4"/>
    <x v="4"/>
    <x v="10"/>
    <n v="1"/>
    <d v="1899-12-30T00:02:00"/>
    <x v="0"/>
    <x v="3"/>
    <x v="7"/>
    <x v="1"/>
    <x v="6"/>
  </r>
  <r>
    <x v="0"/>
    <n v="26"/>
    <x v="3"/>
    <x v="2"/>
    <x v="2"/>
    <x v="2"/>
    <x v="7"/>
    <n v="3"/>
    <d v="1899-12-30T00:02:00"/>
    <x v="1"/>
    <x v="4"/>
    <x v="6"/>
    <x v="0"/>
    <x v="7"/>
  </r>
  <r>
    <x v="0"/>
    <n v="18"/>
    <x v="3"/>
    <x v="4"/>
    <x v="2"/>
    <x v="3"/>
    <x v="1"/>
    <n v="2"/>
    <d v="1899-12-30T00:02:00"/>
    <x v="2"/>
    <x v="8"/>
    <x v="0"/>
    <x v="3"/>
    <x v="4"/>
  </r>
  <r>
    <x v="0"/>
    <n v="29"/>
    <x v="3"/>
    <x v="4"/>
    <x v="1"/>
    <x v="1"/>
    <x v="3"/>
    <n v="2"/>
    <d v="1899-12-30T00:02:00"/>
    <x v="0"/>
    <x v="0"/>
    <x v="3"/>
    <x v="2"/>
    <x v="3"/>
  </r>
  <r>
    <x v="0"/>
    <n v="27"/>
    <x v="3"/>
    <x v="4"/>
    <x v="2"/>
    <x v="4"/>
    <x v="4"/>
    <n v="4"/>
    <d v="1899-12-30T00:02:00"/>
    <x v="0"/>
    <x v="7"/>
    <x v="5"/>
    <x v="1"/>
    <x v="2"/>
  </r>
  <r>
    <x v="0"/>
    <n v="15"/>
    <x v="4"/>
    <x v="3"/>
    <x v="0"/>
    <x v="3"/>
    <x v="3"/>
    <n v="1"/>
    <d v="1899-12-30T00:02:00"/>
    <x v="0"/>
    <x v="7"/>
    <x v="2"/>
    <x v="1"/>
    <x v="6"/>
  </r>
  <r>
    <x v="0"/>
    <n v="16"/>
    <x v="4"/>
    <x v="5"/>
    <x v="1"/>
    <x v="2"/>
    <x v="2"/>
    <n v="3"/>
    <d v="1899-12-30T00:02:00"/>
    <x v="0"/>
    <x v="6"/>
    <x v="5"/>
    <x v="3"/>
    <x v="4"/>
  </r>
  <r>
    <x v="0"/>
    <n v="27"/>
    <x v="4"/>
    <x v="4"/>
    <x v="0"/>
    <x v="4"/>
    <x v="5"/>
    <n v="1"/>
    <d v="1899-12-30T00:02:00"/>
    <x v="0"/>
    <x v="0"/>
    <x v="2"/>
    <x v="0"/>
    <x v="10"/>
  </r>
  <r>
    <x v="0"/>
    <n v="3"/>
    <x v="4"/>
    <x v="2"/>
    <x v="1"/>
    <x v="2"/>
    <x v="2"/>
    <n v="4"/>
    <d v="1899-12-30T00:02:00"/>
    <x v="0"/>
    <x v="0"/>
    <x v="5"/>
    <x v="3"/>
    <x v="13"/>
  </r>
  <r>
    <x v="0"/>
    <n v="26"/>
    <x v="4"/>
    <x v="3"/>
    <x v="1"/>
    <x v="1"/>
    <x v="2"/>
    <n v="1"/>
    <d v="1899-12-30T00:02:00"/>
    <x v="0"/>
    <x v="0"/>
    <x v="7"/>
    <x v="2"/>
    <x v="11"/>
  </r>
  <r>
    <x v="0"/>
    <n v="22"/>
    <x v="10"/>
    <x v="0"/>
    <x v="2"/>
    <x v="2"/>
    <x v="2"/>
    <n v="4"/>
    <d v="1899-12-30T00:02:00"/>
    <x v="0"/>
    <x v="8"/>
    <x v="3"/>
    <x v="0"/>
    <x v="7"/>
  </r>
  <r>
    <x v="0"/>
    <n v="24"/>
    <x v="10"/>
    <x v="0"/>
    <x v="2"/>
    <x v="0"/>
    <x v="0"/>
    <n v="2"/>
    <d v="1899-12-30T00:02:00"/>
    <x v="0"/>
    <x v="7"/>
    <x v="3"/>
    <x v="2"/>
    <x v="11"/>
  </r>
  <r>
    <x v="0"/>
    <n v="24"/>
    <x v="10"/>
    <x v="0"/>
    <x v="4"/>
    <x v="4"/>
    <x v="4"/>
    <n v="2"/>
    <d v="1899-12-30T00:02:00"/>
    <x v="0"/>
    <x v="0"/>
    <x v="5"/>
    <x v="3"/>
    <x v="4"/>
  </r>
  <r>
    <x v="0"/>
    <n v="11"/>
    <x v="6"/>
    <x v="3"/>
    <x v="2"/>
    <x v="2"/>
    <x v="7"/>
    <n v="5"/>
    <d v="1899-12-30T00:02:00"/>
    <x v="1"/>
    <x v="6"/>
    <x v="3"/>
    <x v="1"/>
    <x v="1"/>
  </r>
  <r>
    <x v="0"/>
    <n v="15"/>
    <x v="1"/>
    <x v="0"/>
    <x v="1"/>
    <x v="1"/>
    <x v="3"/>
    <n v="2"/>
    <d v="1899-12-30T00:02:00"/>
    <x v="0"/>
    <x v="7"/>
    <x v="5"/>
    <x v="0"/>
    <x v="7"/>
  </r>
  <r>
    <x v="1"/>
    <n v="17"/>
    <x v="7"/>
    <x v="1"/>
    <x v="1"/>
    <x v="5"/>
    <x v="9"/>
    <n v="2"/>
    <d v="1899-12-30T00:02:00"/>
    <x v="3"/>
    <x v="9"/>
    <x v="2"/>
    <x v="1"/>
    <x v="2"/>
  </r>
  <r>
    <x v="1"/>
    <n v="6"/>
    <x v="1"/>
    <x v="0"/>
    <x v="0"/>
    <x v="5"/>
    <x v="9"/>
    <n v="1"/>
    <d v="1899-12-30T00:02:00"/>
    <x v="3"/>
    <x v="9"/>
    <x v="5"/>
    <x v="2"/>
    <x v="11"/>
  </r>
  <r>
    <x v="1"/>
    <n v="18"/>
    <x v="2"/>
    <x v="0"/>
    <x v="1"/>
    <x v="5"/>
    <x v="9"/>
    <n v="1"/>
    <d v="1899-12-30T00:02:00"/>
    <x v="3"/>
    <x v="9"/>
    <x v="7"/>
    <x v="2"/>
    <x v="8"/>
  </r>
  <r>
    <x v="1"/>
    <n v="11"/>
    <x v="4"/>
    <x v="5"/>
    <x v="2"/>
    <x v="5"/>
    <x v="9"/>
    <n v="4"/>
    <d v="1899-12-30T00:02:00"/>
    <x v="3"/>
    <x v="9"/>
    <x v="6"/>
    <x v="1"/>
    <x v="1"/>
  </r>
  <r>
    <x v="1"/>
    <n v="21"/>
    <x v="10"/>
    <x v="4"/>
    <x v="1"/>
    <x v="5"/>
    <x v="9"/>
    <n v="1"/>
    <d v="1899-12-30T00:02:00"/>
    <x v="3"/>
    <x v="9"/>
    <x v="4"/>
    <x v="0"/>
    <x v="10"/>
  </r>
  <r>
    <x v="1"/>
    <n v="17"/>
    <x v="7"/>
    <x v="1"/>
    <x v="1"/>
    <x v="5"/>
    <x v="9"/>
    <n v="2"/>
    <d v="1899-12-30T00:02:00"/>
    <x v="3"/>
    <x v="9"/>
    <x v="2"/>
    <x v="1"/>
    <x v="2"/>
  </r>
  <r>
    <x v="0"/>
    <n v="12"/>
    <x v="5"/>
    <x v="1"/>
    <x v="1"/>
    <x v="2"/>
    <x v="2"/>
    <n v="1"/>
    <d v="1899-12-30T00:02:00"/>
    <x v="0"/>
    <x v="2"/>
    <x v="3"/>
    <x v="1"/>
    <x v="14"/>
  </r>
  <r>
    <x v="0"/>
    <n v="1"/>
    <x v="0"/>
    <x v="2"/>
    <x v="2"/>
    <x v="3"/>
    <x v="5"/>
    <n v="1"/>
    <d v="1899-12-30T00:02:00"/>
    <x v="0"/>
    <x v="3"/>
    <x v="3"/>
    <x v="1"/>
    <x v="15"/>
  </r>
  <r>
    <x v="0"/>
    <n v="27"/>
    <x v="1"/>
    <x v="0"/>
    <x v="1"/>
    <x v="3"/>
    <x v="1"/>
    <n v="1"/>
    <d v="1899-12-30T00:02:00"/>
    <x v="2"/>
    <x v="5"/>
    <x v="1"/>
    <x v="2"/>
    <x v="8"/>
  </r>
  <r>
    <x v="0"/>
    <n v="26"/>
    <x v="1"/>
    <x v="5"/>
    <x v="0"/>
    <x v="1"/>
    <x v="3"/>
    <n v="1"/>
    <d v="1899-12-30T00:02:00"/>
    <x v="0"/>
    <x v="8"/>
    <x v="5"/>
    <x v="1"/>
    <x v="2"/>
  </r>
  <r>
    <x v="0"/>
    <n v="30"/>
    <x v="2"/>
    <x v="2"/>
    <x v="2"/>
    <x v="1"/>
    <x v="3"/>
    <n v="1"/>
    <d v="1899-12-30T00:02:00"/>
    <x v="0"/>
    <x v="2"/>
    <x v="5"/>
    <x v="2"/>
    <x v="11"/>
  </r>
  <r>
    <x v="0"/>
    <n v="11"/>
    <x v="2"/>
    <x v="2"/>
    <x v="0"/>
    <x v="2"/>
    <x v="2"/>
    <n v="5"/>
    <d v="1899-12-30T00:02:00"/>
    <x v="0"/>
    <x v="1"/>
    <x v="6"/>
    <x v="0"/>
    <x v="9"/>
  </r>
  <r>
    <x v="0"/>
    <n v="28"/>
    <x v="3"/>
    <x v="0"/>
    <x v="0"/>
    <x v="4"/>
    <x v="10"/>
    <n v="3"/>
    <d v="1899-12-30T00:02:00"/>
    <x v="0"/>
    <x v="4"/>
    <x v="1"/>
    <x v="1"/>
    <x v="6"/>
  </r>
  <r>
    <x v="0"/>
    <n v="8"/>
    <x v="3"/>
    <x v="4"/>
    <x v="0"/>
    <x v="2"/>
    <x v="2"/>
    <n v="2"/>
    <d v="1899-12-30T00:02:00"/>
    <x v="0"/>
    <x v="4"/>
    <x v="3"/>
    <x v="0"/>
    <x v="12"/>
  </r>
  <r>
    <x v="0"/>
    <n v="25"/>
    <x v="3"/>
    <x v="0"/>
    <x v="1"/>
    <x v="4"/>
    <x v="4"/>
    <n v="1"/>
    <d v="1899-12-30T00:02:00"/>
    <x v="0"/>
    <x v="0"/>
    <x v="6"/>
    <x v="3"/>
    <x v="4"/>
  </r>
  <r>
    <x v="0"/>
    <n v="2"/>
    <x v="3"/>
    <x v="2"/>
    <x v="1"/>
    <x v="1"/>
    <x v="3"/>
    <n v="3"/>
    <d v="1899-12-30T00:02:00"/>
    <x v="0"/>
    <x v="0"/>
    <x v="7"/>
    <x v="0"/>
    <x v="12"/>
  </r>
  <r>
    <x v="0"/>
    <n v="29"/>
    <x v="3"/>
    <x v="0"/>
    <x v="1"/>
    <x v="2"/>
    <x v="2"/>
    <n v="1"/>
    <d v="1899-12-30T00:02:00"/>
    <x v="0"/>
    <x v="7"/>
    <x v="7"/>
    <x v="1"/>
    <x v="2"/>
  </r>
  <r>
    <x v="0"/>
    <n v="6"/>
    <x v="4"/>
    <x v="1"/>
    <x v="1"/>
    <x v="1"/>
    <x v="3"/>
    <n v="1"/>
    <d v="1899-12-30T00:02:00"/>
    <x v="0"/>
    <x v="0"/>
    <x v="2"/>
    <x v="1"/>
    <x v="6"/>
  </r>
  <r>
    <x v="0"/>
    <n v="19"/>
    <x v="4"/>
    <x v="0"/>
    <x v="1"/>
    <x v="1"/>
    <x v="3"/>
    <n v="5"/>
    <d v="1899-12-30T00:02:00"/>
    <x v="0"/>
    <x v="7"/>
    <x v="2"/>
    <x v="1"/>
    <x v="6"/>
  </r>
  <r>
    <x v="0"/>
    <n v="22"/>
    <x v="4"/>
    <x v="4"/>
    <x v="1"/>
    <x v="2"/>
    <x v="2"/>
    <n v="2"/>
    <d v="1899-12-30T00:02:00"/>
    <x v="0"/>
    <x v="2"/>
    <x v="1"/>
    <x v="0"/>
    <x v="7"/>
  </r>
  <r>
    <x v="0"/>
    <n v="3"/>
    <x v="4"/>
    <x v="1"/>
    <x v="2"/>
    <x v="4"/>
    <x v="4"/>
    <n v="3"/>
    <d v="1899-12-30T00:02:00"/>
    <x v="0"/>
    <x v="4"/>
    <x v="4"/>
    <x v="0"/>
    <x v="5"/>
  </r>
  <r>
    <x v="0"/>
    <n v="2"/>
    <x v="4"/>
    <x v="1"/>
    <x v="2"/>
    <x v="4"/>
    <x v="4"/>
    <n v="1"/>
    <d v="1899-12-30T00:02:00"/>
    <x v="0"/>
    <x v="7"/>
    <x v="7"/>
    <x v="0"/>
    <x v="12"/>
  </r>
  <r>
    <x v="0"/>
    <n v="1"/>
    <x v="10"/>
    <x v="2"/>
    <x v="2"/>
    <x v="3"/>
    <x v="5"/>
    <n v="4"/>
    <d v="1899-12-30T00:02:00"/>
    <x v="0"/>
    <x v="1"/>
    <x v="7"/>
    <x v="1"/>
    <x v="6"/>
  </r>
  <r>
    <x v="0"/>
    <n v="17"/>
    <x v="10"/>
    <x v="5"/>
    <x v="0"/>
    <x v="1"/>
    <x v="3"/>
    <n v="5"/>
    <d v="1899-12-30T00:02:00"/>
    <x v="0"/>
    <x v="4"/>
    <x v="7"/>
    <x v="2"/>
    <x v="8"/>
  </r>
  <r>
    <x v="0"/>
    <n v="2"/>
    <x v="10"/>
    <x v="2"/>
    <x v="0"/>
    <x v="2"/>
    <x v="2"/>
    <n v="2"/>
    <d v="1899-12-30T00:02:00"/>
    <x v="0"/>
    <x v="7"/>
    <x v="0"/>
    <x v="0"/>
    <x v="5"/>
  </r>
  <r>
    <x v="0"/>
    <n v="12"/>
    <x v="5"/>
    <x v="1"/>
    <x v="1"/>
    <x v="2"/>
    <x v="2"/>
    <n v="1"/>
    <d v="1899-12-30T00:02:00"/>
    <x v="0"/>
    <x v="2"/>
    <x v="3"/>
    <x v="1"/>
    <x v="14"/>
  </r>
  <r>
    <x v="0"/>
    <n v="1"/>
    <x v="0"/>
    <x v="2"/>
    <x v="2"/>
    <x v="3"/>
    <x v="5"/>
    <n v="1"/>
    <d v="1899-12-30T00:02:00"/>
    <x v="0"/>
    <x v="3"/>
    <x v="3"/>
    <x v="1"/>
    <x v="15"/>
  </r>
  <r>
    <x v="0"/>
    <n v="27"/>
    <x v="1"/>
    <x v="0"/>
    <x v="1"/>
    <x v="3"/>
    <x v="1"/>
    <n v="1"/>
    <d v="1899-12-30T00:02:00"/>
    <x v="2"/>
    <x v="5"/>
    <x v="1"/>
    <x v="2"/>
    <x v="8"/>
  </r>
  <r>
    <x v="1"/>
    <n v="6"/>
    <x v="5"/>
    <x v="0"/>
    <x v="0"/>
    <x v="5"/>
    <x v="9"/>
    <n v="4"/>
    <d v="1899-12-30T00:02:00"/>
    <x v="3"/>
    <x v="9"/>
    <x v="7"/>
    <x v="0"/>
    <x v="7"/>
  </r>
  <r>
    <x v="1"/>
    <n v="28"/>
    <x v="8"/>
    <x v="3"/>
    <x v="0"/>
    <x v="5"/>
    <x v="9"/>
    <n v="1"/>
    <d v="1899-12-30T00:02:00"/>
    <x v="3"/>
    <x v="9"/>
    <x v="6"/>
    <x v="0"/>
    <x v="5"/>
  </r>
  <r>
    <x v="1"/>
    <n v="5"/>
    <x v="3"/>
    <x v="2"/>
    <x v="2"/>
    <x v="5"/>
    <x v="9"/>
    <n v="3"/>
    <d v="1899-12-30T00:02:00"/>
    <x v="3"/>
    <x v="9"/>
    <x v="2"/>
    <x v="3"/>
    <x v="4"/>
  </r>
  <r>
    <x v="1"/>
    <n v="4"/>
    <x v="10"/>
    <x v="3"/>
    <x v="4"/>
    <x v="5"/>
    <x v="9"/>
    <n v="4"/>
    <d v="1899-12-30T00:02:00"/>
    <x v="3"/>
    <x v="9"/>
    <x v="3"/>
    <x v="2"/>
    <x v="8"/>
  </r>
  <r>
    <x v="1"/>
    <n v="28"/>
    <x v="10"/>
    <x v="3"/>
    <x v="3"/>
    <x v="5"/>
    <x v="9"/>
    <n v="2"/>
    <d v="1899-12-30T00:02:00"/>
    <x v="3"/>
    <x v="9"/>
    <x v="3"/>
    <x v="1"/>
    <x v="2"/>
  </r>
  <r>
    <x v="1"/>
    <n v="10"/>
    <x v="10"/>
    <x v="0"/>
    <x v="1"/>
    <x v="5"/>
    <x v="9"/>
    <n v="1"/>
    <d v="1899-12-30T00:02:00"/>
    <x v="3"/>
    <x v="9"/>
    <x v="4"/>
    <x v="1"/>
    <x v="1"/>
  </r>
  <r>
    <x v="1"/>
    <n v="30"/>
    <x v="10"/>
    <x v="3"/>
    <x v="1"/>
    <x v="5"/>
    <x v="9"/>
    <n v="2"/>
    <d v="1899-12-30T00:02:00"/>
    <x v="3"/>
    <x v="9"/>
    <x v="0"/>
    <x v="0"/>
    <x v="9"/>
  </r>
  <r>
    <x v="1"/>
    <n v="6"/>
    <x v="5"/>
    <x v="0"/>
    <x v="0"/>
    <x v="5"/>
    <x v="9"/>
    <n v="4"/>
    <d v="1899-12-30T00:02:00"/>
    <x v="3"/>
    <x v="9"/>
    <x v="7"/>
    <x v="0"/>
    <x v="7"/>
  </r>
  <r>
    <x v="1"/>
    <n v="28"/>
    <x v="8"/>
    <x v="3"/>
    <x v="0"/>
    <x v="5"/>
    <x v="9"/>
    <n v="1"/>
    <d v="1899-12-30T00:02:00"/>
    <x v="3"/>
    <x v="9"/>
    <x v="6"/>
    <x v="0"/>
    <x v="5"/>
  </r>
  <r>
    <x v="0"/>
    <n v="4"/>
    <x v="0"/>
    <x v="1"/>
    <x v="2"/>
    <x v="4"/>
    <x v="5"/>
    <n v="1"/>
    <d v="1899-12-30T00:02:00"/>
    <x v="0"/>
    <x v="3"/>
    <x v="7"/>
    <x v="2"/>
    <x v="8"/>
  </r>
  <r>
    <x v="0"/>
    <n v="6"/>
    <x v="8"/>
    <x v="1"/>
    <x v="4"/>
    <x v="2"/>
    <x v="2"/>
    <n v="1"/>
    <d v="1899-12-30T00:02:00"/>
    <x v="0"/>
    <x v="3"/>
    <x v="3"/>
    <x v="1"/>
    <x v="6"/>
  </r>
  <r>
    <x v="0"/>
    <n v="12"/>
    <x v="9"/>
    <x v="2"/>
    <x v="3"/>
    <x v="2"/>
    <x v="2"/>
    <n v="5"/>
    <d v="1899-12-30T00:02:00"/>
    <x v="0"/>
    <x v="4"/>
    <x v="2"/>
    <x v="3"/>
    <x v="13"/>
  </r>
  <r>
    <x v="0"/>
    <n v="11"/>
    <x v="1"/>
    <x v="3"/>
    <x v="2"/>
    <x v="2"/>
    <x v="2"/>
    <n v="1"/>
    <d v="1899-12-30T00:02:00"/>
    <x v="0"/>
    <x v="1"/>
    <x v="5"/>
    <x v="1"/>
    <x v="1"/>
  </r>
  <r>
    <x v="0"/>
    <n v="2"/>
    <x v="3"/>
    <x v="0"/>
    <x v="1"/>
    <x v="1"/>
    <x v="3"/>
    <n v="1"/>
    <d v="1899-12-30T00:02:00"/>
    <x v="0"/>
    <x v="4"/>
    <x v="0"/>
    <x v="0"/>
    <x v="12"/>
  </r>
  <r>
    <x v="0"/>
    <n v="8"/>
    <x v="3"/>
    <x v="0"/>
    <x v="2"/>
    <x v="1"/>
    <x v="3"/>
    <n v="4"/>
    <d v="1899-12-30T00:02:00"/>
    <x v="0"/>
    <x v="5"/>
    <x v="7"/>
    <x v="2"/>
    <x v="8"/>
  </r>
  <r>
    <x v="0"/>
    <n v="17"/>
    <x v="4"/>
    <x v="2"/>
    <x v="1"/>
    <x v="3"/>
    <x v="1"/>
    <n v="2"/>
    <d v="1899-12-30T00:02:00"/>
    <x v="2"/>
    <x v="0"/>
    <x v="7"/>
    <x v="0"/>
    <x v="0"/>
  </r>
  <r>
    <x v="0"/>
    <n v="10"/>
    <x v="10"/>
    <x v="2"/>
    <x v="1"/>
    <x v="3"/>
    <x v="5"/>
    <n v="1"/>
    <d v="1899-12-30T00:02:00"/>
    <x v="0"/>
    <x v="0"/>
    <x v="6"/>
    <x v="3"/>
    <x v="13"/>
  </r>
  <r>
    <x v="0"/>
    <n v="17"/>
    <x v="10"/>
    <x v="4"/>
    <x v="0"/>
    <x v="0"/>
    <x v="0"/>
    <n v="5"/>
    <d v="1899-12-30T00:02:00"/>
    <x v="0"/>
    <x v="8"/>
    <x v="6"/>
    <x v="3"/>
    <x v="4"/>
  </r>
  <r>
    <x v="0"/>
    <n v="4"/>
    <x v="0"/>
    <x v="1"/>
    <x v="2"/>
    <x v="4"/>
    <x v="5"/>
    <n v="1"/>
    <d v="1899-12-30T00:02:00"/>
    <x v="0"/>
    <x v="3"/>
    <x v="7"/>
    <x v="2"/>
    <x v="8"/>
  </r>
  <r>
    <x v="0"/>
    <n v="6"/>
    <x v="8"/>
    <x v="1"/>
    <x v="4"/>
    <x v="2"/>
    <x v="2"/>
    <n v="1"/>
    <d v="1899-12-30T00:02:00"/>
    <x v="0"/>
    <x v="3"/>
    <x v="3"/>
    <x v="1"/>
    <x v="6"/>
  </r>
  <r>
    <x v="0"/>
    <n v="12"/>
    <x v="9"/>
    <x v="2"/>
    <x v="3"/>
    <x v="2"/>
    <x v="2"/>
    <n v="5"/>
    <d v="1899-12-30T00:02:00"/>
    <x v="0"/>
    <x v="4"/>
    <x v="2"/>
    <x v="3"/>
    <x v="13"/>
  </r>
  <r>
    <x v="1"/>
    <n v="2"/>
    <x v="8"/>
    <x v="0"/>
    <x v="2"/>
    <x v="5"/>
    <x v="9"/>
    <n v="1"/>
    <d v="1899-12-30T00:02:00"/>
    <x v="3"/>
    <x v="9"/>
    <x v="1"/>
    <x v="2"/>
    <x v="11"/>
  </r>
  <r>
    <x v="1"/>
    <n v="30"/>
    <x v="2"/>
    <x v="0"/>
    <x v="1"/>
    <x v="5"/>
    <x v="9"/>
    <n v="2"/>
    <d v="1899-12-30T00:02:00"/>
    <x v="3"/>
    <x v="9"/>
    <x v="5"/>
    <x v="1"/>
    <x v="2"/>
  </r>
  <r>
    <x v="1"/>
    <n v="8"/>
    <x v="3"/>
    <x v="3"/>
    <x v="1"/>
    <x v="5"/>
    <x v="9"/>
    <n v="1"/>
    <d v="1899-12-30T00:02:00"/>
    <x v="3"/>
    <x v="9"/>
    <x v="2"/>
    <x v="0"/>
    <x v="9"/>
  </r>
  <r>
    <x v="1"/>
    <n v="20"/>
    <x v="4"/>
    <x v="2"/>
    <x v="0"/>
    <x v="5"/>
    <x v="9"/>
    <n v="2"/>
    <d v="1899-12-30T00:02:00"/>
    <x v="3"/>
    <x v="9"/>
    <x v="3"/>
    <x v="0"/>
    <x v="9"/>
  </r>
  <r>
    <x v="1"/>
    <n v="2"/>
    <x v="8"/>
    <x v="0"/>
    <x v="2"/>
    <x v="5"/>
    <x v="9"/>
    <n v="1"/>
    <d v="1899-12-30T00:02:00"/>
    <x v="3"/>
    <x v="9"/>
    <x v="1"/>
    <x v="2"/>
    <x v="11"/>
  </r>
  <r>
    <x v="0"/>
    <n v="10"/>
    <x v="5"/>
    <x v="2"/>
    <x v="2"/>
    <x v="2"/>
    <x v="2"/>
    <n v="1"/>
    <d v="1899-12-30T00:02:00"/>
    <x v="0"/>
    <x v="0"/>
    <x v="0"/>
    <x v="2"/>
    <x v="3"/>
  </r>
  <r>
    <x v="0"/>
    <n v="1"/>
    <x v="5"/>
    <x v="2"/>
    <x v="2"/>
    <x v="1"/>
    <x v="1"/>
    <n v="2"/>
    <d v="1899-12-30T00:02:00"/>
    <x v="0"/>
    <x v="8"/>
    <x v="0"/>
    <x v="0"/>
    <x v="10"/>
  </r>
  <r>
    <x v="0"/>
    <n v="11"/>
    <x v="6"/>
    <x v="0"/>
    <x v="0"/>
    <x v="2"/>
    <x v="8"/>
    <n v="2"/>
    <d v="1899-12-30T00:02:00"/>
    <x v="0"/>
    <x v="7"/>
    <x v="6"/>
    <x v="3"/>
    <x v="4"/>
  </r>
  <r>
    <x v="0"/>
    <n v="3"/>
    <x v="8"/>
    <x v="4"/>
    <x v="2"/>
    <x v="2"/>
    <x v="7"/>
    <n v="1"/>
    <d v="1899-12-30T00:02:00"/>
    <x v="1"/>
    <x v="0"/>
    <x v="2"/>
    <x v="2"/>
    <x v="11"/>
  </r>
  <r>
    <x v="0"/>
    <n v="20"/>
    <x v="11"/>
    <x v="1"/>
    <x v="2"/>
    <x v="0"/>
    <x v="6"/>
    <n v="5"/>
    <d v="1899-12-30T00:02:00"/>
    <x v="1"/>
    <x v="2"/>
    <x v="5"/>
    <x v="3"/>
    <x v="13"/>
  </r>
  <r>
    <x v="0"/>
    <n v="11"/>
    <x v="1"/>
    <x v="0"/>
    <x v="2"/>
    <x v="1"/>
    <x v="3"/>
    <n v="4"/>
    <d v="1899-12-30T00:02:00"/>
    <x v="0"/>
    <x v="2"/>
    <x v="7"/>
    <x v="3"/>
    <x v="13"/>
  </r>
  <r>
    <x v="0"/>
    <n v="28"/>
    <x v="2"/>
    <x v="2"/>
    <x v="1"/>
    <x v="0"/>
    <x v="6"/>
    <n v="4"/>
    <d v="1899-12-30T00:02:00"/>
    <x v="4"/>
    <x v="3"/>
    <x v="5"/>
    <x v="3"/>
    <x v="4"/>
  </r>
  <r>
    <x v="0"/>
    <n v="30"/>
    <x v="2"/>
    <x v="2"/>
    <x v="2"/>
    <x v="2"/>
    <x v="7"/>
    <n v="1"/>
    <d v="1899-12-30T00:02:00"/>
    <x v="1"/>
    <x v="4"/>
    <x v="2"/>
    <x v="2"/>
    <x v="8"/>
  </r>
  <r>
    <x v="0"/>
    <n v="11"/>
    <x v="2"/>
    <x v="2"/>
    <x v="2"/>
    <x v="4"/>
    <x v="4"/>
    <n v="2"/>
    <d v="1899-12-30T00:02:00"/>
    <x v="0"/>
    <x v="2"/>
    <x v="2"/>
    <x v="1"/>
    <x v="15"/>
  </r>
  <r>
    <x v="0"/>
    <n v="12"/>
    <x v="2"/>
    <x v="2"/>
    <x v="2"/>
    <x v="4"/>
    <x v="4"/>
    <n v="5"/>
    <d v="1899-12-30T00:02:00"/>
    <x v="0"/>
    <x v="7"/>
    <x v="2"/>
    <x v="0"/>
    <x v="10"/>
  </r>
  <r>
    <x v="0"/>
    <n v="17"/>
    <x v="2"/>
    <x v="1"/>
    <x v="2"/>
    <x v="2"/>
    <x v="2"/>
    <n v="4"/>
    <d v="1899-12-30T00:02:00"/>
    <x v="0"/>
    <x v="4"/>
    <x v="6"/>
    <x v="2"/>
    <x v="8"/>
  </r>
  <r>
    <x v="0"/>
    <n v="29"/>
    <x v="2"/>
    <x v="2"/>
    <x v="1"/>
    <x v="3"/>
    <x v="3"/>
    <n v="3"/>
    <d v="1899-12-30T00:02:00"/>
    <x v="0"/>
    <x v="1"/>
    <x v="7"/>
    <x v="0"/>
    <x v="7"/>
  </r>
  <r>
    <x v="0"/>
    <n v="8"/>
    <x v="3"/>
    <x v="1"/>
    <x v="1"/>
    <x v="0"/>
    <x v="0"/>
    <n v="1"/>
    <d v="1899-12-30T00:02:00"/>
    <x v="0"/>
    <x v="7"/>
    <x v="6"/>
    <x v="0"/>
    <x v="5"/>
  </r>
  <r>
    <x v="0"/>
    <n v="27"/>
    <x v="3"/>
    <x v="3"/>
    <x v="1"/>
    <x v="0"/>
    <x v="0"/>
    <n v="1"/>
    <d v="1899-12-30T00:02:00"/>
    <x v="0"/>
    <x v="0"/>
    <x v="1"/>
    <x v="2"/>
    <x v="8"/>
  </r>
  <r>
    <x v="0"/>
    <n v="2"/>
    <x v="4"/>
    <x v="3"/>
    <x v="1"/>
    <x v="3"/>
    <x v="5"/>
    <n v="1"/>
    <d v="1899-12-30T00:02:00"/>
    <x v="2"/>
    <x v="1"/>
    <x v="4"/>
    <x v="1"/>
    <x v="6"/>
  </r>
  <r>
    <x v="0"/>
    <n v="1"/>
    <x v="4"/>
    <x v="1"/>
    <x v="3"/>
    <x v="3"/>
    <x v="5"/>
    <n v="1"/>
    <d v="1899-12-30T00:02:00"/>
    <x v="0"/>
    <x v="5"/>
    <x v="7"/>
    <x v="0"/>
    <x v="5"/>
  </r>
  <r>
    <x v="0"/>
    <n v="31"/>
    <x v="10"/>
    <x v="4"/>
    <x v="2"/>
    <x v="1"/>
    <x v="2"/>
    <n v="1"/>
    <d v="1899-12-30T00:02:00"/>
    <x v="0"/>
    <x v="0"/>
    <x v="3"/>
    <x v="0"/>
    <x v="7"/>
  </r>
  <r>
    <x v="0"/>
    <n v="30"/>
    <x v="10"/>
    <x v="1"/>
    <x v="1"/>
    <x v="2"/>
    <x v="2"/>
    <n v="1"/>
    <d v="1899-12-30T00:02:00"/>
    <x v="0"/>
    <x v="0"/>
    <x v="7"/>
    <x v="0"/>
    <x v="10"/>
  </r>
  <r>
    <x v="0"/>
    <n v="10"/>
    <x v="5"/>
    <x v="2"/>
    <x v="2"/>
    <x v="2"/>
    <x v="2"/>
    <n v="1"/>
    <d v="1899-12-30T00:02:00"/>
    <x v="0"/>
    <x v="0"/>
    <x v="0"/>
    <x v="2"/>
    <x v="3"/>
  </r>
  <r>
    <x v="0"/>
    <n v="1"/>
    <x v="5"/>
    <x v="2"/>
    <x v="2"/>
    <x v="1"/>
    <x v="1"/>
    <n v="2"/>
    <d v="1899-12-30T00:02:00"/>
    <x v="0"/>
    <x v="8"/>
    <x v="0"/>
    <x v="0"/>
    <x v="10"/>
  </r>
  <r>
    <x v="0"/>
    <n v="11"/>
    <x v="6"/>
    <x v="0"/>
    <x v="0"/>
    <x v="2"/>
    <x v="8"/>
    <n v="2"/>
    <d v="1899-12-30T00:02:00"/>
    <x v="0"/>
    <x v="7"/>
    <x v="6"/>
    <x v="3"/>
    <x v="4"/>
  </r>
  <r>
    <x v="0"/>
    <n v="3"/>
    <x v="8"/>
    <x v="4"/>
    <x v="2"/>
    <x v="2"/>
    <x v="7"/>
    <n v="1"/>
    <d v="1899-12-30T00:02:00"/>
    <x v="1"/>
    <x v="0"/>
    <x v="2"/>
    <x v="2"/>
    <x v="11"/>
  </r>
  <r>
    <x v="0"/>
    <n v="20"/>
    <x v="11"/>
    <x v="1"/>
    <x v="2"/>
    <x v="0"/>
    <x v="6"/>
    <n v="5"/>
    <d v="1899-12-30T00:02:00"/>
    <x v="1"/>
    <x v="2"/>
    <x v="5"/>
    <x v="3"/>
    <x v="13"/>
  </r>
  <r>
    <x v="0"/>
    <n v="11"/>
    <x v="1"/>
    <x v="0"/>
    <x v="2"/>
    <x v="1"/>
    <x v="3"/>
    <n v="4"/>
    <d v="1899-12-30T00:02:00"/>
    <x v="0"/>
    <x v="2"/>
    <x v="7"/>
    <x v="3"/>
    <x v="13"/>
  </r>
  <r>
    <x v="1"/>
    <n v="5"/>
    <x v="0"/>
    <x v="2"/>
    <x v="0"/>
    <x v="5"/>
    <x v="9"/>
    <n v="2"/>
    <d v="1899-12-30T00:02:00"/>
    <x v="3"/>
    <x v="9"/>
    <x v="6"/>
    <x v="1"/>
    <x v="6"/>
  </r>
  <r>
    <x v="1"/>
    <n v="22"/>
    <x v="3"/>
    <x v="2"/>
    <x v="0"/>
    <x v="5"/>
    <x v="9"/>
    <n v="1"/>
    <d v="1899-12-30T00:02:00"/>
    <x v="3"/>
    <x v="9"/>
    <x v="5"/>
    <x v="1"/>
    <x v="2"/>
  </r>
  <r>
    <x v="1"/>
    <n v="26"/>
    <x v="3"/>
    <x v="1"/>
    <x v="2"/>
    <x v="5"/>
    <x v="9"/>
    <n v="1"/>
    <d v="1899-12-30T00:02:00"/>
    <x v="3"/>
    <x v="9"/>
    <x v="4"/>
    <x v="0"/>
    <x v="5"/>
  </r>
  <r>
    <x v="1"/>
    <n v="8"/>
    <x v="3"/>
    <x v="2"/>
    <x v="1"/>
    <x v="5"/>
    <x v="9"/>
    <n v="5"/>
    <d v="1899-12-30T00:02:00"/>
    <x v="3"/>
    <x v="9"/>
    <x v="6"/>
    <x v="0"/>
    <x v="10"/>
  </r>
  <r>
    <x v="1"/>
    <n v="17"/>
    <x v="4"/>
    <x v="0"/>
    <x v="2"/>
    <x v="5"/>
    <x v="9"/>
    <n v="4"/>
    <d v="1899-12-30T00:02:00"/>
    <x v="3"/>
    <x v="9"/>
    <x v="6"/>
    <x v="3"/>
    <x v="13"/>
  </r>
  <r>
    <x v="1"/>
    <n v="11"/>
    <x v="10"/>
    <x v="1"/>
    <x v="1"/>
    <x v="5"/>
    <x v="9"/>
    <n v="2"/>
    <d v="1899-12-30T00:02:00"/>
    <x v="3"/>
    <x v="9"/>
    <x v="7"/>
    <x v="1"/>
    <x v="6"/>
  </r>
  <r>
    <x v="1"/>
    <n v="22"/>
    <x v="10"/>
    <x v="0"/>
    <x v="3"/>
    <x v="5"/>
    <x v="9"/>
    <n v="2"/>
    <d v="1899-12-30T00:02:00"/>
    <x v="3"/>
    <x v="9"/>
    <x v="3"/>
    <x v="1"/>
    <x v="15"/>
  </r>
  <r>
    <x v="1"/>
    <n v="1"/>
    <x v="10"/>
    <x v="1"/>
    <x v="1"/>
    <x v="5"/>
    <x v="9"/>
    <n v="3"/>
    <d v="1899-12-30T00:02:00"/>
    <x v="3"/>
    <x v="9"/>
    <x v="0"/>
    <x v="0"/>
    <x v="7"/>
  </r>
  <r>
    <x v="1"/>
    <n v="5"/>
    <x v="0"/>
    <x v="2"/>
    <x v="0"/>
    <x v="5"/>
    <x v="9"/>
    <n v="2"/>
    <d v="1899-12-30T00:02:00"/>
    <x v="3"/>
    <x v="9"/>
    <x v="6"/>
    <x v="1"/>
    <x v="6"/>
  </r>
  <r>
    <x v="0"/>
    <n v="11"/>
    <x v="6"/>
    <x v="0"/>
    <x v="0"/>
    <x v="2"/>
    <x v="2"/>
    <n v="3"/>
    <d v="1899-12-30T00:02:10"/>
    <x v="0"/>
    <x v="7"/>
    <x v="6"/>
    <x v="0"/>
    <x v="10"/>
  </r>
  <r>
    <x v="0"/>
    <n v="28"/>
    <x v="11"/>
    <x v="4"/>
    <x v="2"/>
    <x v="2"/>
    <x v="2"/>
    <n v="1"/>
    <d v="1899-12-30T00:02:10"/>
    <x v="0"/>
    <x v="0"/>
    <x v="6"/>
    <x v="2"/>
    <x v="8"/>
  </r>
  <r>
    <x v="0"/>
    <n v="12"/>
    <x v="1"/>
    <x v="1"/>
    <x v="1"/>
    <x v="2"/>
    <x v="7"/>
    <n v="4"/>
    <d v="1899-12-30T00:02:10"/>
    <x v="1"/>
    <x v="3"/>
    <x v="3"/>
    <x v="1"/>
    <x v="6"/>
  </r>
  <r>
    <x v="0"/>
    <n v="30"/>
    <x v="2"/>
    <x v="5"/>
    <x v="2"/>
    <x v="2"/>
    <x v="2"/>
    <n v="5"/>
    <d v="1899-12-30T00:02:10"/>
    <x v="0"/>
    <x v="4"/>
    <x v="2"/>
    <x v="1"/>
    <x v="6"/>
  </r>
  <r>
    <x v="0"/>
    <n v="14"/>
    <x v="2"/>
    <x v="5"/>
    <x v="2"/>
    <x v="0"/>
    <x v="0"/>
    <n v="1"/>
    <d v="1899-12-30T00:02:10"/>
    <x v="0"/>
    <x v="5"/>
    <x v="1"/>
    <x v="1"/>
    <x v="2"/>
  </r>
  <r>
    <x v="0"/>
    <n v="26"/>
    <x v="2"/>
    <x v="4"/>
    <x v="1"/>
    <x v="3"/>
    <x v="5"/>
    <n v="2"/>
    <d v="1899-12-30T00:02:10"/>
    <x v="0"/>
    <x v="7"/>
    <x v="7"/>
    <x v="0"/>
    <x v="10"/>
  </r>
  <r>
    <x v="0"/>
    <n v="5"/>
    <x v="3"/>
    <x v="1"/>
    <x v="2"/>
    <x v="0"/>
    <x v="6"/>
    <n v="1"/>
    <d v="1899-12-30T00:02:10"/>
    <x v="1"/>
    <x v="4"/>
    <x v="5"/>
    <x v="0"/>
    <x v="10"/>
  </r>
  <r>
    <x v="0"/>
    <n v="29"/>
    <x v="3"/>
    <x v="1"/>
    <x v="1"/>
    <x v="1"/>
    <x v="3"/>
    <n v="3"/>
    <d v="1899-12-30T00:02:10"/>
    <x v="0"/>
    <x v="8"/>
    <x v="4"/>
    <x v="3"/>
    <x v="13"/>
  </r>
  <r>
    <x v="0"/>
    <n v="2"/>
    <x v="4"/>
    <x v="0"/>
    <x v="2"/>
    <x v="3"/>
    <x v="5"/>
    <n v="4"/>
    <d v="1899-12-30T00:02:10"/>
    <x v="2"/>
    <x v="5"/>
    <x v="4"/>
    <x v="1"/>
    <x v="6"/>
  </r>
  <r>
    <x v="0"/>
    <n v="25"/>
    <x v="4"/>
    <x v="0"/>
    <x v="0"/>
    <x v="4"/>
    <x v="4"/>
    <n v="4"/>
    <d v="1899-12-30T00:02:10"/>
    <x v="0"/>
    <x v="0"/>
    <x v="6"/>
    <x v="0"/>
    <x v="7"/>
  </r>
  <r>
    <x v="0"/>
    <n v="17"/>
    <x v="4"/>
    <x v="2"/>
    <x v="0"/>
    <x v="4"/>
    <x v="10"/>
    <n v="1"/>
    <d v="1899-12-30T00:02:10"/>
    <x v="0"/>
    <x v="8"/>
    <x v="7"/>
    <x v="3"/>
    <x v="4"/>
  </r>
  <r>
    <x v="0"/>
    <n v="11"/>
    <x v="6"/>
    <x v="0"/>
    <x v="0"/>
    <x v="2"/>
    <x v="2"/>
    <n v="3"/>
    <d v="1899-12-30T00:02:10"/>
    <x v="0"/>
    <x v="7"/>
    <x v="6"/>
    <x v="0"/>
    <x v="10"/>
  </r>
  <r>
    <x v="0"/>
    <n v="28"/>
    <x v="11"/>
    <x v="4"/>
    <x v="2"/>
    <x v="2"/>
    <x v="2"/>
    <n v="1"/>
    <d v="1899-12-30T00:02:10"/>
    <x v="0"/>
    <x v="0"/>
    <x v="6"/>
    <x v="2"/>
    <x v="8"/>
  </r>
  <r>
    <x v="0"/>
    <n v="12"/>
    <x v="1"/>
    <x v="1"/>
    <x v="1"/>
    <x v="2"/>
    <x v="7"/>
    <n v="4"/>
    <d v="1899-12-30T00:02:10"/>
    <x v="1"/>
    <x v="3"/>
    <x v="3"/>
    <x v="1"/>
    <x v="6"/>
  </r>
  <r>
    <x v="1"/>
    <n v="30"/>
    <x v="4"/>
    <x v="0"/>
    <x v="3"/>
    <x v="5"/>
    <x v="9"/>
    <n v="2"/>
    <d v="1899-12-30T00:02:10"/>
    <x v="3"/>
    <x v="9"/>
    <x v="3"/>
    <x v="3"/>
    <x v="4"/>
  </r>
  <r>
    <x v="1"/>
    <n v="11"/>
    <x v="4"/>
    <x v="3"/>
    <x v="1"/>
    <x v="5"/>
    <x v="9"/>
    <n v="3"/>
    <d v="1899-12-30T00:02:10"/>
    <x v="3"/>
    <x v="9"/>
    <x v="0"/>
    <x v="1"/>
    <x v="6"/>
  </r>
  <r>
    <x v="0"/>
    <n v="11"/>
    <x v="5"/>
    <x v="4"/>
    <x v="0"/>
    <x v="4"/>
    <x v="4"/>
    <n v="3"/>
    <d v="1899-12-30T00:02:12"/>
    <x v="0"/>
    <x v="5"/>
    <x v="0"/>
    <x v="3"/>
    <x v="4"/>
  </r>
  <r>
    <x v="0"/>
    <n v="15"/>
    <x v="5"/>
    <x v="2"/>
    <x v="2"/>
    <x v="2"/>
    <x v="2"/>
    <n v="1"/>
    <d v="1899-12-30T00:02:12"/>
    <x v="0"/>
    <x v="2"/>
    <x v="5"/>
    <x v="1"/>
    <x v="2"/>
  </r>
  <r>
    <x v="0"/>
    <n v="14"/>
    <x v="6"/>
    <x v="1"/>
    <x v="1"/>
    <x v="2"/>
    <x v="2"/>
    <n v="1"/>
    <d v="1899-12-30T00:02:12"/>
    <x v="0"/>
    <x v="5"/>
    <x v="2"/>
    <x v="2"/>
    <x v="11"/>
  </r>
  <r>
    <x v="0"/>
    <n v="11"/>
    <x v="6"/>
    <x v="0"/>
    <x v="2"/>
    <x v="0"/>
    <x v="0"/>
    <n v="1"/>
    <d v="1899-12-30T00:02:12"/>
    <x v="0"/>
    <x v="4"/>
    <x v="3"/>
    <x v="1"/>
    <x v="2"/>
  </r>
  <r>
    <x v="0"/>
    <n v="1"/>
    <x v="8"/>
    <x v="1"/>
    <x v="0"/>
    <x v="3"/>
    <x v="5"/>
    <n v="2"/>
    <d v="1899-12-30T00:02:12"/>
    <x v="2"/>
    <x v="2"/>
    <x v="1"/>
    <x v="0"/>
    <x v="7"/>
  </r>
  <r>
    <x v="0"/>
    <n v="7"/>
    <x v="8"/>
    <x v="1"/>
    <x v="2"/>
    <x v="1"/>
    <x v="3"/>
    <n v="1"/>
    <d v="1899-12-30T00:02:12"/>
    <x v="0"/>
    <x v="5"/>
    <x v="5"/>
    <x v="0"/>
    <x v="5"/>
  </r>
  <r>
    <x v="0"/>
    <n v="1"/>
    <x v="8"/>
    <x v="2"/>
    <x v="1"/>
    <x v="1"/>
    <x v="3"/>
    <n v="2"/>
    <d v="1899-12-30T00:02:12"/>
    <x v="0"/>
    <x v="0"/>
    <x v="7"/>
    <x v="1"/>
    <x v="6"/>
  </r>
  <r>
    <x v="0"/>
    <n v="6"/>
    <x v="11"/>
    <x v="4"/>
    <x v="2"/>
    <x v="2"/>
    <x v="7"/>
    <n v="1"/>
    <d v="1899-12-30T00:02:12"/>
    <x v="1"/>
    <x v="2"/>
    <x v="0"/>
    <x v="0"/>
    <x v="9"/>
  </r>
  <r>
    <x v="0"/>
    <n v="31"/>
    <x v="1"/>
    <x v="1"/>
    <x v="1"/>
    <x v="0"/>
    <x v="6"/>
    <n v="2"/>
    <d v="1899-12-30T00:02:12"/>
    <x v="1"/>
    <x v="0"/>
    <x v="2"/>
    <x v="1"/>
    <x v="6"/>
  </r>
  <r>
    <x v="0"/>
    <n v="12"/>
    <x v="1"/>
    <x v="1"/>
    <x v="2"/>
    <x v="2"/>
    <x v="8"/>
    <n v="4"/>
    <d v="1899-12-30T00:02:12"/>
    <x v="0"/>
    <x v="1"/>
    <x v="4"/>
    <x v="3"/>
    <x v="4"/>
  </r>
  <r>
    <x v="0"/>
    <n v="28"/>
    <x v="2"/>
    <x v="5"/>
    <x v="4"/>
    <x v="4"/>
    <x v="10"/>
    <n v="3"/>
    <d v="1899-12-30T00:02:12"/>
    <x v="0"/>
    <x v="7"/>
    <x v="4"/>
    <x v="1"/>
    <x v="15"/>
  </r>
  <r>
    <x v="0"/>
    <n v="2"/>
    <x v="2"/>
    <x v="0"/>
    <x v="3"/>
    <x v="2"/>
    <x v="8"/>
    <n v="2"/>
    <d v="1899-12-30T00:02:12"/>
    <x v="0"/>
    <x v="5"/>
    <x v="2"/>
    <x v="1"/>
    <x v="2"/>
  </r>
  <r>
    <x v="0"/>
    <n v="21"/>
    <x v="2"/>
    <x v="2"/>
    <x v="1"/>
    <x v="2"/>
    <x v="2"/>
    <n v="3"/>
    <d v="1899-12-30T00:02:12"/>
    <x v="0"/>
    <x v="0"/>
    <x v="2"/>
    <x v="2"/>
    <x v="8"/>
  </r>
  <r>
    <x v="0"/>
    <n v="30"/>
    <x v="2"/>
    <x v="1"/>
    <x v="0"/>
    <x v="3"/>
    <x v="3"/>
    <n v="1"/>
    <d v="1899-12-30T00:02:12"/>
    <x v="0"/>
    <x v="4"/>
    <x v="1"/>
    <x v="1"/>
    <x v="15"/>
  </r>
  <r>
    <x v="0"/>
    <n v="24"/>
    <x v="2"/>
    <x v="5"/>
    <x v="2"/>
    <x v="4"/>
    <x v="4"/>
    <n v="2"/>
    <d v="1899-12-30T00:02:12"/>
    <x v="0"/>
    <x v="0"/>
    <x v="3"/>
    <x v="3"/>
    <x v="4"/>
  </r>
  <r>
    <x v="0"/>
    <n v="24"/>
    <x v="2"/>
    <x v="3"/>
    <x v="1"/>
    <x v="1"/>
    <x v="3"/>
    <n v="2"/>
    <d v="1899-12-30T00:02:12"/>
    <x v="0"/>
    <x v="6"/>
    <x v="4"/>
    <x v="1"/>
    <x v="1"/>
  </r>
  <r>
    <x v="0"/>
    <n v="30"/>
    <x v="2"/>
    <x v="4"/>
    <x v="0"/>
    <x v="2"/>
    <x v="2"/>
    <n v="2"/>
    <d v="1899-12-30T00:02:12"/>
    <x v="0"/>
    <x v="5"/>
    <x v="0"/>
    <x v="2"/>
    <x v="11"/>
  </r>
  <r>
    <x v="0"/>
    <n v="22"/>
    <x v="2"/>
    <x v="4"/>
    <x v="0"/>
    <x v="1"/>
    <x v="2"/>
    <n v="2"/>
    <d v="1899-12-30T00:02:12"/>
    <x v="0"/>
    <x v="0"/>
    <x v="5"/>
    <x v="2"/>
    <x v="8"/>
  </r>
  <r>
    <x v="0"/>
    <n v="26"/>
    <x v="2"/>
    <x v="2"/>
    <x v="4"/>
    <x v="4"/>
    <x v="4"/>
    <n v="3"/>
    <d v="1899-12-30T00:02:12"/>
    <x v="0"/>
    <x v="7"/>
    <x v="6"/>
    <x v="1"/>
    <x v="6"/>
  </r>
  <r>
    <x v="0"/>
    <n v="29"/>
    <x v="3"/>
    <x v="2"/>
    <x v="2"/>
    <x v="0"/>
    <x v="6"/>
    <n v="4"/>
    <d v="1899-12-30T00:02:12"/>
    <x v="1"/>
    <x v="3"/>
    <x v="6"/>
    <x v="0"/>
    <x v="7"/>
  </r>
  <r>
    <x v="0"/>
    <n v="20"/>
    <x v="3"/>
    <x v="1"/>
    <x v="2"/>
    <x v="2"/>
    <x v="7"/>
    <n v="5"/>
    <d v="1899-12-30T00:02:12"/>
    <x v="1"/>
    <x v="0"/>
    <x v="7"/>
    <x v="0"/>
    <x v="5"/>
  </r>
  <r>
    <x v="0"/>
    <n v="4"/>
    <x v="3"/>
    <x v="2"/>
    <x v="0"/>
    <x v="4"/>
    <x v="5"/>
    <n v="2"/>
    <d v="1899-12-30T00:02:12"/>
    <x v="0"/>
    <x v="1"/>
    <x v="2"/>
    <x v="0"/>
    <x v="10"/>
  </r>
  <r>
    <x v="0"/>
    <n v="20"/>
    <x v="3"/>
    <x v="2"/>
    <x v="1"/>
    <x v="2"/>
    <x v="2"/>
    <n v="2"/>
    <d v="1899-12-30T00:02:12"/>
    <x v="0"/>
    <x v="0"/>
    <x v="2"/>
    <x v="3"/>
    <x v="13"/>
  </r>
  <r>
    <x v="0"/>
    <n v="22"/>
    <x v="3"/>
    <x v="4"/>
    <x v="2"/>
    <x v="0"/>
    <x v="0"/>
    <n v="1"/>
    <d v="1899-12-30T00:02:12"/>
    <x v="0"/>
    <x v="4"/>
    <x v="3"/>
    <x v="0"/>
    <x v="5"/>
  </r>
  <r>
    <x v="0"/>
    <n v="30"/>
    <x v="3"/>
    <x v="3"/>
    <x v="1"/>
    <x v="1"/>
    <x v="3"/>
    <n v="2"/>
    <d v="1899-12-30T00:02:12"/>
    <x v="0"/>
    <x v="7"/>
    <x v="6"/>
    <x v="1"/>
    <x v="1"/>
  </r>
  <r>
    <x v="0"/>
    <n v="3"/>
    <x v="3"/>
    <x v="0"/>
    <x v="0"/>
    <x v="1"/>
    <x v="3"/>
    <n v="2"/>
    <d v="1899-12-30T00:02:12"/>
    <x v="0"/>
    <x v="0"/>
    <x v="1"/>
    <x v="0"/>
    <x v="9"/>
  </r>
  <r>
    <x v="0"/>
    <n v="8"/>
    <x v="3"/>
    <x v="0"/>
    <x v="3"/>
    <x v="3"/>
    <x v="5"/>
    <n v="3"/>
    <d v="1899-12-30T00:02:12"/>
    <x v="0"/>
    <x v="2"/>
    <x v="6"/>
    <x v="2"/>
    <x v="8"/>
  </r>
  <r>
    <x v="0"/>
    <n v="23"/>
    <x v="3"/>
    <x v="0"/>
    <x v="2"/>
    <x v="1"/>
    <x v="3"/>
    <n v="1"/>
    <d v="1899-12-30T00:02:12"/>
    <x v="0"/>
    <x v="2"/>
    <x v="7"/>
    <x v="3"/>
    <x v="13"/>
  </r>
  <r>
    <x v="0"/>
    <n v="22"/>
    <x v="4"/>
    <x v="2"/>
    <x v="2"/>
    <x v="2"/>
    <x v="7"/>
    <n v="3"/>
    <d v="1899-12-30T00:02:12"/>
    <x v="1"/>
    <x v="8"/>
    <x v="1"/>
    <x v="0"/>
    <x v="9"/>
  </r>
  <r>
    <x v="0"/>
    <n v="3"/>
    <x v="4"/>
    <x v="2"/>
    <x v="1"/>
    <x v="0"/>
    <x v="6"/>
    <n v="3"/>
    <d v="1899-12-30T00:02:12"/>
    <x v="1"/>
    <x v="2"/>
    <x v="6"/>
    <x v="1"/>
    <x v="2"/>
  </r>
  <r>
    <x v="0"/>
    <n v="6"/>
    <x v="4"/>
    <x v="2"/>
    <x v="1"/>
    <x v="1"/>
    <x v="1"/>
    <n v="5"/>
    <d v="1899-12-30T00:02:12"/>
    <x v="0"/>
    <x v="6"/>
    <x v="2"/>
    <x v="3"/>
    <x v="13"/>
  </r>
  <r>
    <x v="0"/>
    <n v="22"/>
    <x v="4"/>
    <x v="2"/>
    <x v="2"/>
    <x v="4"/>
    <x v="4"/>
    <n v="2"/>
    <d v="1899-12-30T00:02:12"/>
    <x v="0"/>
    <x v="4"/>
    <x v="5"/>
    <x v="0"/>
    <x v="5"/>
  </r>
  <r>
    <x v="0"/>
    <n v="22"/>
    <x v="4"/>
    <x v="4"/>
    <x v="0"/>
    <x v="2"/>
    <x v="2"/>
    <n v="1"/>
    <d v="1899-12-30T00:02:12"/>
    <x v="0"/>
    <x v="8"/>
    <x v="3"/>
    <x v="0"/>
    <x v="9"/>
  </r>
  <r>
    <x v="0"/>
    <n v="11"/>
    <x v="4"/>
    <x v="1"/>
    <x v="2"/>
    <x v="1"/>
    <x v="3"/>
    <n v="1"/>
    <d v="1899-12-30T00:02:12"/>
    <x v="0"/>
    <x v="6"/>
    <x v="6"/>
    <x v="0"/>
    <x v="5"/>
  </r>
  <r>
    <x v="0"/>
    <n v="17"/>
    <x v="4"/>
    <x v="0"/>
    <x v="1"/>
    <x v="1"/>
    <x v="3"/>
    <n v="5"/>
    <d v="1899-12-30T00:02:12"/>
    <x v="0"/>
    <x v="4"/>
    <x v="6"/>
    <x v="1"/>
    <x v="1"/>
  </r>
  <r>
    <x v="0"/>
    <n v="1"/>
    <x v="4"/>
    <x v="1"/>
    <x v="2"/>
    <x v="3"/>
    <x v="5"/>
    <n v="1"/>
    <d v="1899-12-30T00:02:12"/>
    <x v="0"/>
    <x v="2"/>
    <x v="7"/>
    <x v="1"/>
    <x v="6"/>
  </r>
  <r>
    <x v="0"/>
    <n v="11"/>
    <x v="10"/>
    <x v="4"/>
    <x v="1"/>
    <x v="3"/>
    <x v="5"/>
    <n v="3"/>
    <d v="1899-12-30T00:02:12"/>
    <x v="2"/>
    <x v="8"/>
    <x v="3"/>
    <x v="2"/>
    <x v="11"/>
  </r>
  <r>
    <x v="0"/>
    <n v="25"/>
    <x v="10"/>
    <x v="4"/>
    <x v="2"/>
    <x v="2"/>
    <x v="2"/>
    <n v="2"/>
    <d v="1899-12-30T00:02:12"/>
    <x v="0"/>
    <x v="2"/>
    <x v="3"/>
    <x v="2"/>
    <x v="11"/>
  </r>
  <r>
    <x v="0"/>
    <n v="24"/>
    <x v="10"/>
    <x v="0"/>
    <x v="0"/>
    <x v="1"/>
    <x v="3"/>
    <n v="3"/>
    <d v="1899-12-30T00:02:12"/>
    <x v="0"/>
    <x v="0"/>
    <x v="5"/>
    <x v="3"/>
    <x v="13"/>
  </r>
  <r>
    <x v="0"/>
    <n v="31"/>
    <x v="10"/>
    <x v="0"/>
    <x v="1"/>
    <x v="2"/>
    <x v="2"/>
    <n v="2"/>
    <d v="1899-12-30T00:02:12"/>
    <x v="0"/>
    <x v="1"/>
    <x v="7"/>
    <x v="1"/>
    <x v="1"/>
  </r>
  <r>
    <x v="0"/>
    <n v="11"/>
    <x v="5"/>
    <x v="4"/>
    <x v="0"/>
    <x v="4"/>
    <x v="4"/>
    <n v="3"/>
    <d v="1899-12-30T00:02:12"/>
    <x v="0"/>
    <x v="5"/>
    <x v="0"/>
    <x v="3"/>
    <x v="4"/>
  </r>
  <r>
    <x v="0"/>
    <n v="15"/>
    <x v="5"/>
    <x v="2"/>
    <x v="2"/>
    <x v="2"/>
    <x v="2"/>
    <n v="1"/>
    <d v="1899-12-30T00:02:12"/>
    <x v="0"/>
    <x v="2"/>
    <x v="5"/>
    <x v="1"/>
    <x v="2"/>
  </r>
  <r>
    <x v="0"/>
    <n v="14"/>
    <x v="6"/>
    <x v="1"/>
    <x v="1"/>
    <x v="2"/>
    <x v="2"/>
    <n v="1"/>
    <d v="1899-12-30T00:02:12"/>
    <x v="0"/>
    <x v="5"/>
    <x v="2"/>
    <x v="2"/>
    <x v="11"/>
  </r>
  <r>
    <x v="0"/>
    <n v="11"/>
    <x v="6"/>
    <x v="0"/>
    <x v="2"/>
    <x v="0"/>
    <x v="0"/>
    <n v="1"/>
    <d v="1899-12-30T00:02:12"/>
    <x v="0"/>
    <x v="4"/>
    <x v="3"/>
    <x v="1"/>
    <x v="2"/>
  </r>
  <r>
    <x v="0"/>
    <n v="1"/>
    <x v="8"/>
    <x v="1"/>
    <x v="0"/>
    <x v="3"/>
    <x v="5"/>
    <n v="2"/>
    <d v="1899-12-30T00:02:12"/>
    <x v="2"/>
    <x v="2"/>
    <x v="1"/>
    <x v="0"/>
    <x v="7"/>
  </r>
  <r>
    <x v="0"/>
    <n v="7"/>
    <x v="8"/>
    <x v="1"/>
    <x v="2"/>
    <x v="1"/>
    <x v="3"/>
    <n v="1"/>
    <d v="1899-12-30T00:02:12"/>
    <x v="0"/>
    <x v="5"/>
    <x v="5"/>
    <x v="0"/>
    <x v="5"/>
  </r>
  <r>
    <x v="0"/>
    <n v="1"/>
    <x v="8"/>
    <x v="2"/>
    <x v="1"/>
    <x v="1"/>
    <x v="3"/>
    <n v="2"/>
    <d v="1899-12-30T00:02:12"/>
    <x v="0"/>
    <x v="0"/>
    <x v="7"/>
    <x v="1"/>
    <x v="6"/>
  </r>
  <r>
    <x v="0"/>
    <n v="6"/>
    <x v="11"/>
    <x v="4"/>
    <x v="2"/>
    <x v="2"/>
    <x v="7"/>
    <n v="1"/>
    <d v="1899-12-30T00:02:12"/>
    <x v="1"/>
    <x v="2"/>
    <x v="0"/>
    <x v="0"/>
    <x v="9"/>
  </r>
  <r>
    <x v="0"/>
    <n v="31"/>
    <x v="1"/>
    <x v="1"/>
    <x v="1"/>
    <x v="0"/>
    <x v="6"/>
    <n v="2"/>
    <d v="1899-12-30T00:02:12"/>
    <x v="1"/>
    <x v="0"/>
    <x v="2"/>
    <x v="1"/>
    <x v="6"/>
  </r>
  <r>
    <x v="1"/>
    <n v="14"/>
    <x v="7"/>
    <x v="3"/>
    <x v="2"/>
    <x v="5"/>
    <x v="9"/>
    <n v="4"/>
    <d v="1899-12-30T00:02:12"/>
    <x v="3"/>
    <x v="9"/>
    <x v="3"/>
    <x v="1"/>
    <x v="6"/>
  </r>
  <r>
    <x v="1"/>
    <n v="3"/>
    <x v="8"/>
    <x v="0"/>
    <x v="3"/>
    <x v="5"/>
    <x v="9"/>
    <n v="1"/>
    <d v="1899-12-30T00:02:12"/>
    <x v="3"/>
    <x v="9"/>
    <x v="7"/>
    <x v="1"/>
    <x v="1"/>
  </r>
  <r>
    <x v="1"/>
    <n v="8"/>
    <x v="9"/>
    <x v="0"/>
    <x v="3"/>
    <x v="5"/>
    <x v="9"/>
    <n v="2"/>
    <d v="1899-12-30T00:02:12"/>
    <x v="3"/>
    <x v="9"/>
    <x v="3"/>
    <x v="0"/>
    <x v="10"/>
  </r>
  <r>
    <x v="1"/>
    <n v="30"/>
    <x v="1"/>
    <x v="2"/>
    <x v="2"/>
    <x v="5"/>
    <x v="9"/>
    <n v="1"/>
    <d v="1899-12-30T00:02:12"/>
    <x v="3"/>
    <x v="9"/>
    <x v="5"/>
    <x v="0"/>
    <x v="7"/>
  </r>
  <r>
    <x v="1"/>
    <n v="27"/>
    <x v="2"/>
    <x v="0"/>
    <x v="2"/>
    <x v="5"/>
    <x v="9"/>
    <n v="3"/>
    <d v="1899-12-30T00:02:12"/>
    <x v="3"/>
    <x v="9"/>
    <x v="5"/>
    <x v="3"/>
    <x v="13"/>
  </r>
  <r>
    <x v="1"/>
    <n v="16"/>
    <x v="2"/>
    <x v="1"/>
    <x v="3"/>
    <x v="5"/>
    <x v="9"/>
    <n v="5"/>
    <d v="1899-12-30T00:02:12"/>
    <x v="3"/>
    <x v="9"/>
    <x v="1"/>
    <x v="0"/>
    <x v="10"/>
  </r>
  <r>
    <x v="1"/>
    <n v="9"/>
    <x v="3"/>
    <x v="1"/>
    <x v="1"/>
    <x v="5"/>
    <x v="9"/>
    <n v="5"/>
    <d v="1899-12-30T00:02:12"/>
    <x v="3"/>
    <x v="9"/>
    <x v="2"/>
    <x v="2"/>
    <x v="11"/>
  </r>
  <r>
    <x v="1"/>
    <n v="9"/>
    <x v="3"/>
    <x v="3"/>
    <x v="1"/>
    <x v="5"/>
    <x v="9"/>
    <n v="2"/>
    <d v="1899-12-30T00:02:12"/>
    <x v="3"/>
    <x v="9"/>
    <x v="2"/>
    <x v="0"/>
    <x v="7"/>
  </r>
  <r>
    <x v="1"/>
    <n v="29"/>
    <x v="3"/>
    <x v="0"/>
    <x v="0"/>
    <x v="5"/>
    <x v="9"/>
    <n v="4"/>
    <d v="1899-12-30T00:02:12"/>
    <x v="3"/>
    <x v="9"/>
    <x v="5"/>
    <x v="0"/>
    <x v="5"/>
  </r>
  <r>
    <x v="1"/>
    <n v="29"/>
    <x v="3"/>
    <x v="5"/>
    <x v="2"/>
    <x v="5"/>
    <x v="9"/>
    <n v="2"/>
    <d v="1899-12-30T00:02:12"/>
    <x v="3"/>
    <x v="9"/>
    <x v="5"/>
    <x v="0"/>
    <x v="12"/>
  </r>
  <r>
    <x v="1"/>
    <n v="21"/>
    <x v="4"/>
    <x v="4"/>
    <x v="2"/>
    <x v="5"/>
    <x v="9"/>
    <n v="2"/>
    <d v="1899-12-30T00:02:12"/>
    <x v="3"/>
    <x v="9"/>
    <x v="5"/>
    <x v="2"/>
    <x v="8"/>
  </r>
  <r>
    <x v="1"/>
    <n v="21"/>
    <x v="10"/>
    <x v="0"/>
    <x v="2"/>
    <x v="5"/>
    <x v="9"/>
    <n v="1"/>
    <d v="1899-12-30T00:02:12"/>
    <x v="3"/>
    <x v="9"/>
    <x v="5"/>
    <x v="0"/>
    <x v="7"/>
  </r>
  <r>
    <x v="1"/>
    <n v="14"/>
    <x v="7"/>
    <x v="3"/>
    <x v="2"/>
    <x v="5"/>
    <x v="9"/>
    <n v="4"/>
    <d v="1899-12-30T00:02:12"/>
    <x v="3"/>
    <x v="9"/>
    <x v="3"/>
    <x v="1"/>
    <x v="6"/>
  </r>
  <r>
    <x v="1"/>
    <n v="3"/>
    <x v="8"/>
    <x v="0"/>
    <x v="3"/>
    <x v="5"/>
    <x v="9"/>
    <n v="1"/>
    <d v="1899-12-30T00:02:12"/>
    <x v="3"/>
    <x v="9"/>
    <x v="7"/>
    <x v="1"/>
    <x v="1"/>
  </r>
  <r>
    <x v="1"/>
    <n v="8"/>
    <x v="9"/>
    <x v="0"/>
    <x v="3"/>
    <x v="5"/>
    <x v="9"/>
    <n v="2"/>
    <d v="1899-12-30T00:02:12"/>
    <x v="3"/>
    <x v="9"/>
    <x v="3"/>
    <x v="0"/>
    <x v="10"/>
  </r>
  <r>
    <x v="0"/>
    <n v="11"/>
    <x v="5"/>
    <x v="3"/>
    <x v="4"/>
    <x v="1"/>
    <x v="3"/>
    <n v="2"/>
    <d v="1899-12-30T00:02:18"/>
    <x v="0"/>
    <x v="0"/>
    <x v="7"/>
    <x v="2"/>
    <x v="8"/>
  </r>
  <r>
    <x v="0"/>
    <n v="30"/>
    <x v="2"/>
    <x v="4"/>
    <x v="2"/>
    <x v="4"/>
    <x v="4"/>
    <n v="2"/>
    <d v="1899-12-30T00:02:18"/>
    <x v="0"/>
    <x v="4"/>
    <x v="2"/>
    <x v="1"/>
    <x v="2"/>
  </r>
  <r>
    <x v="0"/>
    <n v="1"/>
    <x v="3"/>
    <x v="4"/>
    <x v="2"/>
    <x v="3"/>
    <x v="1"/>
    <n v="2"/>
    <d v="1899-12-30T00:02:18"/>
    <x v="2"/>
    <x v="3"/>
    <x v="7"/>
    <x v="0"/>
    <x v="10"/>
  </r>
  <r>
    <x v="0"/>
    <n v="28"/>
    <x v="3"/>
    <x v="4"/>
    <x v="2"/>
    <x v="2"/>
    <x v="2"/>
    <n v="1"/>
    <d v="1899-12-30T00:02:18"/>
    <x v="0"/>
    <x v="8"/>
    <x v="2"/>
    <x v="0"/>
    <x v="9"/>
  </r>
  <r>
    <x v="0"/>
    <n v="4"/>
    <x v="4"/>
    <x v="0"/>
    <x v="2"/>
    <x v="2"/>
    <x v="2"/>
    <n v="5"/>
    <d v="1899-12-30T00:02:18"/>
    <x v="0"/>
    <x v="5"/>
    <x v="7"/>
    <x v="0"/>
    <x v="0"/>
  </r>
  <r>
    <x v="0"/>
    <n v="19"/>
    <x v="4"/>
    <x v="4"/>
    <x v="2"/>
    <x v="4"/>
    <x v="10"/>
    <n v="1"/>
    <d v="1899-12-30T00:02:18"/>
    <x v="0"/>
    <x v="4"/>
    <x v="3"/>
    <x v="1"/>
    <x v="6"/>
  </r>
  <r>
    <x v="0"/>
    <n v="8"/>
    <x v="4"/>
    <x v="0"/>
    <x v="0"/>
    <x v="3"/>
    <x v="5"/>
    <n v="1"/>
    <d v="1899-12-30T00:02:18"/>
    <x v="0"/>
    <x v="7"/>
    <x v="6"/>
    <x v="3"/>
    <x v="4"/>
  </r>
  <r>
    <x v="0"/>
    <n v="13"/>
    <x v="10"/>
    <x v="2"/>
    <x v="2"/>
    <x v="0"/>
    <x v="6"/>
    <n v="3"/>
    <d v="1899-12-30T00:02:18"/>
    <x v="1"/>
    <x v="0"/>
    <x v="1"/>
    <x v="3"/>
    <x v="4"/>
  </r>
  <r>
    <x v="0"/>
    <n v="16"/>
    <x v="10"/>
    <x v="0"/>
    <x v="0"/>
    <x v="1"/>
    <x v="3"/>
    <n v="3"/>
    <d v="1899-12-30T00:02:18"/>
    <x v="0"/>
    <x v="8"/>
    <x v="4"/>
    <x v="0"/>
    <x v="0"/>
  </r>
  <r>
    <x v="0"/>
    <n v="11"/>
    <x v="5"/>
    <x v="3"/>
    <x v="4"/>
    <x v="1"/>
    <x v="3"/>
    <n v="2"/>
    <d v="1899-12-30T00:02:18"/>
    <x v="0"/>
    <x v="0"/>
    <x v="7"/>
    <x v="2"/>
    <x v="8"/>
  </r>
  <r>
    <x v="1"/>
    <n v="11"/>
    <x v="5"/>
    <x v="5"/>
    <x v="2"/>
    <x v="5"/>
    <x v="9"/>
    <n v="4"/>
    <d v="1899-12-30T00:02:18"/>
    <x v="3"/>
    <x v="9"/>
    <x v="3"/>
    <x v="0"/>
    <x v="10"/>
  </r>
  <r>
    <x v="1"/>
    <n v="12"/>
    <x v="7"/>
    <x v="0"/>
    <x v="4"/>
    <x v="5"/>
    <x v="9"/>
    <n v="4"/>
    <d v="1899-12-30T00:02:18"/>
    <x v="3"/>
    <x v="9"/>
    <x v="0"/>
    <x v="1"/>
    <x v="6"/>
  </r>
  <r>
    <x v="1"/>
    <n v="30"/>
    <x v="8"/>
    <x v="1"/>
    <x v="2"/>
    <x v="5"/>
    <x v="9"/>
    <n v="3"/>
    <d v="1899-12-30T00:02:18"/>
    <x v="3"/>
    <x v="9"/>
    <x v="5"/>
    <x v="2"/>
    <x v="11"/>
  </r>
  <r>
    <x v="1"/>
    <n v="6"/>
    <x v="10"/>
    <x v="1"/>
    <x v="2"/>
    <x v="5"/>
    <x v="9"/>
    <n v="2"/>
    <d v="1899-12-30T00:02:18"/>
    <x v="3"/>
    <x v="9"/>
    <x v="6"/>
    <x v="1"/>
    <x v="14"/>
  </r>
  <r>
    <x v="1"/>
    <n v="11"/>
    <x v="5"/>
    <x v="5"/>
    <x v="2"/>
    <x v="5"/>
    <x v="9"/>
    <n v="4"/>
    <d v="1899-12-30T00:02:18"/>
    <x v="3"/>
    <x v="9"/>
    <x v="3"/>
    <x v="0"/>
    <x v="10"/>
  </r>
  <r>
    <x v="1"/>
    <n v="12"/>
    <x v="7"/>
    <x v="0"/>
    <x v="4"/>
    <x v="5"/>
    <x v="9"/>
    <n v="4"/>
    <d v="1899-12-30T00:02:18"/>
    <x v="3"/>
    <x v="9"/>
    <x v="0"/>
    <x v="1"/>
    <x v="6"/>
  </r>
  <r>
    <x v="1"/>
    <n v="30"/>
    <x v="8"/>
    <x v="1"/>
    <x v="2"/>
    <x v="5"/>
    <x v="9"/>
    <n v="3"/>
    <d v="1899-12-30T00:02:18"/>
    <x v="3"/>
    <x v="9"/>
    <x v="5"/>
    <x v="2"/>
    <x v="11"/>
  </r>
  <r>
    <x v="0"/>
    <n v="15"/>
    <x v="5"/>
    <x v="3"/>
    <x v="2"/>
    <x v="3"/>
    <x v="5"/>
    <n v="3"/>
    <d v="1899-12-30T00:02:25"/>
    <x v="2"/>
    <x v="3"/>
    <x v="7"/>
    <x v="0"/>
    <x v="5"/>
  </r>
  <r>
    <x v="0"/>
    <n v="1"/>
    <x v="8"/>
    <x v="3"/>
    <x v="2"/>
    <x v="2"/>
    <x v="7"/>
    <n v="2"/>
    <d v="1899-12-30T00:02:25"/>
    <x v="1"/>
    <x v="1"/>
    <x v="2"/>
    <x v="2"/>
    <x v="3"/>
  </r>
  <r>
    <x v="0"/>
    <n v="1"/>
    <x v="8"/>
    <x v="2"/>
    <x v="1"/>
    <x v="2"/>
    <x v="2"/>
    <n v="3"/>
    <d v="1899-12-30T00:02:25"/>
    <x v="0"/>
    <x v="2"/>
    <x v="6"/>
    <x v="0"/>
    <x v="7"/>
  </r>
  <r>
    <x v="0"/>
    <n v="20"/>
    <x v="8"/>
    <x v="2"/>
    <x v="3"/>
    <x v="1"/>
    <x v="3"/>
    <n v="2"/>
    <d v="1899-12-30T00:02:25"/>
    <x v="0"/>
    <x v="4"/>
    <x v="7"/>
    <x v="0"/>
    <x v="5"/>
  </r>
  <r>
    <x v="0"/>
    <n v="10"/>
    <x v="2"/>
    <x v="2"/>
    <x v="2"/>
    <x v="0"/>
    <x v="6"/>
    <n v="3"/>
    <d v="1899-12-30T00:02:25"/>
    <x v="1"/>
    <x v="7"/>
    <x v="1"/>
    <x v="1"/>
    <x v="6"/>
  </r>
  <r>
    <x v="0"/>
    <n v="14"/>
    <x v="2"/>
    <x v="3"/>
    <x v="0"/>
    <x v="1"/>
    <x v="1"/>
    <n v="2"/>
    <d v="1899-12-30T00:02:25"/>
    <x v="0"/>
    <x v="2"/>
    <x v="3"/>
    <x v="0"/>
    <x v="12"/>
  </r>
  <r>
    <x v="0"/>
    <n v="1"/>
    <x v="3"/>
    <x v="2"/>
    <x v="1"/>
    <x v="0"/>
    <x v="6"/>
    <n v="1"/>
    <d v="1899-12-30T00:02:25"/>
    <x v="1"/>
    <x v="4"/>
    <x v="2"/>
    <x v="1"/>
    <x v="14"/>
  </r>
  <r>
    <x v="0"/>
    <n v="11"/>
    <x v="3"/>
    <x v="0"/>
    <x v="1"/>
    <x v="4"/>
    <x v="10"/>
    <n v="1"/>
    <d v="1899-12-30T00:02:25"/>
    <x v="0"/>
    <x v="0"/>
    <x v="2"/>
    <x v="0"/>
    <x v="12"/>
  </r>
  <r>
    <x v="0"/>
    <n v="15"/>
    <x v="3"/>
    <x v="0"/>
    <x v="2"/>
    <x v="2"/>
    <x v="8"/>
    <n v="4"/>
    <d v="1899-12-30T00:02:25"/>
    <x v="0"/>
    <x v="5"/>
    <x v="7"/>
    <x v="3"/>
    <x v="13"/>
  </r>
  <r>
    <x v="0"/>
    <n v="29"/>
    <x v="3"/>
    <x v="0"/>
    <x v="2"/>
    <x v="1"/>
    <x v="3"/>
    <n v="1"/>
    <d v="1899-12-30T00:02:25"/>
    <x v="0"/>
    <x v="4"/>
    <x v="0"/>
    <x v="0"/>
    <x v="12"/>
  </r>
  <r>
    <x v="0"/>
    <n v="8"/>
    <x v="3"/>
    <x v="2"/>
    <x v="2"/>
    <x v="2"/>
    <x v="2"/>
    <n v="5"/>
    <d v="1899-12-30T00:02:25"/>
    <x v="0"/>
    <x v="6"/>
    <x v="1"/>
    <x v="1"/>
    <x v="6"/>
  </r>
  <r>
    <x v="0"/>
    <n v="8"/>
    <x v="3"/>
    <x v="3"/>
    <x v="0"/>
    <x v="4"/>
    <x v="4"/>
    <n v="3"/>
    <d v="1899-12-30T00:02:25"/>
    <x v="0"/>
    <x v="4"/>
    <x v="6"/>
    <x v="1"/>
    <x v="6"/>
  </r>
  <r>
    <x v="0"/>
    <n v="10"/>
    <x v="4"/>
    <x v="3"/>
    <x v="1"/>
    <x v="0"/>
    <x v="0"/>
    <n v="6"/>
    <d v="1899-12-30T00:02:25"/>
    <x v="0"/>
    <x v="0"/>
    <x v="5"/>
    <x v="2"/>
    <x v="11"/>
  </r>
  <r>
    <x v="0"/>
    <n v="11"/>
    <x v="4"/>
    <x v="1"/>
    <x v="1"/>
    <x v="3"/>
    <x v="5"/>
    <n v="2"/>
    <d v="1899-12-30T00:02:25"/>
    <x v="0"/>
    <x v="5"/>
    <x v="3"/>
    <x v="1"/>
    <x v="2"/>
  </r>
  <r>
    <x v="0"/>
    <n v="22"/>
    <x v="4"/>
    <x v="5"/>
    <x v="0"/>
    <x v="2"/>
    <x v="2"/>
    <n v="2"/>
    <d v="1899-12-30T00:02:25"/>
    <x v="0"/>
    <x v="7"/>
    <x v="3"/>
    <x v="1"/>
    <x v="1"/>
  </r>
  <r>
    <x v="0"/>
    <n v="18"/>
    <x v="4"/>
    <x v="2"/>
    <x v="4"/>
    <x v="4"/>
    <x v="4"/>
    <n v="4"/>
    <d v="1899-12-30T00:02:25"/>
    <x v="0"/>
    <x v="0"/>
    <x v="5"/>
    <x v="2"/>
    <x v="8"/>
  </r>
  <r>
    <x v="0"/>
    <n v="15"/>
    <x v="5"/>
    <x v="3"/>
    <x v="2"/>
    <x v="3"/>
    <x v="5"/>
    <n v="3"/>
    <d v="1899-12-30T00:02:25"/>
    <x v="2"/>
    <x v="3"/>
    <x v="7"/>
    <x v="0"/>
    <x v="5"/>
  </r>
  <r>
    <x v="0"/>
    <n v="1"/>
    <x v="8"/>
    <x v="3"/>
    <x v="2"/>
    <x v="2"/>
    <x v="7"/>
    <n v="2"/>
    <d v="1899-12-30T00:02:25"/>
    <x v="1"/>
    <x v="1"/>
    <x v="2"/>
    <x v="2"/>
    <x v="3"/>
  </r>
  <r>
    <x v="0"/>
    <n v="1"/>
    <x v="8"/>
    <x v="2"/>
    <x v="1"/>
    <x v="2"/>
    <x v="2"/>
    <n v="3"/>
    <d v="1899-12-30T00:02:25"/>
    <x v="0"/>
    <x v="2"/>
    <x v="6"/>
    <x v="0"/>
    <x v="7"/>
  </r>
  <r>
    <x v="0"/>
    <n v="20"/>
    <x v="8"/>
    <x v="2"/>
    <x v="3"/>
    <x v="1"/>
    <x v="3"/>
    <n v="2"/>
    <d v="1899-12-30T00:02:25"/>
    <x v="0"/>
    <x v="4"/>
    <x v="7"/>
    <x v="0"/>
    <x v="5"/>
  </r>
  <r>
    <x v="1"/>
    <n v="12"/>
    <x v="8"/>
    <x v="0"/>
    <x v="1"/>
    <x v="5"/>
    <x v="9"/>
    <n v="2"/>
    <d v="1899-12-30T00:02:25"/>
    <x v="3"/>
    <x v="9"/>
    <x v="5"/>
    <x v="3"/>
    <x v="13"/>
  </r>
  <r>
    <x v="1"/>
    <n v="14"/>
    <x v="9"/>
    <x v="0"/>
    <x v="2"/>
    <x v="5"/>
    <x v="9"/>
    <n v="1"/>
    <d v="1899-12-30T00:02:25"/>
    <x v="3"/>
    <x v="9"/>
    <x v="7"/>
    <x v="1"/>
    <x v="2"/>
  </r>
  <r>
    <x v="1"/>
    <n v="15"/>
    <x v="1"/>
    <x v="0"/>
    <x v="1"/>
    <x v="5"/>
    <x v="9"/>
    <n v="2"/>
    <d v="1899-12-30T00:02:25"/>
    <x v="3"/>
    <x v="9"/>
    <x v="4"/>
    <x v="0"/>
    <x v="9"/>
  </r>
  <r>
    <x v="1"/>
    <n v="20"/>
    <x v="2"/>
    <x v="4"/>
    <x v="1"/>
    <x v="5"/>
    <x v="9"/>
    <n v="1"/>
    <d v="1899-12-30T00:02:25"/>
    <x v="3"/>
    <x v="9"/>
    <x v="1"/>
    <x v="2"/>
    <x v="8"/>
  </r>
  <r>
    <x v="1"/>
    <n v="2"/>
    <x v="3"/>
    <x v="0"/>
    <x v="1"/>
    <x v="5"/>
    <x v="9"/>
    <n v="2"/>
    <d v="1899-12-30T00:02:25"/>
    <x v="3"/>
    <x v="9"/>
    <x v="2"/>
    <x v="1"/>
    <x v="15"/>
  </r>
  <r>
    <x v="1"/>
    <n v="21"/>
    <x v="3"/>
    <x v="2"/>
    <x v="2"/>
    <x v="5"/>
    <x v="9"/>
    <n v="3"/>
    <d v="1899-12-30T00:02:25"/>
    <x v="3"/>
    <x v="9"/>
    <x v="2"/>
    <x v="0"/>
    <x v="9"/>
  </r>
  <r>
    <x v="1"/>
    <n v="23"/>
    <x v="3"/>
    <x v="4"/>
    <x v="2"/>
    <x v="5"/>
    <x v="9"/>
    <n v="3"/>
    <d v="1899-12-30T00:02:25"/>
    <x v="3"/>
    <x v="9"/>
    <x v="6"/>
    <x v="3"/>
    <x v="13"/>
  </r>
  <r>
    <x v="1"/>
    <n v="14"/>
    <x v="4"/>
    <x v="0"/>
    <x v="2"/>
    <x v="5"/>
    <x v="9"/>
    <n v="2"/>
    <d v="1899-12-30T00:02:25"/>
    <x v="3"/>
    <x v="9"/>
    <x v="5"/>
    <x v="1"/>
    <x v="6"/>
  </r>
  <r>
    <x v="1"/>
    <n v="16"/>
    <x v="4"/>
    <x v="3"/>
    <x v="2"/>
    <x v="5"/>
    <x v="9"/>
    <n v="3"/>
    <d v="1899-12-30T00:02:25"/>
    <x v="3"/>
    <x v="9"/>
    <x v="5"/>
    <x v="2"/>
    <x v="11"/>
  </r>
  <r>
    <x v="1"/>
    <n v="12"/>
    <x v="8"/>
    <x v="0"/>
    <x v="1"/>
    <x v="5"/>
    <x v="9"/>
    <n v="2"/>
    <d v="1899-12-30T00:02:25"/>
    <x v="3"/>
    <x v="9"/>
    <x v="5"/>
    <x v="3"/>
    <x v="13"/>
  </r>
  <r>
    <x v="1"/>
    <n v="14"/>
    <x v="9"/>
    <x v="0"/>
    <x v="2"/>
    <x v="5"/>
    <x v="9"/>
    <n v="1"/>
    <d v="1899-12-30T00:02:25"/>
    <x v="3"/>
    <x v="9"/>
    <x v="7"/>
    <x v="1"/>
    <x v="2"/>
  </r>
  <r>
    <x v="0"/>
    <n v="11"/>
    <x v="5"/>
    <x v="3"/>
    <x v="2"/>
    <x v="4"/>
    <x v="5"/>
    <n v="1"/>
    <d v="1899-12-30T00:02:30"/>
    <x v="0"/>
    <x v="2"/>
    <x v="6"/>
    <x v="2"/>
    <x v="8"/>
  </r>
  <r>
    <x v="0"/>
    <n v="14"/>
    <x v="6"/>
    <x v="4"/>
    <x v="2"/>
    <x v="2"/>
    <x v="8"/>
    <n v="7"/>
    <d v="1899-12-30T00:02:30"/>
    <x v="0"/>
    <x v="2"/>
    <x v="5"/>
    <x v="0"/>
    <x v="7"/>
  </r>
  <r>
    <x v="0"/>
    <n v="10"/>
    <x v="11"/>
    <x v="2"/>
    <x v="1"/>
    <x v="0"/>
    <x v="0"/>
    <n v="1"/>
    <d v="1899-12-30T00:02:30"/>
    <x v="0"/>
    <x v="5"/>
    <x v="2"/>
    <x v="0"/>
    <x v="7"/>
  </r>
  <r>
    <x v="0"/>
    <n v="12"/>
    <x v="11"/>
    <x v="1"/>
    <x v="1"/>
    <x v="4"/>
    <x v="4"/>
    <n v="2"/>
    <d v="1899-12-30T00:02:30"/>
    <x v="0"/>
    <x v="0"/>
    <x v="0"/>
    <x v="2"/>
    <x v="11"/>
  </r>
  <r>
    <x v="0"/>
    <n v="22"/>
    <x v="2"/>
    <x v="2"/>
    <x v="2"/>
    <x v="0"/>
    <x v="6"/>
    <n v="2"/>
    <d v="1899-12-30T00:02:30"/>
    <x v="1"/>
    <x v="4"/>
    <x v="7"/>
    <x v="3"/>
    <x v="13"/>
  </r>
  <r>
    <x v="0"/>
    <n v="27"/>
    <x v="2"/>
    <x v="0"/>
    <x v="2"/>
    <x v="4"/>
    <x v="10"/>
    <n v="3"/>
    <d v="1899-12-30T00:02:30"/>
    <x v="0"/>
    <x v="4"/>
    <x v="5"/>
    <x v="1"/>
    <x v="6"/>
  </r>
  <r>
    <x v="0"/>
    <n v="21"/>
    <x v="3"/>
    <x v="3"/>
    <x v="0"/>
    <x v="2"/>
    <x v="7"/>
    <n v="3"/>
    <d v="1899-12-30T00:02:30"/>
    <x v="1"/>
    <x v="3"/>
    <x v="2"/>
    <x v="2"/>
    <x v="8"/>
  </r>
  <r>
    <x v="0"/>
    <n v="24"/>
    <x v="3"/>
    <x v="0"/>
    <x v="1"/>
    <x v="3"/>
    <x v="5"/>
    <n v="2"/>
    <d v="1899-12-30T00:02:30"/>
    <x v="2"/>
    <x v="5"/>
    <x v="2"/>
    <x v="2"/>
    <x v="8"/>
  </r>
  <r>
    <x v="0"/>
    <n v="5"/>
    <x v="3"/>
    <x v="0"/>
    <x v="0"/>
    <x v="3"/>
    <x v="1"/>
    <n v="4"/>
    <d v="1899-12-30T00:02:30"/>
    <x v="2"/>
    <x v="0"/>
    <x v="4"/>
    <x v="1"/>
    <x v="1"/>
  </r>
  <r>
    <x v="0"/>
    <n v="1"/>
    <x v="3"/>
    <x v="2"/>
    <x v="1"/>
    <x v="2"/>
    <x v="2"/>
    <n v="1"/>
    <d v="1899-12-30T00:02:30"/>
    <x v="0"/>
    <x v="2"/>
    <x v="2"/>
    <x v="1"/>
    <x v="2"/>
  </r>
  <r>
    <x v="0"/>
    <n v="8"/>
    <x v="3"/>
    <x v="3"/>
    <x v="2"/>
    <x v="1"/>
    <x v="3"/>
    <n v="1"/>
    <d v="1899-12-30T00:02:30"/>
    <x v="0"/>
    <x v="4"/>
    <x v="3"/>
    <x v="1"/>
    <x v="1"/>
  </r>
  <r>
    <x v="0"/>
    <n v="28"/>
    <x v="3"/>
    <x v="2"/>
    <x v="2"/>
    <x v="1"/>
    <x v="3"/>
    <n v="2"/>
    <d v="1899-12-30T00:02:30"/>
    <x v="0"/>
    <x v="6"/>
    <x v="3"/>
    <x v="0"/>
    <x v="7"/>
  </r>
  <r>
    <x v="0"/>
    <n v="7"/>
    <x v="3"/>
    <x v="3"/>
    <x v="4"/>
    <x v="2"/>
    <x v="2"/>
    <n v="1"/>
    <d v="1899-12-30T00:02:30"/>
    <x v="0"/>
    <x v="3"/>
    <x v="6"/>
    <x v="1"/>
    <x v="2"/>
  </r>
  <r>
    <x v="0"/>
    <n v="30"/>
    <x v="4"/>
    <x v="2"/>
    <x v="0"/>
    <x v="1"/>
    <x v="3"/>
    <n v="1"/>
    <d v="1899-12-30T00:02:30"/>
    <x v="0"/>
    <x v="2"/>
    <x v="5"/>
    <x v="2"/>
    <x v="8"/>
  </r>
  <r>
    <x v="0"/>
    <n v="1"/>
    <x v="4"/>
    <x v="1"/>
    <x v="2"/>
    <x v="3"/>
    <x v="5"/>
    <n v="3"/>
    <d v="1899-12-30T00:02:30"/>
    <x v="0"/>
    <x v="7"/>
    <x v="1"/>
    <x v="3"/>
    <x v="4"/>
  </r>
  <r>
    <x v="0"/>
    <n v="5"/>
    <x v="4"/>
    <x v="3"/>
    <x v="0"/>
    <x v="2"/>
    <x v="2"/>
    <n v="3"/>
    <d v="1899-12-30T00:02:30"/>
    <x v="0"/>
    <x v="0"/>
    <x v="7"/>
    <x v="0"/>
    <x v="7"/>
  </r>
  <r>
    <x v="0"/>
    <n v="1"/>
    <x v="10"/>
    <x v="2"/>
    <x v="1"/>
    <x v="2"/>
    <x v="2"/>
    <n v="4"/>
    <d v="1899-12-30T00:02:30"/>
    <x v="0"/>
    <x v="0"/>
    <x v="0"/>
    <x v="3"/>
    <x v="13"/>
  </r>
  <r>
    <x v="0"/>
    <n v="2"/>
    <x v="10"/>
    <x v="0"/>
    <x v="2"/>
    <x v="2"/>
    <x v="2"/>
    <n v="1"/>
    <d v="1899-12-30T00:02:30"/>
    <x v="0"/>
    <x v="8"/>
    <x v="7"/>
    <x v="3"/>
    <x v="13"/>
  </r>
  <r>
    <x v="0"/>
    <n v="11"/>
    <x v="5"/>
    <x v="3"/>
    <x v="2"/>
    <x v="4"/>
    <x v="5"/>
    <n v="1"/>
    <d v="1899-12-30T00:02:30"/>
    <x v="0"/>
    <x v="2"/>
    <x v="6"/>
    <x v="2"/>
    <x v="8"/>
  </r>
  <r>
    <x v="0"/>
    <n v="14"/>
    <x v="6"/>
    <x v="4"/>
    <x v="2"/>
    <x v="2"/>
    <x v="8"/>
    <n v="7"/>
    <d v="1899-12-30T00:02:30"/>
    <x v="0"/>
    <x v="2"/>
    <x v="5"/>
    <x v="0"/>
    <x v="7"/>
  </r>
  <r>
    <x v="0"/>
    <n v="10"/>
    <x v="11"/>
    <x v="2"/>
    <x v="1"/>
    <x v="0"/>
    <x v="0"/>
    <n v="1"/>
    <d v="1899-12-30T00:02:30"/>
    <x v="0"/>
    <x v="5"/>
    <x v="2"/>
    <x v="0"/>
    <x v="7"/>
  </r>
  <r>
    <x v="0"/>
    <n v="12"/>
    <x v="11"/>
    <x v="1"/>
    <x v="1"/>
    <x v="4"/>
    <x v="4"/>
    <n v="2"/>
    <d v="1899-12-30T00:02:30"/>
    <x v="0"/>
    <x v="0"/>
    <x v="0"/>
    <x v="2"/>
    <x v="11"/>
  </r>
  <r>
    <x v="1"/>
    <n v="11"/>
    <x v="8"/>
    <x v="0"/>
    <x v="1"/>
    <x v="5"/>
    <x v="9"/>
    <n v="2"/>
    <d v="1899-12-30T00:02:30"/>
    <x v="3"/>
    <x v="9"/>
    <x v="6"/>
    <x v="3"/>
    <x v="13"/>
  </r>
  <r>
    <x v="1"/>
    <n v="27"/>
    <x v="8"/>
    <x v="3"/>
    <x v="2"/>
    <x v="5"/>
    <x v="9"/>
    <n v="3"/>
    <d v="1899-12-30T00:02:30"/>
    <x v="3"/>
    <x v="9"/>
    <x v="2"/>
    <x v="0"/>
    <x v="5"/>
  </r>
  <r>
    <x v="1"/>
    <n v="20"/>
    <x v="2"/>
    <x v="0"/>
    <x v="1"/>
    <x v="5"/>
    <x v="9"/>
    <n v="2"/>
    <d v="1899-12-30T00:02:30"/>
    <x v="3"/>
    <x v="9"/>
    <x v="5"/>
    <x v="1"/>
    <x v="1"/>
  </r>
  <r>
    <x v="1"/>
    <n v="1"/>
    <x v="3"/>
    <x v="2"/>
    <x v="1"/>
    <x v="5"/>
    <x v="9"/>
    <n v="4"/>
    <d v="1899-12-30T00:02:30"/>
    <x v="3"/>
    <x v="9"/>
    <x v="6"/>
    <x v="0"/>
    <x v="7"/>
  </r>
  <r>
    <x v="1"/>
    <n v="1"/>
    <x v="4"/>
    <x v="0"/>
    <x v="2"/>
    <x v="5"/>
    <x v="9"/>
    <n v="4"/>
    <d v="1899-12-30T00:02:30"/>
    <x v="3"/>
    <x v="9"/>
    <x v="3"/>
    <x v="1"/>
    <x v="2"/>
  </r>
  <r>
    <x v="1"/>
    <n v="25"/>
    <x v="4"/>
    <x v="1"/>
    <x v="0"/>
    <x v="5"/>
    <x v="9"/>
    <n v="3"/>
    <d v="1899-12-30T00:02:30"/>
    <x v="3"/>
    <x v="9"/>
    <x v="1"/>
    <x v="0"/>
    <x v="7"/>
  </r>
  <r>
    <x v="1"/>
    <n v="3"/>
    <x v="10"/>
    <x v="3"/>
    <x v="1"/>
    <x v="5"/>
    <x v="9"/>
    <n v="1"/>
    <d v="1899-12-30T00:02:30"/>
    <x v="3"/>
    <x v="9"/>
    <x v="2"/>
    <x v="2"/>
    <x v="11"/>
  </r>
  <r>
    <x v="1"/>
    <n v="10"/>
    <x v="10"/>
    <x v="2"/>
    <x v="1"/>
    <x v="5"/>
    <x v="9"/>
    <n v="1"/>
    <d v="1899-12-30T00:02:30"/>
    <x v="3"/>
    <x v="9"/>
    <x v="3"/>
    <x v="1"/>
    <x v="2"/>
  </r>
  <r>
    <x v="1"/>
    <n v="11"/>
    <x v="8"/>
    <x v="0"/>
    <x v="1"/>
    <x v="5"/>
    <x v="9"/>
    <n v="2"/>
    <d v="1899-12-30T00:02:30"/>
    <x v="3"/>
    <x v="9"/>
    <x v="6"/>
    <x v="3"/>
    <x v="13"/>
  </r>
  <r>
    <x v="1"/>
    <n v="27"/>
    <x v="8"/>
    <x v="3"/>
    <x v="2"/>
    <x v="5"/>
    <x v="9"/>
    <n v="3"/>
    <d v="1899-12-30T00:02:30"/>
    <x v="3"/>
    <x v="9"/>
    <x v="2"/>
    <x v="0"/>
    <x v="5"/>
  </r>
  <r>
    <x v="0"/>
    <n v="11"/>
    <x v="6"/>
    <x v="0"/>
    <x v="2"/>
    <x v="3"/>
    <x v="5"/>
    <n v="2"/>
    <d v="1899-12-30T00:02:50"/>
    <x v="0"/>
    <x v="0"/>
    <x v="5"/>
    <x v="0"/>
    <x v="10"/>
  </r>
  <r>
    <x v="0"/>
    <n v="12"/>
    <x v="2"/>
    <x v="2"/>
    <x v="3"/>
    <x v="2"/>
    <x v="7"/>
    <n v="1"/>
    <d v="1899-12-30T00:02:50"/>
    <x v="1"/>
    <x v="7"/>
    <x v="2"/>
    <x v="1"/>
    <x v="14"/>
  </r>
  <r>
    <x v="0"/>
    <n v="30"/>
    <x v="2"/>
    <x v="2"/>
    <x v="1"/>
    <x v="4"/>
    <x v="4"/>
    <n v="2"/>
    <d v="1899-12-30T00:02:50"/>
    <x v="0"/>
    <x v="2"/>
    <x v="2"/>
    <x v="0"/>
    <x v="12"/>
  </r>
  <r>
    <x v="0"/>
    <n v="27"/>
    <x v="3"/>
    <x v="2"/>
    <x v="2"/>
    <x v="0"/>
    <x v="6"/>
    <n v="1"/>
    <d v="1899-12-30T00:02:50"/>
    <x v="1"/>
    <x v="4"/>
    <x v="3"/>
    <x v="0"/>
    <x v="5"/>
  </r>
  <r>
    <x v="0"/>
    <n v="31"/>
    <x v="3"/>
    <x v="1"/>
    <x v="1"/>
    <x v="2"/>
    <x v="2"/>
    <n v="2"/>
    <d v="1899-12-30T00:02:50"/>
    <x v="0"/>
    <x v="7"/>
    <x v="3"/>
    <x v="2"/>
    <x v="3"/>
  </r>
  <r>
    <x v="0"/>
    <n v="25"/>
    <x v="3"/>
    <x v="0"/>
    <x v="2"/>
    <x v="1"/>
    <x v="3"/>
    <n v="2"/>
    <d v="1899-12-30T00:02:50"/>
    <x v="0"/>
    <x v="2"/>
    <x v="0"/>
    <x v="1"/>
    <x v="6"/>
  </r>
  <r>
    <x v="0"/>
    <n v="27"/>
    <x v="3"/>
    <x v="3"/>
    <x v="0"/>
    <x v="2"/>
    <x v="2"/>
    <n v="2"/>
    <d v="1899-12-30T00:02:50"/>
    <x v="0"/>
    <x v="1"/>
    <x v="7"/>
    <x v="1"/>
    <x v="2"/>
  </r>
  <r>
    <x v="0"/>
    <n v="29"/>
    <x v="4"/>
    <x v="3"/>
    <x v="4"/>
    <x v="3"/>
    <x v="1"/>
    <n v="3"/>
    <d v="1899-12-30T00:02:50"/>
    <x v="2"/>
    <x v="7"/>
    <x v="7"/>
    <x v="2"/>
    <x v="8"/>
  </r>
  <r>
    <x v="0"/>
    <n v="18"/>
    <x v="4"/>
    <x v="2"/>
    <x v="0"/>
    <x v="4"/>
    <x v="10"/>
    <n v="1"/>
    <d v="1899-12-30T00:02:50"/>
    <x v="0"/>
    <x v="0"/>
    <x v="6"/>
    <x v="3"/>
    <x v="4"/>
  </r>
  <r>
    <x v="0"/>
    <n v="16"/>
    <x v="10"/>
    <x v="1"/>
    <x v="2"/>
    <x v="1"/>
    <x v="3"/>
    <n v="6"/>
    <d v="1899-12-30T00:02:50"/>
    <x v="0"/>
    <x v="2"/>
    <x v="6"/>
    <x v="1"/>
    <x v="6"/>
  </r>
  <r>
    <x v="0"/>
    <n v="11"/>
    <x v="6"/>
    <x v="0"/>
    <x v="2"/>
    <x v="3"/>
    <x v="5"/>
    <n v="2"/>
    <d v="1899-12-30T00:02:50"/>
    <x v="0"/>
    <x v="0"/>
    <x v="5"/>
    <x v="0"/>
    <x v="10"/>
  </r>
  <r>
    <x v="1"/>
    <n v="24"/>
    <x v="2"/>
    <x v="2"/>
    <x v="2"/>
    <x v="5"/>
    <x v="9"/>
    <n v="2"/>
    <d v="1899-12-30T00:02:50"/>
    <x v="3"/>
    <x v="9"/>
    <x v="7"/>
    <x v="3"/>
    <x v="4"/>
  </r>
  <r>
    <x v="1"/>
    <n v="28"/>
    <x v="4"/>
    <x v="0"/>
    <x v="2"/>
    <x v="5"/>
    <x v="9"/>
    <n v="2"/>
    <d v="1899-12-30T00:02:50"/>
    <x v="3"/>
    <x v="9"/>
    <x v="3"/>
    <x v="1"/>
    <x v="2"/>
  </r>
  <r>
    <x v="1"/>
    <n v="11"/>
    <x v="4"/>
    <x v="4"/>
    <x v="1"/>
    <x v="5"/>
    <x v="9"/>
    <n v="3"/>
    <d v="1899-12-30T00:02:50"/>
    <x v="3"/>
    <x v="9"/>
    <x v="4"/>
    <x v="2"/>
    <x v="11"/>
  </r>
  <r>
    <x v="0"/>
    <n v="12"/>
    <x v="5"/>
    <x v="0"/>
    <x v="1"/>
    <x v="2"/>
    <x v="2"/>
    <n v="3"/>
    <d v="1899-12-30T00:02:56"/>
    <x v="0"/>
    <x v="4"/>
    <x v="3"/>
    <x v="1"/>
    <x v="14"/>
  </r>
  <r>
    <x v="0"/>
    <n v="17"/>
    <x v="9"/>
    <x v="0"/>
    <x v="2"/>
    <x v="3"/>
    <x v="5"/>
    <n v="1"/>
    <d v="1899-12-30T00:02:56"/>
    <x v="2"/>
    <x v="1"/>
    <x v="6"/>
    <x v="0"/>
    <x v="12"/>
  </r>
  <r>
    <x v="0"/>
    <n v="27"/>
    <x v="2"/>
    <x v="4"/>
    <x v="1"/>
    <x v="4"/>
    <x v="4"/>
    <n v="1"/>
    <d v="1899-12-30T00:02:56"/>
    <x v="0"/>
    <x v="7"/>
    <x v="6"/>
    <x v="0"/>
    <x v="9"/>
  </r>
  <r>
    <x v="0"/>
    <n v="15"/>
    <x v="2"/>
    <x v="5"/>
    <x v="0"/>
    <x v="2"/>
    <x v="8"/>
    <n v="2"/>
    <d v="1899-12-30T00:02:56"/>
    <x v="0"/>
    <x v="2"/>
    <x v="7"/>
    <x v="1"/>
    <x v="1"/>
  </r>
  <r>
    <x v="0"/>
    <n v="30"/>
    <x v="2"/>
    <x v="5"/>
    <x v="0"/>
    <x v="1"/>
    <x v="3"/>
    <n v="4"/>
    <d v="1899-12-30T00:02:56"/>
    <x v="0"/>
    <x v="4"/>
    <x v="7"/>
    <x v="3"/>
    <x v="13"/>
  </r>
  <r>
    <x v="0"/>
    <n v="8"/>
    <x v="3"/>
    <x v="1"/>
    <x v="0"/>
    <x v="0"/>
    <x v="6"/>
    <n v="2"/>
    <d v="1899-12-30T00:02:56"/>
    <x v="1"/>
    <x v="5"/>
    <x v="5"/>
    <x v="0"/>
    <x v="7"/>
  </r>
  <r>
    <x v="0"/>
    <n v="6"/>
    <x v="3"/>
    <x v="0"/>
    <x v="1"/>
    <x v="0"/>
    <x v="0"/>
    <n v="2"/>
    <d v="1899-12-30T00:02:56"/>
    <x v="0"/>
    <x v="0"/>
    <x v="2"/>
    <x v="0"/>
    <x v="10"/>
  </r>
  <r>
    <x v="0"/>
    <n v="29"/>
    <x v="3"/>
    <x v="4"/>
    <x v="1"/>
    <x v="2"/>
    <x v="2"/>
    <n v="1"/>
    <d v="1899-12-30T00:02:56"/>
    <x v="0"/>
    <x v="3"/>
    <x v="0"/>
    <x v="2"/>
    <x v="8"/>
  </r>
  <r>
    <x v="0"/>
    <n v="3"/>
    <x v="4"/>
    <x v="0"/>
    <x v="1"/>
    <x v="4"/>
    <x v="4"/>
    <n v="2"/>
    <d v="1899-12-30T00:02:56"/>
    <x v="0"/>
    <x v="2"/>
    <x v="0"/>
    <x v="0"/>
    <x v="7"/>
  </r>
  <r>
    <x v="0"/>
    <n v="30"/>
    <x v="10"/>
    <x v="2"/>
    <x v="2"/>
    <x v="2"/>
    <x v="7"/>
    <n v="2"/>
    <d v="1899-12-30T00:02:56"/>
    <x v="1"/>
    <x v="8"/>
    <x v="2"/>
    <x v="0"/>
    <x v="10"/>
  </r>
  <r>
    <x v="0"/>
    <n v="21"/>
    <x v="10"/>
    <x v="3"/>
    <x v="1"/>
    <x v="1"/>
    <x v="3"/>
    <n v="3"/>
    <d v="1899-12-30T00:02:56"/>
    <x v="0"/>
    <x v="0"/>
    <x v="3"/>
    <x v="2"/>
    <x v="11"/>
  </r>
  <r>
    <x v="0"/>
    <n v="12"/>
    <x v="5"/>
    <x v="0"/>
    <x v="1"/>
    <x v="2"/>
    <x v="2"/>
    <n v="3"/>
    <d v="1899-12-30T00:02:56"/>
    <x v="0"/>
    <x v="4"/>
    <x v="3"/>
    <x v="1"/>
    <x v="14"/>
  </r>
  <r>
    <x v="0"/>
    <n v="17"/>
    <x v="9"/>
    <x v="0"/>
    <x v="2"/>
    <x v="3"/>
    <x v="5"/>
    <n v="1"/>
    <d v="1899-12-30T00:02:56"/>
    <x v="2"/>
    <x v="1"/>
    <x v="6"/>
    <x v="0"/>
    <x v="12"/>
  </r>
  <r>
    <x v="1"/>
    <n v="11"/>
    <x v="4"/>
    <x v="3"/>
    <x v="1"/>
    <x v="5"/>
    <x v="9"/>
    <n v="2"/>
    <d v="1899-12-30T00:02:56"/>
    <x v="3"/>
    <x v="9"/>
    <x v="1"/>
    <x v="1"/>
    <x v="2"/>
  </r>
  <r>
    <x v="1"/>
    <n v="1"/>
    <x v="10"/>
    <x v="0"/>
    <x v="1"/>
    <x v="5"/>
    <x v="9"/>
    <n v="2"/>
    <d v="1899-12-30T00:02:56"/>
    <x v="3"/>
    <x v="9"/>
    <x v="5"/>
    <x v="3"/>
    <x v="13"/>
  </r>
  <r>
    <x v="0"/>
    <n v="15"/>
    <x v="6"/>
    <x v="0"/>
    <x v="1"/>
    <x v="2"/>
    <x v="2"/>
    <n v="2"/>
    <d v="1899-12-30T00:03:00"/>
    <x v="0"/>
    <x v="2"/>
    <x v="7"/>
    <x v="1"/>
    <x v="1"/>
  </r>
  <r>
    <x v="0"/>
    <n v="8"/>
    <x v="8"/>
    <x v="0"/>
    <x v="2"/>
    <x v="1"/>
    <x v="3"/>
    <n v="3"/>
    <d v="1899-12-30T00:03:00"/>
    <x v="0"/>
    <x v="2"/>
    <x v="4"/>
    <x v="1"/>
    <x v="1"/>
  </r>
  <r>
    <x v="0"/>
    <n v="16"/>
    <x v="1"/>
    <x v="1"/>
    <x v="1"/>
    <x v="3"/>
    <x v="1"/>
    <n v="3"/>
    <d v="1899-12-30T00:03:00"/>
    <x v="2"/>
    <x v="2"/>
    <x v="3"/>
    <x v="0"/>
    <x v="7"/>
  </r>
  <r>
    <x v="0"/>
    <n v="8"/>
    <x v="3"/>
    <x v="0"/>
    <x v="0"/>
    <x v="4"/>
    <x v="4"/>
    <n v="2"/>
    <d v="1899-12-30T00:03:00"/>
    <x v="0"/>
    <x v="2"/>
    <x v="3"/>
    <x v="1"/>
    <x v="6"/>
  </r>
  <r>
    <x v="0"/>
    <n v="21"/>
    <x v="3"/>
    <x v="5"/>
    <x v="2"/>
    <x v="2"/>
    <x v="2"/>
    <n v="4"/>
    <d v="1899-12-30T00:03:00"/>
    <x v="0"/>
    <x v="7"/>
    <x v="5"/>
    <x v="0"/>
    <x v="5"/>
  </r>
  <r>
    <x v="0"/>
    <n v="20"/>
    <x v="3"/>
    <x v="4"/>
    <x v="0"/>
    <x v="1"/>
    <x v="3"/>
    <n v="6"/>
    <d v="1899-12-30T00:03:00"/>
    <x v="0"/>
    <x v="0"/>
    <x v="6"/>
    <x v="0"/>
    <x v="12"/>
  </r>
  <r>
    <x v="0"/>
    <n v="4"/>
    <x v="3"/>
    <x v="0"/>
    <x v="4"/>
    <x v="3"/>
    <x v="5"/>
    <n v="3"/>
    <d v="1899-12-30T00:03:00"/>
    <x v="0"/>
    <x v="0"/>
    <x v="7"/>
    <x v="2"/>
    <x v="11"/>
  </r>
  <r>
    <x v="0"/>
    <n v="22"/>
    <x v="4"/>
    <x v="3"/>
    <x v="2"/>
    <x v="1"/>
    <x v="3"/>
    <n v="6"/>
    <d v="1899-12-30T00:03:00"/>
    <x v="0"/>
    <x v="1"/>
    <x v="5"/>
    <x v="0"/>
    <x v="12"/>
  </r>
  <r>
    <x v="0"/>
    <n v="31"/>
    <x v="10"/>
    <x v="2"/>
    <x v="4"/>
    <x v="2"/>
    <x v="7"/>
    <n v="4"/>
    <d v="1899-12-30T00:03:00"/>
    <x v="1"/>
    <x v="7"/>
    <x v="2"/>
    <x v="1"/>
    <x v="14"/>
  </r>
  <r>
    <x v="0"/>
    <n v="15"/>
    <x v="6"/>
    <x v="0"/>
    <x v="1"/>
    <x v="2"/>
    <x v="2"/>
    <n v="2"/>
    <d v="1899-12-30T00:03:00"/>
    <x v="0"/>
    <x v="2"/>
    <x v="7"/>
    <x v="1"/>
    <x v="1"/>
  </r>
  <r>
    <x v="0"/>
    <n v="8"/>
    <x v="8"/>
    <x v="0"/>
    <x v="2"/>
    <x v="1"/>
    <x v="3"/>
    <n v="3"/>
    <d v="1899-12-30T00:03:00"/>
    <x v="0"/>
    <x v="2"/>
    <x v="4"/>
    <x v="1"/>
    <x v="1"/>
  </r>
  <r>
    <x v="0"/>
    <n v="16"/>
    <x v="1"/>
    <x v="1"/>
    <x v="1"/>
    <x v="3"/>
    <x v="1"/>
    <n v="3"/>
    <d v="1899-12-30T00:03:00"/>
    <x v="2"/>
    <x v="2"/>
    <x v="3"/>
    <x v="0"/>
    <x v="7"/>
  </r>
  <r>
    <x v="1"/>
    <n v="4"/>
    <x v="8"/>
    <x v="0"/>
    <x v="0"/>
    <x v="5"/>
    <x v="9"/>
    <n v="3"/>
    <d v="1899-12-30T00:03:00"/>
    <x v="3"/>
    <x v="9"/>
    <x v="2"/>
    <x v="1"/>
    <x v="1"/>
  </r>
  <r>
    <x v="1"/>
    <n v="28"/>
    <x v="2"/>
    <x v="0"/>
    <x v="0"/>
    <x v="5"/>
    <x v="9"/>
    <n v="3"/>
    <d v="1899-12-30T00:03:00"/>
    <x v="3"/>
    <x v="9"/>
    <x v="7"/>
    <x v="3"/>
    <x v="4"/>
  </r>
  <r>
    <x v="1"/>
    <n v="10"/>
    <x v="3"/>
    <x v="1"/>
    <x v="2"/>
    <x v="5"/>
    <x v="9"/>
    <n v="3"/>
    <d v="1899-12-30T00:03:00"/>
    <x v="3"/>
    <x v="9"/>
    <x v="2"/>
    <x v="0"/>
    <x v="12"/>
  </r>
  <r>
    <x v="1"/>
    <n v="22"/>
    <x v="4"/>
    <x v="4"/>
    <x v="1"/>
    <x v="5"/>
    <x v="9"/>
    <n v="1"/>
    <d v="1899-12-30T00:03:00"/>
    <x v="3"/>
    <x v="9"/>
    <x v="4"/>
    <x v="2"/>
    <x v="8"/>
  </r>
  <r>
    <x v="1"/>
    <n v="4"/>
    <x v="8"/>
    <x v="0"/>
    <x v="0"/>
    <x v="5"/>
    <x v="9"/>
    <n v="3"/>
    <d v="1899-12-30T00:03:00"/>
    <x v="3"/>
    <x v="9"/>
    <x v="2"/>
    <x v="1"/>
    <x v="1"/>
  </r>
  <r>
    <x v="0"/>
    <n v="4"/>
    <x v="8"/>
    <x v="3"/>
    <x v="2"/>
    <x v="0"/>
    <x v="6"/>
    <n v="1"/>
    <d v="1899-12-30T00:03:10"/>
    <x v="1"/>
    <x v="7"/>
    <x v="3"/>
    <x v="2"/>
    <x v="3"/>
  </r>
  <r>
    <x v="0"/>
    <n v="17"/>
    <x v="1"/>
    <x v="0"/>
    <x v="2"/>
    <x v="1"/>
    <x v="3"/>
    <n v="2"/>
    <d v="1899-12-30T00:03:10"/>
    <x v="0"/>
    <x v="4"/>
    <x v="5"/>
    <x v="1"/>
    <x v="15"/>
  </r>
  <r>
    <x v="0"/>
    <n v="30"/>
    <x v="2"/>
    <x v="0"/>
    <x v="0"/>
    <x v="0"/>
    <x v="0"/>
    <n v="2"/>
    <d v="1899-12-30T00:03:10"/>
    <x v="0"/>
    <x v="0"/>
    <x v="4"/>
    <x v="3"/>
    <x v="4"/>
  </r>
  <r>
    <x v="0"/>
    <n v="18"/>
    <x v="2"/>
    <x v="0"/>
    <x v="2"/>
    <x v="2"/>
    <x v="2"/>
    <n v="2"/>
    <d v="1899-12-30T00:03:10"/>
    <x v="0"/>
    <x v="4"/>
    <x v="0"/>
    <x v="1"/>
    <x v="6"/>
  </r>
  <r>
    <x v="0"/>
    <n v="27"/>
    <x v="2"/>
    <x v="3"/>
    <x v="2"/>
    <x v="1"/>
    <x v="1"/>
    <n v="4"/>
    <d v="1899-12-30T00:03:10"/>
    <x v="0"/>
    <x v="7"/>
    <x v="5"/>
    <x v="0"/>
    <x v="7"/>
  </r>
  <r>
    <x v="0"/>
    <n v="12"/>
    <x v="3"/>
    <x v="2"/>
    <x v="0"/>
    <x v="2"/>
    <x v="7"/>
    <n v="4"/>
    <d v="1899-12-30T00:03:10"/>
    <x v="1"/>
    <x v="2"/>
    <x v="6"/>
    <x v="1"/>
    <x v="14"/>
  </r>
  <r>
    <x v="0"/>
    <n v="8"/>
    <x v="3"/>
    <x v="0"/>
    <x v="1"/>
    <x v="2"/>
    <x v="2"/>
    <n v="2"/>
    <d v="1899-12-30T00:03:10"/>
    <x v="0"/>
    <x v="7"/>
    <x v="1"/>
    <x v="0"/>
    <x v="12"/>
  </r>
  <r>
    <x v="0"/>
    <n v="11"/>
    <x v="4"/>
    <x v="4"/>
    <x v="2"/>
    <x v="4"/>
    <x v="5"/>
    <n v="4"/>
    <d v="1899-12-30T00:03:10"/>
    <x v="0"/>
    <x v="8"/>
    <x v="6"/>
    <x v="2"/>
    <x v="8"/>
  </r>
  <r>
    <x v="0"/>
    <n v="2"/>
    <x v="10"/>
    <x v="0"/>
    <x v="0"/>
    <x v="3"/>
    <x v="3"/>
    <n v="1"/>
    <d v="1899-12-30T00:03:10"/>
    <x v="0"/>
    <x v="0"/>
    <x v="1"/>
    <x v="1"/>
    <x v="2"/>
  </r>
  <r>
    <x v="0"/>
    <n v="4"/>
    <x v="8"/>
    <x v="3"/>
    <x v="2"/>
    <x v="0"/>
    <x v="6"/>
    <n v="1"/>
    <d v="1899-12-30T00:03:10"/>
    <x v="1"/>
    <x v="7"/>
    <x v="3"/>
    <x v="2"/>
    <x v="3"/>
  </r>
  <r>
    <x v="0"/>
    <n v="17"/>
    <x v="1"/>
    <x v="0"/>
    <x v="2"/>
    <x v="1"/>
    <x v="3"/>
    <n v="2"/>
    <d v="1899-12-30T00:03:10"/>
    <x v="0"/>
    <x v="4"/>
    <x v="5"/>
    <x v="1"/>
    <x v="15"/>
  </r>
  <r>
    <x v="1"/>
    <n v="13"/>
    <x v="0"/>
    <x v="1"/>
    <x v="2"/>
    <x v="5"/>
    <x v="9"/>
    <n v="4"/>
    <d v="1899-12-30T00:03:10"/>
    <x v="3"/>
    <x v="9"/>
    <x v="6"/>
    <x v="0"/>
    <x v="12"/>
  </r>
  <r>
    <x v="1"/>
    <n v="27"/>
    <x v="3"/>
    <x v="1"/>
    <x v="2"/>
    <x v="5"/>
    <x v="9"/>
    <n v="2"/>
    <d v="1899-12-30T00:03:10"/>
    <x v="3"/>
    <x v="9"/>
    <x v="5"/>
    <x v="0"/>
    <x v="9"/>
  </r>
  <r>
    <x v="1"/>
    <n v="20"/>
    <x v="3"/>
    <x v="4"/>
    <x v="2"/>
    <x v="5"/>
    <x v="9"/>
    <n v="1"/>
    <d v="1899-12-30T00:03:10"/>
    <x v="3"/>
    <x v="9"/>
    <x v="3"/>
    <x v="3"/>
    <x v="13"/>
  </r>
  <r>
    <x v="1"/>
    <n v="18"/>
    <x v="4"/>
    <x v="2"/>
    <x v="2"/>
    <x v="5"/>
    <x v="9"/>
    <n v="5"/>
    <d v="1899-12-30T00:03:10"/>
    <x v="3"/>
    <x v="9"/>
    <x v="7"/>
    <x v="0"/>
    <x v="9"/>
  </r>
  <r>
    <x v="1"/>
    <n v="13"/>
    <x v="0"/>
    <x v="1"/>
    <x v="2"/>
    <x v="5"/>
    <x v="9"/>
    <n v="4"/>
    <d v="1899-12-30T00:03:10"/>
    <x v="3"/>
    <x v="9"/>
    <x v="6"/>
    <x v="0"/>
    <x v="12"/>
  </r>
  <r>
    <x v="0"/>
    <n v="17"/>
    <x v="5"/>
    <x v="4"/>
    <x v="4"/>
    <x v="1"/>
    <x v="3"/>
    <n v="1"/>
    <d v="1899-12-30T00:03:12"/>
    <x v="0"/>
    <x v="1"/>
    <x v="2"/>
    <x v="3"/>
    <x v="13"/>
  </r>
  <r>
    <x v="0"/>
    <n v="11"/>
    <x v="6"/>
    <x v="0"/>
    <x v="2"/>
    <x v="1"/>
    <x v="3"/>
    <n v="5"/>
    <d v="1899-12-30T00:03:12"/>
    <x v="0"/>
    <x v="0"/>
    <x v="7"/>
    <x v="3"/>
    <x v="4"/>
  </r>
  <r>
    <x v="0"/>
    <n v="1"/>
    <x v="8"/>
    <x v="4"/>
    <x v="2"/>
    <x v="3"/>
    <x v="5"/>
    <n v="3"/>
    <d v="1899-12-30T00:03:12"/>
    <x v="0"/>
    <x v="7"/>
    <x v="3"/>
    <x v="1"/>
    <x v="6"/>
  </r>
  <r>
    <x v="0"/>
    <n v="10"/>
    <x v="11"/>
    <x v="2"/>
    <x v="2"/>
    <x v="0"/>
    <x v="0"/>
    <n v="4"/>
    <d v="1899-12-30T00:03:12"/>
    <x v="0"/>
    <x v="0"/>
    <x v="7"/>
    <x v="0"/>
    <x v="7"/>
  </r>
  <r>
    <x v="0"/>
    <n v="30"/>
    <x v="2"/>
    <x v="0"/>
    <x v="2"/>
    <x v="0"/>
    <x v="6"/>
    <n v="1"/>
    <d v="1899-12-30T00:03:12"/>
    <x v="1"/>
    <x v="2"/>
    <x v="0"/>
    <x v="1"/>
    <x v="2"/>
  </r>
  <r>
    <x v="0"/>
    <n v="28"/>
    <x v="2"/>
    <x v="4"/>
    <x v="3"/>
    <x v="3"/>
    <x v="1"/>
    <n v="2"/>
    <d v="1899-12-30T00:03:12"/>
    <x v="2"/>
    <x v="7"/>
    <x v="0"/>
    <x v="1"/>
    <x v="1"/>
  </r>
  <r>
    <x v="0"/>
    <n v="22"/>
    <x v="2"/>
    <x v="0"/>
    <x v="2"/>
    <x v="4"/>
    <x v="4"/>
    <n v="3"/>
    <d v="1899-12-30T00:03:12"/>
    <x v="0"/>
    <x v="0"/>
    <x v="5"/>
    <x v="2"/>
    <x v="11"/>
  </r>
  <r>
    <x v="0"/>
    <n v="11"/>
    <x v="2"/>
    <x v="0"/>
    <x v="0"/>
    <x v="2"/>
    <x v="2"/>
    <n v="3"/>
    <d v="1899-12-30T00:03:12"/>
    <x v="0"/>
    <x v="0"/>
    <x v="7"/>
    <x v="1"/>
    <x v="14"/>
  </r>
  <r>
    <x v="0"/>
    <n v="30"/>
    <x v="2"/>
    <x v="3"/>
    <x v="1"/>
    <x v="1"/>
    <x v="3"/>
    <n v="5"/>
    <d v="1899-12-30T00:03:12"/>
    <x v="0"/>
    <x v="2"/>
    <x v="7"/>
    <x v="1"/>
    <x v="6"/>
  </r>
  <r>
    <x v="0"/>
    <n v="2"/>
    <x v="3"/>
    <x v="4"/>
    <x v="2"/>
    <x v="4"/>
    <x v="10"/>
    <n v="1"/>
    <d v="1899-12-30T00:03:12"/>
    <x v="0"/>
    <x v="5"/>
    <x v="2"/>
    <x v="2"/>
    <x v="8"/>
  </r>
  <r>
    <x v="0"/>
    <n v="25"/>
    <x v="3"/>
    <x v="2"/>
    <x v="0"/>
    <x v="4"/>
    <x v="4"/>
    <n v="2"/>
    <d v="1899-12-30T00:03:12"/>
    <x v="0"/>
    <x v="4"/>
    <x v="2"/>
    <x v="0"/>
    <x v="10"/>
  </r>
  <r>
    <x v="0"/>
    <n v="28"/>
    <x v="3"/>
    <x v="5"/>
    <x v="1"/>
    <x v="0"/>
    <x v="0"/>
    <n v="2"/>
    <d v="1899-12-30T00:03:12"/>
    <x v="0"/>
    <x v="1"/>
    <x v="7"/>
    <x v="1"/>
    <x v="1"/>
  </r>
  <r>
    <x v="0"/>
    <n v="22"/>
    <x v="3"/>
    <x v="2"/>
    <x v="1"/>
    <x v="1"/>
    <x v="3"/>
    <n v="2"/>
    <d v="1899-12-30T00:03:12"/>
    <x v="0"/>
    <x v="2"/>
    <x v="6"/>
    <x v="2"/>
    <x v="8"/>
  </r>
  <r>
    <x v="0"/>
    <n v="25"/>
    <x v="3"/>
    <x v="4"/>
    <x v="2"/>
    <x v="2"/>
    <x v="2"/>
    <n v="1"/>
    <d v="1899-12-30T00:03:12"/>
    <x v="0"/>
    <x v="2"/>
    <x v="6"/>
    <x v="2"/>
    <x v="11"/>
  </r>
  <r>
    <x v="0"/>
    <n v="29"/>
    <x v="3"/>
    <x v="4"/>
    <x v="2"/>
    <x v="2"/>
    <x v="2"/>
    <n v="1"/>
    <d v="1899-12-30T00:03:12"/>
    <x v="0"/>
    <x v="1"/>
    <x v="7"/>
    <x v="1"/>
    <x v="1"/>
  </r>
  <r>
    <x v="0"/>
    <n v="20"/>
    <x v="4"/>
    <x v="3"/>
    <x v="2"/>
    <x v="2"/>
    <x v="7"/>
    <n v="4"/>
    <d v="1899-12-30T00:03:12"/>
    <x v="4"/>
    <x v="0"/>
    <x v="5"/>
    <x v="3"/>
    <x v="13"/>
  </r>
  <r>
    <x v="0"/>
    <n v="9"/>
    <x v="4"/>
    <x v="2"/>
    <x v="2"/>
    <x v="4"/>
    <x v="4"/>
    <n v="2"/>
    <d v="1899-12-30T00:03:12"/>
    <x v="0"/>
    <x v="3"/>
    <x v="3"/>
    <x v="3"/>
    <x v="4"/>
  </r>
  <r>
    <x v="0"/>
    <n v="17"/>
    <x v="10"/>
    <x v="0"/>
    <x v="1"/>
    <x v="3"/>
    <x v="1"/>
    <n v="1"/>
    <d v="1899-12-30T00:03:12"/>
    <x v="2"/>
    <x v="8"/>
    <x v="0"/>
    <x v="1"/>
    <x v="1"/>
  </r>
  <r>
    <x v="0"/>
    <n v="10"/>
    <x v="10"/>
    <x v="4"/>
    <x v="2"/>
    <x v="2"/>
    <x v="2"/>
    <n v="4"/>
    <d v="1899-12-30T00:03:12"/>
    <x v="0"/>
    <x v="4"/>
    <x v="0"/>
    <x v="1"/>
    <x v="6"/>
  </r>
  <r>
    <x v="0"/>
    <n v="24"/>
    <x v="10"/>
    <x v="4"/>
    <x v="2"/>
    <x v="2"/>
    <x v="2"/>
    <n v="2"/>
    <d v="1899-12-30T00:03:12"/>
    <x v="0"/>
    <x v="2"/>
    <x v="5"/>
    <x v="2"/>
    <x v="8"/>
  </r>
  <r>
    <x v="0"/>
    <n v="20"/>
    <x v="10"/>
    <x v="3"/>
    <x v="1"/>
    <x v="3"/>
    <x v="5"/>
    <n v="4"/>
    <d v="1899-12-30T00:03:12"/>
    <x v="0"/>
    <x v="4"/>
    <x v="6"/>
    <x v="2"/>
    <x v="11"/>
  </r>
  <r>
    <x v="0"/>
    <n v="17"/>
    <x v="5"/>
    <x v="4"/>
    <x v="4"/>
    <x v="1"/>
    <x v="3"/>
    <n v="1"/>
    <d v="1899-12-30T00:03:12"/>
    <x v="0"/>
    <x v="1"/>
    <x v="2"/>
    <x v="3"/>
    <x v="13"/>
  </r>
  <r>
    <x v="0"/>
    <n v="11"/>
    <x v="6"/>
    <x v="0"/>
    <x v="2"/>
    <x v="1"/>
    <x v="3"/>
    <n v="5"/>
    <d v="1899-12-30T00:03:12"/>
    <x v="0"/>
    <x v="0"/>
    <x v="7"/>
    <x v="3"/>
    <x v="4"/>
  </r>
  <r>
    <x v="0"/>
    <n v="1"/>
    <x v="8"/>
    <x v="4"/>
    <x v="2"/>
    <x v="3"/>
    <x v="5"/>
    <n v="3"/>
    <d v="1899-12-30T00:03:12"/>
    <x v="0"/>
    <x v="7"/>
    <x v="3"/>
    <x v="1"/>
    <x v="6"/>
  </r>
  <r>
    <x v="0"/>
    <n v="10"/>
    <x v="11"/>
    <x v="2"/>
    <x v="2"/>
    <x v="0"/>
    <x v="0"/>
    <n v="4"/>
    <d v="1899-12-30T00:03:12"/>
    <x v="0"/>
    <x v="0"/>
    <x v="7"/>
    <x v="0"/>
    <x v="7"/>
  </r>
  <r>
    <x v="1"/>
    <n v="21"/>
    <x v="6"/>
    <x v="5"/>
    <x v="2"/>
    <x v="5"/>
    <x v="9"/>
    <n v="2"/>
    <d v="1899-12-30T00:03:12"/>
    <x v="3"/>
    <x v="9"/>
    <x v="5"/>
    <x v="0"/>
    <x v="7"/>
  </r>
  <r>
    <x v="1"/>
    <n v="16"/>
    <x v="7"/>
    <x v="1"/>
    <x v="0"/>
    <x v="5"/>
    <x v="9"/>
    <n v="5"/>
    <d v="1899-12-30T00:03:12"/>
    <x v="3"/>
    <x v="9"/>
    <x v="4"/>
    <x v="0"/>
    <x v="7"/>
  </r>
  <r>
    <x v="1"/>
    <n v="25"/>
    <x v="2"/>
    <x v="1"/>
    <x v="2"/>
    <x v="5"/>
    <x v="9"/>
    <n v="1"/>
    <d v="1899-12-30T00:03:12"/>
    <x v="3"/>
    <x v="9"/>
    <x v="2"/>
    <x v="0"/>
    <x v="10"/>
  </r>
  <r>
    <x v="1"/>
    <n v="7"/>
    <x v="10"/>
    <x v="0"/>
    <x v="0"/>
    <x v="5"/>
    <x v="9"/>
    <n v="1"/>
    <d v="1899-12-30T00:03:12"/>
    <x v="3"/>
    <x v="9"/>
    <x v="3"/>
    <x v="0"/>
    <x v="5"/>
  </r>
  <r>
    <x v="1"/>
    <n v="23"/>
    <x v="10"/>
    <x v="2"/>
    <x v="2"/>
    <x v="5"/>
    <x v="9"/>
    <n v="5"/>
    <d v="1899-12-30T00:03:12"/>
    <x v="3"/>
    <x v="9"/>
    <x v="1"/>
    <x v="1"/>
    <x v="2"/>
  </r>
  <r>
    <x v="1"/>
    <n v="21"/>
    <x v="6"/>
    <x v="5"/>
    <x v="2"/>
    <x v="5"/>
    <x v="9"/>
    <n v="2"/>
    <d v="1899-12-30T00:03:12"/>
    <x v="3"/>
    <x v="9"/>
    <x v="5"/>
    <x v="0"/>
    <x v="7"/>
  </r>
  <r>
    <x v="1"/>
    <n v="16"/>
    <x v="7"/>
    <x v="1"/>
    <x v="0"/>
    <x v="5"/>
    <x v="9"/>
    <n v="5"/>
    <d v="1899-12-30T00:03:12"/>
    <x v="3"/>
    <x v="9"/>
    <x v="4"/>
    <x v="0"/>
    <x v="7"/>
  </r>
  <r>
    <x v="0"/>
    <n v="30"/>
    <x v="1"/>
    <x v="1"/>
    <x v="1"/>
    <x v="4"/>
    <x v="4"/>
    <n v="1"/>
    <d v="1899-12-30T00:03:14"/>
    <x v="0"/>
    <x v="8"/>
    <x v="1"/>
    <x v="1"/>
    <x v="1"/>
  </r>
  <r>
    <x v="0"/>
    <n v="25"/>
    <x v="2"/>
    <x v="0"/>
    <x v="1"/>
    <x v="3"/>
    <x v="5"/>
    <n v="2"/>
    <d v="1899-12-30T00:03:14"/>
    <x v="2"/>
    <x v="0"/>
    <x v="7"/>
    <x v="0"/>
    <x v="10"/>
  </r>
  <r>
    <x v="0"/>
    <n v="9"/>
    <x v="2"/>
    <x v="1"/>
    <x v="1"/>
    <x v="0"/>
    <x v="0"/>
    <n v="2"/>
    <d v="1899-12-30T00:03:14"/>
    <x v="0"/>
    <x v="2"/>
    <x v="5"/>
    <x v="1"/>
    <x v="1"/>
  </r>
  <r>
    <x v="0"/>
    <n v="29"/>
    <x v="3"/>
    <x v="4"/>
    <x v="2"/>
    <x v="2"/>
    <x v="2"/>
    <n v="1"/>
    <d v="1899-12-30T00:03:14"/>
    <x v="0"/>
    <x v="7"/>
    <x v="2"/>
    <x v="2"/>
    <x v="3"/>
  </r>
  <r>
    <x v="0"/>
    <n v="13"/>
    <x v="3"/>
    <x v="1"/>
    <x v="1"/>
    <x v="2"/>
    <x v="2"/>
    <n v="2"/>
    <d v="1899-12-30T00:03:14"/>
    <x v="0"/>
    <x v="0"/>
    <x v="3"/>
    <x v="3"/>
    <x v="4"/>
  </r>
  <r>
    <x v="0"/>
    <n v="29"/>
    <x v="3"/>
    <x v="2"/>
    <x v="4"/>
    <x v="2"/>
    <x v="2"/>
    <n v="1"/>
    <d v="1899-12-30T00:03:14"/>
    <x v="0"/>
    <x v="5"/>
    <x v="6"/>
    <x v="2"/>
    <x v="8"/>
  </r>
  <r>
    <x v="0"/>
    <n v="1"/>
    <x v="4"/>
    <x v="1"/>
    <x v="1"/>
    <x v="2"/>
    <x v="7"/>
    <n v="4"/>
    <d v="1899-12-30T00:03:14"/>
    <x v="1"/>
    <x v="0"/>
    <x v="2"/>
    <x v="0"/>
    <x v="5"/>
  </r>
  <r>
    <x v="0"/>
    <n v="22"/>
    <x v="4"/>
    <x v="0"/>
    <x v="3"/>
    <x v="3"/>
    <x v="5"/>
    <n v="5"/>
    <d v="1899-12-30T00:03:14"/>
    <x v="0"/>
    <x v="4"/>
    <x v="5"/>
    <x v="0"/>
    <x v="7"/>
  </r>
  <r>
    <x v="0"/>
    <n v="1"/>
    <x v="10"/>
    <x v="0"/>
    <x v="1"/>
    <x v="4"/>
    <x v="10"/>
    <n v="2"/>
    <d v="1899-12-30T00:03:14"/>
    <x v="0"/>
    <x v="5"/>
    <x v="4"/>
    <x v="0"/>
    <x v="12"/>
  </r>
  <r>
    <x v="0"/>
    <n v="15"/>
    <x v="10"/>
    <x v="1"/>
    <x v="2"/>
    <x v="1"/>
    <x v="3"/>
    <n v="2"/>
    <d v="1899-12-30T00:03:14"/>
    <x v="0"/>
    <x v="2"/>
    <x v="0"/>
    <x v="0"/>
    <x v="9"/>
  </r>
  <r>
    <x v="1"/>
    <n v="20"/>
    <x v="7"/>
    <x v="0"/>
    <x v="1"/>
    <x v="5"/>
    <x v="9"/>
    <n v="2"/>
    <d v="1899-12-30T00:03:14"/>
    <x v="3"/>
    <x v="9"/>
    <x v="7"/>
    <x v="3"/>
    <x v="4"/>
  </r>
  <r>
    <x v="1"/>
    <n v="10"/>
    <x v="10"/>
    <x v="1"/>
    <x v="2"/>
    <x v="5"/>
    <x v="9"/>
    <n v="4"/>
    <d v="1899-12-30T00:03:14"/>
    <x v="3"/>
    <x v="9"/>
    <x v="5"/>
    <x v="0"/>
    <x v="12"/>
  </r>
  <r>
    <x v="1"/>
    <n v="20"/>
    <x v="10"/>
    <x v="0"/>
    <x v="1"/>
    <x v="5"/>
    <x v="9"/>
    <n v="1"/>
    <d v="1899-12-30T00:03:14"/>
    <x v="3"/>
    <x v="9"/>
    <x v="3"/>
    <x v="1"/>
    <x v="14"/>
  </r>
  <r>
    <x v="1"/>
    <n v="20"/>
    <x v="7"/>
    <x v="0"/>
    <x v="1"/>
    <x v="5"/>
    <x v="9"/>
    <n v="2"/>
    <d v="1899-12-30T00:03:14"/>
    <x v="3"/>
    <x v="9"/>
    <x v="7"/>
    <x v="3"/>
    <x v="4"/>
  </r>
  <r>
    <x v="0"/>
    <n v="12"/>
    <x v="5"/>
    <x v="0"/>
    <x v="1"/>
    <x v="4"/>
    <x v="4"/>
    <n v="1"/>
    <d v="1899-12-30T00:03:16"/>
    <x v="0"/>
    <x v="1"/>
    <x v="2"/>
    <x v="1"/>
    <x v="6"/>
  </r>
  <r>
    <x v="0"/>
    <n v="1"/>
    <x v="9"/>
    <x v="0"/>
    <x v="1"/>
    <x v="3"/>
    <x v="5"/>
    <n v="4"/>
    <d v="1899-12-30T00:03:16"/>
    <x v="2"/>
    <x v="4"/>
    <x v="3"/>
    <x v="3"/>
    <x v="13"/>
  </r>
  <r>
    <x v="0"/>
    <n v="28"/>
    <x v="9"/>
    <x v="4"/>
    <x v="0"/>
    <x v="3"/>
    <x v="3"/>
    <n v="2"/>
    <d v="1899-12-30T00:03:16"/>
    <x v="0"/>
    <x v="2"/>
    <x v="6"/>
    <x v="3"/>
    <x v="13"/>
  </r>
  <r>
    <x v="0"/>
    <n v="3"/>
    <x v="2"/>
    <x v="0"/>
    <x v="0"/>
    <x v="1"/>
    <x v="2"/>
    <n v="1"/>
    <d v="1899-12-30T00:03:16"/>
    <x v="0"/>
    <x v="2"/>
    <x v="2"/>
    <x v="1"/>
    <x v="1"/>
  </r>
  <r>
    <x v="0"/>
    <n v="28"/>
    <x v="3"/>
    <x v="3"/>
    <x v="3"/>
    <x v="2"/>
    <x v="7"/>
    <n v="2"/>
    <d v="1899-12-30T00:03:16"/>
    <x v="1"/>
    <x v="2"/>
    <x v="1"/>
    <x v="0"/>
    <x v="9"/>
  </r>
  <r>
    <x v="0"/>
    <n v="28"/>
    <x v="3"/>
    <x v="0"/>
    <x v="0"/>
    <x v="0"/>
    <x v="6"/>
    <n v="1"/>
    <d v="1899-12-30T00:03:16"/>
    <x v="1"/>
    <x v="0"/>
    <x v="6"/>
    <x v="0"/>
    <x v="7"/>
  </r>
  <r>
    <x v="0"/>
    <n v="23"/>
    <x v="3"/>
    <x v="4"/>
    <x v="2"/>
    <x v="2"/>
    <x v="8"/>
    <n v="2"/>
    <d v="1899-12-30T00:03:16"/>
    <x v="0"/>
    <x v="0"/>
    <x v="1"/>
    <x v="0"/>
    <x v="7"/>
  </r>
  <r>
    <x v="0"/>
    <n v="26"/>
    <x v="3"/>
    <x v="2"/>
    <x v="1"/>
    <x v="0"/>
    <x v="0"/>
    <n v="2"/>
    <d v="1899-12-30T00:03:16"/>
    <x v="0"/>
    <x v="2"/>
    <x v="3"/>
    <x v="1"/>
    <x v="2"/>
  </r>
  <r>
    <x v="0"/>
    <n v="1"/>
    <x v="3"/>
    <x v="3"/>
    <x v="4"/>
    <x v="1"/>
    <x v="1"/>
    <n v="3"/>
    <d v="1899-12-30T00:03:16"/>
    <x v="0"/>
    <x v="0"/>
    <x v="4"/>
    <x v="2"/>
    <x v="11"/>
  </r>
  <r>
    <x v="0"/>
    <n v="12"/>
    <x v="4"/>
    <x v="4"/>
    <x v="0"/>
    <x v="4"/>
    <x v="4"/>
    <n v="4"/>
    <d v="1899-12-30T00:03:16"/>
    <x v="0"/>
    <x v="1"/>
    <x v="5"/>
    <x v="1"/>
    <x v="2"/>
  </r>
  <r>
    <x v="0"/>
    <n v="12"/>
    <x v="5"/>
    <x v="0"/>
    <x v="1"/>
    <x v="4"/>
    <x v="4"/>
    <n v="1"/>
    <d v="1899-12-30T00:03:16"/>
    <x v="0"/>
    <x v="1"/>
    <x v="2"/>
    <x v="1"/>
    <x v="6"/>
  </r>
  <r>
    <x v="0"/>
    <n v="1"/>
    <x v="9"/>
    <x v="0"/>
    <x v="1"/>
    <x v="3"/>
    <x v="5"/>
    <n v="4"/>
    <d v="1899-12-30T00:03:16"/>
    <x v="2"/>
    <x v="4"/>
    <x v="3"/>
    <x v="3"/>
    <x v="13"/>
  </r>
  <r>
    <x v="0"/>
    <n v="28"/>
    <x v="9"/>
    <x v="4"/>
    <x v="0"/>
    <x v="3"/>
    <x v="3"/>
    <n v="2"/>
    <d v="1899-12-30T00:03:16"/>
    <x v="0"/>
    <x v="2"/>
    <x v="6"/>
    <x v="3"/>
    <x v="13"/>
  </r>
  <r>
    <x v="1"/>
    <n v="9"/>
    <x v="9"/>
    <x v="0"/>
    <x v="0"/>
    <x v="5"/>
    <x v="9"/>
    <n v="3"/>
    <d v="1899-12-30T00:03:16"/>
    <x v="3"/>
    <x v="9"/>
    <x v="5"/>
    <x v="0"/>
    <x v="12"/>
  </r>
  <r>
    <x v="1"/>
    <n v="17"/>
    <x v="2"/>
    <x v="1"/>
    <x v="0"/>
    <x v="5"/>
    <x v="9"/>
    <n v="2"/>
    <d v="1899-12-30T00:03:16"/>
    <x v="3"/>
    <x v="9"/>
    <x v="7"/>
    <x v="2"/>
    <x v="8"/>
  </r>
  <r>
    <x v="1"/>
    <n v="11"/>
    <x v="4"/>
    <x v="5"/>
    <x v="2"/>
    <x v="5"/>
    <x v="9"/>
    <n v="3"/>
    <d v="1899-12-30T00:03:16"/>
    <x v="3"/>
    <x v="9"/>
    <x v="4"/>
    <x v="1"/>
    <x v="1"/>
  </r>
  <r>
    <x v="1"/>
    <n v="9"/>
    <x v="9"/>
    <x v="0"/>
    <x v="0"/>
    <x v="5"/>
    <x v="9"/>
    <n v="3"/>
    <d v="1899-12-30T00:03:16"/>
    <x v="3"/>
    <x v="9"/>
    <x v="5"/>
    <x v="0"/>
    <x v="12"/>
  </r>
  <r>
    <x v="0"/>
    <n v="3"/>
    <x v="1"/>
    <x v="2"/>
    <x v="2"/>
    <x v="0"/>
    <x v="6"/>
    <n v="2"/>
    <d v="1899-12-30T00:03:17"/>
    <x v="1"/>
    <x v="3"/>
    <x v="5"/>
    <x v="3"/>
    <x v="4"/>
  </r>
  <r>
    <x v="0"/>
    <n v="30"/>
    <x v="1"/>
    <x v="2"/>
    <x v="1"/>
    <x v="2"/>
    <x v="2"/>
    <n v="2"/>
    <d v="1899-12-30T00:03:17"/>
    <x v="0"/>
    <x v="2"/>
    <x v="2"/>
    <x v="1"/>
    <x v="2"/>
  </r>
  <r>
    <x v="0"/>
    <n v="21"/>
    <x v="2"/>
    <x v="0"/>
    <x v="3"/>
    <x v="1"/>
    <x v="3"/>
    <n v="1"/>
    <d v="1899-12-30T00:03:17"/>
    <x v="0"/>
    <x v="2"/>
    <x v="3"/>
    <x v="2"/>
    <x v="11"/>
  </r>
  <r>
    <x v="0"/>
    <n v="31"/>
    <x v="3"/>
    <x v="3"/>
    <x v="1"/>
    <x v="1"/>
    <x v="3"/>
    <n v="2"/>
    <d v="1899-12-30T00:03:17"/>
    <x v="0"/>
    <x v="0"/>
    <x v="0"/>
    <x v="3"/>
    <x v="13"/>
  </r>
  <r>
    <x v="0"/>
    <n v="27"/>
    <x v="3"/>
    <x v="0"/>
    <x v="1"/>
    <x v="2"/>
    <x v="2"/>
    <n v="5"/>
    <d v="1899-12-30T00:03:17"/>
    <x v="0"/>
    <x v="1"/>
    <x v="6"/>
    <x v="0"/>
    <x v="0"/>
  </r>
  <r>
    <x v="0"/>
    <n v="30"/>
    <x v="4"/>
    <x v="0"/>
    <x v="1"/>
    <x v="4"/>
    <x v="5"/>
    <n v="2"/>
    <d v="1899-12-30T00:03:17"/>
    <x v="0"/>
    <x v="0"/>
    <x v="4"/>
    <x v="3"/>
    <x v="4"/>
  </r>
  <r>
    <x v="0"/>
    <n v="20"/>
    <x v="4"/>
    <x v="0"/>
    <x v="0"/>
    <x v="1"/>
    <x v="3"/>
    <n v="5"/>
    <d v="1899-12-30T00:03:17"/>
    <x v="0"/>
    <x v="2"/>
    <x v="5"/>
    <x v="0"/>
    <x v="10"/>
  </r>
  <r>
    <x v="0"/>
    <n v="4"/>
    <x v="4"/>
    <x v="3"/>
    <x v="1"/>
    <x v="0"/>
    <x v="0"/>
    <n v="2"/>
    <d v="1899-12-30T00:03:17"/>
    <x v="0"/>
    <x v="4"/>
    <x v="1"/>
    <x v="1"/>
    <x v="1"/>
  </r>
  <r>
    <x v="0"/>
    <n v="3"/>
    <x v="1"/>
    <x v="2"/>
    <x v="2"/>
    <x v="0"/>
    <x v="6"/>
    <n v="2"/>
    <d v="1899-12-30T00:03:17"/>
    <x v="1"/>
    <x v="3"/>
    <x v="5"/>
    <x v="3"/>
    <x v="4"/>
  </r>
  <r>
    <x v="0"/>
    <n v="30"/>
    <x v="1"/>
    <x v="2"/>
    <x v="1"/>
    <x v="2"/>
    <x v="2"/>
    <n v="2"/>
    <d v="1899-12-30T00:03:17"/>
    <x v="0"/>
    <x v="2"/>
    <x v="2"/>
    <x v="1"/>
    <x v="2"/>
  </r>
  <r>
    <x v="1"/>
    <n v="14"/>
    <x v="3"/>
    <x v="4"/>
    <x v="2"/>
    <x v="5"/>
    <x v="9"/>
    <n v="4"/>
    <d v="1899-12-30T00:03:17"/>
    <x v="3"/>
    <x v="9"/>
    <x v="1"/>
    <x v="0"/>
    <x v="7"/>
  </r>
  <r>
    <x v="1"/>
    <n v="5"/>
    <x v="3"/>
    <x v="1"/>
    <x v="1"/>
    <x v="5"/>
    <x v="9"/>
    <n v="1"/>
    <d v="1899-12-30T00:03:17"/>
    <x v="3"/>
    <x v="9"/>
    <x v="7"/>
    <x v="1"/>
    <x v="14"/>
  </r>
  <r>
    <x v="1"/>
    <n v="2"/>
    <x v="10"/>
    <x v="4"/>
    <x v="2"/>
    <x v="5"/>
    <x v="9"/>
    <n v="3"/>
    <d v="1899-12-30T00:03:17"/>
    <x v="3"/>
    <x v="9"/>
    <x v="2"/>
    <x v="0"/>
    <x v="7"/>
  </r>
  <r>
    <x v="1"/>
    <n v="30"/>
    <x v="10"/>
    <x v="3"/>
    <x v="1"/>
    <x v="5"/>
    <x v="9"/>
    <n v="2"/>
    <d v="1899-12-30T00:03:17"/>
    <x v="3"/>
    <x v="9"/>
    <x v="2"/>
    <x v="2"/>
    <x v="8"/>
  </r>
  <r>
    <x v="1"/>
    <n v="10"/>
    <x v="10"/>
    <x v="1"/>
    <x v="2"/>
    <x v="5"/>
    <x v="9"/>
    <n v="1"/>
    <d v="1899-12-30T00:03:17"/>
    <x v="3"/>
    <x v="9"/>
    <x v="3"/>
    <x v="2"/>
    <x v="3"/>
  </r>
  <r>
    <x v="0"/>
    <n v="1"/>
    <x v="5"/>
    <x v="4"/>
    <x v="1"/>
    <x v="0"/>
    <x v="0"/>
    <n v="3"/>
    <d v="1899-12-30T00:03:30"/>
    <x v="0"/>
    <x v="6"/>
    <x v="6"/>
    <x v="0"/>
    <x v="5"/>
  </r>
  <r>
    <x v="0"/>
    <n v="11"/>
    <x v="6"/>
    <x v="3"/>
    <x v="1"/>
    <x v="3"/>
    <x v="5"/>
    <n v="2"/>
    <d v="1899-12-30T00:03:30"/>
    <x v="2"/>
    <x v="2"/>
    <x v="7"/>
    <x v="1"/>
    <x v="14"/>
  </r>
  <r>
    <x v="0"/>
    <n v="25"/>
    <x v="1"/>
    <x v="0"/>
    <x v="0"/>
    <x v="1"/>
    <x v="3"/>
    <n v="1"/>
    <d v="1899-12-30T00:03:30"/>
    <x v="0"/>
    <x v="0"/>
    <x v="1"/>
    <x v="3"/>
    <x v="13"/>
  </r>
  <r>
    <x v="0"/>
    <n v="17"/>
    <x v="2"/>
    <x v="5"/>
    <x v="0"/>
    <x v="1"/>
    <x v="1"/>
    <n v="4"/>
    <d v="1899-12-30T00:03:30"/>
    <x v="0"/>
    <x v="0"/>
    <x v="1"/>
    <x v="3"/>
    <x v="13"/>
  </r>
  <r>
    <x v="0"/>
    <n v="30"/>
    <x v="2"/>
    <x v="0"/>
    <x v="1"/>
    <x v="4"/>
    <x v="4"/>
    <n v="3"/>
    <d v="1899-12-30T00:03:30"/>
    <x v="0"/>
    <x v="0"/>
    <x v="3"/>
    <x v="0"/>
    <x v="5"/>
  </r>
  <r>
    <x v="0"/>
    <n v="22"/>
    <x v="3"/>
    <x v="0"/>
    <x v="2"/>
    <x v="2"/>
    <x v="7"/>
    <n v="6"/>
    <d v="1899-12-30T00:03:30"/>
    <x v="1"/>
    <x v="2"/>
    <x v="5"/>
    <x v="0"/>
    <x v="12"/>
  </r>
  <r>
    <x v="0"/>
    <n v="7"/>
    <x v="3"/>
    <x v="0"/>
    <x v="2"/>
    <x v="2"/>
    <x v="8"/>
    <n v="5"/>
    <d v="1899-12-30T00:03:30"/>
    <x v="0"/>
    <x v="2"/>
    <x v="2"/>
    <x v="1"/>
    <x v="2"/>
  </r>
  <r>
    <x v="0"/>
    <n v="8"/>
    <x v="3"/>
    <x v="0"/>
    <x v="2"/>
    <x v="1"/>
    <x v="2"/>
    <n v="3"/>
    <d v="1899-12-30T00:03:30"/>
    <x v="0"/>
    <x v="7"/>
    <x v="2"/>
    <x v="2"/>
    <x v="8"/>
  </r>
  <r>
    <x v="0"/>
    <n v="19"/>
    <x v="3"/>
    <x v="1"/>
    <x v="4"/>
    <x v="3"/>
    <x v="5"/>
    <n v="1"/>
    <d v="1899-12-30T00:03:30"/>
    <x v="0"/>
    <x v="7"/>
    <x v="4"/>
    <x v="1"/>
    <x v="15"/>
  </r>
  <r>
    <x v="0"/>
    <n v="28"/>
    <x v="3"/>
    <x v="3"/>
    <x v="2"/>
    <x v="2"/>
    <x v="2"/>
    <n v="3"/>
    <d v="1899-12-30T00:03:30"/>
    <x v="0"/>
    <x v="5"/>
    <x v="5"/>
    <x v="2"/>
    <x v="11"/>
  </r>
  <r>
    <x v="0"/>
    <n v="5"/>
    <x v="4"/>
    <x v="0"/>
    <x v="2"/>
    <x v="0"/>
    <x v="6"/>
    <n v="2"/>
    <d v="1899-12-30T00:03:30"/>
    <x v="1"/>
    <x v="1"/>
    <x v="1"/>
    <x v="1"/>
    <x v="1"/>
  </r>
  <r>
    <x v="0"/>
    <n v="1"/>
    <x v="5"/>
    <x v="4"/>
    <x v="1"/>
    <x v="0"/>
    <x v="0"/>
    <n v="3"/>
    <d v="1899-12-30T00:03:30"/>
    <x v="0"/>
    <x v="6"/>
    <x v="6"/>
    <x v="0"/>
    <x v="5"/>
  </r>
  <r>
    <x v="0"/>
    <n v="11"/>
    <x v="6"/>
    <x v="3"/>
    <x v="1"/>
    <x v="3"/>
    <x v="5"/>
    <n v="2"/>
    <d v="1899-12-30T00:03:30"/>
    <x v="2"/>
    <x v="2"/>
    <x v="7"/>
    <x v="1"/>
    <x v="14"/>
  </r>
  <r>
    <x v="0"/>
    <n v="25"/>
    <x v="1"/>
    <x v="0"/>
    <x v="0"/>
    <x v="1"/>
    <x v="3"/>
    <n v="1"/>
    <d v="1899-12-30T00:03:30"/>
    <x v="0"/>
    <x v="0"/>
    <x v="1"/>
    <x v="3"/>
    <x v="13"/>
  </r>
  <r>
    <x v="1"/>
    <n v="12"/>
    <x v="2"/>
    <x v="2"/>
    <x v="2"/>
    <x v="5"/>
    <x v="9"/>
    <n v="1"/>
    <d v="1899-12-30T00:03:30"/>
    <x v="3"/>
    <x v="9"/>
    <x v="2"/>
    <x v="0"/>
    <x v="9"/>
  </r>
  <r>
    <x v="1"/>
    <n v="14"/>
    <x v="10"/>
    <x v="1"/>
    <x v="1"/>
    <x v="5"/>
    <x v="9"/>
    <n v="4"/>
    <d v="1899-12-30T00:03:30"/>
    <x v="3"/>
    <x v="9"/>
    <x v="2"/>
    <x v="1"/>
    <x v="2"/>
  </r>
  <r>
    <x v="0"/>
    <n v="11"/>
    <x v="6"/>
    <x v="0"/>
    <x v="4"/>
    <x v="1"/>
    <x v="3"/>
    <n v="1"/>
    <d v="1899-12-30T00:03:40"/>
    <x v="0"/>
    <x v="0"/>
    <x v="3"/>
    <x v="3"/>
    <x v="13"/>
  </r>
  <r>
    <x v="0"/>
    <n v="13"/>
    <x v="11"/>
    <x v="3"/>
    <x v="1"/>
    <x v="1"/>
    <x v="3"/>
    <n v="5"/>
    <d v="1899-12-30T00:03:40"/>
    <x v="0"/>
    <x v="5"/>
    <x v="7"/>
    <x v="2"/>
    <x v="11"/>
  </r>
  <r>
    <x v="0"/>
    <n v="10"/>
    <x v="1"/>
    <x v="0"/>
    <x v="1"/>
    <x v="2"/>
    <x v="2"/>
    <n v="2"/>
    <d v="1899-12-30T00:03:40"/>
    <x v="0"/>
    <x v="2"/>
    <x v="6"/>
    <x v="1"/>
    <x v="6"/>
  </r>
  <r>
    <x v="0"/>
    <n v="19"/>
    <x v="1"/>
    <x v="4"/>
    <x v="2"/>
    <x v="1"/>
    <x v="3"/>
    <n v="2"/>
    <d v="1899-12-30T00:03:40"/>
    <x v="0"/>
    <x v="0"/>
    <x v="4"/>
    <x v="2"/>
    <x v="11"/>
  </r>
  <r>
    <x v="0"/>
    <n v="11"/>
    <x v="2"/>
    <x v="0"/>
    <x v="1"/>
    <x v="4"/>
    <x v="10"/>
    <n v="5"/>
    <d v="1899-12-30T00:03:40"/>
    <x v="0"/>
    <x v="7"/>
    <x v="4"/>
    <x v="1"/>
    <x v="15"/>
  </r>
  <r>
    <x v="0"/>
    <n v="30"/>
    <x v="2"/>
    <x v="2"/>
    <x v="0"/>
    <x v="3"/>
    <x v="5"/>
    <n v="4"/>
    <d v="1899-12-30T00:03:40"/>
    <x v="0"/>
    <x v="6"/>
    <x v="5"/>
    <x v="1"/>
    <x v="1"/>
  </r>
  <r>
    <x v="0"/>
    <n v="30"/>
    <x v="3"/>
    <x v="1"/>
    <x v="2"/>
    <x v="2"/>
    <x v="2"/>
    <n v="1"/>
    <d v="1899-12-30T00:03:40"/>
    <x v="0"/>
    <x v="7"/>
    <x v="6"/>
    <x v="2"/>
    <x v="11"/>
  </r>
  <r>
    <x v="0"/>
    <n v="17"/>
    <x v="4"/>
    <x v="2"/>
    <x v="0"/>
    <x v="3"/>
    <x v="1"/>
    <n v="1"/>
    <d v="1899-12-30T00:03:40"/>
    <x v="2"/>
    <x v="2"/>
    <x v="4"/>
    <x v="3"/>
    <x v="13"/>
  </r>
  <r>
    <x v="0"/>
    <n v="16"/>
    <x v="4"/>
    <x v="3"/>
    <x v="4"/>
    <x v="4"/>
    <x v="4"/>
    <n v="1"/>
    <d v="1899-12-30T00:03:40"/>
    <x v="0"/>
    <x v="2"/>
    <x v="1"/>
    <x v="1"/>
    <x v="6"/>
  </r>
  <r>
    <x v="0"/>
    <n v="27"/>
    <x v="10"/>
    <x v="2"/>
    <x v="2"/>
    <x v="2"/>
    <x v="7"/>
    <n v="1"/>
    <d v="1899-12-30T00:03:40"/>
    <x v="1"/>
    <x v="0"/>
    <x v="2"/>
    <x v="0"/>
    <x v="10"/>
  </r>
  <r>
    <x v="0"/>
    <n v="11"/>
    <x v="6"/>
    <x v="0"/>
    <x v="4"/>
    <x v="1"/>
    <x v="3"/>
    <n v="1"/>
    <d v="1899-12-30T00:03:40"/>
    <x v="0"/>
    <x v="0"/>
    <x v="3"/>
    <x v="3"/>
    <x v="13"/>
  </r>
  <r>
    <x v="0"/>
    <n v="13"/>
    <x v="11"/>
    <x v="3"/>
    <x v="1"/>
    <x v="1"/>
    <x v="3"/>
    <n v="5"/>
    <d v="1899-12-30T00:03:40"/>
    <x v="0"/>
    <x v="5"/>
    <x v="7"/>
    <x v="2"/>
    <x v="11"/>
  </r>
  <r>
    <x v="0"/>
    <n v="10"/>
    <x v="1"/>
    <x v="0"/>
    <x v="1"/>
    <x v="2"/>
    <x v="2"/>
    <n v="2"/>
    <d v="1899-12-30T00:03:40"/>
    <x v="0"/>
    <x v="2"/>
    <x v="6"/>
    <x v="1"/>
    <x v="6"/>
  </r>
  <r>
    <x v="0"/>
    <n v="19"/>
    <x v="1"/>
    <x v="4"/>
    <x v="2"/>
    <x v="1"/>
    <x v="3"/>
    <n v="2"/>
    <d v="1899-12-30T00:03:40"/>
    <x v="0"/>
    <x v="0"/>
    <x v="4"/>
    <x v="2"/>
    <x v="11"/>
  </r>
  <r>
    <x v="1"/>
    <n v="23"/>
    <x v="2"/>
    <x v="2"/>
    <x v="2"/>
    <x v="5"/>
    <x v="9"/>
    <n v="1"/>
    <d v="1899-12-30T00:03:40"/>
    <x v="3"/>
    <x v="9"/>
    <x v="4"/>
    <x v="1"/>
    <x v="1"/>
  </r>
  <r>
    <x v="1"/>
    <n v="19"/>
    <x v="3"/>
    <x v="2"/>
    <x v="2"/>
    <x v="5"/>
    <x v="9"/>
    <n v="4"/>
    <d v="1899-12-30T00:03:40"/>
    <x v="3"/>
    <x v="9"/>
    <x v="5"/>
    <x v="0"/>
    <x v="10"/>
  </r>
  <r>
    <x v="1"/>
    <n v="27"/>
    <x v="4"/>
    <x v="0"/>
    <x v="2"/>
    <x v="5"/>
    <x v="9"/>
    <n v="1"/>
    <d v="1899-12-30T00:03:40"/>
    <x v="3"/>
    <x v="9"/>
    <x v="2"/>
    <x v="0"/>
    <x v="9"/>
  </r>
  <r>
    <x v="0"/>
    <n v="15"/>
    <x v="6"/>
    <x v="4"/>
    <x v="1"/>
    <x v="1"/>
    <x v="2"/>
    <n v="4"/>
    <d v="1899-12-30T00:04:00"/>
    <x v="0"/>
    <x v="2"/>
    <x v="2"/>
    <x v="0"/>
    <x v="7"/>
  </r>
  <r>
    <x v="0"/>
    <n v="4"/>
    <x v="11"/>
    <x v="1"/>
    <x v="1"/>
    <x v="0"/>
    <x v="6"/>
    <n v="2"/>
    <d v="1899-12-30T00:04:00"/>
    <x v="1"/>
    <x v="5"/>
    <x v="1"/>
    <x v="2"/>
    <x v="3"/>
  </r>
  <r>
    <x v="0"/>
    <n v="11"/>
    <x v="2"/>
    <x v="0"/>
    <x v="0"/>
    <x v="2"/>
    <x v="7"/>
    <n v="1"/>
    <d v="1899-12-30T00:04:00"/>
    <x v="4"/>
    <x v="4"/>
    <x v="4"/>
    <x v="1"/>
    <x v="15"/>
  </r>
  <r>
    <x v="0"/>
    <n v="23"/>
    <x v="2"/>
    <x v="2"/>
    <x v="0"/>
    <x v="0"/>
    <x v="0"/>
    <n v="3"/>
    <d v="1899-12-30T00:04:00"/>
    <x v="0"/>
    <x v="0"/>
    <x v="5"/>
    <x v="3"/>
    <x v="4"/>
  </r>
  <r>
    <x v="0"/>
    <n v="8"/>
    <x v="3"/>
    <x v="1"/>
    <x v="1"/>
    <x v="3"/>
    <x v="5"/>
    <n v="4"/>
    <d v="1899-12-30T00:04:00"/>
    <x v="2"/>
    <x v="0"/>
    <x v="0"/>
    <x v="1"/>
    <x v="2"/>
  </r>
  <r>
    <x v="0"/>
    <n v="8"/>
    <x v="3"/>
    <x v="1"/>
    <x v="0"/>
    <x v="1"/>
    <x v="3"/>
    <n v="1"/>
    <d v="1899-12-30T00:04:00"/>
    <x v="0"/>
    <x v="5"/>
    <x v="3"/>
    <x v="0"/>
    <x v="12"/>
  </r>
  <r>
    <x v="0"/>
    <n v="29"/>
    <x v="3"/>
    <x v="0"/>
    <x v="0"/>
    <x v="2"/>
    <x v="2"/>
    <n v="1"/>
    <d v="1899-12-30T00:04:00"/>
    <x v="0"/>
    <x v="8"/>
    <x v="6"/>
    <x v="0"/>
    <x v="9"/>
  </r>
  <r>
    <x v="0"/>
    <n v="25"/>
    <x v="3"/>
    <x v="2"/>
    <x v="1"/>
    <x v="4"/>
    <x v="4"/>
    <n v="3"/>
    <d v="1899-12-30T00:04:00"/>
    <x v="0"/>
    <x v="2"/>
    <x v="7"/>
    <x v="2"/>
    <x v="11"/>
  </r>
  <r>
    <x v="0"/>
    <n v="22"/>
    <x v="4"/>
    <x v="1"/>
    <x v="1"/>
    <x v="2"/>
    <x v="2"/>
    <n v="4"/>
    <d v="1899-12-30T00:04:00"/>
    <x v="0"/>
    <x v="4"/>
    <x v="1"/>
    <x v="1"/>
    <x v="6"/>
  </r>
  <r>
    <x v="0"/>
    <n v="15"/>
    <x v="6"/>
    <x v="4"/>
    <x v="1"/>
    <x v="1"/>
    <x v="2"/>
    <n v="4"/>
    <d v="1899-12-30T00:04:00"/>
    <x v="0"/>
    <x v="2"/>
    <x v="2"/>
    <x v="0"/>
    <x v="7"/>
  </r>
  <r>
    <x v="0"/>
    <n v="4"/>
    <x v="11"/>
    <x v="1"/>
    <x v="1"/>
    <x v="0"/>
    <x v="6"/>
    <n v="2"/>
    <d v="1899-12-30T00:04:00"/>
    <x v="1"/>
    <x v="5"/>
    <x v="1"/>
    <x v="2"/>
    <x v="3"/>
  </r>
  <r>
    <x v="1"/>
    <n v="25"/>
    <x v="3"/>
    <x v="2"/>
    <x v="2"/>
    <x v="5"/>
    <x v="9"/>
    <n v="5"/>
    <d v="1899-12-30T00:04:00"/>
    <x v="3"/>
    <x v="9"/>
    <x v="3"/>
    <x v="2"/>
    <x v="8"/>
  </r>
  <r>
    <x v="1"/>
    <n v="26"/>
    <x v="4"/>
    <x v="0"/>
    <x v="1"/>
    <x v="5"/>
    <x v="9"/>
    <n v="2"/>
    <d v="1899-12-30T00:04:00"/>
    <x v="3"/>
    <x v="9"/>
    <x v="5"/>
    <x v="1"/>
    <x v="1"/>
  </r>
  <r>
    <x v="1"/>
    <n v="26"/>
    <x v="4"/>
    <x v="1"/>
    <x v="1"/>
    <x v="5"/>
    <x v="9"/>
    <n v="3"/>
    <d v="1899-12-30T00:04:00"/>
    <x v="3"/>
    <x v="9"/>
    <x v="7"/>
    <x v="1"/>
    <x v="1"/>
  </r>
  <r>
    <x v="1"/>
    <n v="10"/>
    <x v="10"/>
    <x v="2"/>
    <x v="0"/>
    <x v="5"/>
    <x v="9"/>
    <n v="3"/>
    <d v="1899-12-30T00:04:00"/>
    <x v="3"/>
    <x v="9"/>
    <x v="5"/>
    <x v="3"/>
    <x v="4"/>
  </r>
  <r>
    <x v="0"/>
    <n v="16"/>
    <x v="5"/>
    <x v="2"/>
    <x v="1"/>
    <x v="2"/>
    <x v="2"/>
    <n v="1"/>
    <d v="1899-12-30T00:04:40"/>
    <x v="0"/>
    <x v="2"/>
    <x v="4"/>
    <x v="1"/>
    <x v="1"/>
  </r>
  <r>
    <x v="0"/>
    <n v="11"/>
    <x v="6"/>
    <x v="0"/>
    <x v="2"/>
    <x v="2"/>
    <x v="2"/>
    <n v="4"/>
    <d v="1899-12-30T00:04:40"/>
    <x v="0"/>
    <x v="0"/>
    <x v="5"/>
    <x v="3"/>
    <x v="4"/>
  </r>
  <r>
    <x v="0"/>
    <n v="1"/>
    <x v="8"/>
    <x v="2"/>
    <x v="1"/>
    <x v="2"/>
    <x v="2"/>
    <n v="2"/>
    <d v="1899-12-30T00:04:40"/>
    <x v="0"/>
    <x v="2"/>
    <x v="7"/>
    <x v="3"/>
    <x v="13"/>
  </r>
  <r>
    <x v="0"/>
    <n v="9"/>
    <x v="2"/>
    <x v="2"/>
    <x v="1"/>
    <x v="2"/>
    <x v="7"/>
    <n v="5"/>
    <d v="1899-12-30T00:04:40"/>
    <x v="1"/>
    <x v="0"/>
    <x v="6"/>
    <x v="1"/>
    <x v="2"/>
  </r>
  <r>
    <x v="0"/>
    <n v="11"/>
    <x v="2"/>
    <x v="2"/>
    <x v="2"/>
    <x v="2"/>
    <x v="2"/>
    <n v="5"/>
    <d v="1899-12-30T00:04:40"/>
    <x v="0"/>
    <x v="6"/>
    <x v="0"/>
    <x v="0"/>
    <x v="10"/>
  </r>
  <r>
    <x v="0"/>
    <n v="22"/>
    <x v="2"/>
    <x v="4"/>
    <x v="2"/>
    <x v="1"/>
    <x v="3"/>
    <n v="4"/>
    <d v="1899-12-30T00:04:40"/>
    <x v="0"/>
    <x v="7"/>
    <x v="2"/>
    <x v="2"/>
    <x v="11"/>
  </r>
  <r>
    <x v="0"/>
    <n v="30"/>
    <x v="2"/>
    <x v="4"/>
    <x v="1"/>
    <x v="1"/>
    <x v="3"/>
    <n v="3"/>
    <d v="1899-12-30T00:04:40"/>
    <x v="0"/>
    <x v="2"/>
    <x v="1"/>
    <x v="1"/>
    <x v="2"/>
  </r>
  <r>
    <x v="0"/>
    <n v="10"/>
    <x v="3"/>
    <x v="1"/>
    <x v="0"/>
    <x v="3"/>
    <x v="1"/>
    <n v="2"/>
    <d v="1899-12-30T00:04:40"/>
    <x v="2"/>
    <x v="0"/>
    <x v="2"/>
    <x v="1"/>
    <x v="15"/>
  </r>
  <r>
    <x v="0"/>
    <n v="24"/>
    <x v="3"/>
    <x v="0"/>
    <x v="2"/>
    <x v="3"/>
    <x v="5"/>
    <n v="1"/>
    <d v="1899-12-30T00:04:40"/>
    <x v="2"/>
    <x v="0"/>
    <x v="2"/>
    <x v="3"/>
    <x v="4"/>
  </r>
  <r>
    <x v="0"/>
    <n v="26"/>
    <x v="3"/>
    <x v="1"/>
    <x v="2"/>
    <x v="4"/>
    <x v="5"/>
    <n v="2"/>
    <d v="1899-12-30T00:04:40"/>
    <x v="0"/>
    <x v="0"/>
    <x v="2"/>
    <x v="0"/>
    <x v="5"/>
  </r>
  <r>
    <x v="0"/>
    <n v="1"/>
    <x v="3"/>
    <x v="2"/>
    <x v="3"/>
    <x v="3"/>
    <x v="5"/>
    <n v="2"/>
    <d v="1899-12-30T00:04:40"/>
    <x v="0"/>
    <x v="4"/>
    <x v="3"/>
    <x v="0"/>
    <x v="10"/>
  </r>
  <r>
    <x v="0"/>
    <n v="30"/>
    <x v="3"/>
    <x v="4"/>
    <x v="3"/>
    <x v="0"/>
    <x v="0"/>
    <n v="3"/>
    <d v="1899-12-30T00:04:40"/>
    <x v="0"/>
    <x v="5"/>
    <x v="3"/>
    <x v="2"/>
    <x v="8"/>
  </r>
  <r>
    <x v="0"/>
    <n v="8"/>
    <x v="3"/>
    <x v="2"/>
    <x v="1"/>
    <x v="4"/>
    <x v="4"/>
    <n v="4"/>
    <d v="1899-12-30T00:04:40"/>
    <x v="0"/>
    <x v="1"/>
    <x v="0"/>
    <x v="2"/>
    <x v="11"/>
  </r>
  <r>
    <x v="0"/>
    <n v="11"/>
    <x v="3"/>
    <x v="0"/>
    <x v="2"/>
    <x v="1"/>
    <x v="3"/>
    <n v="3"/>
    <d v="1899-12-30T00:04:40"/>
    <x v="0"/>
    <x v="4"/>
    <x v="1"/>
    <x v="0"/>
    <x v="10"/>
  </r>
  <r>
    <x v="0"/>
    <n v="11"/>
    <x v="3"/>
    <x v="3"/>
    <x v="2"/>
    <x v="1"/>
    <x v="3"/>
    <n v="1"/>
    <d v="1899-12-30T00:04:40"/>
    <x v="0"/>
    <x v="3"/>
    <x v="6"/>
    <x v="0"/>
    <x v="5"/>
  </r>
  <r>
    <x v="0"/>
    <n v="9"/>
    <x v="4"/>
    <x v="3"/>
    <x v="1"/>
    <x v="0"/>
    <x v="6"/>
    <n v="5"/>
    <d v="1899-12-30T00:04:40"/>
    <x v="1"/>
    <x v="2"/>
    <x v="7"/>
    <x v="2"/>
    <x v="8"/>
  </r>
  <r>
    <x v="0"/>
    <n v="22"/>
    <x v="4"/>
    <x v="2"/>
    <x v="2"/>
    <x v="0"/>
    <x v="6"/>
    <n v="1"/>
    <d v="1899-12-30T00:04:40"/>
    <x v="1"/>
    <x v="8"/>
    <x v="7"/>
    <x v="1"/>
    <x v="2"/>
  </r>
  <r>
    <x v="0"/>
    <n v="12"/>
    <x v="4"/>
    <x v="1"/>
    <x v="2"/>
    <x v="3"/>
    <x v="5"/>
    <n v="2"/>
    <d v="1899-12-30T00:04:40"/>
    <x v="0"/>
    <x v="2"/>
    <x v="3"/>
    <x v="0"/>
    <x v="7"/>
  </r>
  <r>
    <x v="0"/>
    <n v="22"/>
    <x v="4"/>
    <x v="2"/>
    <x v="2"/>
    <x v="1"/>
    <x v="3"/>
    <n v="1"/>
    <d v="1899-12-30T00:04:40"/>
    <x v="0"/>
    <x v="0"/>
    <x v="6"/>
    <x v="0"/>
    <x v="10"/>
  </r>
  <r>
    <x v="0"/>
    <n v="16"/>
    <x v="5"/>
    <x v="2"/>
    <x v="1"/>
    <x v="2"/>
    <x v="2"/>
    <n v="1"/>
    <d v="1899-12-30T00:04:40"/>
    <x v="0"/>
    <x v="2"/>
    <x v="4"/>
    <x v="1"/>
    <x v="1"/>
  </r>
  <r>
    <x v="0"/>
    <n v="11"/>
    <x v="6"/>
    <x v="0"/>
    <x v="2"/>
    <x v="2"/>
    <x v="2"/>
    <n v="4"/>
    <d v="1899-12-30T00:04:40"/>
    <x v="0"/>
    <x v="0"/>
    <x v="5"/>
    <x v="3"/>
    <x v="4"/>
  </r>
  <r>
    <x v="0"/>
    <n v="1"/>
    <x v="8"/>
    <x v="2"/>
    <x v="1"/>
    <x v="2"/>
    <x v="2"/>
    <n v="2"/>
    <d v="1899-12-30T00:04:40"/>
    <x v="0"/>
    <x v="2"/>
    <x v="7"/>
    <x v="3"/>
    <x v="13"/>
  </r>
  <r>
    <x v="1"/>
    <n v="15"/>
    <x v="7"/>
    <x v="3"/>
    <x v="0"/>
    <x v="5"/>
    <x v="9"/>
    <n v="2"/>
    <d v="1899-12-30T00:04:40"/>
    <x v="3"/>
    <x v="9"/>
    <x v="5"/>
    <x v="1"/>
    <x v="1"/>
  </r>
  <r>
    <x v="1"/>
    <n v="11"/>
    <x v="8"/>
    <x v="0"/>
    <x v="2"/>
    <x v="5"/>
    <x v="9"/>
    <n v="5"/>
    <d v="1899-12-30T00:04:40"/>
    <x v="3"/>
    <x v="9"/>
    <x v="3"/>
    <x v="3"/>
    <x v="13"/>
  </r>
  <r>
    <x v="1"/>
    <n v="14"/>
    <x v="1"/>
    <x v="1"/>
    <x v="2"/>
    <x v="5"/>
    <x v="9"/>
    <n v="4"/>
    <d v="1899-12-30T00:04:40"/>
    <x v="3"/>
    <x v="9"/>
    <x v="5"/>
    <x v="0"/>
    <x v="5"/>
  </r>
  <r>
    <x v="1"/>
    <n v="24"/>
    <x v="2"/>
    <x v="5"/>
    <x v="2"/>
    <x v="5"/>
    <x v="9"/>
    <n v="3"/>
    <d v="1899-12-30T00:04:40"/>
    <x v="3"/>
    <x v="9"/>
    <x v="0"/>
    <x v="0"/>
    <x v="10"/>
  </r>
  <r>
    <x v="1"/>
    <n v="1"/>
    <x v="3"/>
    <x v="0"/>
    <x v="2"/>
    <x v="5"/>
    <x v="9"/>
    <n v="1"/>
    <d v="1899-12-30T00:04:40"/>
    <x v="3"/>
    <x v="9"/>
    <x v="5"/>
    <x v="1"/>
    <x v="6"/>
  </r>
  <r>
    <x v="1"/>
    <n v="19"/>
    <x v="10"/>
    <x v="2"/>
    <x v="2"/>
    <x v="5"/>
    <x v="9"/>
    <n v="2"/>
    <d v="1899-12-30T00:04:40"/>
    <x v="3"/>
    <x v="9"/>
    <x v="2"/>
    <x v="3"/>
    <x v="13"/>
  </r>
  <r>
    <x v="1"/>
    <n v="15"/>
    <x v="7"/>
    <x v="3"/>
    <x v="0"/>
    <x v="5"/>
    <x v="9"/>
    <n v="2"/>
    <d v="1899-12-30T00:04:40"/>
    <x v="3"/>
    <x v="9"/>
    <x v="5"/>
    <x v="1"/>
    <x v="1"/>
  </r>
  <r>
    <x v="1"/>
    <n v="11"/>
    <x v="8"/>
    <x v="0"/>
    <x v="2"/>
    <x v="5"/>
    <x v="9"/>
    <n v="5"/>
    <d v="1899-12-30T00:04:40"/>
    <x v="3"/>
    <x v="9"/>
    <x v="3"/>
    <x v="3"/>
    <x v="13"/>
  </r>
  <r>
    <x v="0"/>
    <n v="19"/>
    <x v="1"/>
    <x v="1"/>
    <x v="3"/>
    <x v="0"/>
    <x v="0"/>
    <n v="5"/>
    <d v="1899-12-30T00:04:45"/>
    <x v="0"/>
    <x v="1"/>
    <x v="6"/>
    <x v="0"/>
    <x v="7"/>
  </r>
  <r>
    <x v="0"/>
    <n v="5"/>
    <x v="2"/>
    <x v="2"/>
    <x v="2"/>
    <x v="3"/>
    <x v="3"/>
    <n v="3"/>
    <d v="1899-12-30T00:04:45"/>
    <x v="0"/>
    <x v="0"/>
    <x v="3"/>
    <x v="3"/>
    <x v="13"/>
  </r>
  <r>
    <x v="0"/>
    <n v="11"/>
    <x v="3"/>
    <x v="0"/>
    <x v="3"/>
    <x v="2"/>
    <x v="7"/>
    <n v="1"/>
    <d v="1899-12-30T00:04:45"/>
    <x v="1"/>
    <x v="0"/>
    <x v="4"/>
    <x v="0"/>
    <x v="7"/>
  </r>
  <r>
    <x v="0"/>
    <n v="1"/>
    <x v="3"/>
    <x v="4"/>
    <x v="0"/>
    <x v="1"/>
    <x v="3"/>
    <n v="1"/>
    <d v="1899-12-30T00:04:45"/>
    <x v="0"/>
    <x v="4"/>
    <x v="2"/>
    <x v="3"/>
    <x v="4"/>
  </r>
  <r>
    <x v="0"/>
    <n v="21"/>
    <x v="3"/>
    <x v="1"/>
    <x v="0"/>
    <x v="4"/>
    <x v="5"/>
    <n v="5"/>
    <d v="1899-12-30T00:04:45"/>
    <x v="0"/>
    <x v="7"/>
    <x v="0"/>
    <x v="1"/>
    <x v="2"/>
  </r>
  <r>
    <x v="0"/>
    <n v="27"/>
    <x v="4"/>
    <x v="3"/>
    <x v="2"/>
    <x v="1"/>
    <x v="1"/>
    <n v="3"/>
    <d v="1899-12-30T00:04:45"/>
    <x v="0"/>
    <x v="7"/>
    <x v="6"/>
    <x v="2"/>
    <x v="3"/>
  </r>
  <r>
    <x v="0"/>
    <n v="28"/>
    <x v="4"/>
    <x v="3"/>
    <x v="1"/>
    <x v="2"/>
    <x v="2"/>
    <n v="3"/>
    <d v="1899-12-30T00:04:45"/>
    <x v="0"/>
    <x v="4"/>
    <x v="7"/>
    <x v="0"/>
    <x v="9"/>
  </r>
  <r>
    <x v="0"/>
    <n v="11"/>
    <x v="10"/>
    <x v="3"/>
    <x v="1"/>
    <x v="0"/>
    <x v="6"/>
    <n v="1"/>
    <d v="1899-12-30T00:04:45"/>
    <x v="1"/>
    <x v="2"/>
    <x v="2"/>
    <x v="0"/>
    <x v="12"/>
  </r>
  <r>
    <x v="0"/>
    <n v="25"/>
    <x v="10"/>
    <x v="0"/>
    <x v="1"/>
    <x v="2"/>
    <x v="2"/>
    <n v="1"/>
    <d v="1899-12-30T00:04:45"/>
    <x v="0"/>
    <x v="7"/>
    <x v="5"/>
    <x v="2"/>
    <x v="8"/>
  </r>
  <r>
    <x v="0"/>
    <n v="23"/>
    <x v="10"/>
    <x v="0"/>
    <x v="0"/>
    <x v="2"/>
    <x v="2"/>
    <n v="1"/>
    <d v="1899-12-30T00:04:45"/>
    <x v="0"/>
    <x v="8"/>
    <x v="6"/>
    <x v="1"/>
    <x v="1"/>
  </r>
  <r>
    <x v="0"/>
    <n v="19"/>
    <x v="1"/>
    <x v="1"/>
    <x v="3"/>
    <x v="0"/>
    <x v="0"/>
    <n v="5"/>
    <d v="1899-12-30T00:04:45"/>
    <x v="0"/>
    <x v="1"/>
    <x v="6"/>
    <x v="0"/>
    <x v="7"/>
  </r>
  <r>
    <x v="1"/>
    <n v="11"/>
    <x v="5"/>
    <x v="3"/>
    <x v="1"/>
    <x v="5"/>
    <x v="9"/>
    <n v="4"/>
    <d v="1899-12-30T00:04:45"/>
    <x v="3"/>
    <x v="9"/>
    <x v="2"/>
    <x v="2"/>
    <x v="11"/>
  </r>
  <r>
    <x v="1"/>
    <n v="19"/>
    <x v="2"/>
    <x v="0"/>
    <x v="2"/>
    <x v="5"/>
    <x v="9"/>
    <n v="6"/>
    <d v="1899-12-30T00:04:45"/>
    <x v="3"/>
    <x v="9"/>
    <x v="2"/>
    <x v="1"/>
    <x v="14"/>
  </r>
  <r>
    <x v="1"/>
    <n v="18"/>
    <x v="4"/>
    <x v="5"/>
    <x v="2"/>
    <x v="5"/>
    <x v="9"/>
    <n v="4"/>
    <d v="1899-12-30T00:04:45"/>
    <x v="3"/>
    <x v="9"/>
    <x v="7"/>
    <x v="3"/>
    <x v="13"/>
  </r>
  <r>
    <x v="1"/>
    <n v="11"/>
    <x v="5"/>
    <x v="3"/>
    <x v="1"/>
    <x v="5"/>
    <x v="9"/>
    <n v="4"/>
    <d v="1899-12-30T00:04:45"/>
    <x v="3"/>
    <x v="9"/>
    <x v="2"/>
    <x v="2"/>
    <x v="11"/>
  </r>
  <r>
    <x v="0"/>
    <n v="13"/>
    <x v="5"/>
    <x v="4"/>
    <x v="2"/>
    <x v="2"/>
    <x v="2"/>
    <n v="1"/>
    <d v="1899-12-30T00:04:48"/>
    <x v="0"/>
    <x v="7"/>
    <x v="2"/>
    <x v="1"/>
    <x v="1"/>
  </r>
  <r>
    <x v="0"/>
    <n v="1"/>
    <x v="8"/>
    <x v="4"/>
    <x v="1"/>
    <x v="3"/>
    <x v="5"/>
    <n v="4"/>
    <d v="1899-12-30T00:04:48"/>
    <x v="2"/>
    <x v="8"/>
    <x v="5"/>
    <x v="0"/>
    <x v="10"/>
  </r>
  <r>
    <x v="0"/>
    <n v="12"/>
    <x v="2"/>
    <x v="4"/>
    <x v="0"/>
    <x v="2"/>
    <x v="8"/>
    <n v="5"/>
    <d v="1899-12-30T00:04:48"/>
    <x v="0"/>
    <x v="3"/>
    <x v="7"/>
    <x v="3"/>
    <x v="13"/>
  </r>
  <r>
    <x v="0"/>
    <n v="13"/>
    <x v="3"/>
    <x v="0"/>
    <x v="1"/>
    <x v="0"/>
    <x v="6"/>
    <n v="4"/>
    <d v="1899-12-30T00:04:48"/>
    <x v="1"/>
    <x v="7"/>
    <x v="3"/>
    <x v="1"/>
    <x v="2"/>
  </r>
  <r>
    <x v="0"/>
    <n v="8"/>
    <x v="3"/>
    <x v="4"/>
    <x v="1"/>
    <x v="1"/>
    <x v="3"/>
    <n v="3"/>
    <d v="1899-12-30T00:04:48"/>
    <x v="0"/>
    <x v="0"/>
    <x v="4"/>
    <x v="0"/>
    <x v="5"/>
  </r>
  <r>
    <x v="0"/>
    <n v="17"/>
    <x v="4"/>
    <x v="0"/>
    <x v="2"/>
    <x v="2"/>
    <x v="2"/>
    <n v="3"/>
    <d v="1899-12-30T00:04:48"/>
    <x v="0"/>
    <x v="2"/>
    <x v="4"/>
    <x v="3"/>
    <x v="13"/>
  </r>
  <r>
    <x v="0"/>
    <n v="12"/>
    <x v="4"/>
    <x v="1"/>
    <x v="2"/>
    <x v="1"/>
    <x v="3"/>
    <n v="1"/>
    <d v="1899-12-30T00:04:48"/>
    <x v="0"/>
    <x v="4"/>
    <x v="6"/>
    <x v="1"/>
    <x v="6"/>
  </r>
  <r>
    <x v="0"/>
    <n v="16"/>
    <x v="10"/>
    <x v="5"/>
    <x v="1"/>
    <x v="4"/>
    <x v="4"/>
    <n v="2"/>
    <d v="1899-12-30T00:04:48"/>
    <x v="0"/>
    <x v="0"/>
    <x v="1"/>
    <x v="2"/>
    <x v="11"/>
  </r>
  <r>
    <x v="0"/>
    <n v="13"/>
    <x v="5"/>
    <x v="4"/>
    <x v="2"/>
    <x v="2"/>
    <x v="2"/>
    <n v="1"/>
    <d v="1899-12-30T00:04:48"/>
    <x v="0"/>
    <x v="7"/>
    <x v="2"/>
    <x v="1"/>
    <x v="1"/>
  </r>
  <r>
    <x v="0"/>
    <n v="1"/>
    <x v="8"/>
    <x v="4"/>
    <x v="1"/>
    <x v="3"/>
    <x v="5"/>
    <n v="4"/>
    <d v="1899-12-30T00:04:48"/>
    <x v="2"/>
    <x v="8"/>
    <x v="5"/>
    <x v="0"/>
    <x v="10"/>
  </r>
  <r>
    <x v="1"/>
    <n v="12"/>
    <x v="9"/>
    <x v="0"/>
    <x v="2"/>
    <x v="5"/>
    <x v="9"/>
    <n v="2"/>
    <d v="1899-12-30T00:04:48"/>
    <x v="3"/>
    <x v="9"/>
    <x v="0"/>
    <x v="2"/>
    <x v="3"/>
  </r>
  <r>
    <x v="1"/>
    <n v="6"/>
    <x v="2"/>
    <x v="0"/>
    <x v="1"/>
    <x v="5"/>
    <x v="9"/>
    <n v="1"/>
    <d v="1899-12-30T00:04:48"/>
    <x v="3"/>
    <x v="9"/>
    <x v="3"/>
    <x v="1"/>
    <x v="14"/>
  </r>
  <r>
    <x v="1"/>
    <n v="17"/>
    <x v="2"/>
    <x v="0"/>
    <x v="2"/>
    <x v="5"/>
    <x v="9"/>
    <n v="4"/>
    <d v="1899-12-30T00:04:48"/>
    <x v="3"/>
    <x v="9"/>
    <x v="0"/>
    <x v="0"/>
    <x v="12"/>
  </r>
  <r>
    <x v="1"/>
    <n v="11"/>
    <x v="4"/>
    <x v="4"/>
    <x v="0"/>
    <x v="5"/>
    <x v="9"/>
    <n v="2"/>
    <d v="1899-12-30T00:04:48"/>
    <x v="3"/>
    <x v="9"/>
    <x v="6"/>
    <x v="0"/>
    <x v="9"/>
  </r>
  <r>
    <x v="1"/>
    <n v="12"/>
    <x v="9"/>
    <x v="0"/>
    <x v="2"/>
    <x v="5"/>
    <x v="9"/>
    <n v="2"/>
    <d v="1899-12-30T00:04:48"/>
    <x v="3"/>
    <x v="9"/>
    <x v="0"/>
    <x v="2"/>
    <x v="3"/>
  </r>
  <r>
    <x v="0"/>
    <n v="18"/>
    <x v="6"/>
    <x v="1"/>
    <x v="2"/>
    <x v="4"/>
    <x v="5"/>
    <n v="1"/>
    <d v="1899-12-30T00:05:12"/>
    <x v="0"/>
    <x v="8"/>
    <x v="7"/>
    <x v="2"/>
    <x v="3"/>
  </r>
  <r>
    <x v="0"/>
    <n v="11"/>
    <x v="3"/>
    <x v="0"/>
    <x v="1"/>
    <x v="2"/>
    <x v="7"/>
    <n v="2"/>
    <d v="1899-12-30T00:05:12"/>
    <x v="1"/>
    <x v="1"/>
    <x v="5"/>
    <x v="3"/>
    <x v="13"/>
  </r>
  <r>
    <x v="0"/>
    <n v="23"/>
    <x v="3"/>
    <x v="0"/>
    <x v="0"/>
    <x v="0"/>
    <x v="6"/>
    <n v="2"/>
    <d v="1899-12-30T00:05:12"/>
    <x v="1"/>
    <x v="7"/>
    <x v="0"/>
    <x v="0"/>
    <x v="5"/>
  </r>
  <r>
    <x v="0"/>
    <n v="28"/>
    <x v="3"/>
    <x v="4"/>
    <x v="2"/>
    <x v="0"/>
    <x v="0"/>
    <n v="4"/>
    <d v="1899-12-30T00:05:12"/>
    <x v="0"/>
    <x v="4"/>
    <x v="5"/>
    <x v="0"/>
    <x v="9"/>
  </r>
  <r>
    <x v="0"/>
    <n v="30"/>
    <x v="3"/>
    <x v="0"/>
    <x v="1"/>
    <x v="1"/>
    <x v="2"/>
    <n v="1"/>
    <d v="1899-12-30T00:05:12"/>
    <x v="0"/>
    <x v="0"/>
    <x v="6"/>
    <x v="0"/>
    <x v="5"/>
  </r>
  <r>
    <x v="0"/>
    <n v="22"/>
    <x v="4"/>
    <x v="2"/>
    <x v="2"/>
    <x v="3"/>
    <x v="5"/>
    <n v="2"/>
    <d v="1899-12-30T00:05:12"/>
    <x v="2"/>
    <x v="0"/>
    <x v="2"/>
    <x v="1"/>
    <x v="2"/>
  </r>
  <r>
    <x v="0"/>
    <n v="1"/>
    <x v="4"/>
    <x v="2"/>
    <x v="0"/>
    <x v="4"/>
    <x v="4"/>
    <n v="2"/>
    <d v="1899-12-30T00:05:12"/>
    <x v="0"/>
    <x v="2"/>
    <x v="4"/>
    <x v="2"/>
    <x v="11"/>
  </r>
  <r>
    <x v="0"/>
    <n v="24"/>
    <x v="10"/>
    <x v="5"/>
    <x v="1"/>
    <x v="1"/>
    <x v="1"/>
    <n v="4"/>
    <d v="1899-12-30T00:05:12"/>
    <x v="0"/>
    <x v="7"/>
    <x v="3"/>
    <x v="0"/>
    <x v="7"/>
  </r>
  <r>
    <x v="0"/>
    <n v="18"/>
    <x v="6"/>
    <x v="1"/>
    <x v="2"/>
    <x v="4"/>
    <x v="5"/>
    <n v="1"/>
    <d v="1899-12-30T00:05:12"/>
    <x v="0"/>
    <x v="8"/>
    <x v="7"/>
    <x v="2"/>
    <x v="3"/>
  </r>
  <r>
    <x v="1"/>
    <n v="3"/>
    <x v="5"/>
    <x v="2"/>
    <x v="1"/>
    <x v="5"/>
    <x v="9"/>
    <n v="1"/>
    <d v="1899-12-30T00:05:12"/>
    <x v="3"/>
    <x v="9"/>
    <x v="1"/>
    <x v="0"/>
    <x v="7"/>
  </r>
  <r>
    <x v="1"/>
    <n v="22"/>
    <x v="2"/>
    <x v="3"/>
    <x v="4"/>
    <x v="5"/>
    <x v="9"/>
    <n v="6"/>
    <d v="1899-12-30T00:05:12"/>
    <x v="3"/>
    <x v="9"/>
    <x v="2"/>
    <x v="0"/>
    <x v="7"/>
  </r>
  <r>
    <x v="1"/>
    <n v="5"/>
    <x v="3"/>
    <x v="3"/>
    <x v="1"/>
    <x v="5"/>
    <x v="9"/>
    <n v="3"/>
    <d v="1899-12-30T00:05:12"/>
    <x v="3"/>
    <x v="9"/>
    <x v="2"/>
    <x v="1"/>
    <x v="15"/>
  </r>
  <r>
    <x v="1"/>
    <n v="20"/>
    <x v="4"/>
    <x v="2"/>
    <x v="3"/>
    <x v="5"/>
    <x v="9"/>
    <n v="3"/>
    <d v="1899-12-30T00:05:12"/>
    <x v="3"/>
    <x v="9"/>
    <x v="0"/>
    <x v="1"/>
    <x v="6"/>
  </r>
  <r>
    <x v="1"/>
    <n v="29"/>
    <x v="4"/>
    <x v="2"/>
    <x v="1"/>
    <x v="5"/>
    <x v="9"/>
    <n v="2"/>
    <d v="1899-12-30T00:05:12"/>
    <x v="3"/>
    <x v="9"/>
    <x v="6"/>
    <x v="3"/>
    <x v="13"/>
  </r>
  <r>
    <x v="1"/>
    <n v="3"/>
    <x v="5"/>
    <x v="2"/>
    <x v="1"/>
    <x v="5"/>
    <x v="9"/>
    <n v="1"/>
    <d v="1899-12-30T00:05:12"/>
    <x v="3"/>
    <x v="9"/>
    <x v="1"/>
    <x v="0"/>
    <x v="7"/>
  </r>
  <r>
    <x v="0"/>
    <n v="1"/>
    <x v="8"/>
    <x v="5"/>
    <x v="2"/>
    <x v="2"/>
    <x v="2"/>
    <n v="3"/>
    <d v="1899-12-30T00:05:14"/>
    <x v="0"/>
    <x v="0"/>
    <x v="3"/>
    <x v="1"/>
    <x v="1"/>
  </r>
  <r>
    <x v="0"/>
    <n v="17"/>
    <x v="1"/>
    <x v="5"/>
    <x v="2"/>
    <x v="2"/>
    <x v="2"/>
    <n v="4"/>
    <d v="1899-12-30T00:05:14"/>
    <x v="0"/>
    <x v="2"/>
    <x v="5"/>
    <x v="2"/>
    <x v="8"/>
  </r>
  <r>
    <x v="0"/>
    <n v="9"/>
    <x v="2"/>
    <x v="3"/>
    <x v="2"/>
    <x v="4"/>
    <x v="4"/>
    <n v="2"/>
    <d v="1899-12-30T00:05:14"/>
    <x v="0"/>
    <x v="3"/>
    <x v="3"/>
    <x v="0"/>
    <x v="10"/>
  </r>
  <r>
    <x v="0"/>
    <n v="29"/>
    <x v="2"/>
    <x v="0"/>
    <x v="3"/>
    <x v="0"/>
    <x v="0"/>
    <n v="4"/>
    <d v="1899-12-30T00:05:14"/>
    <x v="0"/>
    <x v="2"/>
    <x v="6"/>
    <x v="2"/>
    <x v="3"/>
  </r>
  <r>
    <x v="0"/>
    <n v="11"/>
    <x v="3"/>
    <x v="2"/>
    <x v="2"/>
    <x v="2"/>
    <x v="7"/>
    <n v="3"/>
    <d v="1899-12-30T00:05:14"/>
    <x v="1"/>
    <x v="4"/>
    <x v="5"/>
    <x v="0"/>
    <x v="5"/>
  </r>
  <r>
    <x v="0"/>
    <n v="17"/>
    <x v="3"/>
    <x v="1"/>
    <x v="0"/>
    <x v="0"/>
    <x v="6"/>
    <n v="2"/>
    <d v="1899-12-30T00:05:14"/>
    <x v="1"/>
    <x v="1"/>
    <x v="1"/>
    <x v="1"/>
    <x v="1"/>
  </r>
  <r>
    <x v="0"/>
    <n v="4"/>
    <x v="3"/>
    <x v="0"/>
    <x v="2"/>
    <x v="3"/>
    <x v="3"/>
    <n v="5"/>
    <d v="1899-12-30T00:05:14"/>
    <x v="0"/>
    <x v="2"/>
    <x v="4"/>
    <x v="0"/>
    <x v="12"/>
  </r>
  <r>
    <x v="0"/>
    <n v="1"/>
    <x v="3"/>
    <x v="3"/>
    <x v="0"/>
    <x v="1"/>
    <x v="3"/>
    <n v="5"/>
    <d v="1899-12-30T00:05:14"/>
    <x v="0"/>
    <x v="2"/>
    <x v="0"/>
    <x v="0"/>
    <x v="7"/>
  </r>
  <r>
    <x v="0"/>
    <n v="11"/>
    <x v="4"/>
    <x v="0"/>
    <x v="2"/>
    <x v="1"/>
    <x v="1"/>
    <n v="1"/>
    <d v="1899-12-30T00:05:14"/>
    <x v="0"/>
    <x v="0"/>
    <x v="3"/>
    <x v="1"/>
    <x v="1"/>
  </r>
  <r>
    <x v="0"/>
    <n v="4"/>
    <x v="4"/>
    <x v="0"/>
    <x v="1"/>
    <x v="2"/>
    <x v="2"/>
    <n v="1"/>
    <d v="1899-12-30T00:05:14"/>
    <x v="0"/>
    <x v="1"/>
    <x v="5"/>
    <x v="3"/>
    <x v="4"/>
  </r>
  <r>
    <x v="0"/>
    <n v="1"/>
    <x v="8"/>
    <x v="5"/>
    <x v="2"/>
    <x v="2"/>
    <x v="2"/>
    <n v="3"/>
    <d v="1899-12-30T00:05:14"/>
    <x v="0"/>
    <x v="0"/>
    <x v="3"/>
    <x v="1"/>
    <x v="1"/>
  </r>
  <r>
    <x v="0"/>
    <n v="17"/>
    <x v="1"/>
    <x v="5"/>
    <x v="2"/>
    <x v="2"/>
    <x v="2"/>
    <n v="4"/>
    <d v="1899-12-30T00:05:14"/>
    <x v="0"/>
    <x v="2"/>
    <x v="5"/>
    <x v="2"/>
    <x v="8"/>
  </r>
  <r>
    <x v="1"/>
    <n v="11"/>
    <x v="1"/>
    <x v="0"/>
    <x v="0"/>
    <x v="5"/>
    <x v="9"/>
    <n v="1"/>
    <d v="1899-12-30T00:05:14"/>
    <x v="3"/>
    <x v="9"/>
    <x v="0"/>
    <x v="1"/>
    <x v="14"/>
  </r>
  <r>
    <x v="1"/>
    <n v="12"/>
    <x v="1"/>
    <x v="4"/>
    <x v="2"/>
    <x v="5"/>
    <x v="9"/>
    <n v="1"/>
    <d v="1899-12-30T00:05:14"/>
    <x v="3"/>
    <x v="9"/>
    <x v="2"/>
    <x v="1"/>
    <x v="1"/>
  </r>
  <r>
    <x v="1"/>
    <n v="25"/>
    <x v="3"/>
    <x v="4"/>
    <x v="1"/>
    <x v="5"/>
    <x v="9"/>
    <n v="1"/>
    <d v="1899-12-30T00:05:14"/>
    <x v="3"/>
    <x v="9"/>
    <x v="7"/>
    <x v="0"/>
    <x v="5"/>
  </r>
  <r>
    <x v="0"/>
    <n v="8"/>
    <x v="5"/>
    <x v="2"/>
    <x v="0"/>
    <x v="1"/>
    <x v="3"/>
    <n v="5"/>
    <d v="1899-12-30T00:05:15"/>
    <x v="0"/>
    <x v="7"/>
    <x v="1"/>
    <x v="0"/>
    <x v="7"/>
  </r>
  <r>
    <x v="0"/>
    <n v="12"/>
    <x v="9"/>
    <x v="2"/>
    <x v="0"/>
    <x v="4"/>
    <x v="4"/>
    <n v="1"/>
    <d v="1899-12-30T00:05:15"/>
    <x v="0"/>
    <x v="8"/>
    <x v="5"/>
    <x v="1"/>
    <x v="6"/>
  </r>
  <r>
    <x v="0"/>
    <n v="30"/>
    <x v="2"/>
    <x v="2"/>
    <x v="2"/>
    <x v="3"/>
    <x v="5"/>
    <n v="3"/>
    <d v="1899-12-30T00:05:15"/>
    <x v="0"/>
    <x v="0"/>
    <x v="4"/>
    <x v="2"/>
    <x v="3"/>
  </r>
  <r>
    <x v="0"/>
    <n v="18"/>
    <x v="4"/>
    <x v="4"/>
    <x v="0"/>
    <x v="3"/>
    <x v="1"/>
    <n v="1"/>
    <d v="1899-12-30T00:05:15"/>
    <x v="2"/>
    <x v="4"/>
    <x v="6"/>
    <x v="1"/>
    <x v="6"/>
  </r>
  <r>
    <x v="0"/>
    <n v="3"/>
    <x v="4"/>
    <x v="1"/>
    <x v="2"/>
    <x v="2"/>
    <x v="2"/>
    <n v="4"/>
    <d v="1899-12-30T00:05:15"/>
    <x v="0"/>
    <x v="3"/>
    <x v="4"/>
    <x v="0"/>
    <x v="9"/>
  </r>
  <r>
    <x v="0"/>
    <n v="7"/>
    <x v="4"/>
    <x v="1"/>
    <x v="2"/>
    <x v="1"/>
    <x v="3"/>
    <n v="5"/>
    <d v="1899-12-30T00:05:15"/>
    <x v="0"/>
    <x v="7"/>
    <x v="3"/>
    <x v="1"/>
    <x v="2"/>
  </r>
  <r>
    <x v="0"/>
    <n v="19"/>
    <x v="4"/>
    <x v="4"/>
    <x v="1"/>
    <x v="1"/>
    <x v="3"/>
    <n v="3"/>
    <d v="1899-12-30T00:05:15"/>
    <x v="0"/>
    <x v="2"/>
    <x v="2"/>
    <x v="0"/>
    <x v="5"/>
  </r>
  <r>
    <x v="0"/>
    <n v="13"/>
    <x v="10"/>
    <x v="0"/>
    <x v="3"/>
    <x v="2"/>
    <x v="7"/>
    <n v="2"/>
    <d v="1899-12-30T00:05:15"/>
    <x v="1"/>
    <x v="4"/>
    <x v="0"/>
    <x v="3"/>
    <x v="13"/>
  </r>
  <r>
    <x v="0"/>
    <n v="14"/>
    <x v="10"/>
    <x v="1"/>
    <x v="0"/>
    <x v="2"/>
    <x v="2"/>
    <n v="2"/>
    <d v="1899-12-30T00:05:15"/>
    <x v="0"/>
    <x v="1"/>
    <x v="5"/>
    <x v="1"/>
    <x v="2"/>
  </r>
  <r>
    <x v="0"/>
    <n v="8"/>
    <x v="5"/>
    <x v="2"/>
    <x v="0"/>
    <x v="1"/>
    <x v="3"/>
    <n v="5"/>
    <d v="1899-12-30T00:05:15"/>
    <x v="0"/>
    <x v="7"/>
    <x v="1"/>
    <x v="0"/>
    <x v="7"/>
  </r>
  <r>
    <x v="0"/>
    <n v="12"/>
    <x v="9"/>
    <x v="2"/>
    <x v="0"/>
    <x v="4"/>
    <x v="4"/>
    <n v="1"/>
    <d v="1899-12-30T00:05:15"/>
    <x v="0"/>
    <x v="8"/>
    <x v="5"/>
    <x v="1"/>
    <x v="6"/>
  </r>
  <r>
    <x v="1"/>
    <n v="29"/>
    <x v="8"/>
    <x v="1"/>
    <x v="0"/>
    <x v="5"/>
    <x v="9"/>
    <n v="2"/>
    <d v="1899-12-30T00:05:15"/>
    <x v="3"/>
    <x v="9"/>
    <x v="3"/>
    <x v="2"/>
    <x v="8"/>
  </r>
  <r>
    <x v="1"/>
    <n v="5"/>
    <x v="3"/>
    <x v="2"/>
    <x v="0"/>
    <x v="5"/>
    <x v="9"/>
    <n v="5"/>
    <d v="1899-12-30T00:05:15"/>
    <x v="3"/>
    <x v="9"/>
    <x v="6"/>
    <x v="0"/>
    <x v="5"/>
  </r>
  <r>
    <x v="1"/>
    <n v="10"/>
    <x v="10"/>
    <x v="0"/>
    <x v="3"/>
    <x v="5"/>
    <x v="9"/>
    <n v="3"/>
    <d v="1899-12-30T00:05:15"/>
    <x v="3"/>
    <x v="9"/>
    <x v="1"/>
    <x v="0"/>
    <x v="0"/>
  </r>
  <r>
    <x v="1"/>
    <n v="5"/>
    <x v="10"/>
    <x v="1"/>
    <x v="2"/>
    <x v="5"/>
    <x v="9"/>
    <n v="5"/>
    <d v="1899-12-30T00:05:15"/>
    <x v="3"/>
    <x v="9"/>
    <x v="7"/>
    <x v="1"/>
    <x v="15"/>
  </r>
  <r>
    <x v="1"/>
    <n v="29"/>
    <x v="8"/>
    <x v="1"/>
    <x v="0"/>
    <x v="5"/>
    <x v="9"/>
    <n v="2"/>
    <d v="1899-12-30T00:05:15"/>
    <x v="3"/>
    <x v="9"/>
    <x v="3"/>
    <x v="2"/>
    <x v="8"/>
  </r>
  <r>
    <x v="0"/>
    <n v="18"/>
    <x v="9"/>
    <x v="0"/>
    <x v="0"/>
    <x v="4"/>
    <x v="4"/>
    <n v="5"/>
    <d v="1899-12-30T00:06:15"/>
    <x v="0"/>
    <x v="6"/>
    <x v="3"/>
    <x v="0"/>
    <x v="10"/>
  </r>
  <r>
    <x v="0"/>
    <n v="12"/>
    <x v="1"/>
    <x v="3"/>
    <x v="0"/>
    <x v="1"/>
    <x v="3"/>
    <n v="4"/>
    <d v="1899-12-30T00:06:15"/>
    <x v="0"/>
    <x v="5"/>
    <x v="1"/>
    <x v="2"/>
    <x v="3"/>
  </r>
  <r>
    <x v="0"/>
    <n v="30"/>
    <x v="2"/>
    <x v="5"/>
    <x v="2"/>
    <x v="3"/>
    <x v="5"/>
    <n v="5"/>
    <d v="1899-12-30T00:06:15"/>
    <x v="2"/>
    <x v="0"/>
    <x v="6"/>
    <x v="3"/>
    <x v="4"/>
  </r>
  <r>
    <x v="0"/>
    <n v="16"/>
    <x v="2"/>
    <x v="5"/>
    <x v="2"/>
    <x v="1"/>
    <x v="2"/>
    <n v="2"/>
    <d v="1899-12-30T00:06:15"/>
    <x v="0"/>
    <x v="2"/>
    <x v="4"/>
    <x v="3"/>
    <x v="4"/>
  </r>
  <r>
    <x v="0"/>
    <n v="28"/>
    <x v="2"/>
    <x v="3"/>
    <x v="0"/>
    <x v="2"/>
    <x v="2"/>
    <n v="2"/>
    <d v="1899-12-30T00:06:15"/>
    <x v="0"/>
    <x v="3"/>
    <x v="3"/>
    <x v="0"/>
    <x v="7"/>
  </r>
  <r>
    <x v="0"/>
    <n v="7"/>
    <x v="3"/>
    <x v="0"/>
    <x v="0"/>
    <x v="2"/>
    <x v="8"/>
    <n v="1"/>
    <d v="1899-12-30T00:06:15"/>
    <x v="0"/>
    <x v="0"/>
    <x v="2"/>
    <x v="2"/>
    <x v="8"/>
  </r>
  <r>
    <x v="0"/>
    <n v="9"/>
    <x v="3"/>
    <x v="0"/>
    <x v="0"/>
    <x v="0"/>
    <x v="0"/>
    <n v="4"/>
    <d v="1899-12-30T00:06:15"/>
    <x v="0"/>
    <x v="2"/>
    <x v="4"/>
    <x v="1"/>
    <x v="2"/>
  </r>
  <r>
    <x v="0"/>
    <n v="18"/>
    <x v="3"/>
    <x v="3"/>
    <x v="2"/>
    <x v="1"/>
    <x v="3"/>
    <n v="1"/>
    <d v="1899-12-30T00:06:15"/>
    <x v="0"/>
    <x v="7"/>
    <x v="5"/>
    <x v="1"/>
    <x v="2"/>
  </r>
  <r>
    <x v="0"/>
    <n v="4"/>
    <x v="4"/>
    <x v="0"/>
    <x v="2"/>
    <x v="2"/>
    <x v="7"/>
    <n v="5"/>
    <d v="1899-12-30T00:06:15"/>
    <x v="1"/>
    <x v="2"/>
    <x v="0"/>
    <x v="1"/>
    <x v="2"/>
  </r>
  <r>
    <x v="0"/>
    <n v="23"/>
    <x v="4"/>
    <x v="0"/>
    <x v="2"/>
    <x v="2"/>
    <x v="2"/>
    <n v="2"/>
    <d v="1899-12-30T00:06:15"/>
    <x v="0"/>
    <x v="4"/>
    <x v="5"/>
    <x v="1"/>
    <x v="15"/>
  </r>
  <r>
    <x v="0"/>
    <n v="31"/>
    <x v="10"/>
    <x v="2"/>
    <x v="1"/>
    <x v="0"/>
    <x v="6"/>
    <n v="3"/>
    <d v="1899-12-30T00:06:15"/>
    <x v="1"/>
    <x v="1"/>
    <x v="2"/>
    <x v="0"/>
    <x v="7"/>
  </r>
  <r>
    <x v="0"/>
    <n v="18"/>
    <x v="9"/>
    <x v="0"/>
    <x v="0"/>
    <x v="4"/>
    <x v="4"/>
    <n v="5"/>
    <d v="1899-12-30T00:06:15"/>
    <x v="0"/>
    <x v="6"/>
    <x v="3"/>
    <x v="0"/>
    <x v="10"/>
  </r>
  <r>
    <x v="1"/>
    <n v="15"/>
    <x v="2"/>
    <x v="2"/>
    <x v="2"/>
    <x v="5"/>
    <x v="9"/>
    <n v="1"/>
    <d v="1899-12-30T00:06:15"/>
    <x v="3"/>
    <x v="9"/>
    <x v="5"/>
    <x v="0"/>
    <x v="7"/>
  </r>
  <r>
    <x v="1"/>
    <n v="15"/>
    <x v="10"/>
    <x v="1"/>
    <x v="2"/>
    <x v="5"/>
    <x v="9"/>
    <n v="1"/>
    <d v="1899-12-30T00:06:15"/>
    <x v="3"/>
    <x v="9"/>
    <x v="7"/>
    <x v="0"/>
    <x v="5"/>
  </r>
  <r>
    <x v="0"/>
    <n v="1"/>
    <x v="8"/>
    <x v="0"/>
    <x v="2"/>
    <x v="4"/>
    <x v="4"/>
    <n v="1"/>
    <d v="1899-12-30T00:06:18"/>
    <x v="0"/>
    <x v="0"/>
    <x v="7"/>
    <x v="0"/>
    <x v="9"/>
  </r>
  <r>
    <x v="0"/>
    <n v="7"/>
    <x v="11"/>
    <x v="3"/>
    <x v="2"/>
    <x v="0"/>
    <x v="6"/>
    <n v="6"/>
    <d v="1899-12-30T00:06:18"/>
    <x v="1"/>
    <x v="2"/>
    <x v="0"/>
    <x v="0"/>
    <x v="0"/>
  </r>
  <r>
    <x v="0"/>
    <n v="27"/>
    <x v="2"/>
    <x v="2"/>
    <x v="1"/>
    <x v="2"/>
    <x v="7"/>
    <n v="3"/>
    <d v="1899-12-30T00:06:18"/>
    <x v="1"/>
    <x v="7"/>
    <x v="3"/>
    <x v="1"/>
    <x v="2"/>
  </r>
  <r>
    <x v="0"/>
    <n v="12"/>
    <x v="2"/>
    <x v="0"/>
    <x v="1"/>
    <x v="0"/>
    <x v="0"/>
    <n v="1"/>
    <d v="1899-12-30T00:06:18"/>
    <x v="0"/>
    <x v="7"/>
    <x v="7"/>
    <x v="1"/>
    <x v="15"/>
  </r>
  <r>
    <x v="0"/>
    <n v="11"/>
    <x v="3"/>
    <x v="0"/>
    <x v="1"/>
    <x v="2"/>
    <x v="2"/>
    <n v="3"/>
    <d v="1899-12-30T00:06:18"/>
    <x v="0"/>
    <x v="6"/>
    <x v="3"/>
    <x v="3"/>
    <x v="4"/>
  </r>
  <r>
    <x v="0"/>
    <n v="29"/>
    <x v="3"/>
    <x v="0"/>
    <x v="2"/>
    <x v="1"/>
    <x v="2"/>
    <n v="5"/>
    <d v="1899-12-30T00:06:18"/>
    <x v="0"/>
    <x v="8"/>
    <x v="3"/>
    <x v="3"/>
    <x v="4"/>
  </r>
  <r>
    <x v="0"/>
    <n v="31"/>
    <x v="3"/>
    <x v="3"/>
    <x v="2"/>
    <x v="1"/>
    <x v="3"/>
    <n v="1"/>
    <d v="1899-12-30T00:06:18"/>
    <x v="0"/>
    <x v="3"/>
    <x v="7"/>
    <x v="1"/>
    <x v="2"/>
  </r>
  <r>
    <x v="0"/>
    <n v="22"/>
    <x v="4"/>
    <x v="2"/>
    <x v="1"/>
    <x v="2"/>
    <x v="2"/>
    <n v="6"/>
    <d v="1899-12-30T00:06:18"/>
    <x v="0"/>
    <x v="0"/>
    <x v="3"/>
    <x v="2"/>
    <x v="11"/>
  </r>
  <r>
    <x v="0"/>
    <n v="1"/>
    <x v="4"/>
    <x v="4"/>
    <x v="2"/>
    <x v="1"/>
    <x v="3"/>
    <n v="3"/>
    <d v="1899-12-30T00:06:18"/>
    <x v="0"/>
    <x v="2"/>
    <x v="5"/>
    <x v="1"/>
    <x v="6"/>
  </r>
  <r>
    <x v="0"/>
    <n v="25"/>
    <x v="10"/>
    <x v="2"/>
    <x v="1"/>
    <x v="3"/>
    <x v="5"/>
    <n v="4"/>
    <d v="1899-12-30T00:06:18"/>
    <x v="2"/>
    <x v="7"/>
    <x v="2"/>
    <x v="0"/>
    <x v="7"/>
  </r>
  <r>
    <x v="0"/>
    <n v="1"/>
    <x v="8"/>
    <x v="0"/>
    <x v="2"/>
    <x v="4"/>
    <x v="4"/>
    <n v="1"/>
    <d v="1899-12-30T00:06:18"/>
    <x v="0"/>
    <x v="0"/>
    <x v="7"/>
    <x v="0"/>
    <x v="9"/>
  </r>
  <r>
    <x v="0"/>
    <n v="7"/>
    <x v="11"/>
    <x v="3"/>
    <x v="2"/>
    <x v="0"/>
    <x v="6"/>
    <n v="6"/>
    <d v="1899-12-30T00:06:18"/>
    <x v="1"/>
    <x v="2"/>
    <x v="0"/>
    <x v="0"/>
    <x v="0"/>
  </r>
  <r>
    <x v="1"/>
    <n v="7"/>
    <x v="3"/>
    <x v="2"/>
    <x v="1"/>
    <x v="5"/>
    <x v="9"/>
    <n v="1"/>
    <d v="1899-12-30T00:06:18"/>
    <x v="3"/>
    <x v="9"/>
    <x v="2"/>
    <x v="0"/>
    <x v="10"/>
  </r>
  <r>
    <x v="1"/>
    <n v="16"/>
    <x v="4"/>
    <x v="0"/>
    <x v="0"/>
    <x v="5"/>
    <x v="9"/>
    <n v="1"/>
    <d v="1899-12-30T00:06:18"/>
    <x v="3"/>
    <x v="9"/>
    <x v="6"/>
    <x v="2"/>
    <x v="8"/>
  </r>
  <r>
    <x v="1"/>
    <n v="11"/>
    <x v="10"/>
    <x v="2"/>
    <x v="1"/>
    <x v="5"/>
    <x v="9"/>
    <n v="2"/>
    <d v="1899-12-30T00:06:18"/>
    <x v="3"/>
    <x v="9"/>
    <x v="4"/>
    <x v="1"/>
    <x v="1"/>
  </r>
  <r>
    <x v="0"/>
    <n v="17"/>
    <x v="6"/>
    <x v="3"/>
    <x v="2"/>
    <x v="3"/>
    <x v="3"/>
    <n v="2"/>
    <d v="1899-12-30T00:06:20"/>
    <x v="0"/>
    <x v="8"/>
    <x v="2"/>
    <x v="2"/>
    <x v="11"/>
  </r>
  <r>
    <x v="0"/>
    <n v="27"/>
    <x v="3"/>
    <x v="2"/>
    <x v="2"/>
    <x v="0"/>
    <x v="6"/>
    <n v="2"/>
    <d v="1899-12-30T00:06:20"/>
    <x v="1"/>
    <x v="0"/>
    <x v="3"/>
    <x v="1"/>
    <x v="1"/>
  </r>
  <r>
    <x v="0"/>
    <n v="22"/>
    <x v="3"/>
    <x v="0"/>
    <x v="1"/>
    <x v="2"/>
    <x v="7"/>
    <n v="1"/>
    <d v="1899-12-30T00:06:20"/>
    <x v="1"/>
    <x v="7"/>
    <x v="7"/>
    <x v="3"/>
    <x v="13"/>
  </r>
  <r>
    <x v="0"/>
    <n v="31"/>
    <x v="3"/>
    <x v="2"/>
    <x v="1"/>
    <x v="3"/>
    <x v="5"/>
    <n v="1"/>
    <d v="1899-12-30T00:06:20"/>
    <x v="2"/>
    <x v="6"/>
    <x v="5"/>
    <x v="0"/>
    <x v="9"/>
  </r>
  <r>
    <x v="0"/>
    <n v="10"/>
    <x v="3"/>
    <x v="0"/>
    <x v="1"/>
    <x v="4"/>
    <x v="4"/>
    <n v="3"/>
    <d v="1899-12-30T00:06:20"/>
    <x v="0"/>
    <x v="2"/>
    <x v="2"/>
    <x v="1"/>
    <x v="1"/>
  </r>
  <r>
    <x v="0"/>
    <n v="29"/>
    <x v="3"/>
    <x v="0"/>
    <x v="1"/>
    <x v="2"/>
    <x v="8"/>
    <n v="1"/>
    <d v="1899-12-30T00:06:20"/>
    <x v="0"/>
    <x v="2"/>
    <x v="7"/>
    <x v="1"/>
    <x v="1"/>
  </r>
  <r>
    <x v="0"/>
    <n v="22"/>
    <x v="4"/>
    <x v="2"/>
    <x v="1"/>
    <x v="1"/>
    <x v="3"/>
    <n v="5"/>
    <d v="1899-12-30T00:06:20"/>
    <x v="0"/>
    <x v="0"/>
    <x v="6"/>
    <x v="0"/>
    <x v="0"/>
  </r>
  <r>
    <x v="0"/>
    <n v="17"/>
    <x v="10"/>
    <x v="5"/>
    <x v="3"/>
    <x v="1"/>
    <x v="2"/>
    <n v="1"/>
    <d v="1899-12-30T00:06:20"/>
    <x v="0"/>
    <x v="7"/>
    <x v="6"/>
    <x v="0"/>
    <x v="10"/>
  </r>
  <r>
    <x v="0"/>
    <n v="17"/>
    <x v="6"/>
    <x v="3"/>
    <x v="2"/>
    <x v="3"/>
    <x v="3"/>
    <n v="2"/>
    <d v="1899-12-30T00:06:20"/>
    <x v="0"/>
    <x v="8"/>
    <x v="2"/>
    <x v="2"/>
    <x v="11"/>
  </r>
  <r>
    <x v="1"/>
    <n v="13"/>
    <x v="2"/>
    <x v="2"/>
    <x v="1"/>
    <x v="5"/>
    <x v="9"/>
    <n v="1"/>
    <d v="1899-12-30T00:06:20"/>
    <x v="3"/>
    <x v="9"/>
    <x v="0"/>
    <x v="3"/>
    <x v="4"/>
  </r>
  <r>
    <x v="1"/>
    <n v="5"/>
    <x v="3"/>
    <x v="4"/>
    <x v="2"/>
    <x v="5"/>
    <x v="9"/>
    <n v="5"/>
    <d v="1899-12-30T00:06:20"/>
    <x v="3"/>
    <x v="9"/>
    <x v="4"/>
    <x v="1"/>
    <x v="1"/>
  </r>
  <r>
    <x v="1"/>
    <n v="19"/>
    <x v="4"/>
    <x v="2"/>
    <x v="0"/>
    <x v="5"/>
    <x v="9"/>
    <n v="2"/>
    <d v="1899-12-30T00:06:20"/>
    <x v="3"/>
    <x v="9"/>
    <x v="2"/>
    <x v="1"/>
    <x v="1"/>
  </r>
  <r>
    <x v="1"/>
    <n v="28"/>
    <x v="4"/>
    <x v="2"/>
    <x v="1"/>
    <x v="5"/>
    <x v="9"/>
    <n v="4"/>
    <d v="1899-12-30T00:06:20"/>
    <x v="3"/>
    <x v="9"/>
    <x v="5"/>
    <x v="3"/>
    <x v="4"/>
  </r>
  <r>
    <x v="1"/>
    <n v="10"/>
    <x v="10"/>
    <x v="4"/>
    <x v="2"/>
    <x v="5"/>
    <x v="9"/>
    <n v="5"/>
    <d v="1899-12-30T00:06:20"/>
    <x v="3"/>
    <x v="9"/>
    <x v="6"/>
    <x v="0"/>
    <x v="9"/>
  </r>
  <r>
    <x v="0"/>
    <n v="1"/>
    <x v="0"/>
    <x v="3"/>
    <x v="4"/>
    <x v="2"/>
    <x v="2"/>
    <n v="1"/>
    <d v="1899-12-30T00:06:30"/>
    <x v="0"/>
    <x v="5"/>
    <x v="1"/>
    <x v="3"/>
    <x v="4"/>
  </r>
  <r>
    <x v="0"/>
    <n v="1"/>
    <x v="0"/>
    <x v="1"/>
    <x v="1"/>
    <x v="2"/>
    <x v="2"/>
    <n v="1"/>
    <d v="1899-12-30T00:06:30"/>
    <x v="0"/>
    <x v="4"/>
    <x v="6"/>
    <x v="1"/>
    <x v="1"/>
  </r>
  <r>
    <x v="0"/>
    <n v="1"/>
    <x v="0"/>
    <x v="2"/>
    <x v="2"/>
    <x v="4"/>
    <x v="4"/>
    <n v="2"/>
    <d v="1899-12-30T00:06:30"/>
    <x v="0"/>
    <x v="5"/>
    <x v="6"/>
    <x v="0"/>
    <x v="7"/>
  </r>
  <r>
    <x v="0"/>
    <n v="12"/>
    <x v="9"/>
    <x v="5"/>
    <x v="2"/>
    <x v="3"/>
    <x v="1"/>
    <n v="1"/>
    <d v="1899-12-30T00:06:30"/>
    <x v="2"/>
    <x v="1"/>
    <x v="2"/>
    <x v="1"/>
    <x v="1"/>
  </r>
  <r>
    <x v="0"/>
    <n v="27"/>
    <x v="1"/>
    <x v="3"/>
    <x v="1"/>
    <x v="1"/>
    <x v="3"/>
    <n v="4"/>
    <d v="1899-12-30T00:06:30"/>
    <x v="0"/>
    <x v="4"/>
    <x v="5"/>
    <x v="0"/>
    <x v="10"/>
  </r>
  <r>
    <x v="0"/>
    <n v="16"/>
    <x v="1"/>
    <x v="5"/>
    <x v="1"/>
    <x v="4"/>
    <x v="5"/>
    <n v="3"/>
    <d v="1899-12-30T00:06:30"/>
    <x v="0"/>
    <x v="6"/>
    <x v="7"/>
    <x v="0"/>
    <x v="5"/>
  </r>
  <r>
    <x v="0"/>
    <n v="24"/>
    <x v="2"/>
    <x v="0"/>
    <x v="0"/>
    <x v="1"/>
    <x v="3"/>
    <n v="5"/>
    <d v="1899-12-30T00:06:30"/>
    <x v="0"/>
    <x v="0"/>
    <x v="2"/>
    <x v="1"/>
    <x v="6"/>
  </r>
  <r>
    <x v="0"/>
    <n v="30"/>
    <x v="2"/>
    <x v="4"/>
    <x v="2"/>
    <x v="2"/>
    <x v="2"/>
    <n v="4"/>
    <d v="1899-12-30T00:06:30"/>
    <x v="0"/>
    <x v="2"/>
    <x v="2"/>
    <x v="0"/>
    <x v="5"/>
  </r>
  <r>
    <x v="0"/>
    <n v="11"/>
    <x v="2"/>
    <x v="0"/>
    <x v="1"/>
    <x v="4"/>
    <x v="10"/>
    <n v="1"/>
    <d v="1899-12-30T00:06:30"/>
    <x v="0"/>
    <x v="2"/>
    <x v="7"/>
    <x v="2"/>
    <x v="11"/>
  </r>
  <r>
    <x v="0"/>
    <n v="8"/>
    <x v="3"/>
    <x v="1"/>
    <x v="1"/>
    <x v="0"/>
    <x v="6"/>
    <n v="3"/>
    <d v="1899-12-30T00:06:30"/>
    <x v="1"/>
    <x v="2"/>
    <x v="3"/>
    <x v="1"/>
    <x v="2"/>
  </r>
  <r>
    <x v="0"/>
    <n v="26"/>
    <x v="3"/>
    <x v="0"/>
    <x v="0"/>
    <x v="2"/>
    <x v="7"/>
    <n v="4"/>
    <d v="1899-12-30T00:06:30"/>
    <x v="1"/>
    <x v="0"/>
    <x v="3"/>
    <x v="3"/>
    <x v="13"/>
  </r>
  <r>
    <x v="0"/>
    <n v="10"/>
    <x v="3"/>
    <x v="0"/>
    <x v="1"/>
    <x v="3"/>
    <x v="1"/>
    <n v="5"/>
    <d v="1899-12-30T00:06:30"/>
    <x v="2"/>
    <x v="3"/>
    <x v="5"/>
    <x v="3"/>
    <x v="4"/>
  </r>
  <r>
    <x v="0"/>
    <n v="31"/>
    <x v="3"/>
    <x v="3"/>
    <x v="2"/>
    <x v="4"/>
    <x v="10"/>
    <n v="5"/>
    <d v="1899-12-30T00:06:30"/>
    <x v="0"/>
    <x v="4"/>
    <x v="0"/>
    <x v="1"/>
    <x v="1"/>
  </r>
  <r>
    <x v="0"/>
    <n v="11"/>
    <x v="3"/>
    <x v="2"/>
    <x v="0"/>
    <x v="4"/>
    <x v="4"/>
    <n v="2"/>
    <d v="1899-12-30T00:06:30"/>
    <x v="0"/>
    <x v="4"/>
    <x v="3"/>
    <x v="0"/>
    <x v="7"/>
  </r>
  <r>
    <x v="0"/>
    <n v="5"/>
    <x v="3"/>
    <x v="1"/>
    <x v="1"/>
    <x v="3"/>
    <x v="5"/>
    <n v="4"/>
    <d v="1899-12-30T00:06:30"/>
    <x v="0"/>
    <x v="8"/>
    <x v="0"/>
    <x v="0"/>
    <x v="10"/>
  </r>
  <r>
    <x v="0"/>
    <n v="28"/>
    <x v="3"/>
    <x v="4"/>
    <x v="0"/>
    <x v="0"/>
    <x v="0"/>
    <n v="5"/>
    <d v="1899-12-30T00:06:30"/>
    <x v="0"/>
    <x v="0"/>
    <x v="5"/>
    <x v="2"/>
    <x v="8"/>
  </r>
  <r>
    <x v="0"/>
    <n v="4"/>
    <x v="4"/>
    <x v="1"/>
    <x v="1"/>
    <x v="2"/>
    <x v="7"/>
    <n v="4"/>
    <d v="1899-12-30T00:06:30"/>
    <x v="1"/>
    <x v="8"/>
    <x v="0"/>
    <x v="1"/>
    <x v="2"/>
  </r>
  <r>
    <x v="0"/>
    <n v="15"/>
    <x v="4"/>
    <x v="1"/>
    <x v="3"/>
    <x v="0"/>
    <x v="6"/>
    <n v="7"/>
    <d v="1899-12-30T00:06:30"/>
    <x v="1"/>
    <x v="5"/>
    <x v="7"/>
    <x v="2"/>
    <x v="8"/>
  </r>
  <r>
    <x v="0"/>
    <n v="22"/>
    <x v="4"/>
    <x v="4"/>
    <x v="2"/>
    <x v="3"/>
    <x v="5"/>
    <n v="3"/>
    <d v="1899-12-30T00:06:30"/>
    <x v="2"/>
    <x v="7"/>
    <x v="6"/>
    <x v="1"/>
    <x v="6"/>
  </r>
  <r>
    <x v="0"/>
    <n v="3"/>
    <x v="4"/>
    <x v="1"/>
    <x v="2"/>
    <x v="2"/>
    <x v="2"/>
    <n v="2"/>
    <d v="1899-12-30T00:06:30"/>
    <x v="0"/>
    <x v="0"/>
    <x v="1"/>
    <x v="0"/>
    <x v="10"/>
  </r>
  <r>
    <x v="0"/>
    <n v="15"/>
    <x v="4"/>
    <x v="0"/>
    <x v="1"/>
    <x v="2"/>
    <x v="2"/>
    <n v="3"/>
    <d v="1899-12-30T00:06:30"/>
    <x v="0"/>
    <x v="3"/>
    <x v="2"/>
    <x v="0"/>
    <x v="7"/>
  </r>
  <r>
    <x v="0"/>
    <n v="3"/>
    <x v="4"/>
    <x v="0"/>
    <x v="0"/>
    <x v="2"/>
    <x v="2"/>
    <n v="3"/>
    <d v="1899-12-30T00:06:30"/>
    <x v="0"/>
    <x v="2"/>
    <x v="3"/>
    <x v="1"/>
    <x v="2"/>
  </r>
  <r>
    <x v="0"/>
    <n v="11"/>
    <x v="4"/>
    <x v="4"/>
    <x v="3"/>
    <x v="1"/>
    <x v="3"/>
    <n v="3"/>
    <d v="1899-12-30T00:06:30"/>
    <x v="0"/>
    <x v="8"/>
    <x v="3"/>
    <x v="2"/>
    <x v="8"/>
  </r>
  <r>
    <x v="0"/>
    <n v="22"/>
    <x v="4"/>
    <x v="5"/>
    <x v="2"/>
    <x v="1"/>
    <x v="3"/>
    <n v="4"/>
    <d v="1899-12-30T00:06:30"/>
    <x v="0"/>
    <x v="0"/>
    <x v="3"/>
    <x v="0"/>
    <x v="9"/>
  </r>
  <r>
    <x v="0"/>
    <n v="20"/>
    <x v="4"/>
    <x v="0"/>
    <x v="2"/>
    <x v="1"/>
    <x v="3"/>
    <n v="6"/>
    <d v="1899-12-30T00:06:30"/>
    <x v="0"/>
    <x v="3"/>
    <x v="0"/>
    <x v="3"/>
    <x v="13"/>
  </r>
  <r>
    <x v="0"/>
    <n v="30"/>
    <x v="4"/>
    <x v="5"/>
    <x v="2"/>
    <x v="0"/>
    <x v="0"/>
    <n v="3"/>
    <d v="1899-12-30T00:06:30"/>
    <x v="0"/>
    <x v="0"/>
    <x v="6"/>
    <x v="1"/>
    <x v="2"/>
  </r>
  <r>
    <x v="0"/>
    <n v="2"/>
    <x v="10"/>
    <x v="1"/>
    <x v="2"/>
    <x v="1"/>
    <x v="2"/>
    <n v="3"/>
    <d v="1899-12-30T00:06:30"/>
    <x v="0"/>
    <x v="4"/>
    <x v="2"/>
    <x v="1"/>
    <x v="2"/>
  </r>
  <r>
    <x v="0"/>
    <n v="17"/>
    <x v="10"/>
    <x v="0"/>
    <x v="2"/>
    <x v="1"/>
    <x v="1"/>
    <n v="4"/>
    <d v="1899-12-30T00:06:30"/>
    <x v="0"/>
    <x v="5"/>
    <x v="5"/>
    <x v="0"/>
    <x v="5"/>
  </r>
  <r>
    <x v="0"/>
    <n v="24"/>
    <x v="10"/>
    <x v="2"/>
    <x v="0"/>
    <x v="4"/>
    <x v="4"/>
    <n v="6"/>
    <d v="1899-12-30T00:06:30"/>
    <x v="0"/>
    <x v="3"/>
    <x v="7"/>
    <x v="0"/>
    <x v="9"/>
  </r>
  <r>
    <x v="0"/>
    <n v="28"/>
    <x v="10"/>
    <x v="5"/>
    <x v="2"/>
    <x v="3"/>
    <x v="5"/>
    <n v="2"/>
    <d v="1899-12-30T00:06:30"/>
    <x v="0"/>
    <x v="4"/>
    <x v="7"/>
    <x v="1"/>
    <x v="2"/>
  </r>
  <r>
    <x v="0"/>
    <n v="1"/>
    <x v="0"/>
    <x v="3"/>
    <x v="4"/>
    <x v="2"/>
    <x v="2"/>
    <n v="1"/>
    <d v="1899-12-30T00:06:30"/>
    <x v="0"/>
    <x v="5"/>
    <x v="1"/>
    <x v="3"/>
    <x v="4"/>
  </r>
  <r>
    <x v="0"/>
    <n v="1"/>
    <x v="0"/>
    <x v="1"/>
    <x v="1"/>
    <x v="2"/>
    <x v="2"/>
    <n v="1"/>
    <d v="1899-12-30T00:06:30"/>
    <x v="0"/>
    <x v="4"/>
    <x v="6"/>
    <x v="1"/>
    <x v="1"/>
  </r>
  <r>
    <x v="0"/>
    <n v="1"/>
    <x v="0"/>
    <x v="2"/>
    <x v="2"/>
    <x v="4"/>
    <x v="4"/>
    <n v="2"/>
    <d v="1899-12-30T00:06:30"/>
    <x v="0"/>
    <x v="5"/>
    <x v="6"/>
    <x v="0"/>
    <x v="7"/>
  </r>
  <r>
    <x v="0"/>
    <n v="12"/>
    <x v="9"/>
    <x v="5"/>
    <x v="2"/>
    <x v="3"/>
    <x v="1"/>
    <n v="1"/>
    <d v="1899-12-30T00:06:30"/>
    <x v="2"/>
    <x v="1"/>
    <x v="2"/>
    <x v="1"/>
    <x v="1"/>
  </r>
  <r>
    <x v="1"/>
    <n v="19"/>
    <x v="7"/>
    <x v="0"/>
    <x v="1"/>
    <x v="5"/>
    <x v="9"/>
    <n v="3"/>
    <d v="1899-12-30T00:06:30"/>
    <x v="3"/>
    <x v="9"/>
    <x v="1"/>
    <x v="3"/>
    <x v="4"/>
  </r>
  <r>
    <x v="1"/>
    <n v="3"/>
    <x v="11"/>
    <x v="0"/>
    <x v="1"/>
    <x v="5"/>
    <x v="9"/>
    <n v="1"/>
    <d v="1899-12-30T00:06:30"/>
    <x v="3"/>
    <x v="9"/>
    <x v="6"/>
    <x v="1"/>
    <x v="2"/>
  </r>
  <r>
    <x v="1"/>
    <n v="23"/>
    <x v="2"/>
    <x v="3"/>
    <x v="1"/>
    <x v="5"/>
    <x v="9"/>
    <n v="3"/>
    <d v="1899-12-30T00:06:30"/>
    <x v="3"/>
    <x v="9"/>
    <x v="7"/>
    <x v="0"/>
    <x v="5"/>
  </r>
  <r>
    <x v="1"/>
    <n v="5"/>
    <x v="3"/>
    <x v="0"/>
    <x v="0"/>
    <x v="5"/>
    <x v="9"/>
    <n v="1"/>
    <d v="1899-12-30T00:06:30"/>
    <x v="3"/>
    <x v="9"/>
    <x v="2"/>
    <x v="0"/>
    <x v="9"/>
  </r>
  <r>
    <x v="1"/>
    <n v="10"/>
    <x v="3"/>
    <x v="4"/>
    <x v="1"/>
    <x v="5"/>
    <x v="9"/>
    <n v="6"/>
    <d v="1899-12-30T00:06:30"/>
    <x v="3"/>
    <x v="9"/>
    <x v="5"/>
    <x v="2"/>
    <x v="11"/>
  </r>
  <r>
    <x v="1"/>
    <n v="24"/>
    <x v="3"/>
    <x v="4"/>
    <x v="2"/>
    <x v="5"/>
    <x v="9"/>
    <n v="3"/>
    <d v="1899-12-30T00:06:30"/>
    <x v="3"/>
    <x v="9"/>
    <x v="1"/>
    <x v="3"/>
    <x v="13"/>
  </r>
  <r>
    <x v="1"/>
    <n v="29"/>
    <x v="10"/>
    <x v="3"/>
    <x v="2"/>
    <x v="5"/>
    <x v="9"/>
    <n v="3"/>
    <d v="1899-12-30T00:06:30"/>
    <x v="3"/>
    <x v="9"/>
    <x v="5"/>
    <x v="1"/>
    <x v="1"/>
  </r>
  <r>
    <x v="1"/>
    <n v="30"/>
    <x v="10"/>
    <x v="1"/>
    <x v="4"/>
    <x v="5"/>
    <x v="9"/>
    <n v="1"/>
    <d v="1899-12-30T00:06:30"/>
    <x v="3"/>
    <x v="9"/>
    <x v="1"/>
    <x v="0"/>
    <x v="0"/>
  </r>
  <r>
    <x v="1"/>
    <n v="21"/>
    <x v="10"/>
    <x v="0"/>
    <x v="1"/>
    <x v="5"/>
    <x v="9"/>
    <n v="2"/>
    <d v="1899-12-30T00:06:30"/>
    <x v="3"/>
    <x v="9"/>
    <x v="6"/>
    <x v="1"/>
    <x v="1"/>
  </r>
  <r>
    <x v="1"/>
    <n v="19"/>
    <x v="7"/>
    <x v="0"/>
    <x v="1"/>
    <x v="5"/>
    <x v="9"/>
    <n v="3"/>
    <d v="1899-12-30T00:06:30"/>
    <x v="3"/>
    <x v="9"/>
    <x v="1"/>
    <x v="3"/>
    <x v="4"/>
  </r>
  <r>
    <x v="1"/>
    <n v="3"/>
    <x v="11"/>
    <x v="0"/>
    <x v="1"/>
    <x v="5"/>
    <x v="9"/>
    <n v="1"/>
    <d v="1899-12-30T00:06:30"/>
    <x v="3"/>
    <x v="9"/>
    <x v="6"/>
    <x v="1"/>
    <x v="2"/>
  </r>
  <r>
    <x v="0"/>
    <n v="19"/>
    <x v="6"/>
    <x v="1"/>
    <x v="3"/>
    <x v="2"/>
    <x v="2"/>
    <n v="3"/>
    <d v="1899-12-30T00:07:10"/>
    <x v="0"/>
    <x v="1"/>
    <x v="6"/>
    <x v="1"/>
    <x v="6"/>
  </r>
  <r>
    <x v="0"/>
    <n v="22"/>
    <x v="2"/>
    <x v="5"/>
    <x v="0"/>
    <x v="3"/>
    <x v="3"/>
    <n v="2"/>
    <d v="1899-12-30T00:07:10"/>
    <x v="0"/>
    <x v="3"/>
    <x v="5"/>
    <x v="2"/>
    <x v="8"/>
  </r>
  <r>
    <x v="0"/>
    <n v="25"/>
    <x v="3"/>
    <x v="0"/>
    <x v="2"/>
    <x v="0"/>
    <x v="6"/>
    <n v="4"/>
    <d v="1899-12-30T00:07:10"/>
    <x v="1"/>
    <x v="8"/>
    <x v="2"/>
    <x v="3"/>
    <x v="4"/>
  </r>
  <r>
    <x v="0"/>
    <n v="31"/>
    <x v="3"/>
    <x v="0"/>
    <x v="0"/>
    <x v="1"/>
    <x v="1"/>
    <n v="1"/>
    <d v="1899-12-30T00:07:10"/>
    <x v="0"/>
    <x v="4"/>
    <x v="3"/>
    <x v="1"/>
    <x v="1"/>
  </r>
  <r>
    <x v="0"/>
    <n v="29"/>
    <x v="3"/>
    <x v="4"/>
    <x v="1"/>
    <x v="2"/>
    <x v="2"/>
    <n v="3"/>
    <d v="1899-12-30T00:07:10"/>
    <x v="0"/>
    <x v="4"/>
    <x v="4"/>
    <x v="1"/>
    <x v="1"/>
  </r>
  <r>
    <x v="0"/>
    <n v="2"/>
    <x v="4"/>
    <x v="4"/>
    <x v="4"/>
    <x v="2"/>
    <x v="7"/>
    <n v="1"/>
    <d v="1899-12-30T00:07:10"/>
    <x v="1"/>
    <x v="0"/>
    <x v="2"/>
    <x v="2"/>
    <x v="8"/>
  </r>
  <r>
    <x v="0"/>
    <n v="22"/>
    <x v="4"/>
    <x v="5"/>
    <x v="1"/>
    <x v="4"/>
    <x v="4"/>
    <n v="3"/>
    <d v="1899-12-30T00:07:10"/>
    <x v="0"/>
    <x v="7"/>
    <x v="6"/>
    <x v="1"/>
    <x v="6"/>
  </r>
  <r>
    <x v="0"/>
    <n v="29"/>
    <x v="10"/>
    <x v="0"/>
    <x v="1"/>
    <x v="0"/>
    <x v="0"/>
    <n v="1"/>
    <d v="1899-12-30T00:07:10"/>
    <x v="0"/>
    <x v="3"/>
    <x v="2"/>
    <x v="0"/>
    <x v="9"/>
  </r>
  <r>
    <x v="0"/>
    <n v="19"/>
    <x v="6"/>
    <x v="1"/>
    <x v="3"/>
    <x v="2"/>
    <x v="2"/>
    <n v="3"/>
    <d v="1899-12-30T00:07:10"/>
    <x v="0"/>
    <x v="1"/>
    <x v="6"/>
    <x v="1"/>
    <x v="6"/>
  </r>
  <r>
    <x v="1"/>
    <n v="28"/>
    <x v="2"/>
    <x v="3"/>
    <x v="2"/>
    <x v="5"/>
    <x v="9"/>
    <n v="1"/>
    <d v="1899-12-30T00:07:10"/>
    <x v="3"/>
    <x v="9"/>
    <x v="7"/>
    <x v="0"/>
    <x v="12"/>
  </r>
  <r>
    <x v="1"/>
    <n v="5"/>
    <x v="3"/>
    <x v="3"/>
    <x v="2"/>
    <x v="5"/>
    <x v="9"/>
    <n v="2"/>
    <d v="1899-12-30T00:07:10"/>
    <x v="3"/>
    <x v="9"/>
    <x v="0"/>
    <x v="0"/>
    <x v="7"/>
  </r>
  <r>
    <x v="1"/>
    <n v="29"/>
    <x v="3"/>
    <x v="2"/>
    <x v="3"/>
    <x v="5"/>
    <x v="9"/>
    <n v="5"/>
    <d v="1899-12-30T00:07:10"/>
    <x v="3"/>
    <x v="9"/>
    <x v="1"/>
    <x v="3"/>
    <x v="4"/>
  </r>
  <r>
    <x v="1"/>
    <n v="30"/>
    <x v="4"/>
    <x v="2"/>
    <x v="2"/>
    <x v="5"/>
    <x v="9"/>
    <n v="1"/>
    <d v="1899-12-30T00:07:10"/>
    <x v="3"/>
    <x v="9"/>
    <x v="3"/>
    <x v="0"/>
    <x v="12"/>
  </r>
  <r>
    <x v="1"/>
    <n v="15"/>
    <x v="4"/>
    <x v="4"/>
    <x v="2"/>
    <x v="5"/>
    <x v="9"/>
    <n v="4"/>
    <d v="1899-12-30T00:07:10"/>
    <x v="3"/>
    <x v="9"/>
    <x v="7"/>
    <x v="0"/>
    <x v="12"/>
  </r>
  <r>
    <x v="0"/>
    <n v="14"/>
    <x v="5"/>
    <x v="2"/>
    <x v="0"/>
    <x v="4"/>
    <x v="5"/>
    <n v="6"/>
    <d v="1899-12-30T00:07:14"/>
    <x v="0"/>
    <x v="5"/>
    <x v="3"/>
    <x v="0"/>
    <x v="7"/>
  </r>
  <r>
    <x v="0"/>
    <n v="11"/>
    <x v="6"/>
    <x v="0"/>
    <x v="1"/>
    <x v="0"/>
    <x v="6"/>
    <n v="3"/>
    <d v="1899-12-30T00:07:14"/>
    <x v="1"/>
    <x v="4"/>
    <x v="6"/>
    <x v="1"/>
    <x v="1"/>
  </r>
  <r>
    <x v="0"/>
    <n v="13"/>
    <x v="8"/>
    <x v="2"/>
    <x v="2"/>
    <x v="2"/>
    <x v="2"/>
    <n v="1"/>
    <d v="1899-12-30T00:07:14"/>
    <x v="0"/>
    <x v="4"/>
    <x v="7"/>
    <x v="1"/>
    <x v="1"/>
  </r>
  <r>
    <x v="0"/>
    <n v="28"/>
    <x v="1"/>
    <x v="2"/>
    <x v="2"/>
    <x v="2"/>
    <x v="7"/>
    <n v="5"/>
    <d v="1899-12-30T00:07:14"/>
    <x v="1"/>
    <x v="7"/>
    <x v="7"/>
    <x v="0"/>
    <x v="5"/>
  </r>
  <r>
    <x v="0"/>
    <n v="30"/>
    <x v="2"/>
    <x v="2"/>
    <x v="0"/>
    <x v="0"/>
    <x v="0"/>
    <n v="1"/>
    <d v="1899-12-30T00:07:14"/>
    <x v="0"/>
    <x v="3"/>
    <x v="2"/>
    <x v="2"/>
    <x v="8"/>
  </r>
  <r>
    <x v="0"/>
    <n v="20"/>
    <x v="2"/>
    <x v="2"/>
    <x v="0"/>
    <x v="2"/>
    <x v="2"/>
    <n v="2"/>
    <d v="1899-12-30T00:07:14"/>
    <x v="0"/>
    <x v="0"/>
    <x v="5"/>
    <x v="0"/>
    <x v="5"/>
  </r>
  <r>
    <x v="0"/>
    <n v="22"/>
    <x v="3"/>
    <x v="0"/>
    <x v="0"/>
    <x v="2"/>
    <x v="2"/>
    <n v="2"/>
    <d v="1899-12-30T00:07:14"/>
    <x v="0"/>
    <x v="2"/>
    <x v="1"/>
    <x v="1"/>
    <x v="6"/>
  </r>
  <r>
    <x v="0"/>
    <n v="17"/>
    <x v="4"/>
    <x v="3"/>
    <x v="3"/>
    <x v="1"/>
    <x v="3"/>
    <n v="2"/>
    <d v="1899-12-30T00:07:14"/>
    <x v="0"/>
    <x v="1"/>
    <x v="1"/>
    <x v="0"/>
    <x v="12"/>
  </r>
  <r>
    <x v="0"/>
    <n v="20"/>
    <x v="4"/>
    <x v="3"/>
    <x v="2"/>
    <x v="1"/>
    <x v="1"/>
    <n v="2"/>
    <d v="1899-12-30T00:07:14"/>
    <x v="0"/>
    <x v="4"/>
    <x v="2"/>
    <x v="1"/>
    <x v="1"/>
  </r>
  <r>
    <x v="0"/>
    <n v="22"/>
    <x v="4"/>
    <x v="0"/>
    <x v="4"/>
    <x v="4"/>
    <x v="4"/>
    <n v="4"/>
    <d v="1899-12-30T00:07:14"/>
    <x v="0"/>
    <x v="1"/>
    <x v="0"/>
    <x v="1"/>
    <x v="6"/>
  </r>
  <r>
    <x v="0"/>
    <n v="3"/>
    <x v="4"/>
    <x v="2"/>
    <x v="0"/>
    <x v="3"/>
    <x v="3"/>
    <n v="3"/>
    <d v="1899-12-30T00:07:14"/>
    <x v="0"/>
    <x v="8"/>
    <x v="7"/>
    <x v="0"/>
    <x v="5"/>
  </r>
  <r>
    <x v="0"/>
    <n v="14"/>
    <x v="5"/>
    <x v="2"/>
    <x v="0"/>
    <x v="4"/>
    <x v="5"/>
    <n v="6"/>
    <d v="1899-12-30T00:07:14"/>
    <x v="0"/>
    <x v="5"/>
    <x v="3"/>
    <x v="0"/>
    <x v="7"/>
  </r>
  <r>
    <x v="0"/>
    <n v="11"/>
    <x v="6"/>
    <x v="0"/>
    <x v="1"/>
    <x v="0"/>
    <x v="6"/>
    <n v="3"/>
    <d v="1899-12-30T00:07:14"/>
    <x v="1"/>
    <x v="4"/>
    <x v="6"/>
    <x v="1"/>
    <x v="1"/>
  </r>
  <r>
    <x v="0"/>
    <n v="13"/>
    <x v="8"/>
    <x v="2"/>
    <x v="2"/>
    <x v="2"/>
    <x v="2"/>
    <n v="1"/>
    <d v="1899-12-30T00:07:14"/>
    <x v="0"/>
    <x v="4"/>
    <x v="7"/>
    <x v="1"/>
    <x v="1"/>
  </r>
  <r>
    <x v="0"/>
    <n v="28"/>
    <x v="1"/>
    <x v="2"/>
    <x v="2"/>
    <x v="2"/>
    <x v="7"/>
    <n v="5"/>
    <d v="1899-12-30T00:07:14"/>
    <x v="1"/>
    <x v="7"/>
    <x v="7"/>
    <x v="0"/>
    <x v="5"/>
  </r>
  <r>
    <x v="1"/>
    <n v="13"/>
    <x v="7"/>
    <x v="4"/>
    <x v="2"/>
    <x v="5"/>
    <x v="9"/>
    <n v="2"/>
    <d v="1899-12-30T00:07:14"/>
    <x v="3"/>
    <x v="9"/>
    <x v="6"/>
    <x v="2"/>
    <x v="11"/>
  </r>
  <r>
    <x v="1"/>
    <n v="11"/>
    <x v="4"/>
    <x v="2"/>
    <x v="1"/>
    <x v="5"/>
    <x v="9"/>
    <n v="2"/>
    <d v="1899-12-30T00:07:14"/>
    <x v="3"/>
    <x v="9"/>
    <x v="3"/>
    <x v="3"/>
    <x v="4"/>
  </r>
  <r>
    <x v="1"/>
    <n v="13"/>
    <x v="7"/>
    <x v="4"/>
    <x v="2"/>
    <x v="5"/>
    <x v="9"/>
    <n v="2"/>
    <d v="1899-12-30T00:07:14"/>
    <x v="3"/>
    <x v="9"/>
    <x v="6"/>
    <x v="2"/>
    <x v="11"/>
  </r>
  <r>
    <x v="0"/>
    <n v="11"/>
    <x v="5"/>
    <x v="0"/>
    <x v="2"/>
    <x v="2"/>
    <x v="7"/>
    <n v="4"/>
    <d v="1899-12-30T00:07:30"/>
    <x v="1"/>
    <x v="5"/>
    <x v="7"/>
    <x v="3"/>
    <x v="13"/>
  </r>
  <r>
    <x v="0"/>
    <n v="6"/>
    <x v="5"/>
    <x v="2"/>
    <x v="2"/>
    <x v="4"/>
    <x v="5"/>
    <n v="3"/>
    <d v="1899-12-30T00:07:30"/>
    <x v="0"/>
    <x v="2"/>
    <x v="1"/>
    <x v="1"/>
    <x v="1"/>
  </r>
  <r>
    <x v="0"/>
    <n v="1"/>
    <x v="0"/>
    <x v="0"/>
    <x v="3"/>
    <x v="2"/>
    <x v="2"/>
    <n v="1"/>
    <d v="1899-12-30T00:07:30"/>
    <x v="0"/>
    <x v="0"/>
    <x v="1"/>
    <x v="2"/>
    <x v="11"/>
  </r>
  <r>
    <x v="0"/>
    <n v="10"/>
    <x v="8"/>
    <x v="3"/>
    <x v="0"/>
    <x v="2"/>
    <x v="7"/>
    <n v="2"/>
    <d v="1899-12-30T00:07:30"/>
    <x v="4"/>
    <x v="5"/>
    <x v="5"/>
    <x v="1"/>
    <x v="6"/>
  </r>
  <r>
    <x v="0"/>
    <n v="1"/>
    <x v="8"/>
    <x v="5"/>
    <x v="2"/>
    <x v="1"/>
    <x v="3"/>
    <n v="1"/>
    <d v="1899-12-30T00:07:30"/>
    <x v="0"/>
    <x v="7"/>
    <x v="5"/>
    <x v="0"/>
    <x v="9"/>
  </r>
  <r>
    <x v="0"/>
    <n v="30"/>
    <x v="2"/>
    <x v="2"/>
    <x v="2"/>
    <x v="0"/>
    <x v="0"/>
    <n v="2"/>
    <d v="1899-12-30T00:07:30"/>
    <x v="0"/>
    <x v="2"/>
    <x v="5"/>
    <x v="0"/>
    <x v="10"/>
  </r>
  <r>
    <x v="0"/>
    <n v="27"/>
    <x v="2"/>
    <x v="0"/>
    <x v="1"/>
    <x v="0"/>
    <x v="0"/>
    <n v="1"/>
    <d v="1899-12-30T00:07:30"/>
    <x v="0"/>
    <x v="6"/>
    <x v="7"/>
    <x v="3"/>
    <x v="13"/>
  </r>
  <r>
    <x v="0"/>
    <n v="15"/>
    <x v="3"/>
    <x v="2"/>
    <x v="0"/>
    <x v="0"/>
    <x v="6"/>
    <n v="2"/>
    <d v="1899-12-30T00:07:30"/>
    <x v="1"/>
    <x v="0"/>
    <x v="2"/>
    <x v="2"/>
    <x v="11"/>
  </r>
  <r>
    <x v="0"/>
    <n v="5"/>
    <x v="3"/>
    <x v="0"/>
    <x v="2"/>
    <x v="3"/>
    <x v="3"/>
    <n v="6"/>
    <d v="1899-12-30T00:07:30"/>
    <x v="0"/>
    <x v="6"/>
    <x v="2"/>
    <x v="3"/>
    <x v="4"/>
  </r>
  <r>
    <x v="0"/>
    <n v="6"/>
    <x v="3"/>
    <x v="4"/>
    <x v="1"/>
    <x v="4"/>
    <x v="5"/>
    <n v="6"/>
    <d v="1899-12-30T00:07:30"/>
    <x v="0"/>
    <x v="2"/>
    <x v="2"/>
    <x v="0"/>
    <x v="9"/>
  </r>
  <r>
    <x v="0"/>
    <n v="12"/>
    <x v="3"/>
    <x v="5"/>
    <x v="0"/>
    <x v="2"/>
    <x v="2"/>
    <n v="2"/>
    <d v="1899-12-30T00:07:30"/>
    <x v="0"/>
    <x v="0"/>
    <x v="4"/>
    <x v="2"/>
    <x v="8"/>
  </r>
  <r>
    <x v="0"/>
    <n v="28"/>
    <x v="3"/>
    <x v="1"/>
    <x v="1"/>
    <x v="2"/>
    <x v="2"/>
    <n v="2"/>
    <d v="1899-12-30T00:07:30"/>
    <x v="0"/>
    <x v="0"/>
    <x v="0"/>
    <x v="0"/>
    <x v="0"/>
  </r>
  <r>
    <x v="0"/>
    <n v="8"/>
    <x v="3"/>
    <x v="0"/>
    <x v="1"/>
    <x v="2"/>
    <x v="2"/>
    <n v="3"/>
    <d v="1899-12-30T00:07:30"/>
    <x v="0"/>
    <x v="2"/>
    <x v="3"/>
    <x v="1"/>
    <x v="15"/>
  </r>
  <r>
    <x v="0"/>
    <n v="7"/>
    <x v="3"/>
    <x v="3"/>
    <x v="2"/>
    <x v="2"/>
    <x v="2"/>
    <n v="3"/>
    <d v="1899-12-30T00:07:30"/>
    <x v="0"/>
    <x v="7"/>
    <x v="4"/>
    <x v="0"/>
    <x v="10"/>
  </r>
  <r>
    <x v="0"/>
    <n v="9"/>
    <x v="3"/>
    <x v="4"/>
    <x v="2"/>
    <x v="1"/>
    <x v="3"/>
    <n v="1"/>
    <d v="1899-12-30T00:07:30"/>
    <x v="0"/>
    <x v="2"/>
    <x v="6"/>
    <x v="3"/>
    <x v="4"/>
  </r>
  <r>
    <x v="0"/>
    <n v="16"/>
    <x v="4"/>
    <x v="1"/>
    <x v="1"/>
    <x v="0"/>
    <x v="6"/>
    <n v="1"/>
    <d v="1899-12-30T00:07:30"/>
    <x v="1"/>
    <x v="0"/>
    <x v="3"/>
    <x v="1"/>
    <x v="2"/>
  </r>
  <r>
    <x v="0"/>
    <n v="22"/>
    <x v="4"/>
    <x v="1"/>
    <x v="1"/>
    <x v="1"/>
    <x v="1"/>
    <n v="3"/>
    <d v="1899-12-30T00:07:30"/>
    <x v="0"/>
    <x v="0"/>
    <x v="2"/>
    <x v="2"/>
    <x v="11"/>
  </r>
  <r>
    <x v="0"/>
    <n v="5"/>
    <x v="4"/>
    <x v="0"/>
    <x v="2"/>
    <x v="1"/>
    <x v="3"/>
    <n v="2"/>
    <d v="1899-12-30T00:07:30"/>
    <x v="0"/>
    <x v="8"/>
    <x v="4"/>
    <x v="3"/>
    <x v="13"/>
  </r>
  <r>
    <x v="0"/>
    <n v="29"/>
    <x v="4"/>
    <x v="3"/>
    <x v="2"/>
    <x v="1"/>
    <x v="3"/>
    <n v="4"/>
    <d v="1899-12-30T00:07:30"/>
    <x v="0"/>
    <x v="0"/>
    <x v="1"/>
    <x v="0"/>
    <x v="10"/>
  </r>
  <r>
    <x v="0"/>
    <n v="12"/>
    <x v="4"/>
    <x v="0"/>
    <x v="3"/>
    <x v="3"/>
    <x v="3"/>
    <n v="2"/>
    <d v="1899-12-30T00:07:30"/>
    <x v="0"/>
    <x v="0"/>
    <x v="6"/>
    <x v="0"/>
    <x v="5"/>
  </r>
  <r>
    <x v="0"/>
    <n v="11"/>
    <x v="5"/>
    <x v="0"/>
    <x v="2"/>
    <x v="2"/>
    <x v="7"/>
    <n v="4"/>
    <d v="1899-12-30T00:07:30"/>
    <x v="1"/>
    <x v="5"/>
    <x v="7"/>
    <x v="3"/>
    <x v="13"/>
  </r>
  <r>
    <x v="0"/>
    <n v="6"/>
    <x v="5"/>
    <x v="2"/>
    <x v="2"/>
    <x v="4"/>
    <x v="5"/>
    <n v="3"/>
    <d v="1899-12-30T00:07:30"/>
    <x v="0"/>
    <x v="2"/>
    <x v="1"/>
    <x v="1"/>
    <x v="1"/>
  </r>
  <r>
    <x v="0"/>
    <n v="1"/>
    <x v="0"/>
    <x v="0"/>
    <x v="3"/>
    <x v="2"/>
    <x v="2"/>
    <n v="1"/>
    <d v="1899-12-30T00:07:30"/>
    <x v="0"/>
    <x v="0"/>
    <x v="1"/>
    <x v="2"/>
    <x v="11"/>
  </r>
  <r>
    <x v="0"/>
    <n v="10"/>
    <x v="8"/>
    <x v="3"/>
    <x v="0"/>
    <x v="2"/>
    <x v="7"/>
    <n v="2"/>
    <d v="1899-12-30T00:07:30"/>
    <x v="4"/>
    <x v="5"/>
    <x v="5"/>
    <x v="1"/>
    <x v="6"/>
  </r>
  <r>
    <x v="0"/>
    <n v="1"/>
    <x v="8"/>
    <x v="5"/>
    <x v="2"/>
    <x v="1"/>
    <x v="3"/>
    <n v="1"/>
    <d v="1899-12-30T00:07:30"/>
    <x v="0"/>
    <x v="7"/>
    <x v="5"/>
    <x v="0"/>
    <x v="9"/>
  </r>
  <r>
    <x v="1"/>
    <n v="7"/>
    <x v="11"/>
    <x v="1"/>
    <x v="0"/>
    <x v="5"/>
    <x v="9"/>
    <n v="3"/>
    <d v="1899-12-30T00:07:30"/>
    <x v="3"/>
    <x v="9"/>
    <x v="7"/>
    <x v="2"/>
    <x v="11"/>
  </r>
  <r>
    <x v="1"/>
    <n v="12"/>
    <x v="1"/>
    <x v="4"/>
    <x v="1"/>
    <x v="5"/>
    <x v="9"/>
    <n v="2"/>
    <d v="1899-12-30T00:07:30"/>
    <x v="3"/>
    <x v="9"/>
    <x v="2"/>
    <x v="1"/>
    <x v="2"/>
  </r>
  <r>
    <x v="1"/>
    <n v="1"/>
    <x v="2"/>
    <x v="2"/>
    <x v="2"/>
    <x v="5"/>
    <x v="9"/>
    <n v="4"/>
    <d v="1899-12-30T00:07:30"/>
    <x v="3"/>
    <x v="9"/>
    <x v="2"/>
    <x v="0"/>
    <x v="10"/>
  </r>
  <r>
    <x v="1"/>
    <n v="29"/>
    <x v="2"/>
    <x v="3"/>
    <x v="2"/>
    <x v="5"/>
    <x v="9"/>
    <n v="2"/>
    <d v="1899-12-30T00:07:30"/>
    <x v="3"/>
    <x v="9"/>
    <x v="4"/>
    <x v="1"/>
    <x v="6"/>
  </r>
  <r>
    <x v="1"/>
    <n v="26"/>
    <x v="3"/>
    <x v="3"/>
    <x v="0"/>
    <x v="5"/>
    <x v="9"/>
    <n v="3"/>
    <d v="1899-12-30T00:07:30"/>
    <x v="3"/>
    <x v="9"/>
    <x v="2"/>
    <x v="0"/>
    <x v="5"/>
  </r>
  <r>
    <x v="1"/>
    <n v="30"/>
    <x v="10"/>
    <x v="4"/>
    <x v="0"/>
    <x v="5"/>
    <x v="9"/>
    <n v="7"/>
    <d v="1899-12-30T00:07:30"/>
    <x v="3"/>
    <x v="9"/>
    <x v="5"/>
    <x v="1"/>
    <x v="6"/>
  </r>
  <r>
    <x v="1"/>
    <n v="7"/>
    <x v="11"/>
    <x v="1"/>
    <x v="0"/>
    <x v="5"/>
    <x v="9"/>
    <n v="3"/>
    <d v="1899-12-30T00:07:30"/>
    <x v="3"/>
    <x v="9"/>
    <x v="7"/>
    <x v="2"/>
    <x v="11"/>
  </r>
  <r>
    <x v="0"/>
    <n v="16"/>
    <x v="6"/>
    <x v="3"/>
    <x v="1"/>
    <x v="1"/>
    <x v="1"/>
    <n v="3"/>
    <d v="1899-12-30T00:08:00"/>
    <x v="0"/>
    <x v="1"/>
    <x v="2"/>
    <x v="0"/>
    <x v="5"/>
  </r>
  <r>
    <x v="0"/>
    <n v="13"/>
    <x v="2"/>
    <x v="5"/>
    <x v="1"/>
    <x v="2"/>
    <x v="8"/>
    <n v="2"/>
    <d v="1899-12-30T00:08:00"/>
    <x v="0"/>
    <x v="0"/>
    <x v="3"/>
    <x v="0"/>
    <x v="5"/>
  </r>
  <r>
    <x v="0"/>
    <n v="16"/>
    <x v="2"/>
    <x v="0"/>
    <x v="2"/>
    <x v="2"/>
    <x v="2"/>
    <n v="2"/>
    <d v="1899-12-30T00:08:00"/>
    <x v="0"/>
    <x v="4"/>
    <x v="7"/>
    <x v="1"/>
    <x v="1"/>
  </r>
  <r>
    <x v="0"/>
    <n v="26"/>
    <x v="3"/>
    <x v="2"/>
    <x v="2"/>
    <x v="2"/>
    <x v="7"/>
    <n v="5"/>
    <d v="1899-12-30T00:08:00"/>
    <x v="1"/>
    <x v="2"/>
    <x v="6"/>
    <x v="1"/>
    <x v="2"/>
  </r>
  <r>
    <x v="0"/>
    <n v="9"/>
    <x v="3"/>
    <x v="1"/>
    <x v="2"/>
    <x v="3"/>
    <x v="5"/>
    <n v="1"/>
    <d v="1899-12-30T00:08:00"/>
    <x v="2"/>
    <x v="2"/>
    <x v="5"/>
    <x v="1"/>
    <x v="14"/>
  </r>
  <r>
    <x v="0"/>
    <n v="28"/>
    <x v="3"/>
    <x v="1"/>
    <x v="2"/>
    <x v="0"/>
    <x v="0"/>
    <n v="2"/>
    <d v="1899-12-30T00:08:00"/>
    <x v="0"/>
    <x v="2"/>
    <x v="6"/>
    <x v="1"/>
    <x v="6"/>
  </r>
  <r>
    <x v="0"/>
    <n v="30"/>
    <x v="3"/>
    <x v="2"/>
    <x v="0"/>
    <x v="1"/>
    <x v="3"/>
    <n v="4"/>
    <d v="1899-12-30T00:08:00"/>
    <x v="0"/>
    <x v="1"/>
    <x v="3"/>
    <x v="0"/>
    <x v="10"/>
  </r>
  <r>
    <x v="0"/>
    <n v="5"/>
    <x v="4"/>
    <x v="1"/>
    <x v="0"/>
    <x v="4"/>
    <x v="4"/>
    <n v="2"/>
    <d v="1899-12-30T00:08:00"/>
    <x v="0"/>
    <x v="0"/>
    <x v="1"/>
    <x v="3"/>
    <x v="4"/>
  </r>
  <r>
    <x v="0"/>
    <n v="16"/>
    <x v="6"/>
    <x v="3"/>
    <x v="1"/>
    <x v="1"/>
    <x v="1"/>
    <n v="3"/>
    <d v="1899-12-30T00:08:00"/>
    <x v="0"/>
    <x v="1"/>
    <x v="2"/>
    <x v="0"/>
    <x v="5"/>
  </r>
  <r>
    <x v="1"/>
    <n v="12"/>
    <x v="2"/>
    <x v="2"/>
    <x v="2"/>
    <x v="5"/>
    <x v="9"/>
    <n v="3"/>
    <d v="1899-12-30T00:08:00"/>
    <x v="3"/>
    <x v="9"/>
    <x v="2"/>
    <x v="3"/>
    <x v="13"/>
  </r>
  <r>
    <x v="1"/>
    <n v="1"/>
    <x v="3"/>
    <x v="4"/>
    <x v="2"/>
    <x v="5"/>
    <x v="9"/>
    <n v="1"/>
    <d v="1899-12-30T00:08:00"/>
    <x v="3"/>
    <x v="9"/>
    <x v="2"/>
    <x v="3"/>
    <x v="13"/>
  </r>
  <r>
    <x v="1"/>
    <n v="5"/>
    <x v="3"/>
    <x v="4"/>
    <x v="3"/>
    <x v="5"/>
    <x v="9"/>
    <n v="4"/>
    <d v="1899-12-30T00:08:00"/>
    <x v="3"/>
    <x v="9"/>
    <x v="5"/>
    <x v="2"/>
    <x v="11"/>
  </r>
  <r>
    <x v="1"/>
    <n v="27"/>
    <x v="4"/>
    <x v="0"/>
    <x v="0"/>
    <x v="5"/>
    <x v="9"/>
    <n v="1"/>
    <d v="1899-12-30T00:08:00"/>
    <x v="3"/>
    <x v="9"/>
    <x v="2"/>
    <x v="1"/>
    <x v="6"/>
  </r>
  <r>
    <x v="1"/>
    <n v="16"/>
    <x v="4"/>
    <x v="0"/>
    <x v="0"/>
    <x v="5"/>
    <x v="9"/>
    <n v="1"/>
    <d v="1899-12-30T00:08:00"/>
    <x v="3"/>
    <x v="9"/>
    <x v="4"/>
    <x v="0"/>
    <x v="0"/>
  </r>
  <r>
    <x v="0"/>
    <n v="11"/>
    <x v="6"/>
    <x v="2"/>
    <x v="2"/>
    <x v="3"/>
    <x v="5"/>
    <n v="1"/>
    <d v="1899-12-30T00:08:10"/>
    <x v="0"/>
    <x v="7"/>
    <x v="0"/>
    <x v="0"/>
    <x v="9"/>
  </r>
  <r>
    <x v="0"/>
    <n v="1"/>
    <x v="8"/>
    <x v="3"/>
    <x v="1"/>
    <x v="2"/>
    <x v="2"/>
    <n v="5"/>
    <d v="1899-12-30T00:08:10"/>
    <x v="0"/>
    <x v="3"/>
    <x v="4"/>
    <x v="3"/>
    <x v="4"/>
  </r>
  <r>
    <x v="0"/>
    <n v="10"/>
    <x v="2"/>
    <x v="3"/>
    <x v="2"/>
    <x v="2"/>
    <x v="7"/>
    <n v="2"/>
    <d v="1899-12-30T00:08:10"/>
    <x v="4"/>
    <x v="5"/>
    <x v="6"/>
    <x v="0"/>
    <x v="10"/>
  </r>
  <r>
    <x v="0"/>
    <n v="11"/>
    <x v="2"/>
    <x v="0"/>
    <x v="1"/>
    <x v="2"/>
    <x v="2"/>
    <n v="4"/>
    <d v="1899-12-30T00:08:10"/>
    <x v="0"/>
    <x v="4"/>
    <x v="2"/>
    <x v="1"/>
    <x v="2"/>
  </r>
  <r>
    <x v="0"/>
    <n v="12"/>
    <x v="2"/>
    <x v="3"/>
    <x v="0"/>
    <x v="1"/>
    <x v="3"/>
    <n v="4"/>
    <d v="1899-12-30T00:08:10"/>
    <x v="0"/>
    <x v="1"/>
    <x v="2"/>
    <x v="1"/>
    <x v="2"/>
  </r>
  <r>
    <x v="0"/>
    <n v="27"/>
    <x v="3"/>
    <x v="2"/>
    <x v="3"/>
    <x v="0"/>
    <x v="6"/>
    <n v="1"/>
    <d v="1899-12-30T00:08:10"/>
    <x v="1"/>
    <x v="0"/>
    <x v="3"/>
    <x v="0"/>
    <x v="5"/>
  </r>
  <r>
    <x v="0"/>
    <n v="30"/>
    <x v="3"/>
    <x v="3"/>
    <x v="2"/>
    <x v="3"/>
    <x v="1"/>
    <n v="3"/>
    <d v="1899-12-30T00:08:10"/>
    <x v="2"/>
    <x v="4"/>
    <x v="5"/>
    <x v="1"/>
    <x v="1"/>
  </r>
  <r>
    <x v="0"/>
    <n v="27"/>
    <x v="3"/>
    <x v="1"/>
    <x v="0"/>
    <x v="4"/>
    <x v="4"/>
    <n v="2"/>
    <d v="1899-12-30T00:08:10"/>
    <x v="0"/>
    <x v="4"/>
    <x v="4"/>
    <x v="1"/>
    <x v="6"/>
  </r>
  <r>
    <x v="0"/>
    <n v="9"/>
    <x v="3"/>
    <x v="0"/>
    <x v="2"/>
    <x v="1"/>
    <x v="3"/>
    <n v="4"/>
    <d v="1899-12-30T00:08:10"/>
    <x v="0"/>
    <x v="7"/>
    <x v="3"/>
    <x v="3"/>
    <x v="13"/>
  </r>
  <r>
    <x v="0"/>
    <n v="22"/>
    <x v="4"/>
    <x v="5"/>
    <x v="2"/>
    <x v="1"/>
    <x v="3"/>
    <n v="1"/>
    <d v="1899-12-30T00:08:10"/>
    <x v="0"/>
    <x v="2"/>
    <x v="6"/>
    <x v="3"/>
    <x v="4"/>
  </r>
  <r>
    <x v="0"/>
    <n v="23"/>
    <x v="10"/>
    <x v="3"/>
    <x v="2"/>
    <x v="4"/>
    <x v="10"/>
    <n v="1"/>
    <d v="1899-12-30T00:08:10"/>
    <x v="0"/>
    <x v="8"/>
    <x v="1"/>
    <x v="0"/>
    <x v="5"/>
  </r>
  <r>
    <x v="0"/>
    <n v="11"/>
    <x v="6"/>
    <x v="2"/>
    <x v="2"/>
    <x v="3"/>
    <x v="5"/>
    <n v="1"/>
    <d v="1899-12-30T00:08:10"/>
    <x v="0"/>
    <x v="7"/>
    <x v="0"/>
    <x v="0"/>
    <x v="9"/>
  </r>
  <r>
    <x v="0"/>
    <n v="1"/>
    <x v="8"/>
    <x v="3"/>
    <x v="1"/>
    <x v="2"/>
    <x v="2"/>
    <n v="5"/>
    <d v="1899-12-30T00:08:10"/>
    <x v="0"/>
    <x v="3"/>
    <x v="4"/>
    <x v="3"/>
    <x v="4"/>
  </r>
  <r>
    <x v="1"/>
    <n v="18"/>
    <x v="7"/>
    <x v="0"/>
    <x v="2"/>
    <x v="5"/>
    <x v="9"/>
    <n v="1"/>
    <d v="1899-12-30T00:08:10"/>
    <x v="3"/>
    <x v="9"/>
    <x v="0"/>
    <x v="1"/>
    <x v="2"/>
  </r>
  <r>
    <x v="1"/>
    <n v="2"/>
    <x v="11"/>
    <x v="0"/>
    <x v="1"/>
    <x v="5"/>
    <x v="9"/>
    <n v="4"/>
    <d v="1899-12-30T00:08:10"/>
    <x v="3"/>
    <x v="9"/>
    <x v="7"/>
    <x v="2"/>
    <x v="8"/>
  </r>
  <r>
    <x v="1"/>
    <n v="18"/>
    <x v="7"/>
    <x v="0"/>
    <x v="2"/>
    <x v="5"/>
    <x v="9"/>
    <n v="1"/>
    <d v="1899-12-30T00:08:10"/>
    <x v="3"/>
    <x v="9"/>
    <x v="0"/>
    <x v="1"/>
    <x v="2"/>
  </r>
  <r>
    <x v="1"/>
    <n v="2"/>
    <x v="11"/>
    <x v="0"/>
    <x v="1"/>
    <x v="5"/>
    <x v="9"/>
    <n v="4"/>
    <d v="1899-12-30T00:08:10"/>
    <x v="3"/>
    <x v="9"/>
    <x v="7"/>
    <x v="2"/>
    <x v="8"/>
  </r>
  <r>
    <x v="0"/>
    <n v="13"/>
    <x v="5"/>
    <x v="0"/>
    <x v="2"/>
    <x v="3"/>
    <x v="3"/>
    <n v="5"/>
    <d v="1899-12-30T00:08:12"/>
    <x v="0"/>
    <x v="3"/>
    <x v="6"/>
    <x v="1"/>
    <x v="6"/>
  </r>
  <r>
    <x v="0"/>
    <n v="11"/>
    <x v="6"/>
    <x v="1"/>
    <x v="0"/>
    <x v="2"/>
    <x v="7"/>
    <n v="2"/>
    <d v="1899-12-30T00:08:12"/>
    <x v="1"/>
    <x v="0"/>
    <x v="1"/>
    <x v="0"/>
    <x v="9"/>
  </r>
  <r>
    <x v="0"/>
    <n v="12"/>
    <x v="8"/>
    <x v="0"/>
    <x v="2"/>
    <x v="0"/>
    <x v="0"/>
    <n v="1"/>
    <d v="1899-12-30T00:08:12"/>
    <x v="0"/>
    <x v="4"/>
    <x v="0"/>
    <x v="2"/>
    <x v="11"/>
  </r>
  <r>
    <x v="0"/>
    <n v="27"/>
    <x v="1"/>
    <x v="2"/>
    <x v="4"/>
    <x v="4"/>
    <x v="4"/>
    <n v="4"/>
    <d v="1899-12-30T00:08:12"/>
    <x v="0"/>
    <x v="7"/>
    <x v="7"/>
    <x v="0"/>
    <x v="10"/>
  </r>
  <r>
    <x v="0"/>
    <n v="30"/>
    <x v="2"/>
    <x v="2"/>
    <x v="2"/>
    <x v="0"/>
    <x v="6"/>
    <n v="5"/>
    <d v="1899-12-30T00:08:12"/>
    <x v="1"/>
    <x v="7"/>
    <x v="4"/>
    <x v="0"/>
    <x v="10"/>
  </r>
  <r>
    <x v="0"/>
    <n v="19"/>
    <x v="2"/>
    <x v="2"/>
    <x v="4"/>
    <x v="4"/>
    <x v="5"/>
    <n v="5"/>
    <d v="1899-12-30T00:08:12"/>
    <x v="0"/>
    <x v="4"/>
    <x v="3"/>
    <x v="0"/>
    <x v="7"/>
  </r>
  <r>
    <x v="0"/>
    <n v="12"/>
    <x v="2"/>
    <x v="0"/>
    <x v="2"/>
    <x v="1"/>
    <x v="1"/>
    <n v="5"/>
    <d v="1899-12-30T00:08:12"/>
    <x v="0"/>
    <x v="8"/>
    <x v="1"/>
    <x v="3"/>
    <x v="13"/>
  </r>
  <r>
    <x v="0"/>
    <n v="21"/>
    <x v="3"/>
    <x v="0"/>
    <x v="1"/>
    <x v="2"/>
    <x v="2"/>
    <n v="1"/>
    <d v="1899-12-30T00:08:12"/>
    <x v="0"/>
    <x v="5"/>
    <x v="0"/>
    <x v="1"/>
    <x v="14"/>
  </r>
  <r>
    <x v="0"/>
    <n v="17"/>
    <x v="4"/>
    <x v="3"/>
    <x v="2"/>
    <x v="2"/>
    <x v="2"/>
    <n v="4"/>
    <d v="1899-12-30T00:08:12"/>
    <x v="0"/>
    <x v="8"/>
    <x v="0"/>
    <x v="3"/>
    <x v="4"/>
  </r>
  <r>
    <x v="0"/>
    <n v="15"/>
    <x v="10"/>
    <x v="1"/>
    <x v="4"/>
    <x v="3"/>
    <x v="5"/>
    <n v="2"/>
    <d v="1899-12-30T00:08:12"/>
    <x v="2"/>
    <x v="2"/>
    <x v="5"/>
    <x v="1"/>
    <x v="6"/>
  </r>
  <r>
    <x v="0"/>
    <n v="1"/>
    <x v="10"/>
    <x v="3"/>
    <x v="2"/>
    <x v="1"/>
    <x v="2"/>
    <n v="4"/>
    <d v="1899-12-30T00:08:12"/>
    <x v="0"/>
    <x v="0"/>
    <x v="5"/>
    <x v="2"/>
    <x v="8"/>
  </r>
  <r>
    <x v="0"/>
    <n v="13"/>
    <x v="5"/>
    <x v="0"/>
    <x v="2"/>
    <x v="3"/>
    <x v="3"/>
    <n v="5"/>
    <d v="1899-12-30T00:08:12"/>
    <x v="0"/>
    <x v="3"/>
    <x v="6"/>
    <x v="1"/>
    <x v="6"/>
  </r>
  <r>
    <x v="0"/>
    <n v="11"/>
    <x v="6"/>
    <x v="1"/>
    <x v="0"/>
    <x v="2"/>
    <x v="7"/>
    <n v="2"/>
    <d v="1899-12-30T00:08:12"/>
    <x v="1"/>
    <x v="0"/>
    <x v="1"/>
    <x v="0"/>
    <x v="9"/>
  </r>
  <r>
    <x v="0"/>
    <n v="12"/>
    <x v="8"/>
    <x v="0"/>
    <x v="2"/>
    <x v="0"/>
    <x v="0"/>
    <n v="1"/>
    <d v="1899-12-30T00:08:12"/>
    <x v="0"/>
    <x v="4"/>
    <x v="0"/>
    <x v="2"/>
    <x v="11"/>
  </r>
  <r>
    <x v="0"/>
    <n v="27"/>
    <x v="1"/>
    <x v="2"/>
    <x v="4"/>
    <x v="4"/>
    <x v="4"/>
    <n v="4"/>
    <d v="1899-12-30T00:08:12"/>
    <x v="0"/>
    <x v="7"/>
    <x v="7"/>
    <x v="0"/>
    <x v="10"/>
  </r>
  <r>
    <x v="1"/>
    <n v="12"/>
    <x v="7"/>
    <x v="4"/>
    <x v="1"/>
    <x v="5"/>
    <x v="9"/>
    <n v="3"/>
    <d v="1899-12-30T00:08:12"/>
    <x v="3"/>
    <x v="9"/>
    <x v="7"/>
    <x v="2"/>
    <x v="8"/>
  </r>
  <r>
    <x v="1"/>
    <n v="25"/>
    <x v="4"/>
    <x v="0"/>
    <x v="2"/>
    <x v="5"/>
    <x v="9"/>
    <n v="1"/>
    <d v="1899-12-30T00:08:12"/>
    <x v="3"/>
    <x v="9"/>
    <x v="6"/>
    <x v="3"/>
    <x v="13"/>
  </r>
  <r>
    <x v="1"/>
    <n v="12"/>
    <x v="7"/>
    <x v="4"/>
    <x v="1"/>
    <x v="5"/>
    <x v="9"/>
    <n v="3"/>
    <d v="1899-12-30T00:08:12"/>
    <x v="3"/>
    <x v="9"/>
    <x v="7"/>
    <x v="2"/>
    <x v="8"/>
  </r>
  <r>
    <x v="0"/>
    <n v="12"/>
    <x v="1"/>
    <x v="0"/>
    <x v="2"/>
    <x v="1"/>
    <x v="3"/>
    <n v="1"/>
    <d v="1899-12-30T00:08:20"/>
    <x v="0"/>
    <x v="3"/>
    <x v="4"/>
    <x v="1"/>
    <x v="1"/>
  </r>
  <r>
    <x v="0"/>
    <n v="30"/>
    <x v="2"/>
    <x v="1"/>
    <x v="2"/>
    <x v="2"/>
    <x v="2"/>
    <n v="2"/>
    <d v="1899-12-30T00:08:20"/>
    <x v="0"/>
    <x v="8"/>
    <x v="2"/>
    <x v="2"/>
    <x v="8"/>
  </r>
  <r>
    <x v="0"/>
    <n v="6"/>
    <x v="2"/>
    <x v="2"/>
    <x v="2"/>
    <x v="4"/>
    <x v="5"/>
    <n v="2"/>
    <d v="1899-12-30T00:08:20"/>
    <x v="0"/>
    <x v="4"/>
    <x v="5"/>
    <x v="0"/>
    <x v="7"/>
  </r>
  <r>
    <x v="0"/>
    <n v="21"/>
    <x v="3"/>
    <x v="1"/>
    <x v="1"/>
    <x v="0"/>
    <x v="0"/>
    <n v="2"/>
    <d v="1899-12-30T00:08:20"/>
    <x v="0"/>
    <x v="0"/>
    <x v="2"/>
    <x v="1"/>
    <x v="15"/>
  </r>
  <r>
    <x v="0"/>
    <n v="22"/>
    <x v="3"/>
    <x v="4"/>
    <x v="1"/>
    <x v="1"/>
    <x v="3"/>
    <n v="5"/>
    <d v="1899-12-30T00:08:20"/>
    <x v="0"/>
    <x v="4"/>
    <x v="6"/>
    <x v="0"/>
    <x v="12"/>
  </r>
  <r>
    <x v="0"/>
    <n v="12"/>
    <x v="3"/>
    <x v="1"/>
    <x v="2"/>
    <x v="3"/>
    <x v="3"/>
    <n v="4"/>
    <d v="1899-12-30T00:08:20"/>
    <x v="0"/>
    <x v="7"/>
    <x v="3"/>
    <x v="1"/>
    <x v="6"/>
  </r>
  <r>
    <x v="0"/>
    <n v="23"/>
    <x v="4"/>
    <x v="1"/>
    <x v="1"/>
    <x v="2"/>
    <x v="2"/>
    <n v="1"/>
    <d v="1899-12-30T00:08:20"/>
    <x v="0"/>
    <x v="3"/>
    <x v="1"/>
    <x v="0"/>
    <x v="5"/>
  </r>
  <r>
    <x v="0"/>
    <n v="29"/>
    <x v="4"/>
    <x v="3"/>
    <x v="0"/>
    <x v="2"/>
    <x v="2"/>
    <n v="2"/>
    <d v="1899-12-30T00:08:20"/>
    <x v="0"/>
    <x v="4"/>
    <x v="6"/>
    <x v="0"/>
    <x v="7"/>
  </r>
  <r>
    <x v="0"/>
    <n v="21"/>
    <x v="10"/>
    <x v="0"/>
    <x v="2"/>
    <x v="0"/>
    <x v="6"/>
    <n v="2"/>
    <d v="1899-12-30T00:08:20"/>
    <x v="1"/>
    <x v="7"/>
    <x v="2"/>
    <x v="0"/>
    <x v="12"/>
  </r>
  <r>
    <x v="0"/>
    <n v="24"/>
    <x v="10"/>
    <x v="0"/>
    <x v="1"/>
    <x v="1"/>
    <x v="3"/>
    <n v="1"/>
    <d v="1899-12-30T00:08:20"/>
    <x v="0"/>
    <x v="1"/>
    <x v="3"/>
    <x v="1"/>
    <x v="1"/>
  </r>
  <r>
    <x v="1"/>
    <n v="20"/>
    <x v="2"/>
    <x v="0"/>
    <x v="2"/>
    <x v="5"/>
    <x v="9"/>
    <n v="1"/>
    <d v="1899-12-30T00:08:20"/>
    <x v="3"/>
    <x v="9"/>
    <x v="6"/>
    <x v="1"/>
    <x v="6"/>
  </r>
  <r>
    <x v="1"/>
    <n v="8"/>
    <x v="3"/>
    <x v="3"/>
    <x v="2"/>
    <x v="5"/>
    <x v="9"/>
    <n v="5"/>
    <d v="1899-12-30T00:08:20"/>
    <x v="3"/>
    <x v="9"/>
    <x v="0"/>
    <x v="2"/>
    <x v="8"/>
  </r>
  <r>
    <x v="1"/>
    <n v="31"/>
    <x v="10"/>
    <x v="0"/>
    <x v="2"/>
    <x v="5"/>
    <x v="9"/>
    <n v="1"/>
    <d v="1899-12-30T00:08:20"/>
    <x v="3"/>
    <x v="9"/>
    <x v="7"/>
    <x v="3"/>
    <x v="4"/>
  </r>
  <r>
    <x v="0"/>
    <n v="30"/>
    <x v="1"/>
    <x v="1"/>
    <x v="0"/>
    <x v="2"/>
    <x v="7"/>
    <n v="2"/>
    <d v="1899-12-30T00:08:40"/>
    <x v="1"/>
    <x v="7"/>
    <x v="0"/>
    <x v="1"/>
    <x v="2"/>
  </r>
  <r>
    <x v="0"/>
    <n v="28"/>
    <x v="2"/>
    <x v="0"/>
    <x v="2"/>
    <x v="2"/>
    <x v="2"/>
    <n v="2"/>
    <d v="1899-12-30T00:08:40"/>
    <x v="0"/>
    <x v="2"/>
    <x v="2"/>
    <x v="3"/>
    <x v="13"/>
  </r>
  <r>
    <x v="0"/>
    <n v="28"/>
    <x v="2"/>
    <x v="3"/>
    <x v="1"/>
    <x v="1"/>
    <x v="3"/>
    <n v="2"/>
    <d v="1899-12-30T00:08:40"/>
    <x v="0"/>
    <x v="0"/>
    <x v="2"/>
    <x v="3"/>
    <x v="13"/>
  </r>
  <r>
    <x v="0"/>
    <n v="30"/>
    <x v="2"/>
    <x v="5"/>
    <x v="1"/>
    <x v="1"/>
    <x v="3"/>
    <n v="4"/>
    <d v="1899-12-30T00:08:40"/>
    <x v="0"/>
    <x v="7"/>
    <x v="3"/>
    <x v="1"/>
    <x v="1"/>
  </r>
  <r>
    <x v="0"/>
    <n v="30"/>
    <x v="2"/>
    <x v="2"/>
    <x v="0"/>
    <x v="2"/>
    <x v="2"/>
    <n v="2"/>
    <d v="1899-12-30T00:08:40"/>
    <x v="0"/>
    <x v="7"/>
    <x v="5"/>
    <x v="1"/>
    <x v="1"/>
  </r>
  <r>
    <x v="0"/>
    <n v="6"/>
    <x v="2"/>
    <x v="5"/>
    <x v="1"/>
    <x v="1"/>
    <x v="3"/>
    <n v="4"/>
    <d v="1899-12-30T00:08:40"/>
    <x v="0"/>
    <x v="4"/>
    <x v="6"/>
    <x v="1"/>
    <x v="1"/>
  </r>
  <r>
    <x v="0"/>
    <n v="27"/>
    <x v="3"/>
    <x v="0"/>
    <x v="1"/>
    <x v="3"/>
    <x v="5"/>
    <n v="5"/>
    <d v="1899-12-30T00:08:40"/>
    <x v="2"/>
    <x v="7"/>
    <x v="7"/>
    <x v="1"/>
    <x v="6"/>
  </r>
  <r>
    <x v="0"/>
    <n v="11"/>
    <x v="3"/>
    <x v="4"/>
    <x v="0"/>
    <x v="0"/>
    <x v="0"/>
    <n v="1"/>
    <d v="1899-12-30T00:08:40"/>
    <x v="0"/>
    <x v="0"/>
    <x v="2"/>
    <x v="2"/>
    <x v="8"/>
  </r>
  <r>
    <x v="0"/>
    <n v="29"/>
    <x v="3"/>
    <x v="3"/>
    <x v="2"/>
    <x v="2"/>
    <x v="2"/>
    <n v="2"/>
    <d v="1899-12-30T00:08:40"/>
    <x v="0"/>
    <x v="3"/>
    <x v="2"/>
    <x v="0"/>
    <x v="5"/>
  </r>
  <r>
    <x v="0"/>
    <n v="7"/>
    <x v="3"/>
    <x v="3"/>
    <x v="0"/>
    <x v="2"/>
    <x v="2"/>
    <n v="7"/>
    <d v="1899-12-30T00:08:40"/>
    <x v="0"/>
    <x v="0"/>
    <x v="0"/>
    <x v="2"/>
    <x v="11"/>
  </r>
  <r>
    <x v="0"/>
    <n v="8"/>
    <x v="3"/>
    <x v="0"/>
    <x v="2"/>
    <x v="1"/>
    <x v="3"/>
    <n v="2"/>
    <d v="1899-12-30T00:08:40"/>
    <x v="0"/>
    <x v="1"/>
    <x v="5"/>
    <x v="1"/>
    <x v="14"/>
  </r>
  <r>
    <x v="0"/>
    <n v="11"/>
    <x v="3"/>
    <x v="1"/>
    <x v="4"/>
    <x v="3"/>
    <x v="5"/>
    <n v="5"/>
    <d v="1899-12-30T00:08:40"/>
    <x v="0"/>
    <x v="4"/>
    <x v="7"/>
    <x v="2"/>
    <x v="8"/>
  </r>
  <r>
    <x v="0"/>
    <n v="22"/>
    <x v="4"/>
    <x v="1"/>
    <x v="0"/>
    <x v="0"/>
    <x v="6"/>
    <n v="1"/>
    <d v="1899-12-30T00:08:40"/>
    <x v="1"/>
    <x v="2"/>
    <x v="4"/>
    <x v="1"/>
    <x v="1"/>
  </r>
  <r>
    <x v="0"/>
    <n v="6"/>
    <x v="4"/>
    <x v="0"/>
    <x v="2"/>
    <x v="3"/>
    <x v="5"/>
    <n v="1"/>
    <d v="1899-12-30T00:08:40"/>
    <x v="2"/>
    <x v="8"/>
    <x v="2"/>
    <x v="0"/>
    <x v="12"/>
  </r>
  <r>
    <x v="0"/>
    <n v="1"/>
    <x v="4"/>
    <x v="2"/>
    <x v="0"/>
    <x v="2"/>
    <x v="2"/>
    <n v="1"/>
    <d v="1899-12-30T00:08:40"/>
    <x v="0"/>
    <x v="2"/>
    <x v="2"/>
    <x v="0"/>
    <x v="7"/>
  </r>
  <r>
    <x v="0"/>
    <n v="14"/>
    <x v="4"/>
    <x v="3"/>
    <x v="2"/>
    <x v="4"/>
    <x v="4"/>
    <n v="1"/>
    <d v="1899-12-30T00:08:40"/>
    <x v="0"/>
    <x v="6"/>
    <x v="2"/>
    <x v="1"/>
    <x v="2"/>
  </r>
  <r>
    <x v="0"/>
    <n v="10"/>
    <x v="4"/>
    <x v="0"/>
    <x v="1"/>
    <x v="0"/>
    <x v="0"/>
    <n v="2"/>
    <d v="1899-12-30T00:08:40"/>
    <x v="0"/>
    <x v="8"/>
    <x v="6"/>
    <x v="0"/>
    <x v="12"/>
  </r>
  <r>
    <x v="0"/>
    <n v="13"/>
    <x v="10"/>
    <x v="2"/>
    <x v="2"/>
    <x v="0"/>
    <x v="6"/>
    <n v="2"/>
    <d v="1899-12-30T00:08:40"/>
    <x v="1"/>
    <x v="0"/>
    <x v="7"/>
    <x v="0"/>
    <x v="5"/>
  </r>
  <r>
    <x v="0"/>
    <n v="16"/>
    <x v="10"/>
    <x v="0"/>
    <x v="0"/>
    <x v="4"/>
    <x v="5"/>
    <n v="4"/>
    <d v="1899-12-30T00:08:40"/>
    <x v="0"/>
    <x v="7"/>
    <x v="3"/>
    <x v="1"/>
    <x v="6"/>
  </r>
  <r>
    <x v="0"/>
    <n v="17"/>
    <x v="10"/>
    <x v="2"/>
    <x v="2"/>
    <x v="4"/>
    <x v="10"/>
    <n v="6"/>
    <d v="1899-12-30T00:08:40"/>
    <x v="0"/>
    <x v="2"/>
    <x v="3"/>
    <x v="3"/>
    <x v="4"/>
  </r>
  <r>
    <x v="0"/>
    <n v="30"/>
    <x v="1"/>
    <x v="1"/>
    <x v="0"/>
    <x v="2"/>
    <x v="7"/>
    <n v="2"/>
    <d v="1899-12-30T00:08:40"/>
    <x v="1"/>
    <x v="7"/>
    <x v="0"/>
    <x v="1"/>
    <x v="2"/>
  </r>
  <r>
    <x v="1"/>
    <n v="5"/>
    <x v="5"/>
    <x v="0"/>
    <x v="3"/>
    <x v="5"/>
    <x v="9"/>
    <n v="4"/>
    <d v="1899-12-30T00:08:40"/>
    <x v="3"/>
    <x v="9"/>
    <x v="6"/>
    <x v="1"/>
    <x v="1"/>
  </r>
  <r>
    <x v="1"/>
    <n v="10"/>
    <x v="11"/>
    <x v="3"/>
    <x v="1"/>
    <x v="5"/>
    <x v="9"/>
    <n v="3"/>
    <d v="1899-12-30T00:08:40"/>
    <x v="3"/>
    <x v="9"/>
    <x v="7"/>
    <x v="3"/>
    <x v="4"/>
  </r>
  <r>
    <x v="1"/>
    <n v="12"/>
    <x v="1"/>
    <x v="3"/>
    <x v="3"/>
    <x v="5"/>
    <x v="9"/>
    <n v="1"/>
    <d v="1899-12-30T00:08:40"/>
    <x v="3"/>
    <x v="9"/>
    <x v="2"/>
    <x v="0"/>
    <x v="12"/>
  </r>
  <r>
    <x v="1"/>
    <n v="30"/>
    <x v="2"/>
    <x v="3"/>
    <x v="1"/>
    <x v="5"/>
    <x v="9"/>
    <n v="2"/>
    <d v="1899-12-30T00:08:40"/>
    <x v="3"/>
    <x v="9"/>
    <x v="7"/>
    <x v="0"/>
    <x v="5"/>
  </r>
  <r>
    <x v="1"/>
    <n v="30"/>
    <x v="10"/>
    <x v="0"/>
    <x v="2"/>
    <x v="5"/>
    <x v="9"/>
    <n v="5"/>
    <d v="1899-12-30T00:08:40"/>
    <x v="3"/>
    <x v="9"/>
    <x v="2"/>
    <x v="2"/>
    <x v="8"/>
  </r>
  <r>
    <x v="1"/>
    <n v="30"/>
    <x v="10"/>
    <x v="4"/>
    <x v="0"/>
    <x v="5"/>
    <x v="9"/>
    <n v="3"/>
    <d v="1899-12-30T00:08:40"/>
    <x v="3"/>
    <x v="9"/>
    <x v="4"/>
    <x v="3"/>
    <x v="13"/>
  </r>
  <r>
    <x v="1"/>
    <n v="5"/>
    <x v="5"/>
    <x v="0"/>
    <x v="3"/>
    <x v="5"/>
    <x v="9"/>
    <n v="4"/>
    <d v="1899-12-30T00:08:40"/>
    <x v="3"/>
    <x v="9"/>
    <x v="6"/>
    <x v="1"/>
    <x v="1"/>
  </r>
  <r>
    <x v="1"/>
    <n v="10"/>
    <x v="11"/>
    <x v="3"/>
    <x v="1"/>
    <x v="5"/>
    <x v="9"/>
    <n v="3"/>
    <d v="1899-12-30T00:08:40"/>
    <x v="3"/>
    <x v="9"/>
    <x v="7"/>
    <x v="3"/>
    <x v="4"/>
  </r>
  <r>
    <x v="0"/>
    <n v="26"/>
    <x v="1"/>
    <x v="1"/>
    <x v="2"/>
    <x v="1"/>
    <x v="3"/>
    <n v="2"/>
    <d v="1899-12-30T00:09:00"/>
    <x v="0"/>
    <x v="3"/>
    <x v="0"/>
    <x v="0"/>
    <x v="10"/>
  </r>
  <r>
    <x v="0"/>
    <n v="27"/>
    <x v="2"/>
    <x v="2"/>
    <x v="1"/>
    <x v="1"/>
    <x v="3"/>
    <n v="4"/>
    <d v="1899-12-30T00:09:00"/>
    <x v="0"/>
    <x v="7"/>
    <x v="4"/>
    <x v="1"/>
    <x v="2"/>
  </r>
  <r>
    <x v="0"/>
    <n v="30"/>
    <x v="2"/>
    <x v="5"/>
    <x v="3"/>
    <x v="1"/>
    <x v="3"/>
    <n v="2"/>
    <d v="1899-12-30T00:09:00"/>
    <x v="0"/>
    <x v="0"/>
    <x v="5"/>
    <x v="2"/>
    <x v="11"/>
  </r>
  <r>
    <x v="0"/>
    <n v="5"/>
    <x v="3"/>
    <x v="2"/>
    <x v="2"/>
    <x v="0"/>
    <x v="0"/>
    <n v="4"/>
    <d v="1899-12-30T00:09:00"/>
    <x v="0"/>
    <x v="2"/>
    <x v="2"/>
    <x v="0"/>
    <x v="12"/>
  </r>
  <r>
    <x v="0"/>
    <n v="28"/>
    <x v="3"/>
    <x v="0"/>
    <x v="2"/>
    <x v="4"/>
    <x v="5"/>
    <n v="2"/>
    <d v="1899-12-30T00:09:00"/>
    <x v="0"/>
    <x v="7"/>
    <x v="1"/>
    <x v="1"/>
    <x v="6"/>
  </r>
  <r>
    <x v="0"/>
    <n v="7"/>
    <x v="3"/>
    <x v="0"/>
    <x v="2"/>
    <x v="2"/>
    <x v="2"/>
    <n v="2"/>
    <d v="1899-12-30T00:09:00"/>
    <x v="0"/>
    <x v="0"/>
    <x v="6"/>
    <x v="0"/>
    <x v="10"/>
  </r>
  <r>
    <x v="0"/>
    <n v="20"/>
    <x v="4"/>
    <x v="0"/>
    <x v="2"/>
    <x v="3"/>
    <x v="5"/>
    <n v="2"/>
    <d v="1899-12-30T00:09:00"/>
    <x v="2"/>
    <x v="4"/>
    <x v="7"/>
    <x v="1"/>
    <x v="2"/>
  </r>
  <r>
    <x v="0"/>
    <n v="15"/>
    <x v="4"/>
    <x v="5"/>
    <x v="1"/>
    <x v="2"/>
    <x v="2"/>
    <n v="3"/>
    <d v="1899-12-30T00:09:00"/>
    <x v="0"/>
    <x v="8"/>
    <x v="3"/>
    <x v="0"/>
    <x v="12"/>
  </r>
  <r>
    <x v="0"/>
    <n v="18"/>
    <x v="4"/>
    <x v="0"/>
    <x v="1"/>
    <x v="2"/>
    <x v="2"/>
    <n v="1"/>
    <d v="1899-12-30T00:09:00"/>
    <x v="0"/>
    <x v="7"/>
    <x v="4"/>
    <x v="1"/>
    <x v="6"/>
  </r>
  <r>
    <x v="0"/>
    <n v="3"/>
    <x v="4"/>
    <x v="3"/>
    <x v="0"/>
    <x v="3"/>
    <x v="5"/>
    <n v="1"/>
    <d v="1899-12-30T00:09:00"/>
    <x v="0"/>
    <x v="4"/>
    <x v="5"/>
    <x v="0"/>
    <x v="7"/>
  </r>
  <r>
    <x v="1"/>
    <n v="11"/>
    <x v="7"/>
    <x v="0"/>
    <x v="0"/>
    <x v="5"/>
    <x v="9"/>
    <n v="1"/>
    <d v="1899-12-30T00:09:00"/>
    <x v="3"/>
    <x v="9"/>
    <x v="2"/>
    <x v="1"/>
    <x v="6"/>
  </r>
  <r>
    <x v="1"/>
    <n v="30"/>
    <x v="10"/>
    <x v="3"/>
    <x v="0"/>
    <x v="5"/>
    <x v="9"/>
    <n v="3"/>
    <d v="1899-12-30T00:09:00"/>
    <x v="3"/>
    <x v="9"/>
    <x v="2"/>
    <x v="3"/>
    <x v="13"/>
  </r>
  <r>
    <x v="1"/>
    <n v="27"/>
    <x v="10"/>
    <x v="4"/>
    <x v="2"/>
    <x v="5"/>
    <x v="9"/>
    <n v="1"/>
    <d v="1899-12-30T00:09:00"/>
    <x v="3"/>
    <x v="9"/>
    <x v="6"/>
    <x v="2"/>
    <x v="3"/>
  </r>
  <r>
    <x v="1"/>
    <n v="11"/>
    <x v="7"/>
    <x v="0"/>
    <x v="0"/>
    <x v="5"/>
    <x v="9"/>
    <n v="1"/>
    <d v="1899-12-30T00:09:00"/>
    <x v="3"/>
    <x v="9"/>
    <x v="2"/>
    <x v="1"/>
    <x v="6"/>
  </r>
  <r>
    <x v="0"/>
    <n v="31"/>
    <x v="8"/>
    <x v="4"/>
    <x v="2"/>
    <x v="2"/>
    <x v="2"/>
    <n v="4"/>
    <d v="1899-12-30T00:09:12"/>
    <x v="0"/>
    <x v="7"/>
    <x v="2"/>
    <x v="1"/>
    <x v="1"/>
  </r>
  <r>
    <x v="0"/>
    <n v="7"/>
    <x v="2"/>
    <x v="0"/>
    <x v="3"/>
    <x v="3"/>
    <x v="1"/>
    <n v="5"/>
    <d v="1899-12-30T00:09:12"/>
    <x v="2"/>
    <x v="4"/>
    <x v="3"/>
    <x v="1"/>
    <x v="6"/>
  </r>
  <r>
    <x v="0"/>
    <n v="21"/>
    <x v="3"/>
    <x v="0"/>
    <x v="4"/>
    <x v="3"/>
    <x v="5"/>
    <n v="2"/>
    <d v="1899-12-30T00:09:12"/>
    <x v="0"/>
    <x v="3"/>
    <x v="2"/>
    <x v="1"/>
    <x v="6"/>
  </r>
  <r>
    <x v="0"/>
    <n v="8"/>
    <x v="3"/>
    <x v="0"/>
    <x v="4"/>
    <x v="1"/>
    <x v="3"/>
    <n v="1"/>
    <d v="1899-12-30T00:09:12"/>
    <x v="0"/>
    <x v="8"/>
    <x v="4"/>
    <x v="0"/>
    <x v="7"/>
  </r>
  <r>
    <x v="0"/>
    <n v="8"/>
    <x v="3"/>
    <x v="3"/>
    <x v="2"/>
    <x v="2"/>
    <x v="2"/>
    <n v="4"/>
    <d v="1899-12-30T00:09:12"/>
    <x v="0"/>
    <x v="4"/>
    <x v="1"/>
    <x v="2"/>
    <x v="8"/>
  </r>
  <r>
    <x v="0"/>
    <n v="22"/>
    <x v="4"/>
    <x v="1"/>
    <x v="0"/>
    <x v="0"/>
    <x v="0"/>
    <n v="1"/>
    <d v="1899-12-30T00:09:12"/>
    <x v="0"/>
    <x v="2"/>
    <x v="7"/>
    <x v="3"/>
    <x v="13"/>
  </r>
  <r>
    <x v="0"/>
    <n v="25"/>
    <x v="4"/>
    <x v="0"/>
    <x v="2"/>
    <x v="1"/>
    <x v="3"/>
    <n v="3"/>
    <d v="1899-12-30T00:09:12"/>
    <x v="0"/>
    <x v="0"/>
    <x v="2"/>
    <x v="0"/>
    <x v="5"/>
  </r>
  <r>
    <x v="0"/>
    <n v="7"/>
    <x v="4"/>
    <x v="0"/>
    <x v="2"/>
    <x v="4"/>
    <x v="4"/>
    <n v="3"/>
    <d v="1899-12-30T00:09:12"/>
    <x v="0"/>
    <x v="1"/>
    <x v="0"/>
    <x v="0"/>
    <x v="9"/>
  </r>
  <r>
    <x v="0"/>
    <n v="1"/>
    <x v="10"/>
    <x v="1"/>
    <x v="3"/>
    <x v="4"/>
    <x v="4"/>
    <n v="3"/>
    <d v="1899-12-30T00:09:12"/>
    <x v="0"/>
    <x v="4"/>
    <x v="2"/>
    <x v="2"/>
    <x v="11"/>
  </r>
  <r>
    <x v="0"/>
    <n v="17"/>
    <x v="10"/>
    <x v="0"/>
    <x v="2"/>
    <x v="2"/>
    <x v="2"/>
    <n v="2"/>
    <d v="1899-12-30T00:09:12"/>
    <x v="0"/>
    <x v="7"/>
    <x v="5"/>
    <x v="1"/>
    <x v="6"/>
  </r>
  <r>
    <x v="0"/>
    <n v="31"/>
    <x v="8"/>
    <x v="4"/>
    <x v="2"/>
    <x v="2"/>
    <x v="2"/>
    <n v="4"/>
    <d v="1899-12-30T00:09:12"/>
    <x v="0"/>
    <x v="7"/>
    <x v="2"/>
    <x v="1"/>
    <x v="1"/>
  </r>
  <r>
    <x v="1"/>
    <n v="12"/>
    <x v="1"/>
    <x v="3"/>
    <x v="1"/>
    <x v="5"/>
    <x v="9"/>
    <n v="3"/>
    <d v="1899-12-30T00:09:12"/>
    <x v="3"/>
    <x v="9"/>
    <x v="6"/>
    <x v="3"/>
    <x v="13"/>
  </r>
  <r>
    <x v="1"/>
    <n v="17"/>
    <x v="4"/>
    <x v="1"/>
    <x v="1"/>
    <x v="5"/>
    <x v="9"/>
    <n v="1"/>
    <d v="1899-12-30T00:09:12"/>
    <x v="3"/>
    <x v="9"/>
    <x v="6"/>
    <x v="2"/>
    <x v="8"/>
  </r>
  <r>
    <x v="1"/>
    <n v="14"/>
    <x v="10"/>
    <x v="1"/>
    <x v="2"/>
    <x v="5"/>
    <x v="9"/>
    <n v="4"/>
    <d v="1899-12-30T00:09:12"/>
    <x v="3"/>
    <x v="9"/>
    <x v="7"/>
    <x v="1"/>
    <x v="2"/>
  </r>
  <r>
    <x v="0"/>
    <n v="11"/>
    <x v="5"/>
    <x v="2"/>
    <x v="1"/>
    <x v="2"/>
    <x v="7"/>
    <n v="1"/>
    <d v="1899-12-30T00:09:15"/>
    <x v="1"/>
    <x v="2"/>
    <x v="7"/>
    <x v="3"/>
    <x v="13"/>
  </r>
  <r>
    <x v="0"/>
    <n v="11"/>
    <x v="6"/>
    <x v="0"/>
    <x v="2"/>
    <x v="4"/>
    <x v="4"/>
    <n v="1"/>
    <d v="1899-12-30T00:09:15"/>
    <x v="0"/>
    <x v="2"/>
    <x v="7"/>
    <x v="0"/>
    <x v="5"/>
  </r>
  <r>
    <x v="0"/>
    <n v="1"/>
    <x v="9"/>
    <x v="4"/>
    <x v="1"/>
    <x v="2"/>
    <x v="2"/>
    <n v="1"/>
    <d v="1899-12-30T00:09:15"/>
    <x v="0"/>
    <x v="2"/>
    <x v="5"/>
    <x v="1"/>
    <x v="6"/>
  </r>
  <r>
    <x v="0"/>
    <n v="29"/>
    <x v="1"/>
    <x v="1"/>
    <x v="0"/>
    <x v="4"/>
    <x v="10"/>
    <n v="5"/>
    <d v="1899-12-30T00:09:15"/>
    <x v="0"/>
    <x v="0"/>
    <x v="2"/>
    <x v="2"/>
    <x v="8"/>
  </r>
  <r>
    <x v="0"/>
    <n v="30"/>
    <x v="2"/>
    <x v="2"/>
    <x v="1"/>
    <x v="2"/>
    <x v="2"/>
    <n v="4"/>
    <d v="1899-12-30T00:09:15"/>
    <x v="0"/>
    <x v="0"/>
    <x v="3"/>
    <x v="0"/>
    <x v="12"/>
  </r>
  <r>
    <x v="0"/>
    <n v="25"/>
    <x v="3"/>
    <x v="0"/>
    <x v="0"/>
    <x v="0"/>
    <x v="6"/>
    <n v="3"/>
    <d v="1899-12-30T00:09:15"/>
    <x v="1"/>
    <x v="1"/>
    <x v="2"/>
    <x v="1"/>
    <x v="1"/>
  </r>
  <r>
    <x v="0"/>
    <n v="10"/>
    <x v="3"/>
    <x v="0"/>
    <x v="0"/>
    <x v="3"/>
    <x v="1"/>
    <n v="5"/>
    <d v="1899-12-30T00:09:15"/>
    <x v="2"/>
    <x v="2"/>
    <x v="6"/>
    <x v="1"/>
    <x v="1"/>
  </r>
  <r>
    <x v="0"/>
    <n v="28"/>
    <x v="3"/>
    <x v="4"/>
    <x v="2"/>
    <x v="0"/>
    <x v="0"/>
    <n v="1"/>
    <d v="1899-12-30T00:09:15"/>
    <x v="0"/>
    <x v="7"/>
    <x v="4"/>
    <x v="0"/>
    <x v="12"/>
  </r>
  <r>
    <x v="0"/>
    <n v="13"/>
    <x v="4"/>
    <x v="3"/>
    <x v="1"/>
    <x v="3"/>
    <x v="5"/>
    <n v="5"/>
    <d v="1899-12-30T00:09:15"/>
    <x v="0"/>
    <x v="1"/>
    <x v="2"/>
    <x v="1"/>
    <x v="2"/>
  </r>
  <r>
    <x v="0"/>
    <n v="3"/>
    <x v="4"/>
    <x v="0"/>
    <x v="2"/>
    <x v="1"/>
    <x v="3"/>
    <n v="2"/>
    <d v="1899-12-30T00:09:15"/>
    <x v="0"/>
    <x v="7"/>
    <x v="1"/>
    <x v="2"/>
    <x v="8"/>
  </r>
  <r>
    <x v="0"/>
    <n v="11"/>
    <x v="5"/>
    <x v="2"/>
    <x v="1"/>
    <x v="2"/>
    <x v="7"/>
    <n v="1"/>
    <d v="1899-12-30T00:09:15"/>
    <x v="1"/>
    <x v="2"/>
    <x v="7"/>
    <x v="3"/>
    <x v="13"/>
  </r>
  <r>
    <x v="0"/>
    <n v="11"/>
    <x v="6"/>
    <x v="0"/>
    <x v="2"/>
    <x v="4"/>
    <x v="4"/>
    <n v="1"/>
    <d v="1899-12-30T00:09:15"/>
    <x v="0"/>
    <x v="2"/>
    <x v="7"/>
    <x v="0"/>
    <x v="5"/>
  </r>
  <r>
    <x v="0"/>
    <n v="1"/>
    <x v="9"/>
    <x v="4"/>
    <x v="1"/>
    <x v="2"/>
    <x v="2"/>
    <n v="1"/>
    <d v="1899-12-30T00:09:15"/>
    <x v="0"/>
    <x v="2"/>
    <x v="5"/>
    <x v="1"/>
    <x v="6"/>
  </r>
  <r>
    <x v="0"/>
    <n v="29"/>
    <x v="1"/>
    <x v="1"/>
    <x v="0"/>
    <x v="4"/>
    <x v="10"/>
    <n v="5"/>
    <d v="1899-12-30T00:09:15"/>
    <x v="0"/>
    <x v="0"/>
    <x v="2"/>
    <x v="2"/>
    <x v="8"/>
  </r>
  <r>
    <x v="1"/>
    <n v="13"/>
    <x v="5"/>
    <x v="0"/>
    <x v="3"/>
    <x v="5"/>
    <x v="9"/>
    <n v="2"/>
    <d v="1899-12-30T00:09:15"/>
    <x v="3"/>
    <x v="9"/>
    <x v="5"/>
    <x v="3"/>
    <x v="13"/>
  </r>
  <r>
    <x v="1"/>
    <n v="29"/>
    <x v="2"/>
    <x v="1"/>
    <x v="1"/>
    <x v="5"/>
    <x v="9"/>
    <n v="2"/>
    <d v="1899-12-30T00:09:15"/>
    <x v="3"/>
    <x v="9"/>
    <x v="5"/>
    <x v="1"/>
    <x v="1"/>
  </r>
  <r>
    <x v="1"/>
    <n v="30"/>
    <x v="10"/>
    <x v="1"/>
    <x v="2"/>
    <x v="5"/>
    <x v="9"/>
    <n v="4"/>
    <d v="1899-12-30T00:09:15"/>
    <x v="3"/>
    <x v="9"/>
    <x v="2"/>
    <x v="2"/>
    <x v="11"/>
  </r>
  <r>
    <x v="1"/>
    <n v="13"/>
    <x v="5"/>
    <x v="0"/>
    <x v="3"/>
    <x v="5"/>
    <x v="9"/>
    <n v="2"/>
    <d v="1899-12-30T00:09:15"/>
    <x v="3"/>
    <x v="9"/>
    <x v="5"/>
    <x v="3"/>
    <x v="13"/>
  </r>
  <r>
    <x v="0"/>
    <n v="12"/>
    <x v="5"/>
    <x v="2"/>
    <x v="2"/>
    <x v="2"/>
    <x v="2"/>
    <n v="3"/>
    <d v="1899-12-30T00:09:36"/>
    <x v="0"/>
    <x v="0"/>
    <x v="2"/>
    <x v="2"/>
    <x v="8"/>
  </r>
  <r>
    <x v="0"/>
    <n v="1"/>
    <x v="11"/>
    <x v="1"/>
    <x v="2"/>
    <x v="4"/>
    <x v="4"/>
    <n v="1"/>
    <d v="1899-12-30T00:09:36"/>
    <x v="0"/>
    <x v="2"/>
    <x v="5"/>
    <x v="1"/>
    <x v="2"/>
  </r>
  <r>
    <x v="0"/>
    <n v="11"/>
    <x v="2"/>
    <x v="4"/>
    <x v="4"/>
    <x v="0"/>
    <x v="0"/>
    <n v="2"/>
    <d v="1899-12-30T00:09:36"/>
    <x v="0"/>
    <x v="7"/>
    <x v="7"/>
    <x v="3"/>
    <x v="13"/>
  </r>
  <r>
    <x v="0"/>
    <n v="12"/>
    <x v="3"/>
    <x v="0"/>
    <x v="2"/>
    <x v="2"/>
    <x v="7"/>
    <n v="3"/>
    <d v="1899-12-30T00:09:36"/>
    <x v="1"/>
    <x v="7"/>
    <x v="6"/>
    <x v="1"/>
    <x v="6"/>
  </r>
  <r>
    <x v="0"/>
    <n v="28"/>
    <x v="3"/>
    <x v="4"/>
    <x v="0"/>
    <x v="1"/>
    <x v="3"/>
    <n v="1"/>
    <d v="1899-12-30T00:09:36"/>
    <x v="0"/>
    <x v="1"/>
    <x v="3"/>
    <x v="0"/>
    <x v="5"/>
  </r>
  <r>
    <x v="0"/>
    <n v="8"/>
    <x v="3"/>
    <x v="2"/>
    <x v="3"/>
    <x v="2"/>
    <x v="2"/>
    <n v="4"/>
    <d v="1899-12-30T00:09:36"/>
    <x v="0"/>
    <x v="2"/>
    <x v="7"/>
    <x v="1"/>
    <x v="2"/>
  </r>
  <r>
    <x v="0"/>
    <n v="11"/>
    <x v="4"/>
    <x v="1"/>
    <x v="0"/>
    <x v="2"/>
    <x v="2"/>
    <n v="1"/>
    <d v="1899-12-30T00:09:36"/>
    <x v="0"/>
    <x v="4"/>
    <x v="5"/>
    <x v="1"/>
    <x v="1"/>
  </r>
  <r>
    <x v="0"/>
    <n v="22"/>
    <x v="4"/>
    <x v="2"/>
    <x v="0"/>
    <x v="3"/>
    <x v="5"/>
    <n v="4"/>
    <d v="1899-12-30T00:09:36"/>
    <x v="0"/>
    <x v="0"/>
    <x v="4"/>
    <x v="0"/>
    <x v="5"/>
  </r>
  <r>
    <x v="0"/>
    <n v="12"/>
    <x v="5"/>
    <x v="2"/>
    <x v="2"/>
    <x v="2"/>
    <x v="2"/>
    <n v="3"/>
    <d v="1899-12-30T00:09:36"/>
    <x v="0"/>
    <x v="0"/>
    <x v="2"/>
    <x v="2"/>
    <x v="8"/>
  </r>
  <r>
    <x v="0"/>
    <n v="1"/>
    <x v="11"/>
    <x v="1"/>
    <x v="2"/>
    <x v="4"/>
    <x v="4"/>
    <n v="1"/>
    <d v="1899-12-30T00:09:36"/>
    <x v="0"/>
    <x v="2"/>
    <x v="5"/>
    <x v="1"/>
    <x v="2"/>
  </r>
  <r>
    <x v="1"/>
    <n v="27"/>
    <x v="2"/>
    <x v="0"/>
    <x v="0"/>
    <x v="5"/>
    <x v="9"/>
    <n v="1"/>
    <d v="1899-12-30T00:09:36"/>
    <x v="3"/>
    <x v="9"/>
    <x v="3"/>
    <x v="2"/>
    <x v="11"/>
  </r>
  <r>
    <x v="1"/>
    <n v="3"/>
    <x v="3"/>
    <x v="0"/>
    <x v="2"/>
    <x v="5"/>
    <x v="9"/>
    <n v="1"/>
    <d v="1899-12-30T00:09:36"/>
    <x v="3"/>
    <x v="9"/>
    <x v="2"/>
    <x v="0"/>
    <x v="9"/>
  </r>
  <r>
    <x v="1"/>
    <n v="11"/>
    <x v="4"/>
    <x v="0"/>
    <x v="0"/>
    <x v="5"/>
    <x v="9"/>
    <n v="3"/>
    <d v="1899-12-30T00:09:36"/>
    <x v="3"/>
    <x v="9"/>
    <x v="4"/>
    <x v="0"/>
    <x v="5"/>
  </r>
  <r>
    <x v="1"/>
    <n v="10"/>
    <x v="4"/>
    <x v="2"/>
    <x v="1"/>
    <x v="5"/>
    <x v="9"/>
    <n v="5"/>
    <d v="1899-12-30T00:09:36"/>
    <x v="3"/>
    <x v="9"/>
    <x v="7"/>
    <x v="0"/>
    <x v="10"/>
  </r>
  <r>
    <x v="0"/>
    <n v="12"/>
    <x v="9"/>
    <x v="1"/>
    <x v="2"/>
    <x v="1"/>
    <x v="3"/>
    <n v="3"/>
    <d v="1899-12-30T00:10:10"/>
    <x v="0"/>
    <x v="8"/>
    <x v="6"/>
    <x v="2"/>
    <x v="11"/>
  </r>
  <r>
    <x v="0"/>
    <n v="13"/>
    <x v="1"/>
    <x v="0"/>
    <x v="2"/>
    <x v="1"/>
    <x v="3"/>
    <n v="1"/>
    <d v="1899-12-30T00:10:10"/>
    <x v="0"/>
    <x v="5"/>
    <x v="3"/>
    <x v="1"/>
    <x v="2"/>
  </r>
  <r>
    <x v="0"/>
    <n v="11"/>
    <x v="1"/>
    <x v="4"/>
    <x v="0"/>
    <x v="0"/>
    <x v="0"/>
    <n v="3"/>
    <d v="1899-12-30T00:10:10"/>
    <x v="0"/>
    <x v="7"/>
    <x v="0"/>
    <x v="0"/>
    <x v="5"/>
  </r>
  <r>
    <x v="0"/>
    <n v="7"/>
    <x v="2"/>
    <x v="2"/>
    <x v="2"/>
    <x v="2"/>
    <x v="2"/>
    <n v="4"/>
    <d v="1899-12-30T00:10:10"/>
    <x v="0"/>
    <x v="4"/>
    <x v="4"/>
    <x v="0"/>
    <x v="9"/>
  </r>
  <r>
    <x v="0"/>
    <n v="9"/>
    <x v="2"/>
    <x v="1"/>
    <x v="1"/>
    <x v="1"/>
    <x v="3"/>
    <n v="4"/>
    <d v="1899-12-30T00:10:10"/>
    <x v="0"/>
    <x v="0"/>
    <x v="3"/>
    <x v="2"/>
    <x v="8"/>
  </r>
  <r>
    <x v="0"/>
    <n v="24"/>
    <x v="2"/>
    <x v="1"/>
    <x v="3"/>
    <x v="2"/>
    <x v="2"/>
    <n v="2"/>
    <d v="1899-12-30T00:10:10"/>
    <x v="0"/>
    <x v="4"/>
    <x v="7"/>
    <x v="1"/>
    <x v="6"/>
  </r>
  <r>
    <x v="0"/>
    <n v="28"/>
    <x v="3"/>
    <x v="3"/>
    <x v="2"/>
    <x v="3"/>
    <x v="5"/>
    <n v="1"/>
    <d v="1899-12-30T00:10:10"/>
    <x v="0"/>
    <x v="0"/>
    <x v="2"/>
    <x v="0"/>
    <x v="9"/>
  </r>
  <r>
    <x v="0"/>
    <n v="25"/>
    <x v="3"/>
    <x v="1"/>
    <x v="4"/>
    <x v="4"/>
    <x v="5"/>
    <n v="5"/>
    <d v="1899-12-30T00:10:10"/>
    <x v="0"/>
    <x v="3"/>
    <x v="5"/>
    <x v="1"/>
    <x v="2"/>
  </r>
  <r>
    <x v="0"/>
    <n v="29"/>
    <x v="3"/>
    <x v="1"/>
    <x v="1"/>
    <x v="2"/>
    <x v="2"/>
    <n v="2"/>
    <d v="1899-12-30T00:10:10"/>
    <x v="0"/>
    <x v="5"/>
    <x v="7"/>
    <x v="1"/>
    <x v="1"/>
  </r>
  <r>
    <x v="0"/>
    <n v="25"/>
    <x v="10"/>
    <x v="0"/>
    <x v="1"/>
    <x v="3"/>
    <x v="5"/>
    <n v="1"/>
    <d v="1899-12-30T00:10:10"/>
    <x v="2"/>
    <x v="6"/>
    <x v="5"/>
    <x v="3"/>
    <x v="13"/>
  </r>
  <r>
    <x v="0"/>
    <n v="12"/>
    <x v="9"/>
    <x v="1"/>
    <x v="2"/>
    <x v="1"/>
    <x v="3"/>
    <n v="3"/>
    <d v="1899-12-30T00:10:10"/>
    <x v="0"/>
    <x v="8"/>
    <x v="6"/>
    <x v="2"/>
    <x v="11"/>
  </r>
  <r>
    <x v="0"/>
    <n v="13"/>
    <x v="1"/>
    <x v="0"/>
    <x v="2"/>
    <x v="1"/>
    <x v="3"/>
    <n v="1"/>
    <d v="1899-12-30T00:10:10"/>
    <x v="0"/>
    <x v="5"/>
    <x v="3"/>
    <x v="1"/>
    <x v="2"/>
  </r>
  <r>
    <x v="1"/>
    <n v="21"/>
    <x v="2"/>
    <x v="0"/>
    <x v="2"/>
    <x v="5"/>
    <x v="9"/>
    <n v="2"/>
    <d v="1899-12-30T00:10:10"/>
    <x v="3"/>
    <x v="9"/>
    <x v="3"/>
    <x v="0"/>
    <x v="12"/>
  </r>
  <r>
    <x v="1"/>
    <n v="25"/>
    <x v="4"/>
    <x v="1"/>
    <x v="2"/>
    <x v="5"/>
    <x v="9"/>
    <n v="2"/>
    <d v="1899-12-30T00:10:10"/>
    <x v="3"/>
    <x v="9"/>
    <x v="1"/>
    <x v="1"/>
    <x v="6"/>
  </r>
  <r>
    <x v="1"/>
    <n v="11"/>
    <x v="4"/>
    <x v="2"/>
    <x v="4"/>
    <x v="5"/>
    <x v="9"/>
    <n v="2"/>
    <d v="1899-12-30T00:10:10"/>
    <x v="3"/>
    <x v="9"/>
    <x v="6"/>
    <x v="0"/>
    <x v="5"/>
  </r>
  <r>
    <x v="0"/>
    <n v="1"/>
    <x v="0"/>
    <x v="1"/>
    <x v="1"/>
    <x v="4"/>
    <x v="4"/>
    <n v="1"/>
    <d v="1899-12-30T00:11:20"/>
    <x v="0"/>
    <x v="0"/>
    <x v="5"/>
    <x v="3"/>
    <x v="4"/>
  </r>
  <r>
    <x v="0"/>
    <n v="11"/>
    <x v="0"/>
    <x v="4"/>
    <x v="1"/>
    <x v="1"/>
    <x v="3"/>
    <n v="2"/>
    <d v="1899-12-30T00:11:20"/>
    <x v="0"/>
    <x v="3"/>
    <x v="6"/>
    <x v="2"/>
    <x v="11"/>
  </r>
  <r>
    <x v="0"/>
    <n v="4"/>
    <x v="8"/>
    <x v="1"/>
    <x v="2"/>
    <x v="3"/>
    <x v="5"/>
    <n v="1"/>
    <d v="1899-12-30T00:11:20"/>
    <x v="2"/>
    <x v="7"/>
    <x v="2"/>
    <x v="1"/>
    <x v="14"/>
  </r>
  <r>
    <x v="0"/>
    <n v="30"/>
    <x v="2"/>
    <x v="1"/>
    <x v="2"/>
    <x v="2"/>
    <x v="8"/>
    <n v="1"/>
    <d v="1899-12-30T00:11:20"/>
    <x v="0"/>
    <x v="7"/>
    <x v="0"/>
    <x v="0"/>
    <x v="0"/>
  </r>
  <r>
    <x v="0"/>
    <n v="14"/>
    <x v="3"/>
    <x v="0"/>
    <x v="1"/>
    <x v="0"/>
    <x v="6"/>
    <n v="2"/>
    <d v="1899-12-30T00:11:20"/>
    <x v="1"/>
    <x v="2"/>
    <x v="6"/>
    <x v="3"/>
    <x v="4"/>
  </r>
  <r>
    <x v="0"/>
    <n v="19"/>
    <x v="3"/>
    <x v="1"/>
    <x v="1"/>
    <x v="0"/>
    <x v="0"/>
    <n v="4"/>
    <d v="1899-12-30T00:11:20"/>
    <x v="0"/>
    <x v="1"/>
    <x v="3"/>
    <x v="1"/>
    <x v="14"/>
  </r>
  <r>
    <x v="0"/>
    <n v="3"/>
    <x v="3"/>
    <x v="0"/>
    <x v="3"/>
    <x v="1"/>
    <x v="2"/>
    <n v="2"/>
    <d v="1899-12-30T00:11:20"/>
    <x v="0"/>
    <x v="4"/>
    <x v="7"/>
    <x v="1"/>
    <x v="1"/>
  </r>
  <r>
    <x v="0"/>
    <n v="3"/>
    <x v="4"/>
    <x v="2"/>
    <x v="1"/>
    <x v="2"/>
    <x v="7"/>
    <n v="2"/>
    <d v="1899-12-30T00:11:20"/>
    <x v="1"/>
    <x v="8"/>
    <x v="3"/>
    <x v="1"/>
    <x v="2"/>
  </r>
  <r>
    <x v="0"/>
    <n v="12"/>
    <x v="4"/>
    <x v="4"/>
    <x v="2"/>
    <x v="1"/>
    <x v="3"/>
    <n v="1"/>
    <d v="1899-12-30T00:11:20"/>
    <x v="0"/>
    <x v="2"/>
    <x v="7"/>
    <x v="0"/>
    <x v="7"/>
  </r>
  <r>
    <x v="0"/>
    <n v="22"/>
    <x v="4"/>
    <x v="0"/>
    <x v="4"/>
    <x v="2"/>
    <x v="2"/>
    <n v="3"/>
    <d v="1899-12-30T00:11:20"/>
    <x v="0"/>
    <x v="0"/>
    <x v="4"/>
    <x v="0"/>
    <x v="10"/>
  </r>
  <r>
    <x v="0"/>
    <n v="1"/>
    <x v="0"/>
    <x v="1"/>
    <x v="1"/>
    <x v="4"/>
    <x v="4"/>
    <n v="1"/>
    <d v="1899-12-30T00:11:20"/>
    <x v="0"/>
    <x v="0"/>
    <x v="5"/>
    <x v="3"/>
    <x v="4"/>
  </r>
  <r>
    <x v="0"/>
    <n v="11"/>
    <x v="0"/>
    <x v="4"/>
    <x v="1"/>
    <x v="1"/>
    <x v="3"/>
    <n v="2"/>
    <d v="1899-12-30T00:11:20"/>
    <x v="0"/>
    <x v="3"/>
    <x v="6"/>
    <x v="2"/>
    <x v="11"/>
  </r>
  <r>
    <x v="0"/>
    <n v="4"/>
    <x v="8"/>
    <x v="1"/>
    <x v="2"/>
    <x v="3"/>
    <x v="5"/>
    <n v="1"/>
    <d v="1899-12-30T00:11:20"/>
    <x v="2"/>
    <x v="7"/>
    <x v="2"/>
    <x v="1"/>
    <x v="14"/>
  </r>
  <r>
    <x v="1"/>
    <n v="5"/>
    <x v="3"/>
    <x v="0"/>
    <x v="2"/>
    <x v="5"/>
    <x v="9"/>
    <n v="3"/>
    <d v="1899-12-30T00:11:20"/>
    <x v="3"/>
    <x v="9"/>
    <x v="2"/>
    <x v="1"/>
    <x v="2"/>
  </r>
  <r>
    <x v="1"/>
    <n v="10"/>
    <x v="10"/>
    <x v="0"/>
    <x v="1"/>
    <x v="5"/>
    <x v="9"/>
    <n v="2"/>
    <d v="1899-12-30T00:11:20"/>
    <x v="3"/>
    <x v="9"/>
    <x v="4"/>
    <x v="3"/>
    <x v="4"/>
  </r>
  <r>
    <x v="1"/>
    <n v="10"/>
    <x v="10"/>
    <x v="4"/>
    <x v="2"/>
    <x v="5"/>
    <x v="9"/>
    <n v="2"/>
    <d v="1899-12-30T00:11:20"/>
    <x v="3"/>
    <x v="9"/>
    <x v="0"/>
    <x v="0"/>
    <x v="7"/>
  </r>
  <r>
    <x v="0"/>
    <n v="17"/>
    <x v="5"/>
    <x v="1"/>
    <x v="2"/>
    <x v="2"/>
    <x v="7"/>
    <n v="4"/>
    <d v="1899-12-30T00:12:45"/>
    <x v="1"/>
    <x v="2"/>
    <x v="3"/>
    <x v="1"/>
    <x v="2"/>
  </r>
  <r>
    <x v="0"/>
    <n v="2"/>
    <x v="8"/>
    <x v="0"/>
    <x v="2"/>
    <x v="4"/>
    <x v="4"/>
    <n v="1"/>
    <d v="1899-12-30T00:12:45"/>
    <x v="0"/>
    <x v="0"/>
    <x v="7"/>
    <x v="0"/>
    <x v="0"/>
  </r>
  <r>
    <x v="0"/>
    <n v="5"/>
    <x v="1"/>
    <x v="0"/>
    <x v="0"/>
    <x v="3"/>
    <x v="5"/>
    <n v="3"/>
    <d v="1899-12-30T00:12:45"/>
    <x v="2"/>
    <x v="5"/>
    <x v="3"/>
    <x v="0"/>
    <x v="12"/>
  </r>
  <r>
    <x v="0"/>
    <n v="11"/>
    <x v="1"/>
    <x v="1"/>
    <x v="1"/>
    <x v="0"/>
    <x v="0"/>
    <n v="6"/>
    <d v="1899-12-30T00:12:45"/>
    <x v="0"/>
    <x v="2"/>
    <x v="1"/>
    <x v="1"/>
    <x v="14"/>
  </r>
  <r>
    <x v="0"/>
    <n v="28"/>
    <x v="2"/>
    <x v="2"/>
    <x v="2"/>
    <x v="1"/>
    <x v="1"/>
    <n v="2"/>
    <d v="1899-12-30T00:12:45"/>
    <x v="0"/>
    <x v="2"/>
    <x v="1"/>
    <x v="0"/>
    <x v="0"/>
  </r>
  <r>
    <x v="0"/>
    <n v="16"/>
    <x v="2"/>
    <x v="1"/>
    <x v="1"/>
    <x v="4"/>
    <x v="5"/>
    <n v="5"/>
    <d v="1899-12-30T00:12:45"/>
    <x v="0"/>
    <x v="0"/>
    <x v="4"/>
    <x v="2"/>
    <x v="11"/>
  </r>
  <r>
    <x v="0"/>
    <n v="30"/>
    <x v="2"/>
    <x v="4"/>
    <x v="0"/>
    <x v="2"/>
    <x v="8"/>
    <n v="1"/>
    <d v="1899-12-30T00:12:45"/>
    <x v="0"/>
    <x v="0"/>
    <x v="6"/>
    <x v="3"/>
    <x v="13"/>
  </r>
  <r>
    <x v="0"/>
    <n v="8"/>
    <x v="3"/>
    <x v="1"/>
    <x v="2"/>
    <x v="0"/>
    <x v="6"/>
    <n v="4"/>
    <d v="1899-12-30T00:12:45"/>
    <x v="1"/>
    <x v="0"/>
    <x v="5"/>
    <x v="3"/>
    <x v="13"/>
  </r>
  <r>
    <x v="0"/>
    <n v="17"/>
    <x v="5"/>
    <x v="1"/>
    <x v="2"/>
    <x v="2"/>
    <x v="7"/>
    <n v="4"/>
    <d v="1899-12-30T00:12:45"/>
    <x v="1"/>
    <x v="2"/>
    <x v="3"/>
    <x v="1"/>
    <x v="2"/>
  </r>
  <r>
    <x v="0"/>
    <n v="2"/>
    <x v="8"/>
    <x v="0"/>
    <x v="2"/>
    <x v="4"/>
    <x v="4"/>
    <n v="1"/>
    <d v="1899-12-30T00:12:45"/>
    <x v="0"/>
    <x v="0"/>
    <x v="7"/>
    <x v="0"/>
    <x v="0"/>
  </r>
  <r>
    <x v="0"/>
    <n v="5"/>
    <x v="1"/>
    <x v="0"/>
    <x v="0"/>
    <x v="3"/>
    <x v="5"/>
    <n v="3"/>
    <d v="1899-12-30T00:12:45"/>
    <x v="2"/>
    <x v="5"/>
    <x v="3"/>
    <x v="0"/>
    <x v="12"/>
  </r>
  <r>
    <x v="1"/>
    <n v="22"/>
    <x v="2"/>
    <x v="3"/>
    <x v="1"/>
    <x v="5"/>
    <x v="9"/>
    <n v="3"/>
    <d v="1899-12-30T00:12:45"/>
    <x v="3"/>
    <x v="9"/>
    <x v="2"/>
    <x v="1"/>
    <x v="2"/>
  </r>
  <r>
    <x v="1"/>
    <n v="25"/>
    <x v="3"/>
    <x v="3"/>
    <x v="1"/>
    <x v="5"/>
    <x v="9"/>
    <n v="5"/>
    <d v="1899-12-30T00:12:45"/>
    <x v="3"/>
    <x v="9"/>
    <x v="5"/>
    <x v="0"/>
    <x v="0"/>
  </r>
  <r>
    <x v="1"/>
    <n v="16"/>
    <x v="4"/>
    <x v="0"/>
    <x v="2"/>
    <x v="5"/>
    <x v="9"/>
    <n v="3"/>
    <d v="1899-12-30T00:12:45"/>
    <x v="3"/>
    <x v="9"/>
    <x v="3"/>
    <x v="3"/>
    <x v="13"/>
  </r>
  <r>
    <x v="1"/>
    <n v="30"/>
    <x v="4"/>
    <x v="2"/>
    <x v="2"/>
    <x v="5"/>
    <x v="9"/>
    <n v="5"/>
    <d v="1899-12-30T00:12:45"/>
    <x v="3"/>
    <x v="9"/>
    <x v="6"/>
    <x v="1"/>
    <x v="6"/>
  </r>
  <r>
    <x v="1"/>
    <n v="1"/>
    <x v="10"/>
    <x v="1"/>
    <x v="0"/>
    <x v="5"/>
    <x v="9"/>
    <n v="2"/>
    <d v="1899-12-30T00:12:45"/>
    <x v="3"/>
    <x v="9"/>
    <x v="1"/>
    <x v="1"/>
    <x v="1"/>
  </r>
  <r>
    <x v="0"/>
    <n v="13"/>
    <x v="6"/>
    <x v="2"/>
    <x v="0"/>
    <x v="0"/>
    <x v="0"/>
    <n v="6"/>
    <d v="1899-12-30T00:12:55"/>
    <x v="0"/>
    <x v="5"/>
    <x v="3"/>
    <x v="3"/>
    <x v="4"/>
  </r>
  <r>
    <x v="0"/>
    <n v="10"/>
    <x v="0"/>
    <x v="4"/>
    <x v="0"/>
    <x v="1"/>
    <x v="3"/>
    <n v="1"/>
    <d v="1899-12-30T00:12:55"/>
    <x v="0"/>
    <x v="7"/>
    <x v="2"/>
    <x v="0"/>
    <x v="9"/>
  </r>
  <r>
    <x v="0"/>
    <n v="9"/>
    <x v="11"/>
    <x v="0"/>
    <x v="2"/>
    <x v="3"/>
    <x v="1"/>
    <n v="1"/>
    <d v="1899-12-30T00:12:55"/>
    <x v="2"/>
    <x v="0"/>
    <x v="3"/>
    <x v="0"/>
    <x v="10"/>
  </r>
  <r>
    <x v="0"/>
    <n v="21"/>
    <x v="2"/>
    <x v="0"/>
    <x v="1"/>
    <x v="2"/>
    <x v="7"/>
    <n v="3"/>
    <d v="1899-12-30T00:12:55"/>
    <x v="1"/>
    <x v="4"/>
    <x v="1"/>
    <x v="1"/>
    <x v="6"/>
  </r>
  <r>
    <x v="0"/>
    <n v="30"/>
    <x v="2"/>
    <x v="3"/>
    <x v="2"/>
    <x v="1"/>
    <x v="3"/>
    <n v="5"/>
    <d v="1899-12-30T00:12:55"/>
    <x v="0"/>
    <x v="0"/>
    <x v="7"/>
    <x v="1"/>
    <x v="15"/>
  </r>
  <r>
    <x v="0"/>
    <n v="13"/>
    <x v="3"/>
    <x v="0"/>
    <x v="2"/>
    <x v="2"/>
    <x v="7"/>
    <n v="1"/>
    <d v="1899-12-30T00:12:55"/>
    <x v="1"/>
    <x v="6"/>
    <x v="7"/>
    <x v="3"/>
    <x v="13"/>
  </r>
  <r>
    <x v="0"/>
    <n v="2"/>
    <x v="3"/>
    <x v="0"/>
    <x v="1"/>
    <x v="2"/>
    <x v="8"/>
    <n v="5"/>
    <d v="1899-12-30T00:12:55"/>
    <x v="0"/>
    <x v="0"/>
    <x v="2"/>
    <x v="0"/>
    <x v="7"/>
  </r>
  <r>
    <x v="0"/>
    <n v="4"/>
    <x v="3"/>
    <x v="1"/>
    <x v="1"/>
    <x v="3"/>
    <x v="5"/>
    <n v="2"/>
    <d v="1899-12-30T00:12:55"/>
    <x v="0"/>
    <x v="2"/>
    <x v="2"/>
    <x v="2"/>
    <x v="8"/>
  </r>
  <r>
    <x v="0"/>
    <n v="6"/>
    <x v="3"/>
    <x v="3"/>
    <x v="3"/>
    <x v="2"/>
    <x v="2"/>
    <n v="2"/>
    <d v="1899-12-30T00:12:55"/>
    <x v="0"/>
    <x v="7"/>
    <x v="2"/>
    <x v="1"/>
    <x v="1"/>
  </r>
  <r>
    <x v="0"/>
    <n v="23"/>
    <x v="3"/>
    <x v="5"/>
    <x v="0"/>
    <x v="1"/>
    <x v="3"/>
    <n v="1"/>
    <d v="1899-12-30T00:12:55"/>
    <x v="0"/>
    <x v="3"/>
    <x v="7"/>
    <x v="0"/>
    <x v="12"/>
  </r>
  <r>
    <x v="0"/>
    <n v="8"/>
    <x v="3"/>
    <x v="3"/>
    <x v="2"/>
    <x v="2"/>
    <x v="2"/>
    <n v="2"/>
    <d v="1899-12-30T00:12:55"/>
    <x v="0"/>
    <x v="4"/>
    <x v="4"/>
    <x v="0"/>
    <x v="0"/>
  </r>
  <r>
    <x v="0"/>
    <n v="1"/>
    <x v="3"/>
    <x v="1"/>
    <x v="1"/>
    <x v="2"/>
    <x v="2"/>
    <n v="2"/>
    <d v="1899-12-30T00:12:55"/>
    <x v="0"/>
    <x v="0"/>
    <x v="5"/>
    <x v="1"/>
    <x v="1"/>
  </r>
  <r>
    <x v="0"/>
    <n v="20"/>
    <x v="3"/>
    <x v="3"/>
    <x v="1"/>
    <x v="4"/>
    <x v="10"/>
    <n v="2"/>
    <d v="1899-12-30T00:12:55"/>
    <x v="0"/>
    <x v="7"/>
    <x v="5"/>
    <x v="0"/>
    <x v="7"/>
  </r>
  <r>
    <x v="0"/>
    <n v="11"/>
    <x v="4"/>
    <x v="2"/>
    <x v="2"/>
    <x v="2"/>
    <x v="2"/>
    <n v="1"/>
    <d v="1899-12-30T00:12:55"/>
    <x v="0"/>
    <x v="2"/>
    <x v="0"/>
    <x v="0"/>
    <x v="0"/>
  </r>
  <r>
    <x v="0"/>
    <n v="3"/>
    <x v="4"/>
    <x v="5"/>
    <x v="2"/>
    <x v="4"/>
    <x v="4"/>
    <n v="1"/>
    <d v="1899-12-30T00:12:55"/>
    <x v="0"/>
    <x v="1"/>
    <x v="5"/>
    <x v="1"/>
    <x v="6"/>
  </r>
  <r>
    <x v="0"/>
    <n v="30"/>
    <x v="10"/>
    <x v="3"/>
    <x v="1"/>
    <x v="0"/>
    <x v="6"/>
    <n v="2"/>
    <d v="1899-12-30T00:12:55"/>
    <x v="1"/>
    <x v="2"/>
    <x v="6"/>
    <x v="1"/>
    <x v="15"/>
  </r>
  <r>
    <x v="0"/>
    <n v="28"/>
    <x v="10"/>
    <x v="3"/>
    <x v="0"/>
    <x v="3"/>
    <x v="5"/>
    <n v="1"/>
    <d v="1899-12-30T00:12:55"/>
    <x v="2"/>
    <x v="2"/>
    <x v="3"/>
    <x v="3"/>
    <x v="4"/>
  </r>
  <r>
    <x v="0"/>
    <n v="1"/>
    <x v="10"/>
    <x v="0"/>
    <x v="2"/>
    <x v="4"/>
    <x v="4"/>
    <n v="3"/>
    <d v="1899-12-30T00:12:55"/>
    <x v="0"/>
    <x v="1"/>
    <x v="2"/>
    <x v="3"/>
    <x v="4"/>
  </r>
  <r>
    <x v="0"/>
    <n v="30"/>
    <x v="10"/>
    <x v="1"/>
    <x v="2"/>
    <x v="0"/>
    <x v="0"/>
    <n v="1"/>
    <d v="1899-12-30T00:12:55"/>
    <x v="0"/>
    <x v="7"/>
    <x v="2"/>
    <x v="0"/>
    <x v="9"/>
  </r>
  <r>
    <x v="0"/>
    <n v="13"/>
    <x v="6"/>
    <x v="2"/>
    <x v="0"/>
    <x v="0"/>
    <x v="0"/>
    <n v="6"/>
    <d v="1899-12-30T00:12:55"/>
    <x v="0"/>
    <x v="5"/>
    <x v="3"/>
    <x v="3"/>
    <x v="4"/>
  </r>
  <r>
    <x v="0"/>
    <n v="10"/>
    <x v="0"/>
    <x v="4"/>
    <x v="0"/>
    <x v="1"/>
    <x v="3"/>
    <n v="1"/>
    <d v="1899-12-30T00:12:55"/>
    <x v="0"/>
    <x v="7"/>
    <x v="2"/>
    <x v="0"/>
    <x v="9"/>
  </r>
  <r>
    <x v="0"/>
    <n v="9"/>
    <x v="11"/>
    <x v="0"/>
    <x v="2"/>
    <x v="3"/>
    <x v="1"/>
    <n v="1"/>
    <d v="1899-12-30T00:12:55"/>
    <x v="2"/>
    <x v="0"/>
    <x v="3"/>
    <x v="0"/>
    <x v="10"/>
  </r>
  <r>
    <x v="1"/>
    <n v="11"/>
    <x v="6"/>
    <x v="2"/>
    <x v="1"/>
    <x v="5"/>
    <x v="9"/>
    <n v="2"/>
    <d v="1899-12-30T00:12:55"/>
    <x v="3"/>
    <x v="9"/>
    <x v="6"/>
    <x v="1"/>
    <x v="6"/>
  </r>
  <r>
    <x v="1"/>
    <n v="12"/>
    <x v="7"/>
    <x v="0"/>
    <x v="1"/>
    <x v="5"/>
    <x v="9"/>
    <n v="2"/>
    <d v="1899-12-30T00:12:55"/>
    <x v="3"/>
    <x v="9"/>
    <x v="6"/>
    <x v="2"/>
    <x v="8"/>
  </r>
  <r>
    <x v="1"/>
    <n v="30"/>
    <x v="2"/>
    <x v="2"/>
    <x v="4"/>
    <x v="5"/>
    <x v="9"/>
    <n v="2"/>
    <d v="1899-12-30T00:12:55"/>
    <x v="3"/>
    <x v="9"/>
    <x v="7"/>
    <x v="0"/>
    <x v="0"/>
  </r>
  <r>
    <x v="1"/>
    <n v="14"/>
    <x v="3"/>
    <x v="5"/>
    <x v="3"/>
    <x v="5"/>
    <x v="9"/>
    <n v="2"/>
    <d v="1899-12-30T00:12:55"/>
    <x v="3"/>
    <x v="9"/>
    <x v="0"/>
    <x v="2"/>
    <x v="8"/>
  </r>
  <r>
    <x v="1"/>
    <n v="18"/>
    <x v="4"/>
    <x v="2"/>
    <x v="1"/>
    <x v="5"/>
    <x v="9"/>
    <n v="2"/>
    <d v="1899-12-30T00:12:55"/>
    <x v="3"/>
    <x v="9"/>
    <x v="2"/>
    <x v="3"/>
    <x v="4"/>
  </r>
  <r>
    <x v="1"/>
    <n v="24"/>
    <x v="4"/>
    <x v="3"/>
    <x v="2"/>
    <x v="5"/>
    <x v="9"/>
    <n v="2"/>
    <d v="1899-12-30T00:12:55"/>
    <x v="3"/>
    <x v="9"/>
    <x v="0"/>
    <x v="1"/>
    <x v="1"/>
  </r>
  <r>
    <x v="1"/>
    <n v="9"/>
    <x v="10"/>
    <x v="0"/>
    <x v="1"/>
    <x v="5"/>
    <x v="9"/>
    <n v="1"/>
    <d v="1899-12-30T00:12:55"/>
    <x v="3"/>
    <x v="9"/>
    <x v="4"/>
    <x v="1"/>
    <x v="6"/>
  </r>
  <r>
    <x v="1"/>
    <n v="11"/>
    <x v="6"/>
    <x v="2"/>
    <x v="1"/>
    <x v="5"/>
    <x v="9"/>
    <n v="2"/>
    <d v="1899-12-30T00:12:55"/>
    <x v="3"/>
    <x v="9"/>
    <x v="6"/>
    <x v="1"/>
    <x v="6"/>
  </r>
  <r>
    <x v="1"/>
    <n v="12"/>
    <x v="7"/>
    <x v="0"/>
    <x v="1"/>
    <x v="5"/>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22BED1-9400-48E4-A664-037061D913B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T4:AU13"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24">
    <format dxfId="23">
      <pivotArea dataOnly="0" outline="0" axis="axisValues"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field="0" type="button" dataOnly="0" labelOnly="1" outline="0"/>
    </format>
    <format dxfId="17">
      <pivotArea field="13" type="button" dataOnly="0" labelOnly="1" outline="0"/>
    </format>
    <format dxfId="16">
      <pivotArea field="2" type="button" dataOnly="0" labelOnly="1" outline="0"/>
    </format>
    <format dxfId="15">
      <pivotArea grandRow="1" outline="0" collapsedLevelsAreSubtotals="1" fieldPosition="0"/>
    </format>
    <format dxfId="14">
      <pivotArea dataOnly="0" labelOnly="1" grandRow="1" outline="0" fieldPosition="0"/>
    </format>
    <format dxfId="13">
      <pivotArea field="0" type="button" dataOnly="0" labelOnly="1" outline="0"/>
    </format>
    <format dxfId="12">
      <pivotArea dataOnly="0" labelOnly="1" outline="0" axis="axisValues" fieldPosition="0"/>
    </format>
    <format dxfId="11">
      <pivotArea grandRow="1" outline="0" collapsedLevelsAreSubtotals="1" fieldPosition="0"/>
    </format>
    <format dxfId="10">
      <pivotArea dataOnly="0" labelOnly="1" grandRow="1" outline="0" fieldPosition="0"/>
    </format>
    <format dxfId="9">
      <pivotArea field="2" type="button" dataOnly="0" labelOnly="1" outline="0"/>
    </format>
    <format dxfId="8">
      <pivotArea field="11" type="button" dataOnly="0" labelOnly="1" outline="0" axis="axisRow" fieldPosition="0"/>
    </format>
    <format dxfId="7">
      <pivotArea field="11" type="button" dataOnly="0" labelOnly="1" outline="0" axis="axisRow" fieldPosition="0"/>
    </format>
    <format dxfId="6">
      <pivotArea dataOnly="0" labelOnly="1" outline="0" axis="axisValues" fieldPosition="0"/>
    </format>
    <format dxfId="5">
      <pivotArea grandRow="1" outline="0" collapsedLevelsAreSubtotals="1" fieldPosition="0"/>
    </format>
    <format dxfId="4">
      <pivotArea dataOnly="0" labelOnly="1" grandRow="1" outline="0" fieldPosition="0"/>
    </format>
    <format dxfId="3">
      <pivotArea field="11" type="button" dataOnly="0" labelOnly="1" outline="0" axis="axisRow" fieldPosition="0"/>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2">
    <chartFormat chart="24" format="2"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2F7052-3016-4C5B-A9A2-CA2F63D4E5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O4:AO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Average of Enrolled Courses" fld="5" subtotal="average" baseField="9" baseItem="1279441848"/>
  </dataFields>
  <formats count="21">
    <format dxfId="271">
      <pivotArea dataOnly="0" outline="0" axis="axisValues" fieldPosition="0"/>
    </format>
    <format dxfId="270">
      <pivotArea dataOnly="0" labelOnly="1" outline="0" axis="axisValues" fieldPosition="0"/>
    </format>
    <format dxfId="269">
      <pivotArea type="all" dataOnly="0" outline="0" fieldPosition="0"/>
    </format>
    <format dxfId="268">
      <pivotArea outline="0" collapsedLevelsAreSubtotals="1" fieldPosition="0"/>
    </format>
    <format dxfId="267">
      <pivotArea dataOnly="0" labelOnly="1" outline="0" axis="axisValues" fieldPosition="0"/>
    </format>
    <format dxfId="266">
      <pivotArea field="0" type="button" dataOnly="0" labelOnly="1" outline="0"/>
    </format>
    <format dxfId="265">
      <pivotArea field="13" type="button" dataOnly="0" labelOnly="1" outline="0"/>
    </format>
    <format dxfId="264">
      <pivotArea field="2" type="button" dataOnly="0" labelOnly="1" outline="0"/>
    </format>
    <format dxfId="263">
      <pivotArea grandRow="1" outline="0" collapsedLevelsAreSubtotals="1" fieldPosition="0"/>
    </format>
    <format dxfId="262">
      <pivotArea dataOnly="0" labelOnly="1" grandRow="1" outline="0" fieldPosition="0"/>
    </format>
    <format dxfId="261">
      <pivotArea field="0" type="button" dataOnly="0" labelOnly="1" outline="0"/>
    </format>
    <format dxfId="260">
      <pivotArea dataOnly="0" labelOnly="1" outline="0" axis="axisValues" fieldPosition="0"/>
    </format>
    <format dxfId="259">
      <pivotArea grandRow="1" outline="0" collapsedLevelsAreSubtotals="1" fieldPosition="0"/>
    </format>
    <format dxfId="258">
      <pivotArea dataOnly="0" labelOnly="1" grandRow="1" outline="0" fieldPosition="0"/>
    </format>
    <format dxfId="257">
      <pivotArea field="2" type="button" dataOnly="0" labelOnly="1" outline="0"/>
    </format>
    <format dxfId="256">
      <pivotArea outline="0" collapsedLevelsAreSubtotals="1" fieldPosition="0"/>
    </format>
    <format dxfId="255">
      <pivotArea outline="0" collapsedLevelsAreSubtotals="1" fieldPosition="0"/>
    </format>
    <format dxfId="254">
      <pivotArea dataOnly="0" labelOnly="1" outline="0" axis="axisValues" fieldPosition="0"/>
    </format>
    <format dxfId="253">
      <pivotArea dataOnly="0" labelOnly="1" outline="0" axis="axisValues" fieldPosition="0"/>
    </format>
    <format dxfId="252">
      <pivotArea outline="0" fieldPosition="0">
        <references count="1">
          <reference field="4294967294" count="1">
            <x v="0"/>
          </reference>
        </references>
      </pivotArea>
    </format>
    <format dxfId="2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82B6C1-A41A-453C-A3EF-3FD500FBE5E3}" name="Call_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7">
  <location ref="DO6:DQ18" firstHeaderRow="0" firstDataRow="1" firstDataCol="1"/>
  <pivotFields count="14">
    <pivotField multipleItemSelectionAllowed="1" showAll="0">
      <items count="3">
        <item x="0"/>
        <item h="1"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35">
    <format dxfId="306">
      <pivotArea dataOnly="0" outline="0" axis="axisValues" fieldPosition="0"/>
    </format>
    <format dxfId="305">
      <pivotArea type="all" dataOnly="0" outline="0" fieldPosition="0"/>
    </format>
    <format dxfId="304">
      <pivotArea outline="0" collapsedLevelsAreSubtotals="1" fieldPosition="0"/>
    </format>
    <format dxfId="303">
      <pivotArea field="0" type="button" dataOnly="0" labelOnly="1" outline="0"/>
    </format>
    <format dxfId="302">
      <pivotArea field="13" type="button" dataOnly="0" labelOnly="1" outline="0"/>
    </format>
    <format dxfId="301">
      <pivotArea field="2" type="button" dataOnly="0" labelOnly="1" outline="0" axis="axisRow" fieldPosition="0"/>
    </format>
    <format dxfId="300">
      <pivotArea grandRow="1" outline="0" collapsedLevelsAreSubtotals="1" fieldPosition="0"/>
    </format>
    <format dxfId="299">
      <pivotArea dataOnly="0" labelOnly="1" grandRow="1" outline="0" fieldPosition="0"/>
    </format>
    <format dxfId="298">
      <pivotArea field="0" type="button" dataOnly="0" labelOnly="1" outline="0"/>
    </format>
    <format dxfId="297">
      <pivotArea dataOnly="0" labelOnly="1" grandRow="1" outline="0" fieldPosition="0"/>
    </format>
    <format dxfId="296">
      <pivotArea field="2" type="button" dataOnly="0" labelOnly="1" outline="0" axis="axisRow" fieldPosition="0"/>
    </format>
    <format dxfId="295">
      <pivotArea field="11" type="button" dataOnly="0" labelOnly="1" outline="0"/>
    </format>
    <format dxfId="294">
      <pivotArea field="9" type="button" dataOnly="0" labelOnly="1" outline="0"/>
    </format>
    <format dxfId="293">
      <pivotArea field="9" type="button" dataOnly="0" labelOnly="1" outline="0"/>
    </format>
    <format dxfId="292">
      <pivotArea dataOnly="0" labelOnly="1" grandRow="1" outline="0" fieldPosition="0"/>
    </format>
    <format dxfId="291">
      <pivotArea field="10" type="button" dataOnly="0" labelOnly="1" outline="0"/>
    </format>
    <format dxfId="290">
      <pivotArea dataOnly="0" labelOnly="1" outline="0" axis="axisValues" fieldPosition="0"/>
    </format>
    <format dxfId="289">
      <pivotArea field="10" type="button" dataOnly="0" labelOnly="1" outline="0"/>
    </format>
    <format dxfId="288">
      <pivotArea dataOnly="0" labelOnly="1" outline="0" axis="axisValues" fieldPosition="0"/>
    </format>
    <format dxfId="287">
      <pivotArea dataOnly="0" labelOnly="1" grandRow="1" outline="0" fieldPosition="0"/>
    </format>
    <format dxfId="286">
      <pivotArea grandRow="1" outline="0" collapsedLevelsAreSubtotals="1" fieldPosition="0"/>
    </format>
    <format dxfId="285">
      <pivotArea grandRow="1" outline="0" collapsedLevelsAreSubtotals="1" fieldPosition="0"/>
    </format>
    <format dxfId="284">
      <pivotArea grandRow="1" outline="0" collapsedLevelsAreSubtotals="1" fieldPosition="0"/>
    </format>
    <format dxfId="283">
      <pivotArea grandRow="1" outline="0" collapsedLevelsAreSubtotals="1" fieldPosition="0"/>
    </format>
    <format dxfId="282">
      <pivotArea grandRow="1" outline="0" collapsedLevelsAreSubtotals="1" fieldPosition="0"/>
    </format>
    <format dxfId="281">
      <pivotArea grandRow="1" outline="0" collapsedLevelsAreSubtotals="1" fieldPosition="0"/>
    </format>
    <format dxfId="280">
      <pivotArea field="2" type="button" dataOnly="0" labelOnly="1" outline="0" axis="axisRow" fieldPosition="0"/>
    </format>
    <format dxfId="279">
      <pivotArea field="13" type="button" dataOnly="0" labelOnly="1" outline="0"/>
    </format>
    <format dxfId="278">
      <pivotArea dataOnly="0" labelOnly="1" outline="0" axis="axisValues" fieldPosition="0"/>
    </format>
    <format dxfId="277">
      <pivotArea field="13" type="button" dataOnly="0" labelOnly="1" outline="0"/>
    </format>
    <format dxfId="276">
      <pivotArea dataOnly="0" labelOnly="1" outline="0" axis="axisValues" fieldPosition="0"/>
    </format>
    <format dxfId="275">
      <pivotArea field="3" type="button" dataOnly="0" labelOnly="1" outline="0"/>
    </format>
    <format dxfId="274">
      <pivotArea field="2" type="button" dataOnly="0" labelOnly="1" outline="0" axis="axisRow" fieldPosition="0"/>
    </format>
    <format dxfId="273">
      <pivotArea outline="0" collapsedLevelsAreSubtotals="1" fieldPosition="0"/>
    </format>
    <format dxfId="272">
      <pivotArea dataOnly="0" labelOnly="1" outline="0" fieldPosition="0">
        <references count="1">
          <reference field="4294967294" count="2">
            <x v="0"/>
            <x v="1"/>
          </reference>
        </references>
      </pivotArea>
    </format>
  </formats>
  <chartFormats count="5">
    <chartFormat chart="60" format="6" series="1">
      <pivotArea type="data" outline="0" fieldPosition="0">
        <references count="1">
          <reference field="4294967294" count="1" selected="0">
            <x v="0"/>
          </reference>
        </references>
      </pivotArea>
    </chartFormat>
    <chartFormat chart="60" format="7" series="1">
      <pivotArea type="data" outline="0" fieldPosition="0">
        <references count="1">
          <reference field="4294967294" count="1" selected="0">
            <x v="1"/>
          </reference>
        </references>
      </pivotArea>
    </chartFormat>
    <chartFormat chart="64" format="12" series="1">
      <pivotArea type="data" outline="0" fieldPosition="0">
        <references count="1">
          <reference field="4294967294" count="1" selected="0">
            <x v="1"/>
          </reference>
        </references>
      </pivotArea>
    </chartFormat>
    <chartFormat chart="64" format="13" series="1">
      <pivotArea type="data" outline="0" fieldPosition="0">
        <references count="1">
          <reference field="4294967294" count="1" selected="0">
            <x v="0"/>
          </reference>
        </references>
      </pivotArea>
    </chartFormat>
    <chartFormat chart="64" format="14">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9B7382-E2A8-4778-87F0-5C56FDCF21E5}" name="PivotTable2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0">
  <location ref="CG6:CI10" firstHeaderRow="0"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4">
    <i>
      <x/>
    </i>
    <i>
      <x v="1"/>
    </i>
    <i>
      <x v="2"/>
    </i>
    <i>
      <x v="3"/>
    </i>
  </rowItems>
  <colFields count="1">
    <field x="-2"/>
  </colFields>
  <colItems count="2">
    <i>
      <x/>
    </i>
    <i i="1">
      <x v="1"/>
    </i>
  </colItems>
  <pageFields count="1">
    <pageField fld="0" hier="-1"/>
  </pageFields>
  <dataFields count="2">
    <dataField name="Sum of Paid Fees" fld="6" baseField="12" baseItem="0" numFmtId="167"/>
    <dataField name="Sum of Paid Fees2" fld="6" baseField="0" baseItem="0"/>
  </dataFields>
  <formats count="33">
    <format dxfId="339">
      <pivotArea dataOnly="0" outline="0" axis="axisValues" fieldPosition="0"/>
    </format>
    <format dxfId="338">
      <pivotArea type="all" dataOnly="0" outline="0" fieldPosition="0"/>
    </format>
    <format dxfId="337">
      <pivotArea outline="0" collapsedLevelsAreSubtotals="1" fieldPosition="0"/>
    </format>
    <format dxfId="336">
      <pivotArea field="0" type="button" dataOnly="0" labelOnly="1" outline="0" axis="axisPage" fieldPosition="0"/>
    </format>
    <format dxfId="335">
      <pivotArea field="13" type="button" dataOnly="0" labelOnly="1" outline="0"/>
    </format>
    <format dxfId="334">
      <pivotArea field="2" type="button" dataOnly="0" labelOnly="1" outline="0"/>
    </format>
    <format dxfId="333">
      <pivotArea grandRow="1" outline="0" collapsedLevelsAreSubtotals="1" fieldPosition="0"/>
    </format>
    <format dxfId="332">
      <pivotArea dataOnly="0" labelOnly="1" grandRow="1" outline="0" fieldPosition="0"/>
    </format>
    <format dxfId="331">
      <pivotArea field="0" type="button" dataOnly="0" labelOnly="1" outline="0" axis="axisPage" fieldPosition="0"/>
    </format>
    <format dxfId="330">
      <pivotArea dataOnly="0" labelOnly="1" grandRow="1" outline="0" fieldPosition="0"/>
    </format>
    <format dxfId="329">
      <pivotArea field="2" type="button" dataOnly="0" labelOnly="1" outline="0"/>
    </format>
    <format dxfId="328">
      <pivotArea field="11" type="button" dataOnly="0" labelOnly="1" outline="0"/>
    </format>
    <format dxfId="327">
      <pivotArea field="9" type="button" dataOnly="0" labelOnly="1" outline="0"/>
    </format>
    <format dxfId="326">
      <pivotArea dataOnly="0" labelOnly="1" outline="0" fieldPosition="0">
        <references count="1">
          <reference field="0" count="0"/>
        </references>
      </pivotArea>
    </format>
    <format dxfId="325">
      <pivotArea field="9" type="button" dataOnly="0" labelOnly="1" outline="0"/>
    </format>
    <format dxfId="324">
      <pivotArea dataOnly="0" labelOnly="1" grandRow="1" outline="0" fieldPosition="0"/>
    </format>
    <format dxfId="323">
      <pivotArea field="10" type="button" dataOnly="0" labelOnly="1" outline="0"/>
    </format>
    <format dxfId="322">
      <pivotArea dataOnly="0" labelOnly="1" outline="0" axis="axisValues" fieldPosition="0"/>
    </format>
    <format dxfId="321">
      <pivotArea field="10" type="button" dataOnly="0" labelOnly="1" outline="0"/>
    </format>
    <format dxfId="320">
      <pivotArea dataOnly="0" labelOnly="1" outline="0" axis="axisValues" fieldPosition="0"/>
    </format>
    <format dxfId="319">
      <pivotArea dataOnly="0" labelOnly="1" grandRow="1" outline="0" fieldPosition="0"/>
    </format>
    <format dxfId="318">
      <pivotArea grandRow="1" outline="0" collapsedLevelsAreSubtotals="1" fieldPosition="0"/>
    </format>
    <format dxfId="317">
      <pivotArea grandRow="1" outline="0" collapsedLevelsAreSubtotals="1" fieldPosition="0"/>
    </format>
    <format dxfId="316">
      <pivotArea grandRow="1" outline="0" collapsedLevelsAreSubtotals="1" fieldPosition="0"/>
    </format>
    <format dxfId="315">
      <pivotArea grandRow="1" outline="0" collapsedLevelsAreSubtotals="1" fieldPosition="0"/>
    </format>
    <format dxfId="314">
      <pivotArea grandRow="1" outline="0" collapsedLevelsAreSubtotals="1" fieldPosition="0"/>
    </format>
    <format dxfId="313">
      <pivotArea field="12" type="button" dataOnly="0" labelOnly="1" outline="0" axis="axisRow" fieldPosition="0"/>
    </format>
    <format dxfId="312">
      <pivotArea dataOnly="0" labelOnly="1" outline="0" axis="axisValues" fieldPosition="0"/>
    </format>
    <format dxfId="311">
      <pivotArea grandRow="1" outline="0" collapsedLevelsAreSubtotals="1" fieldPosition="0"/>
    </format>
    <format dxfId="310">
      <pivotArea dataOnly="0" labelOnly="1" grandRow="1" outline="0" fieldPosition="0"/>
    </format>
    <format dxfId="309">
      <pivotArea outline="0" fieldPosition="0">
        <references count="1">
          <reference field="4294967294" count="1">
            <x v="0"/>
          </reference>
        </references>
      </pivotArea>
    </format>
    <format dxfId="308">
      <pivotArea outline="0" collapsedLevelsAreSubtotals="1" fieldPosition="0"/>
    </format>
    <format dxfId="307">
      <pivotArea dataOnly="0" labelOnly="1" outline="0" fieldPosition="0">
        <references count="1">
          <reference field="4294967294" count="2">
            <x v="0"/>
            <x v="1"/>
          </reference>
        </references>
      </pivotArea>
    </format>
  </formats>
  <chartFormats count="23">
    <chartFormat chart="47" format="36" series="1">
      <pivotArea type="data" outline="0" fieldPosition="0">
        <references count="1">
          <reference field="4294967294" count="1" selected="0">
            <x v="0"/>
          </reference>
        </references>
      </pivotArea>
    </chartFormat>
    <chartFormat chart="47" format="37">
      <pivotArea type="data" outline="0" fieldPosition="0">
        <references count="2">
          <reference field="4294967294" count="1" selected="0">
            <x v="0"/>
          </reference>
          <reference field="12" count="1" selected="0">
            <x v="0"/>
          </reference>
        </references>
      </pivotArea>
    </chartFormat>
    <chartFormat chart="47" format="38">
      <pivotArea type="data" outline="0" fieldPosition="0">
        <references count="2">
          <reference field="4294967294" count="1" selected="0">
            <x v="0"/>
          </reference>
          <reference field="12" count="1" selected="0">
            <x v="2"/>
          </reference>
        </references>
      </pivotArea>
    </chartFormat>
    <chartFormat chart="47" format="39">
      <pivotArea type="data" outline="0" fieldPosition="0">
        <references count="2">
          <reference field="4294967294" count="1" selected="0">
            <x v="0"/>
          </reference>
          <reference field="12" count="1" selected="0">
            <x v="3"/>
          </reference>
        </references>
      </pivotArea>
    </chartFormat>
    <chartFormat chart="47" format="40" series="1">
      <pivotArea type="data" outline="0" fieldPosition="0">
        <references count="1">
          <reference field="4294967294" count="1" selected="0">
            <x v="1"/>
          </reference>
        </references>
      </pivotArea>
    </chartFormat>
    <chartFormat chart="47" format="41">
      <pivotArea type="data" outline="0" fieldPosition="0">
        <references count="2">
          <reference field="4294967294" count="1" selected="0">
            <x v="1"/>
          </reference>
          <reference field="12" count="1" selected="0">
            <x v="0"/>
          </reference>
        </references>
      </pivotArea>
    </chartFormat>
    <chartFormat chart="47" format="42">
      <pivotArea type="data" outline="0" fieldPosition="0">
        <references count="2">
          <reference field="4294967294" count="1" selected="0">
            <x v="1"/>
          </reference>
          <reference field="12" count="1" selected="0">
            <x v="1"/>
          </reference>
        </references>
      </pivotArea>
    </chartFormat>
    <chartFormat chart="47" format="43">
      <pivotArea type="data" outline="0" fieldPosition="0">
        <references count="2">
          <reference field="4294967294" count="1" selected="0">
            <x v="1"/>
          </reference>
          <reference field="12" count="1" selected="0">
            <x v="2"/>
          </reference>
        </references>
      </pivotArea>
    </chartFormat>
    <chartFormat chart="47" format="44">
      <pivotArea type="data" outline="0" fieldPosition="0">
        <references count="2">
          <reference field="4294967294" count="1" selected="0">
            <x v="1"/>
          </reference>
          <reference field="12" count="1" selected="0">
            <x v="3"/>
          </reference>
        </references>
      </pivotArea>
    </chartFormat>
    <chartFormat chart="55" format="63" series="1">
      <pivotArea type="data" outline="0" fieldPosition="0">
        <references count="1">
          <reference field="4294967294" count="1" selected="0">
            <x v="0"/>
          </reference>
        </references>
      </pivotArea>
    </chartFormat>
    <chartFormat chart="55" format="64" series="1">
      <pivotArea type="data" outline="0" fieldPosition="0">
        <references count="1">
          <reference field="4294967294" count="1" selected="0">
            <x v="1"/>
          </reference>
        </references>
      </pivotArea>
    </chartFormat>
    <chartFormat chart="47" format="45">
      <pivotArea type="data" outline="0" fieldPosition="0">
        <references count="1">
          <reference field="4294967294" count="1" selected="0">
            <x v="0"/>
          </reference>
        </references>
      </pivotArea>
    </chartFormat>
    <chartFormat chart="47" format="46">
      <pivotArea type="data" outline="0" fieldPosition="0">
        <references count="1">
          <reference field="4294967294" count="1" selected="0">
            <x v="1"/>
          </reference>
        </references>
      </pivotArea>
    </chartFormat>
    <chartFormat chart="59" format="56" series="1">
      <pivotArea type="data" outline="0" fieldPosition="0">
        <references count="1">
          <reference field="4294967294" count="1" selected="0">
            <x v="0"/>
          </reference>
        </references>
      </pivotArea>
    </chartFormat>
    <chartFormat chart="59" format="57">
      <pivotArea type="data" outline="0" fieldPosition="0">
        <references count="2">
          <reference field="4294967294" count="1" selected="0">
            <x v="0"/>
          </reference>
          <reference field="12" count="1" selected="0">
            <x v="0"/>
          </reference>
        </references>
      </pivotArea>
    </chartFormat>
    <chartFormat chart="59" format="58">
      <pivotArea type="data" outline="0" fieldPosition="0">
        <references count="2">
          <reference field="4294967294" count="1" selected="0">
            <x v="0"/>
          </reference>
          <reference field="12" count="1" selected="0">
            <x v="2"/>
          </reference>
        </references>
      </pivotArea>
    </chartFormat>
    <chartFormat chart="59" format="59">
      <pivotArea type="data" outline="0" fieldPosition="0">
        <references count="2">
          <reference field="4294967294" count="1" selected="0">
            <x v="0"/>
          </reference>
          <reference field="12" count="1" selected="0">
            <x v="3"/>
          </reference>
        </references>
      </pivotArea>
    </chartFormat>
    <chartFormat chart="59" format="60" series="1">
      <pivotArea type="data" outline="0" fieldPosition="0">
        <references count="1">
          <reference field="4294967294" count="1" selected="0">
            <x v="1"/>
          </reference>
        </references>
      </pivotArea>
    </chartFormat>
    <chartFormat chart="59" format="61">
      <pivotArea type="data" outline="0" fieldPosition="0">
        <references count="2">
          <reference field="4294967294" count="1" selected="0">
            <x v="1"/>
          </reference>
          <reference field="12" count="1" selected="0">
            <x v="0"/>
          </reference>
        </references>
      </pivotArea>
    </chartFormat>
    <chartFormat chart="59" format="62">
      <pivotArea type="data" outline="0" fieldPosition="0">
        <references count="2">
          <reference field="4294967294" count="1" selected="0">
            <x v="1"/>
          </reference>
          <reference field="12" count="1" selected="0">
            <x v="1"/>
          </reference>
        </references>
      </pivotArea>
    </chartFormat>
    <chartFormat chart="59" format="63">
      <pivotArea type="data" outline="0" fieldPosition="0">
        <references count="2">
          <reference field="4294967294" count="1" selected="0">
            <x v="1"/>
          </reference>
          <reference field="12" count="1" selected="0">
            <x v="2"/>
          </reference>
        </references>
      </pivotArea>
    </chartFormat>
    <chartFormat chart="59" format="64">
      <pivotArea type="data" outline="0" fieldPosition="0">
        <references count="2">
          <reference field="4294967294" count="1" selected="0">
            <x v="1"/>
          </reference>
          <reference field="12" count="1" selected="0">
            <x v="3"/>
          </reference>
        </references>
      </pivotArea>
    </chartFormat>
    <chartFormat chart="47" format="4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0AE1CC8-7C2E-4A87-B2C4-471D0C903138}" name="Training _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3">
  <location ref="EJ6:EK25"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0" baseItem="0"/>
  </dataFields>
  <formats count="38">
    <format dxfId="377">
      <pivotArea dataOnly="0" outline="0" axis="axisValues" fieldPosition="0"/>
    </format>
    <format dxfId="376">
      <pivotArea type="all" dataOnly="0" outline="0" fieldPosition="0"/>
    </format>
    <format dxfId="375">
      <pivotArea outline="0" collapsedLevelsAreSubtotals="1" fieldPosition="0"/>
    </format>
    <format dxfId="374">
      <pivotArea field="0" type="button" dataOnly="0" labelOnly="1" outline="0" axis="axisPage" fieldPosition="0"/>
    </format>
    <format dxfId="373">
      <pivotArea field="13" type="button" dataOnly="0" labelOnly="1" outline="0"/>
    </format>
    <format dxfId="372">
      <pivotArea grandRow="1" outline="0" collapsedLevelsAreSubtotals="1" fieldPosition="0"/>
    </format>
    <format dxfId="371">
      <pivotArea dataOnly="0" labelOnly="1" grandRow="1" outline="0" fieldPosition="0"/>
    </format>
    <format dxfId="370">
      <pivotArea field="0" type="button" dataOnly="0" labelOnly="1" outline="0" axis="axisPage" fieldPosition="0"/>
    </format>
    <format dxfId="369">
      <pivotArea dataOnly="0" labelOnly="1" grandRow="1" outline="0" fieldPosition="0"/>
    </format>
    <format dxfId="368">
      <pivotArea field="11" type="button" dataOnly="0" labelOnly="1" outline="0"/>
    </format>
    <format dxfId="367">
      <pivotArea field="9" type="button" dataOnly="0" labelOnly="1" outline="0" axis="axisRow" fieldPosition="1"/>
    </format>
    <format dxfId="366">
      <pivotArea field="9" type="button" dataOnly="0" labelOnly="1" outline="0" axis="axisRow" fieldPosition="1"/>
    </format>
    <format dxfId="365">
      <pivotArea dataOnly="0" labelOnly="1" grandRow="1" outline="0" fieldPosition="0"/>
    </format>
    <format dxfId="364">
      <pivotArea field="10" type="button" dataOnly="0" labelOnly="1" outline="0"/>
    </format>
    <format dxfId="363">
      <pivotArea dataOnly="0" labelOnly="1" outline="0" axis="axisValues" fieldPosition="0"/>
    </format>
    <format dxfId="362">
      <pivotArea field="10" type="button" dataOnly="0" labelOnly="1" outline="0"/>
    </format>
    <format dxfId="361">
      <pivotArea dataOnly="0" labelOnly="1" outline="0" axis="axisValues" fieldPosition="0"/>
    </format>
    <format dxfId="360">
      <pivotArea dataOnly="0" labelOnly="1" grandRow="1" outline="0" fieldPosition="0"/>
    </format>
    <format dxfId="359">
      <pivotArea grandRow="1" outline="0" collapsedLevelsAreSubtotals="1" fieldPosition="0"/>
    </format>
    <format dxfId="358">
      <pivotArea grandRow="1" outline="0" collapsedLevelsAreSubtotals="1" fieldPosition="0"/>
    </format>
    <format dxfId="357">
      <pivotArea grandRow="1" outline="0" collapsedLevelsAreSubtotals="1" fieldPosition="0"/>
    </format>
    <format dxfId="356">
      <pivotArea grandRow="1" outline="0" collapsedLevelsAreSubtotals="1" fieldPosition="0"/>
    </format>
    <format dxfId="355">
      <pivotArea grandRow="1" outline="0" collapsedLevelsAreSubtotals="1" fieldPosition="0"/>
    </format>
    <format dxfId="354">
      <pivotArea grandRow="1" outline="0" collapsedLevelsAreSubtotals="1" fieldPosition="0"/>
    </format>
    <format dxfId="353">
      <pivotArea field="13" type="button" dataOnly="0" labelOnly="1" outline="0"/>
    </format>
    <format dxfId="352">
      <pivotArea dataOnly="0" labelOnly="1" outline="0" axis="axisValues" fieldPosition="0"/>
    </format>
    <format dxfId="351">
      <pivotArea field="13" type="button" dataOnly="0" labelOnly="1" outline="0"/>
    </format>
    <format dxfId="350">
      <pivotArea dataOnly="0" labelOnly="1" outline="0" axis="axisValues" fieldPosition="0"/>
    </format>
    <format dxfId="349">
      <pivotArea field="3" type="button" dataOnly="0" labelOnly="1" outline="0"/>
    </format>
    <format dxfId="348">
      <pivotArea outline="0" collapsedLevelsAreSubtotals="1" fieldPosition="0"/>
    </format>
    <format dxfId="347">
      <pivotArea type="origin" dataOnly="0" labelOnly="1" outline="0" fieldPosition="0"/>
    </format>
    <format dxfId="346">
      <pivotArea field="4" type="button" dataOnly="0" labelOnly="1" outline="0"/>
    </format>
    <format dxfId="345">
      <pivotArea type="topRight" dataOnly="0" labelOnly="1" outline="0" fieldPosition="0"/>
    </format>
    <format dxfId="344">
      <pivotArea field="2" type="button" dataOnly="0" labelOnly="1" outline="0"/>
    </format>
    <format dxfId="343">
      <pivotArea dataOnly="0" labelOnly="1" grandCol="1" outline="0" fieldPosition="0"/>
    </format>
    <format dxfId="342">
      <pivotArea outline="0" collapsedLevelsAreSubtotals="1" fieldPosition="0"/>
    </format>
    <format dxfId="341">
      <pivotArea field="9" type="button" dataOnly="0" labelOnly="1" outline="0" axis="axisRow" fieldPosition="1"/>
    </format>
    <format dxfId="340">
      <pivotArea dataOnly="0" labelOnly="1" outline="0" fieldPosition="0">
        <references count="1">
          <reference field="0" count="0"/>
        </references>
      </pivotArea>
    </format>
  </formats>
  <chartFormats count="3">
    <chartFormat chart="72" format="2" series="1">
      <pivotArea type="data" outline="0" fieldPosition="0">
        <references count="1">
          <reference field="4294967294" count="1" selected="0">
            <x v="0"/>
          </reference>
        </references>
      </pivotArea>
    </chartFormat>
    <chartFormat chart="76" format="4" series="1">
      <pivotArea type="data" outline="0" fieldPosition="0">
        <references count="1">
          <reference field="4294967294" count="1" selected="0">
            <x v="0"/>
          </reference>
        </references>
      </pivotArea>
    </chartFormat>
    <chartFormat chart="8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F47B896-5579-4517-9C50-E4580414D2C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BH6:BI16"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29">
    <format dxfId="406">
      <pivotArea dataOnly="0" outline="0" axis="axisValues" fieldPosition="0"/>
    </format>
    <format dxfId="405">
      <pivotArea type="all" dataOnly="0" outline="0" fieldPosition="0"/>
    </format>
    <format dxfId="404">
      <pivotArea outline="0" collapsedLevelsAreSubtotals="1" fieldPosition="0"/>
    </format>
    <format dxfId="403">
      <pivotArea field="0" type="button" dataOnly="0" labelOnly="1" outline="0" axis="axisPage" fieldPosition="0"/>
    </format>
    <format dxfId="402">
      <pivotArea field="13" type="button" dataOnly="0" labelOnly="1" outline="0"/>
    </format>
    <format dxfId="401">
      <pivotArea field="2" type="button" dataOnly="0" labelOnly="1" outline="0"/>
    </format>
    <format dxfId="400">
      <pivotArea grandRow="1" outline="0" collapsedLevelsAreSubtotals="1" fieldPosition="0"/>
    </format>
    <format dxfId="399">
      <pivotArea dataOnly="0" labelOnly="1" grandRow="1" outline="0" fieldPosition="0"/>
    </format>
    <format dxfId="398">
      <pivotArea field="0" type="button" dataOnly="0" labelOnly="1" outline="0" axis="axisPage" fieldPosition="0"/>
    </format>
    <format dxfId="397">
      <pivotArea dataOnly="0" labelOnly="1" grandRow="1" outline="0" fieldPosition="0"/>
    </format>
    <format dxfId="396">
      <pivotArea field="2" type="button" dataOnly="0" labelOnly="1" outline="0"/>
    </format>
    <format dxfId="395">
      <pivotArea field="11" type="button" dataOnly="0" labelOnly="1" outline="0"/>
    </format>
    <format dxfId="394">
      <pivotArea field="9" type="button" dataOnly="0" labelOnly="1" outline="0"/>
    </format>
    <format dxfId="393">
      <pivotArea field="9" type="button" dataOnly="0" labelOnly="1" outline="0"/>
    </format>
    <format dxfId="392">
      <pivotArea dataOnly="0" labelOnly="1" grandRow="1" outline="0" fieldPosition="0"/>
    </format>
    <format dxfId="391">
      <pivotArea field="10" type="button" dataOnly="0" labelOnly="1" outline="0" axis="axisRow" fieldPosition="0"/>
    </format>
    <format dxfId="390">
      <pivotArea dataOnly="0" labelOnly="1" outline="0" axis="axisValues" fieldPosition="0"/>
    </format>
    <format dxfId="389">
      <pivotArea field="10" type="button" dataOnly="0" labelOnly="1" outline="0" axis="axisRow" fieldPosition="0"/>
    </format>
    <format dxfId="388">
      <pivotArea dataOnly="0" labelOnly="1" outline="0" axis="axisValues" fieldPosition="0"/>
    </format>
    <format dxfId="387">
      <pivotArea grandRow="1" outline="0" collapsedLevelsAreSubtotals="1" fieldPosition="0"/>
    </format>
    <format dxfId="386">
      <pivotArea grandRow="1" outline="0" collapsedLevelsAreSubtotals="1" fieldPosition="0"/>
    </format>
    <format dxfId="385">
      <pivotArea grandRow="1" outline="0" collapsedLevelsAreSubtotals="1" fieldPosition="0"/>
    </format>
    <format dxfId="384">
      <pivotArea grandRow="1" outline="0" collapsedLevelsAreSubtotals="1" fieldPosition="0"/>
    </format>
    <format dxfId="383">
      <pivotArea grandRow="1" outline="0" collapsedLevelsAreSubtotals="1" fieldPosition="0"/>
    </format>
    <format dxfId="382">
      <pivotArea field="10" type="button" dataOnly="0" labelOnly="1" outline="0" axis="axisRow" fieldPosition="0"/>
    </format>
    <format dxfId="381">
      <pivotArea dataOnly="0" labelOnly="1" outline="0" axis="axisValues" fieldPosition="0"/>
    </format>
    <format dxfId="380">
      <pivotArea grandRow="1" outline="0" collapsedLevelsAreSubtotals="1" fieldPosition="0"/>
    </format>
    <format dxfId="379">
      <pivotArea dataOnly="0" labelOnly="1" grandRow="1" outline="0" fieldPosition="0"/>
    </format>
    <format dxfId="378">
      <pivotArea dataOnly="0" labelOnly="1" outline="0" fieldPosition="0">
        <references count="1">
          <reference field="0" count="0"/>
        </references>
      </pivotArea>
    </format>
  </formats>
  <chartFormats count="2">
    <chartFormat chart="34"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546EBFD-7651-410E-857B-8B14EC012C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9" baseItem="0" numFmtId="3"/>
  </dataFields>
  <formats count="7">
    <format dxfId="413">
      <pivotArea dataOnly="0" outline="0" axis="axisValues" fieldPosition="0"/>
    </format>
    <format dxfId="412">
      <pivotArea dataOnly="0" labelOnly="1" outline="0" axis="axisValues" fieldPosition="0"/>
    </format>
    <format dxfId="411">
      <pivotArea type="all" dataOnly="0" outline="0" fieldPosition="0"/>
    </format>
    <format dxfId="410">
      <pivotArea outline="0" collapsedLevelsAreSubtotals="1" fieldPosition="0"/>
    </format>
    <format dxfId="409">
      <pivotArea dataOnly="0" labelOnly="1" outline="0" axis="axisValues" fieldPosition="0"/>
    </format>
    <format dxfId="408">
      <pivotArea dataOnly="0" outline="0" axis="axisValues" fieldPosition="0"/>
    </format>
    <format dxfId="40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0A03690-161A-435B-A2F1-3CDFC71AF68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BC6:BD16"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0" numFmtId="167"/>
  </dataFields>
  <formats count="30">
    <format dxfId="443">
      <pivotArea dataOnly="0" outline="0" axis="axisValues" fieldPosition="0"/>
    </format>
    <format dxfId="442">
      <pivotArea type="all" dataOnly="0" outline="0" fieldPosition="0"/>
    </format>
    <format dxfId="441">
      <pivotArea outline="0" collapsedLevelsAreSubtotals="1" fieldPosition="0"/>
    </format>
    <format dxfId="440">
      <pivotArea field="0" type="button" dataOnly="0" labelOnly="1" outline="0" axis="axisPage" fieldPosition="0"/>
    </format>
    <format dxfId="439">
      <pivotArea field="13" type="button" dataOnly="0" labelOnly="1" outline="0"/>
    </format>
    <format dxfId="438">
      <pivotArea field="2" type="button" dataOnly="0" labelOnly="1" outline="0"/>
    </format>
    <format dxfId="437">
      <pivotArea grandRow="1" outline="0" collapsedLevelsAreSubtotals="1" fieldPosition="0"/>
    </format>
    <format dxfId="436">
      <pivotArea dataOnly="0" labelOnly="1" grandRow="1" outline="0" fieldPosition="0"/>
    </format>
    <format dxfId="435">
      <pivotArea field="0" type="button" dataOnly="0" labelOnly="1" outline="0" axis="axisPage" fieldPosition="0"/>
    </format>
    <format dxfId="434">
      <pivotArea dataOnly="0" labelOnly="1" grandRow="1" outline="0" fieldPosition="0"/>
    </format>
    <format dxfId="433">
      <pivotArea field="2" type="button" dataOnly="0" labelOnly="1" outline="0"/>
    </format>
    <format dxfId="432">
      <pivotArea field="11" type="button" dataOnly="0" labelOnly="1" outline="0"/>
    </format>
    <format dxfId="431">
      <pivotArea field="9" type="button" dataOnly="0" labelOnly="1" outline="0"/>
    </format>
    <format dxfId="430">
      <pivotArea outline="0" fieldPosition="0">
        <references count="1">
          <reference field="4294967294" count="1">
            <x v="0"/>
          </reference>
        </references>
      </pivotArea>
    </format>
    <format dxfId="429">
      <pivotArea dataOnly="0" labelOnly="1" outline="0" fieldPosition="0">
        <references count="1">
          <reference field="0" count="0"/>
        </references>
      </pivotArea>
    </format>
    <format dxfId="428">
      <pivotArea field="9" type="button" dataOnly="0" labelOnly="1" outline="0"/>
    </format>
    <format dxfId="427">
      <pivotArea dataOnly="0" labelOnly="1" grandRow="1" outline="0" fieldPosition="0"/>
    </format>
    <format dxfId="426">
      <pivotArea field="10" type="button" dataOnly="0" labelOnly="1" outline="0" axis="axisRow" fieldPosition="0"/>
    </format>
    <format dxfId="425">
      <pivotArea dataOnly="0" labelOnly="1" outline="0" axis="axisValues" fieldPosition="0"/>
    </format>
    <format dxfId="424">
      <pivotArea field="10" type="button" dataOnly="0" labelOnly="1" outline="0" axis="axisRow" fieldPosition="0"/>
    </format>
    <format dxfId="423">
      <pivotArea dataOnly="0" labelOnly="1" outline="0" axis="axisValues" fieldPosition="0"/>
    </format>
    <format dxfId="422">
      <pivotArea grandRow="1" outline="0" collapsedLevelsAreSubtotals="1" fieldPosition="0"/>
    </format>
    <format dxfId="421">
      <pivotArea grandRow="1" outline="0" collapsedLevelsAreSubtotals="1" fieldPosition="0"/>
    </format>
    <format dxfId="420">
      <pivotArea grandRow="1" outline="0" collapsedLevelsAreSubtotals="1" fieldPosition="0"/>
    </format>
    <format dxfId="419">
      <pivotArea grandRow="1" outline="0" collapsedLevelsAreSubtotals="1" fieldPosition="0"/>
    </format>
    <format dxfId="418">
      <pivotArea grandRow="1" outline="0" collapsedLevelsAreSubtotals="1" fieldPosition="0"/>
    </format>
    <format dxfId="417">
      <pivotArea field="10" type="button" dataOnly="0" labelOnly="1" outline="0" axis="axisRow" fieldPosition="0"/>
    </format>
    <format dxfId="416">
      <pivotArea dataOnly="0" labelOnly="1" outline="0" axis="axisValues" fieldPosition="0"/>
    </format>
    <format dxfId="415">
      <pivotArea grandRow="1" outline="0" collapsedLevelsAreSubtotals="1" fieldPosition="0"/>
    </format>
    <format dxfId="414">
      <pivotArea dataOnly="0" labelOnly="1" grandRow="1" outline="0" fieldPosition="0"/>
    </format>
  </formats>
  <chartFormats count="5">
    <chartFormat chart="25" format="0" series="1">
      <pivotArea type="data" outline="0" fieldPosition="0">
        <references count="1">
          <reference field="4294967294" count="1" selected="0">
            <x v="0"/>
          </reference>
        </references>
      </pivotArea>
    </chartFormat>
    <chartFormat chart="27" format="1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10" count="1" selected="0">
            <x v="6"/>
          </reference>
        </references>
      </pivotArea>
    </chartFormat>
    <chartFormat chart="3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6C73639-8A06-4871-842B-25087342D8D1}"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2">
  <location ref="DA6:DB12"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3" baseItem="0" numFmtId="167"/>
  </dataFields>
  <formats count="37">
    <format dxfId="480">
      <pivotArea dataOnly="0" outline="0" axis="axisValues" fieldPosition="0"/>
    </format>
    <format dxfId="479">
      <pivotArea type="all" dataOnly="0" outline="0" fieldPosition="0"/>
    </format>
    <format dxfId="478">
      <pivotArea outline="0" collapsedLevelsAreSubtotals="1" fieldPosition="0"/>
    </format>
    <format dxfId="477">
      <pivotArea field="0" type="button" dataOnly="0" labelOnly="1" outline="0" axis="axisPage" fieldPosition="0"/>
    </format>
    <format dxfId="476">
      <pivotArea field="13" type="button" dataOnly="0" labelOnly="1" outline="0"/>
    </format>
    <format dxfId="475">
      <pivotArea field="2" type="button" dataOnly="0" labelOnly="1" outline="0"/>
    </format>
    <format dxfId="474">
      <pivotArea grandRow="1" outline="0" collapsedLevelsAreSubtotals="1" fieldPosition="0"/>
    </format>
    <format dxfId="473">
      <pivotArea dataOnly="0" labelOnly="1" grandRow="1" outline="0" fieldPosition="0"/>
    </format>
    <format dxfId="472">
      <pivotArea field="0" type="button" dataOnly="0" labelOnly="1" outline="0" axis="axisPage" fieldPosition="0"/>
    </format>
    <format dxfId="471">
      <pivotArea dataOnly="0" labelOnly="1" grandRow="1" outline="0" fieldPosition="0"/>
    </format>
    <format dxfId="470">
      <pivotArea field="2" type="button" dataOnly="0" labelOnly="1" outline="0"/>
    </format>
    <format dxfId="469">
      <pivotArea field="11" type="button" dataOnly="0" labelOnly="1" outline="0"/>
    </format>
    <format dxfId="468">
      <pivotArea field="9" type="button" dataOnly="0" labelOnly="1" outline="0"/>
    </format>
    <format dxfId="467">
      <pivotArea field="9" type="button" dataOnly="0" labelOnly="1" outline="0"/>
    </format>
    <format dxfId="466">
      <pivotArea dataOnly="0" labelOnly="1" grandRow="1" outline="0" fieldPosition="0"/>
    </format>
    <format dxfId="465">
      <pivotArea field="10" type="button" dataOnly="0" labelOnly="1" outline="0"/>
    </format>
    <format dxfId="464">
      <pivotArea dataOnly="0" labelOnly="1" outline="0" axis="axisValues" fieldPosition="0"/>
    </format>
    <format dxfId="463">
      <pivotArea field="10" type="button" dataOnly="0" labelOnly="1" outline="0"/>
    </format>
    <format dxfId="462">
      <pivotArea dataOnly="0" labelOnly="1" outline="0" axis="axisValues" fieldPosition="0"/>
    </format>
    <format dxfId="461">
      <pivotArea dataOnly="0" labelOnly="1" grandRow="1" outline="0" fieldPosition="0"/>
    </format>
    <format dxfId="460">
      <pivotArea grandRow="1" outline="0" collapsedLevelsAreSubtotals="1" fieldPosition="0"/>
    </format>
    <format dxfId="459">
      <pivotArea grandRow="1" outline="0" collapsedLevelsAreSubtotals="1" fieldPosition="0"/>
    </format>
    <format dxfId="458">
      <pivotArea grandRow="1" outline="0" collapsedLevelsAreSubtotals="1" fieldPosition="0"/>
    </format>
    <format dxfId="457">
      <pivotArea grandRow="1" outline="0" collapsedLevelsAreSubtotals="1" fieldPosition="0"/>
    </format>
    <format dxfId="456">
      <pivotArea grandRow="1" outline="0" collapsedLevelsAreSubtotals="1" fieldPosition="0"/>
    </format>
    <format dxfId="455">
      <pivotArea grandRow="1" outline="0" collapsedLevelsAreSubtotals="1" fieldPosition="0"/>
    </format>
    <format dxfId="454">
      <pivotArea field="2" type="button" dataOnly="0" labelOnly="1" outline="0"/>
    </format>
    <format dxfId="453">
      <pivotArea field="2" type="button" dataOnly="0" labelOnly="1" outline="0"/>
    </format>
    <format dxfId="452">
      <pivotArea field="2" type="button" dataOnly="0" labelOnly="1" outline="0"/>
    </format>
    <format dxfId="451">
      <pivotArea field="13" type="button" dataOnly="0" labelOnly="1" outline="0"/>
    </format>
    <format dxfId="450">
      <pivotArea dataOnly="0" labelOnly="1" outline="0" axis="axisValues" fieldPosition="0"/>
    </format>
    <format dxfId="449">
      <pivotArea field="13" type="button" dataOnly="0" labelOnly="1" outline="0"/>
    </format>
    <format dxfId="448">
      <pivotArea dataOnly="0" labelOnly="1" outline="0" axis="axisValues" fieldPosition="0"/>
    </format>
    <format dxfId="447">
      <pivotArea field="3" type="button" dataOnly="0" labelOnly="1" outline="0" axis="axisRow" fieldPosition="0"/>
    </format>
    <format dxfId="446">
      <pivotArea outline="0" fieldPosition="0">
        <references count="1">
          <reference field="4294967294" count="1">
            <x v="0"/>
          </reference>
        </references>
      </pivotArea>
    </format>
    <format dxfId="445">
      <pivotArea collapsedLevelsAreSubtotals="1" fieldPosition="0">
        <references count="1">
          <reference field="3" count="1">
            <x v="5"/>
          </reference>
        </references>
      </pivotArea>
    </format>
    <format dxfId="444">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EA7187F-2346-4911-909D-70FDBF9B9909}" name="Enrolled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L4:AM17"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23">
    <format dxfId="503">
      <pivotArea dataOnly="0" outline="0" axis="axisValues" fieldPosition="0"/>
    </format>
    <format dxfId="502">
      <pivotArea dataOnly="0" labelOnly="1" outline="0" axis="axisValues" fieldPosition="0"/>
    </format>
    <format dxfId="501">
      <pivotArea type="all" dataOnly="0" outline="0" fieldPosition="0"/>
    </format>
    <format dxfId="500">
      <pivotArea outline="0" collapsedLevelsAreSubtotals="1" fieldPosition="0"/>
    </format>
    <format dxfId="499">
      <pivotArea dataOnly="0" labelOnly="1" outline="0" axis="axisValues" fieldPosition="0"/>
    </format>
    <format dxfId="498">
      <pivotArea field="0" type="button" dataOnly="0" labelOnly="1" outline="0"/>
    </format>
    <format dxfId="497">
      <pivotArea field="13" type="button" dataOnly="0" labelOnly="1" outline="0"/>
    </format>
    <format dxfId="496">
      <pivotArea field="2" type="button" dataOnly="0" labelOnly="1" outline="0" axis="axisRow" fieldPosition="0"/>
    </format>
    <format dxfId="495">
      <pivotArea grandRow="1" outline="0" collapsedLevelsAreSubtotals="1" fieldPosition="0"/>
    </format>
    <format dxfId="494">
      <pivotArea dataOnly="0" labelOnly="1" grandRow="1" outline="0" fieldPosition="0"/>
    </format>
    <format dxfId="493">
      <pivotArea field="0" type="button" dataOnly="0" labelOnly="1" outline="0"/>
    </format>
    <format dxfId="492">
      <pivotArea dataOnly="0" labelOnly="1" outline="0" axis="axisValues" fieldPosition="0"/>
    </format>
    <format dxfId="491">
      <pivotArea grandRow="1" outline="0" collapsedLevelsAreSubtotals="1" fieldPosition="0"/>
    </format>
    <format dxfId="490">
      <pivotArea dataOnly="0" labelOnly="1" grandRow="1" outline="0" fieldPosition="0"/>
    </format>
    <format dxfId="489">
      <pivotArea field="2" type="button" dataOnly="0" labelOnly="1" outline="0" axis="axisRow" fieldPosition="0"/>
    </format>
    <format dxfId="488">
      <pivotArea field="2" type="button" dataOnly="0" labelOnly="1" outline="0" axis="axisRow" fieldPosition="0"/>
    </format>
    <format dxfId="487">
      <pivotArea dataOnly="0" labelOnly="1" outline="0" axis="axisValues" fieldPosition="0"/>
    </format>
    <format dxfId="486">
      <pivotArea grandRow="1" outline="0" collapsedLevelsAreSubtotals="1" fieldPosition="0"/>
    </format>
    <format dxfId="485">
      <pivotArea dataOnly="0" labelOnly="1" grandRow="1" outline="0" fieldPosition="0"/>
    </format>
    <format dxfId="484">
      <pivotArea field="2" type="button" dataOnly="0" labelOnly="1" outline="0" axis="axisRow" fieldPosition="0"/>
    </format>
    <format dxfId="483">
      <pivotArea dataOnly="0" labelOnly="1" outline="0" axis="axisValues" fieldPosition="0"/>
    </format>
    <format dxfId="482">
      <pivotArea grandRow="1" outline="0" collapsedLevelsAreSubtotals="1" fieldPosition="0"/>
    </format>
    <format dxfId="481">
      <pivotArea dataOnly="0" labelOnly="1" grandRow="1" outline="0" fieldPosition="0"/>
    </format>
  </formats>
  <chartFormats count="2">
    <chartFormat chart="21" format="3"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4B56B2F-B419-481D-AB1D-A7BD770E01B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BL6:BM16"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dataFields>
  <formats count="29">
    <format dxfId="532">
      <pivotArea dataOnly="0" outline="0" axis="axisValues" fieldPosition="0"/>
    </format>
    <format dxfId="531">
      <pivotArea type="all" dataOnly="0" outline="0" fieldPosition="0"/>
    </format>
    <format dxfId="530">
      <pivotArea outline="0" collapsedLevelsAreSubtotals="1" fieldPosition="0"/>
    </format>
    <format dxfId="529">
      <pivotArea field="0" type="button" dataOnly="0" labelOnly="1" outline="0" axis="axisPage" fieldPosition="0"/>
    </format>
    <format dxfId="528">
      <pivotArea field="13" type="button" dataOnly="0" labelOnly="1" outline="0"/>
    </format>
    <format dxfId="527">
      <pivotArea field="2" type="button" dataOnly="0" labelOnly="1" outline="0"/>
    </format>
    <format dxfId="526">
      <pivotArea grandRow="1" outline="0" collapsedLevelsAreSubtotals="1" fieldPosition="0"/>
    </format>
    <format dxfId="525">
      <pivotArea dataOnly="0" labelOnly="1" grandRow="1" outline="0" fieldPosition="0"/>
    </format>
    <format dxfId="524">
      <pivotArea field="0" type="button" dataOnly="0" labelOnly="1" outline="0" axis="axisPage" fieldPosition="0"/>
    </format>
    <format dxfId="523">
      <pivotArea dataOnly="0" labelOnly="1" grandRow="1" outline="0" fieldPosition="0"/>
    </format>
    <format dxfId="522">
      <pivotArea field="2" type="button" dataOnly="0" labelOnly="1" outline="0"/>
    </format>
    <format dxfId="521">
      <pivotArea field="11" type="button" dataOnly="0" labelOnly="1" outline="0"/>
    </format>
    <format dxfId="520">
      <pivotArea field="9" type="button" dataOnly="0" labelOnly="1" outline="0"/>
    </format>
    <format dxfId="519">
      <pivotArea field="9" type="button" dataOnly="0" labelOnly="1" outline="0"/>
    </format>
    <format dxfId="518">
      <pivotArea dataOnly="0" labelOnly="1" grandRow="1" outline="0" fieldPosition="0"/>
    </format>
    <format dxfId="517">
      <pivotArea field="10" type="button" dataOnly="0" labelOnly="1" outline="0" axis="axisRow" fieldPosition="0"/>
    </format>
    <format dxfId="516">
      <pivotArea dataOnly="0" labelOnly="1" outline="0" axis="axisValues" fieldPosition="0"/>
    </format>
    <format dxfId="515">
      <pivotArea field="10" type="button" dataOnly="0" labelOnly="1" outline="0" axis="axisRow" fieldPosition="0"/>
    </format>
    <format dxfId="514">
      <pivotArea dataOnly="0" labelOnly="1" outline="0" axis="axisValues" fieldPosition="0"/>
    </format>
    <format dxfId="513">
      <pivotArea grandRow="1" outline="0" collapsedLevelsAreSubtotals="1" fieldPosition="0"/>
    </format>
    <format dxfId="512">
      <pivotArea grandRow="1" outline="0" collapsedLevelsAreSubtotals="1" fieldPosition="0"/>
    </format>
    <format dxfId="511">
      <pivotArea grandRow="1" outline="0" collapsedLevelsAreSubtotals="1" fieldPosition="0"/>
    </format>
    <format dxfId="510">
      <pivotArea grandRow="1" outline="0" collapsedLevelsAreSubtotals="1" fieldPosition="0"/>
    </format>
    <format dxfId="509">
      <pivotArea grandRow="1" outline="0" collapsedLevelsAreSubtotals="1" fieldPosition="0"/>
    </format>
    <format dxfId="508">
      <pivotArea field="10" type="button" dataOnly="0" labelOnly="1" outline="0" axis="axisRow" fieldPosition="0"/>
    </format>
    <format dxfId="507">
      <pivotArea dataOnly="0" labelOnly="1" outline="0" axis="axisValues" fieldPosition="0"/>
    </format>
    <format dxfId="506">
      <pivotArea grandRow="1" outline="0" collapsedLevelsAreSubtotals="1" fieldPosition="0"/>
    </format>
    <format dxfId="505">
      <pivotArea dataOnly="0" labelOnly="1" grandRow="1" outline="0" fieldPosition="0"/>
    </format>
    <format dxfId="504">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9FC001-6E9B-4961-8393-BC507DBBA5B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C4:AD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20">
    <format dxfId="43">
      <pivotArea dataOnly="0" outline="0" axis="axisValues"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field="0" type="button" dataOnly="0" labelOnly="1" outline="0" axis="axisRow" fieldPosition="0"/>
    </format>
    <format dxfId="37">
      <pivotArea field="13" type="button" dataOnly="0" labelOnly="1" outline="0"/>
    </format>
    <format dxfId="36">
      <pivotArea field="2" type="button" dataOnly="0" labelOnly="1" outline="0"/>
    </format>
    <format dxfId="35">
      <pivotArea grandRow="1" outline="0" collapsedLevelsAreSubtotals="1" fieldPosition="0"/>
    </format>
    <format dxfId="34">
      <pivotArea dataOnly="0" labelOnly="1" grandRow="1" outline="0" fieldPosition="0"/>
    </format>
    <format dxfId="33">
      <pivotArea field="0" type="button" dataOnly="0" labelOnly="1" outline="0" axis="axisRow" fieldPosition="0"/>
    </format>
    <format dxfId="32">
      <pivotArea dataOnly="0" labelOnly="1" outline="0" axis="axisValues" fieldPosition="0"/>
    </format>
    <format dxfId="31">
      <pivotArea field="0" type="button" dataOnly="0" labelOnly="1" outline="0" axis="axisRow" fieldPosition="0"/>
    </format>
    <format dxfId="30">
      <pivotArea dataOnly="0" labelOnly="1" outline="0" axis="axisValues" fieldPosition="0"/>
    </format>
    <format dxfId="29">
      <pivotArea grandRow="1" outline="0" collapsedLevelsAreSubtotals="1" fieldPosition="0"/>
    </format>
    <format dxfId="28">
      <pivotArea dataOnly="0" labelOnly="1" grandRow="1" outline="0" fieldPosition="0"/>
    </format>
    <format dxfId="27">
      <pivotArea grandRow="1" outline="0" collapsedLevelsAreSubtotals="1" fieldPosition="0"/>
    </format>
    <format dxfId="26">
      <pivotArea dataOnly="0" labelOnly="1" grandRow="1" outline="0" fieldPosition="0"/>
    </format>
    <format dxfId="25">
      <pivotArea field="0" type="button" dataOnly="0" labelOnly="1" outline="0" axis="axisRow" fieldPosition="0"/>
    </format>
    <format dxfId="24">
      <pivotArea dataOnly="0" labelOnly="1" outline="0" axis="axisValues" fieldPosition="0"/>
    </format>
  </formats>
  <chartFormats count="12">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0" count="1" selected="0">
            <x v="0"/>
          </reference>
        </references>
      </pivotArea>
    </chartFormat>
    <chartFormat chart="16" format="14">
      <pivotArea type="data" outline="0" fieldPosition="0">
        <references count="2">
          <reference field="4294967294" count="1" selected="0">
            <x v="0"/>
          </reference>
          <reference field="0" count="1" selected="0">
            <x v="1"/>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0" count="1" selected="0">
            <x v="0"/>
          </reference>
        </references>
      </pivotArea>
    </chartFormat>
    <chartFormat chart="17" format="14">
      <pivotArea type="data" outline="0" fieldPosition="0">
        <references count="2">
          <reference field="4294967294" count="1" selected="0">
            <x v="0"/>
          </reference>
          <reference field="0" count="1" selected="0">
            <x v="1"/>
          </reference>
        </references>
      </pivotArea>
    </chartFormat>
    <chartFormat chart="32" format="21" series="1">
      <pivotArea type="data" outline="0" fieldPosition="0">
        <references count="1">
          <reference field="4294967294" count="1" selected="0">
            <x v="0"/>
          </reference>
        </references>
      </pivotArea>
    </chartFormat>
    <chartFormat chart="33" format="21" series="1">
      <pivotArea type="data" outline="0" fieldPosition="0">
        <references count="1">
          <reference field="4294967294" count="1" selected="0">
            <x v="0"/>
          </reference>
        </references>
      </pivotArea>
    </chartFormat>
    <chartFormat chart="32" format="22">
      <pivotArea type="data" outline="0" fieldPosition="0">
        <references count="2">
          <reference field="4294967294" count="1" selected="0">
            <x v="0"/>
          </reference>
          <reference field="0" count="1" selected="0">
            <x v="0"/>
          </reference>
        </references>
      </pivotArea>
    </chartFormat>
    <chartFormat chart="32" format="23">
      <pivotArea type="data" outline="0" fieldPosition="0">
        <references count="2">
          <reference field="4294967294" count="1" selected="0">
            <x v="0"/>
          </reference>
          <reference field="0" count="1" selected="0">
            <x v="1"/>
          </reference>
        </references>
      </pivotArea>
    </chartFormat>
    <chartFormat chart="33" format="22">
      <pivotArea type="data" outline="0" fieldPosition="0">
        <references count="2">
          <reference field="4294967294" count="1" selected="0">
            <x v="0"/>
          </reference>
          <reference field="0" count="1" selected="0">
            <x v="0"/>
          </reference>
        </references>
      </pivotArea>
    </chartFormat>
    <chartFormat chart="33" format="2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A277911-ABA4-4C10-997F-2F1A14EA4480}" name="Earning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U4:V17"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2" baseItem="11" numFmtId="167"/>
  </dataFields>
  <formats count="13">
    <format dxfId="545">
      <pivotArea dataOnly="0" outline="0" axis="axisValues" fieldPosition="0"/>
    </format>
    <format dxfId="544">
      <pivotArea dataOnly="0" labelOnly="1" outline="0" axis="axisValues" fieldPosition="0"/>
    </format>
    <format dxfId="543">
      <pivotArea type="all" dataOnly="0" outline="0" fieldPosition="0"/>
    </format>
    <format dxfId="542">
      <pivotArea outline="0" collapsedLevelsAreSubtotals="1" fieldPosition="0"/>
    </format>
    <format dxfId="541">
      <pivotArea dataOnly="0" labelOnly="1" outline="0" axis="axisValues" fieldPosition="0"/>
    </format>
    <format dxfId="540">
      <pivotArea field="0" type="button" dataOnly="0" labelOnly="1" outline="0"/>
    </format>
    <format dxfId="539">
      <pivotArea field="13" type="button" dataOnly="0" labelOnly="1" outline="0"/>
    </format>
    <format dxfId="538">
      <pivotArea field="2" type="button" dataOnly="0" labelOnly="1" outline="0" axis="axisRow" fieldPosition="0"/>
    </format>
    <format dxfId="537">
      <pivotArea outline="0" fieldPosition="0">
        <references count="1">
          <reference field="4294967294" count="1">
            <x v="0"/>
          </reference>
        </references>
      </pivotArea>
    </format>
    <format dxfId="536">
      <pivotArea grandRow="1" outline="0" collapsedLevelsAreSubtotals="1" fieldPosition="0"/>
    </format>
    <format dxfId="535">
      <pivotArea dataOnly="0" labelOnly="1" grandRow="1" outline="0" fieldPosition="0"/>
    </format>
    <format dxfId="534">
      <pivotArea field="2" type="button" dataOnly="0" labelOnly="1" outline="0" axis="axisRow" fieldPosition="0"/>
    </format>
    <format dxfId="533">
      <pivotArea dataOnly="0" labelOnly="1" outline="0" axis="axisValues" fieldPosition="0"/>
    </format>
  </formats>
  <chartFormats count="5">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36E16BE-1034-40FB-8190-8C3C9F70B5D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21"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12">
    <format dxfId="557">
      <pivotArea dataOnly="0" outline="0" axis="axisValues" fieldPosition="0"/>
    </format>
    <format dxfId="556">
      <pivotArea dataOnly="0" labelOnly="1" outline="0" axis="axisValues" fieldPosition="0"/>
    </format>
    <format dxfId="555">
      <pivotArea type="all" dataOnly="0" outline="0" fieldPosition="0"/>
    </format>
    <format dxfId="554">
      <pivotArea outline="0" collapsedLevelsAreSubtotals="1" fieldPosition="0"/>
    </format>
    <format dxfId="553">
      <pivotArea dataOnly="0" labelOnly="1" outline="0" axis="axisValues" fieldPosition="0"/>
    </format>
    <format dxfId="552">
      <pivotArea field="0" type="button" dataOnly="0" labelOnly="1" outline="0"/>
    </format>
    <format dxfId="551">
      <pivotArea field="13" type="button" dataOnly="0" labelOnly="1" outline="0" axis="axisRow" fieldPosition="0"/>
    </format>
    <format dxfId="550">
      <pivotArea outline="0" fieldPosition="0">
        <references count="1">
          <reference field="4294967294" count="1">
            <x v="0"/>
          </reference>
        </references>
      </pivotArea>
    </format>
    <format dxfId="549">
      <pivotArea grandRow="1" outline="0" collapsedLevelsAreSubtotals="1" fieldPosition="0"/>
    </format>
    <format dxfId="548">
      <pivotArea dataOnly="0" labelOnly="1" grandRow="1" outline="0" fieldPosition="0"/>
    </format>
    <format dxfId="547">
      <pivotArea field="13" type="button" dataOnly="0" labelOnly="1" outline="0" axis="axisRow" fieldPosition="0"/>
    </format>
    <format dxfId="5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F572F4B-0F7A-4B23-8D34-BEE37CEC516D}" name="Adv_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5">
  <location ref="DW6:EC19" firstHeaderRow="1" firstDataRow="2" firstDataCol="1"/>
  <pivotFields count="14">
    <pivotField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numFmtId="167"/>
  </dataFields>
  <formats count="37">
    <format dxfId="594">
      <pivotArea dataOnly="0" outline="0" axis="axisValues" fieldPosition="0"/>
    </format>
    <format dxfId="593">
      <pivotArea type="all" dataOnly="0" outline="0" fieldPosition="0"/>
    </format>
    <format dxfId="592">
      <pivotArea outline="0" collapsedLevelsAreSubtotals="1" fieldPosition="0"/>
    </format>
    <format dxfId="591">
      <pivotArea field="0" type="button" dataOnly="0" labelOnly="1" outline="0"/>
    </format>
    <format dxfId="590">
      <pivotArea field="13" type="button" dataOnly="0" labelOnly="1" outline="0"/>
    </format>
    <format dxfId="589">
      <pivotArea grandRow="1" outline="0" collapsedLevelsAreSubtotals="1" fieldPosition="0"/>
    </format>
    <format dxfId="588">
      <pivotArea dataOnly="0" labelOnly="1" grandRow="1" outline="0" fieldPosition="0"/>
    </format>
    <format dxfId="587">
      <pivotArea field="0" type="button" dataOnly="0" labelOnly="1" outline="0"/>
    </format>
    <format dxfId="586">
      <pivotArea dataOnly="0" labelOnly="1" grandRow="1" outline="0" fieldPosition="0"/>
    </format>
    <format dxfId="585">
      <pivotArea field="11" type="button" dataOnly="0" labelOnly="1" outline="0"/>
    </format>
    <format dxfId="584">
      <pivotArea field="9" type="button" dataOnly="0" labelOnly="1" outline="0"/>
    </format>
    <format dxfId="583">
      <pivotArea field="9" type="button" dataOnly="0" labelOnly="1" outline="0"/>
    </format>
    <format dxfId="582">
      <pivotArea dataOnly="0" labelOnly="1" grandRow="1" outline="0" fieldPosition="0"/>
    </format>
    <format dxfId="581">
      <pivotArea field="10" type="button" dataOnly="0" labelOnly="1" outline="0"/>
    </format>
    <format dxfId="580">
      <pivotArea dataOnly="0" labelOnly="1" outline="0" axis="axisValues" fieldPosition="0"/>
    </format>
    <format dxfId="579">
      <pivotArea field="10" type="button" dataOnly="0" labelOnly="1" outline="0"/>
    </format>
    <format dxfId="578">
      <pivotArea dataOnly="0" labelOnly="1" outline="0" axis="axisValues" fieldPosition="0"/>
    </format>
    <format dxfId="577">
      <pivotArea dataOnly="0" labelOnly="1" grandRow="1" outline="0" fieldPosition="0"/>
    </format>
    <format dxfId="576">
      <pivotArea grandRow="1" outline="0" collapsedLevelsAreSubtotals="1" fieldPosition="0"/>
    </format>
    <format dxfId="575">
      <pivotArea grandRow="1" outline="0" collapsedLevelsAreSubtotals="1" fieldPosition="0"/>
    </format>
    <format dxfId="574">
      <pivotArea grandRow="1" outline="0" collapsedLevelsAreSubtotals="1" fieldPosition="0"/>
    </format>
    <format dxfId="573">
      <pivotArea grandRow="1" outline="0" collapsedLevelsAreSubtotals="1" fieldPosition="0"/>
    </format>
    <format dxfId="572">
      <pivotArea grandRow="1" outline="0" collapsedLevelsAreSubtotals="1" fieldPosition="0"/>
    </format>
    <format dxfId="571">
      <pivotArea grandRow="1" outline="0" collapsedLevelsAreSubtotals="1" fieldPosition="0"/>
    </format>
    <format dxfId="570">
      <pivotArea field="13" type="button" dataOnly="0" labelOnly="1" outline="0"/>
    </format>
    <format dxfId="569">
      <pivotArea dataOnly="0" labelOnly="1" outline="0" axis="axisValues" fieldPosition="0"/>
    </format>
    <format dxfId="568">
      <pivotArea field="13" type="button" dataOnly="0" labelOnly="1" outline="0"/>
    </format>
    <format dxfId="567">
      <pivotArea dataOnly="0" labelOnly="1" outline="0" axis="axisValues" fieldPosition="0"/>
    </format>
    <format dxfId="566">
      <pivotArea field="3" type="button" dataOnly="0" labelOnly="1" outline="0"/>
    </format>
    <format dxfId="565">
      <pivotArea outline="0" collapsedLevelsAreSubtotals="1" fieldPosition="0"/>
    </format>
    <format dxfId="564">
      <pivotArea type="origin" dataOnly="0" labelOnly="1" outline="0" fieldPosition="0"/>
    </format>
    <format dxfId="563">
      <pivotArea field="4" type="button" dataOnly="0" labelOnly="1" outline="0" axis="axisCol" fieldPosition="0"/>
    </format>
    <format dxfId="562">
      <pivotArea type="topRight" dataOnly="0" labelOnly="1" outline="0" fieldPosition="0"/>
    </format>
    <format dxfId="561">
      <pivotArea field="2" type="button" dataOnly="0" labelOnly="1" outline="0" axis="axisRow" fieldPosition="0"/>
    </format>
    <format dxfId="560">
      <pivotArea dataOnly="0" labelOnly="1" fieldPosition="0">
        <references count="1">
          <reference field="4" count="0"/>
        </references>
      </pivotArea>
    </format>
    <format dxfId="559">
      <pivotArea dataOnly="0" labelOnly="1" grandCol="1" outline="0" fieldPosition="0"/>
    </format>
    <format dxfId="558">
      <pivotArea outline="0" collapsedLevelsAreSubtotals="1" fieldPosition="0"/>
    </format>
  </formats>
  <chartFormats count="10">
    <chartFormat chart="65" format="10" series="1">
      <pivotArea type="data" outline="0" fieldPosition="0">
        <references count="2">
          <reference field="4294967294" count="1" selected="0">
            <x v="0"/>
          </reference>
          <reference field="4" count="1" selected="0">
            <x v="0"/>
          </reference>
        </references>
      </pivotArea>
    </chartFormat>
    <chartFormat chart="65" format="11" series="1">
      <pivotArea type="data" outline="0" fieldPosition="0">
        <references count="2">
          <reference field="4294967294" count="1" selected="0">
            <x v="0"/>
          </reference>
          <reference field="4" count="1" selected="0">
            <x v="1"/>
          </reference>
        </references>
      </pivotArea>
    </chartFormat>
    <chartFormat chart="65" format="12" series="1">
      <pivotArea type="data" outline="0" fieldPosition="0">
        <references count="2">
          <reference field="4294967294" count="1" selected="0">
            <x v="0"/>
          </reference>
          <reference field="4" count="1" selected="0">
            <x v="2"/>
          </reference>
        </references>
      </pivotArea>
    </chartFormat>
    <chartFormat chart="65" format="13" series="1">
      <pivotArea type="data" outline="0" fieldPosition="0">
        <references count="2">
          <reference field="4294967294" count="1" selected="0">
            <x v="0"/>
          </reference>
          <reference field="4" count="1" selected="0">
            <x v="3"/>
          </reference>
        </references>
      </pivotArea>
    </chartFormat>
    <chartFormat chart="65" format="14" series="1">
      <pivotArea type="data" outline="0" fieldPosition="0">
        <references count="2">
          <reference field="4294967294" count="1" selected="0">
            <x v="0"/>
          </reference>
          <reference field="4" count="1" selected="0">
            <x v="4"/>
          </reference>
        </references>
      </pivotArea>
    </chartFormat>
    <chartFormat chart="72" format="25" series="1">
      <pivotArea type="data" outline="0" fieldPosition="0">
        <references count="2">
          <reference field="4294967294" count="1" selected="0">
            <x v="0"/>
          </reference>
          <reference field="4" count="1" selected="0">
            <x v="0"/>
          </reference>
        </references>
      </pivotArea>
    </chartFormat>
    <chartFormat chart="72" format="26" series="1">
      <pivotArea type="data" outline="0" fieldPosition="0">
        <references count="2">
          <reference field="4294967294" count="1" selected="0">
            <x v="0"/>
          </reference>
          <reference field="4" count="1" selected="0">
            <x v="1"/>
          </reference>
        </references>
      </pivotArea>
    </chartFormat>
    <chartFormat chart="72" format="27" series="1">
      <pivotArea type="data" outline="0" fieldPosition="0">
        <references count="2">
          <reference field="4294967294" count="1" selected="0">
            <x v="0"/>
          </reference>
          <reference field="4" count="1" selected="0">
            <x v="2"/>
          </reference>
        </references>
      </pivotArea>
    </chartFormat>
    <chartFormat chart="72" format="28" series="1">
      <pivotArea type="data" outline="0" fieldPosition="0">
        <references count="2">
          <reference field="4294967294" count="1" selected="0">
            <x v="0"/>
          </reference>
          <reference field="4" count="1" selected="0">
            <x v="3"/>
          </reference>
        </references>
      </pivotArea>
    </chartFormat>
    <chartFormat chart="72" format="29"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F9FE67C-672A-4D1C-8D35-FA1AD8A5D6AB}" name="PivotTable2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6">
  <location ref="CL6:CM10"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0"/>
        <item x="1"/>
        <item x="3"/>
        <item x="2"/>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4">
    <i>
      <x/>
    </i>
    <i>
      <x v="1"/>
    </i>
    <i>
      <x v="2"/>
    </i>
    <i>
      <x v="3"/>
    </i>
  </rowItems>
  <colItems count="1">
    <i/>
  </colItems>
  <pageFields count="1">
    <pageField fld="0" hier="-1"/>
  </pageFields>
  <dataFields count="1">
    <dataField name="Sum of Paid Fees" fld="6" baseField="12" baseItem="0" numFmtId="167"/>
  </dataFields>
  <formats count="33">
    <format dxfId="627">
      <pivotArea dataOnly="0" outline="0" axis="axisValues" fieldPosition="0"/>
    </format>
    <format dxfId="626">
      <pivotArea type="all" dataOnly="0" outline="0" fieldPosition="0"/>
    </format>
    <format dxfId="625">
      <pivotArea outline="0" collapsedLevelsAreSubtotals="1" fieldPosition="0"/>
    </format>
    <format dxfId="624">
      <pivotArea field="0" type="button" dataOnly="0" labelOnly="1" outline="0" axis="axisPage" fieldPosition="0"/>
    </format>
    <format dxfId="623">
      <pivotArea field="13" type="button" dataOnly="0" labelOnly="1" outline="0"/>
    </format>
    <format dxfId="622">
      <pivotArea field="2" type="button" dataOnly="0" labelOnly="1" outline="0"/>
    </format>
    <format dxfId="621">
      <pivotArea grandRow="1" outline="0" collapsedLevelsAreSubtotals="1" fieldPosition="0"/>
    </format>
    <format dxfId="620">
      <pivotArea dataOnly="0" labelOnly="1" grandRow="1" outline="0" fieldPosition="0"/>
    </format>
    <format dxfId="619">
      <pivotArea field="0" type="button" dataOnly="0" labelOnly="1" outline="0" axis="axisPage" fieldPosition="0"/>
    </format>
    <format dxfId="618">
      <pivotArea dataOnly="0" labelOnly="1" grandRow="1" outline="0" fieldPosition="0"/>
    </format>
    <format dxfId="617">
      <pivotArea field="2" type="button" dataOnly="0" labelOnly="1" outline="0"/>
    </format>
    <format dxfId="616">
      <pivotArea field="11" type="button" dataOnly="0" labelOnly="1" outline="0"/>
    </format>
    <format dxfId="615">
      <pivotArea field="9" type="button" dataOnly="0" labelOnly="1" outline="0"/>
    </format>
    <format dxfId="614">
      <pivotArea dataOnly="0" labelOnly="1" outline="0" fieldPosition="0">
        <references count="1">
          <reference field="0" count="0"/>
        </references>
      </pivotArea>
    </format>
    <format dxfId="613">
      <pivotArea field="9" type="button" dataOnly="0" labelOnly="1" outline="0"/>
    </format>
    <format dxfId="612">
      <pivotArea dataOnly="0" labelOnly="1" grandRow="1" outline="0" fieldPosition="0"/>
    </format>
    <format dxfId="611">
      <pivotArea field="10" type="button" dataOnly="0" labelOnly="1" outline="0"/>
    </format>
    <format dxfId="610">
      <pivotArea dataOnly="0" labelOnly="1" outline="0" axis="axisValues" fieldPosition="0"/>
    </format>
    <format dxfId="609">
      <pivotArea field="10" type="button" dataOnly="0" labelOnly="1" outline="0"/>
    </format>
    <format dxfId="608">
      <pivotArea dataOnly="0" labelOnly="1" outline="0" axis="axisValues" fieldPosition="0"/>
    </format>
    <format dxfId="607">
      <pivotArea dataOnly="0" labelOnly="1" grandRow="1" outline="0" fieldPosition="0"/>
    </format>
    <format dxfId="606">
      <pivotArea grandRow="1" outline="0" collapsedLevelsAreSubtotals="1" fieldPosition="0"/>
    </format>
    <format dxfId="605">
      <pivotArea grandRow="1" outline="0" collapsedLevelsAreSubtotals="1" fieldPosition="0"/>
    </format>
    <format dxfId="604">
      <pivotArea grandRow="1" outline="0" collapsedLevelsAreSubtotals="1" fieldPosition="0"/>
    </format>
    <format dxfId="603">
      <pivotArea grandRow="1" outline="0" collapsedLevelsAreSubtotals="1" fieldPosition="0"/>
    </format>
    <format dxfId="602">
      <pivotArea grandRow="1" outline="0" collapsedLevelsAreSubtotals="1" fieldPosition="0"/>
    </format>
    <format dxfId="601">
      <pivotArea field="12" type="button" dataOnly="0" labelOnly="1" outline="0" axis="axisRow" fieldPosition="0"/>
    </format>
    <format dxfId="600">
      <pivotArea dataOnly="0" labelOnly="1" outline="0" axis="axisValues" fieldPosition="0"/>
    </format>
    <format dxfId="599">
      <pivotArea grandRow="1" outline="0" collapsedLevelsAreSubtotals="1" fieldPosition="0"/>
    </format>
    <format dxfId="598">
      <pivotArea dataOnly="0" labelOnly="1" grandRow="1" outline="0" fieldPosition="0"/>
    </format>
    <format dxfId="597">
      <pivotArea outline="0" fieldPosition="0">
        <references count="1">
          <reference field="4294967294" count="1">
            <x v="0"/>
          </reference>
        </references>
      </pivotArea>
    </format>
    <format dxfId="596">
      <pivotArea outline="0" collapsedLevelsAreSubtotals="1" fieldPosition="0"/>
    </format>
    <format dxfId="595">
      <pivotArea dataOnly="0" labelOnly="1" outline="0" fieldPosition="0">
        <references count="1">
          <reference field="4294967294" count="1">
            <x v="0"/>
          </reference>
        </references>
      </pivotArea>
    </format>
  </formats>
  <chartFormats count="8">
    <chartFormat chart="43" format="0" series="1">
      <pivotArea type="data" outline="0" fieldPosition="0">
        <references count="1">
          <reference field="4294967294" count="1" selected="0">
            <x v="0"/>
          </reference>
        </references>
      </pivotArea>
    </chartFormat>
    <chartFormat chart="43" format="6">
      <pivotArea type="data" outline="0" fieldPosition="0">
        <references count="2">
          <reference field="4294967294" count="1" selected="0">
            <x v="0"/>
          </reference>
          <reference field="12" count="1" selected="0">
            <x v="3"/>
          </reference>
        </references>
      </pivotArea>
    </chartFormat>
    <chartFormat chart="43" format="7">
      <pivotArea type="data" outline="0" fieldPosition="0">
        <references count="2">
          <reference field="4294967294" count="1" selected="0">
            <x v="0"/>
          </reference>
          <reference field="12" count="1" selected="0">
            <x v="1"/>
          </reference>
        </references>
      </pivotArea>
    </chartFormat>
    <chartFormat chart="43" format="8">
      <pivotArea type="data" outline="0" fieldPosition="0">
        <references count="2">
          <reference field="4294967294" count="1" selected="0">
            <x v="0"/>
          </reference>
          <reference field="12" count="1" selected="0">
            <x v="0"/>
          </reference>
        </references>
      </pivotArea>
    </chartFormat>
    <chartFormat chart="45" format="18" series="1">
      <pivotArea type="data" outline="0" fieldPosition="0">
        <references count="1">
          <reference field="4294967294" count="1" selected="0">
            <x v="0"/>
          </reference>
        </references>
      </pivotArea>
    </chartFormat>
    <chartFormat chart="45" format="19">
      <pivotArea type="data" outline="0" fieldPosition="0">
        <references count="2">
          <reference field="4294967294" count="1" selected="0">
            <x v="0"/>
          </reference>
          <reference field="12" count="1" selected="0">
            <x v="3"/>
          </reference>
        </references>
      </pivotArea>
    </chartFormat>
    <chartFormat chart="45" format="20">
      <pivotArea type="data" outline="0" fieldPosition="0">
        <references count="2">
          <reference field="4294967294" count="1" selected="0">
            <x v="0"/>
          </reference>
          <reference field="12" count="1" selected="0">
            <x v="1"/>
          </reference>
        </references>
      </pivotArea>
    </chartFormat>
    <chartFormat chart="45" format="2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903EA8-BE00-485F-BFD6-4AD77FF0A45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Q4:AQ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9" baseItem="1279441848"/>
  </dataFields>
  <formats count="19">
    <format dxfId="62">
      <pivotArea dataOnly="0" outline="0" axis="axisValues"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 dxfId="57">
      <pivotArea field="0" type="button" dataOnly="0" labelOnly="1" outline="0"/>
    </format>
    <format dxfId="56">
      <pivotArea field="13" type="button" dataOnly="0" labelOnly="1" outline="0"/>
    </format>
    <format dxfId="55">
      <pivotArea field="2" type="button" dataOnly="0" labelOnly="1" outline="0"/>
    </format>
    <format dxfId="54">
      <pivotArea grandRow="1" outline="0" collapsedLevelsAreSubtotals="1" fieldPosition="0"/>
    </format>
    <format dxfId="53">
      <pivotArea dataOnly="0" labelOnly="1" grandRow="1" outline="0" fieldPosition="0"/>
    </format>
    <format dxfId="52">
      <pivotArea field="0" type="button" dataOnly="0" labelOnly="1" outline="0"/>
    </format>
    <format dxfId="51">
      <pivotArea dataOnly="0" labelOnly="1" outline="0" axis="axisValues" fieldPosition="0"/>
    </format>
    <format dxfId="50">
      <pivotArea grandRow="1" outline="0" collapsedLevelsAreSubtotals="1" fieldPosition="0"/>
    </format>
    <format dxfId="49">
      <pivotArea dataOnly="0" labelOnly="1" grandRow="1" outline="0" fieldPosition="0"/>
    </format>
    <format dxfId="48">
      <pivotArea field="2" type="button" dataOnly="0" labelOnly="1" outline="0"/>
    </format>
    <format dxfId="47">
      <pivotArea outline="0" collapsedLevelsAreSubtotals="1" fieldPosition="0"/>
    </format>
    <format dxfId="46">
      <pivotArea dataOnly="0" labelOnly="1" outline="0" axis="axisValues" fieldPosition="0"/>
    </format>
    <format dxfId="45">
      <pivotArea dataOnly="0" labelOnly="1" outline="0" axis="axisValues" fieldPosition="0"/>
    </format>
    <format dxfId="44">
      <pivotArea outline="0" collapsedLevelsAreSubtotals="1" fieldPosition="0"/>
    </format>
  </format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27080-DE03-4F07-A575-A2DFD1F275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2">
    <format dxfId="74">
      <pivotArea dataOnly="0" outline="0" axis="axisValues"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dataOnly="0" labelOnly="1" outline="0" axis="axisValues" fieldPosition="0"/>
    </format>
    <format dxfId="69">
      <pivotArea field="0" type="button" dataOnly="0" labelOnly="1" outline="0" axis="axisRow" fieldPosition="0"/>
    </format>
    <format dxfId="68">
      <pivotArea grandRow="1" outline="0" collapsedLevelsAreSubtotals="1" fieldPosition="0"/>
    </format>
    <format dxfId="67">
      <pivotArea dataOnly="0" labelOnly="1" grandRow="1" outline="0" fieldPosition="0"/>
    </format>
    <format dxfId="66">
      <pivotArea field="0" type="button" dataOnly="0" labelOnly="1" outline="0" axis="axisRow" fieldPosition="0"/>
    </format>
    <format dxfId="65">
      <pivotArea dataOnly="0" labelOnly="1" outline="0" axis="axisValues" fieldPosition="0"/>
    </format>
    <format dxfId="64">
      <pivotArea grandRow="1" outline="0" collapsedLevelsAreSubtotals="1" fieldPosition="0"/>
    </format>
    <format dxfId="6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19FB57-166E-418F-9117-C16F41B34609}"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9">
  <location ref="EO6:ET23" firstHeaderRow="1" firstDataRow="2"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items count="12">
        <item x="9"/>
        <item x="0"/>
        <item x="8"/>
        <item x="1"/>
        <item x="2"/>
        <item x="3"/>
        <item x="6"/>
        <item x="5"/>
        <item x="10"/>
        <item x="4"/>
        <item x="7"/>
        <item t="default"/>
      </items>
    </pivotField>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5">
    <i>
      <x/>
    </i>
    <i>
      <x v="1"/>
    </i>
    <i>
      <x v="2"/>
    </i>
    <i>
      <x v="3"/>
    </i>
    <i t="grand">
      <x/>
    </i>
  </colItems>
  <pageFields count="1">
    <pageField fld="0" hier="-1"/>
  </pageFields>
  <dataFields count="1">
    <dataField name="Sum of Paid Fees" fld="6" baseField="0" baseItem="0"/>
  </dataFields>
  <formats count="39">
    <format dxfId="113">
      <pivotArea dataOnly="0" outline="0" axis="axisValues" fieldPosition="0"/>
    </format>
    <format dxfId="112">
      <pivotArea type="all" dataOnly="0" outline="0" fieldPosition="0"/>
    </format>
    <format dxfId="111">
      <pivotArea outline="0" collapsedLevelsAreSubtotals="1" fieldPosition="0"/>
    </format>
    <format dxfId="110">
      <pivotArea field="0" type="button" dataOnly="0" labelOnly="1" outline="0" axis="axisPage" fieldPosition="0"/>
    </format>
    <format dxfId="109">
      <pivotArea field="13" type="button" dataOnly="0" labelOnly="1" outline="0" axis="axisRow" fieldPosition="0"/>
    </format>
    <format dxfId="108">
      <pivotArea grandRow="1" outline="0" collapsedLevelsAreSubtotals="1" fieldPosition="0"/>
    </format>
    <format dxfId="107">
      <pivotArea dataOnly="0" labelOnly="1" grandRow="1" outline="0" fieldPosition="0"/>
    </format>
    <format dxfId="106">
      <pivotArea field="0" type="button" dataOnly="0" labelOnly="1" outline="0" axis="axisPage" fieldPosition="0"/>
    </format>
    <format dxfId="105">
      <pivotArea dataOnly="0" labelOnly="1" grandRow="1" outline="0" fieldPosition="0"/>
    </format>
    <format dxfId="104">
      <pivotArea field="11" type="button" dataOnly="0" labelOnly="1" outline="0"/>
    </format>
    <format dxfId="103">
      <pivotArea field="9" type="button" dataOnly="0" labelOnly="1" outline="0" axis="axisCol" fieldPosition="0"/>
    </format>
    <format dxfId="102">
      <pivotArea field="9" type="button" dataOnly="0" labelOnly="1" outline="0" axis="axisCol" fieldPosition="0"/>
    </format>
    <format dxfId="101">
      <pivotArea dataOnly="0" labelOnly="1" grandRow="1" outline="0" fieldPosition="0"/>
    </format>
    <format dxfId="100">
      <pivotArea field="10" type="button" dataOnly="0" labelOnly="1" outline="0"/>
    </format>
    <format dxfId="99">
      <pivotArea dataOnly="0" labelOnly="1" outline="0" axis="axisValues" fieldPosition="0"/>
    </format>
    <format dxfId="98">
      <pivotArea field="10" type="button" dataOnly="0" labelOnly="1" outline="0"/>
    </format>
    <format dxfId="97">
      <pivotArea dataOnly="0" labelOnly="1" outline="0" axis="axisValues" fieldPosition="0"/>
    </format>
    <format dxfId="96">
      <pivotArea dataOnly="0" labelOnly="1" grandRow="1" outline="0" fieldPosition="0"/>
    </format>
    <format dxfId="95">
      <pivotArea grandRow="1" outline="0" collapsedLevelsAreSubtotals="1" fieldPosition="0"/>
    </format>
    <format dxfId="94">
      <pivotArea grandRow="1" outline="0" collapsedLevelsAreSubtotals="1" fieldPosition="0"/>
    </format>
    <format dxfId="93">
      <pivotArea grandRow="1" outline="0" collapsedLevelsAreSubtotals="1" fieldPosition="0"/>
    </format>
    <format dxfId="92">
      <pivotArea grandRow="1" outline="0" collapsedLevelsAreSubtotals="1" fieldPosition="0"/>
    </format>
    <format dxfId="91">
      <pivotArea grandRow="1" outline="0" collapsedLevelsAreSubtotals="1" fieldPosition="0"/>
    </format>
    <format dxfId="90">
      <pivotArea grandRow="1" outline="0" collapsedLevelsAreSubtotals="1" fieldPosition="0"/>
    </format>
    <format dxfId="89">
      <pivotArea field="13" type="button" dataOnly="0" labelOnly="1" outline="0" axis="axisRow" fieldPosition="0"/>
    </format>
    <format dxfId="88">
      <pivotArea dataOnly="0" labelOnly="1" outline="0" axis="axisValues" fieldPosition="0"/>
    </format>
    <format dxfId="87">
      <pivotArea field="13" type="button" dataOnly="0" labelOnly="1" outline="0" axis="axisRow" fieldPosition="0"/>
    </format>
    <format dxfId="86">
      <pivotArea dataOnly="0" labelOnly="1" outline="0" axis="axisValues" fieldPosition="0"/>
    </format>
    <format dxfId="85">
      <pivotArea field="3" type="button" dataOnly="0" labelOnly="1" outline="0"/>
    </format>
    <format dxfId="84">
      <pivotArea outline="0" collapsedLevelsAreSubtotals="1" fieldPosition="0"/>
    </format>
    <format dxfId="83">
      <pivotArea type="origin" dataOnly="0" labelOnly="1" outline="0" fieldPosition="0"/>
    </format>
    <format dxfId="82">
      <pivotArea field="4" type="button" dataOnly="0" labelOnly="1" outline="0"/>
    </format>
    <format dxfId="81">
      <pivotArea type="topRight" dataOnly="0" labelOnly="1" outline="0" fieldPosition="0"/>
    </format>
    <format dxfId="80">
      <pivotArea field="2" type="button" dataOnly="0" labelOnly="1" outline="0"/>
    </format>
    <format dxfId="79">
      <pivotArea dataOnly="0" labelOnly="1" grandCol="1" outline="0" fieldPosition="0"/>
    </format>
    <format dxfId="78">
      <pivotArea outline="0" collapsedLevelsAreSubtotals="1" fieldPosition="0"/>
    </format>
    <format dxfId="77">
      <pivotArea field="9" type="button" dataOnly="0" labelOnly="1" outline="0" axis="axisCol" fieldPosition="0"/>
    </format>
    <format dxfId="76">
      <pivotArea dataOnly="0" labelOnly="1" outline="0" fieldPosition="0">
        <references count="1">
          <reference field="0" count="0"/>
        </references>
      </pivotArea>
    </format>
    <format dxfId="75">
      <pivotArea dataOnly="0" labelOnly="1" fieldPosition="0">
        <references count="1">
          <reference field="9" count="4">
            <x v="0"/>
            <x v="1"/>
            <x v="2"/>
            <x v="3"/>
          </reference>
        </references>
      </pivotArea>
    </format>
  </formats>
  <chartFormats count="18">
    <chartFormat chart="72" format="2" series="1">
      <pivotArea type="data" outline="0" fieldPosition="0">
        <references count="1">
          <reference field="4294967294" count="1" selected="0">
            <x v="0"/>
          </reference>
        </references>
      </pivotArea>
    </chartFormat>
    <chartFormat chart="76" format="4" series="1">
      <pivotArea type="data" outline="0" fieldPosition="0">
        <references count="1">
          <reference field="4294967294" count="1" selected="0">
            <x v="0"/>
          </reference>
        </references>
      </pivotArea>
    </chartFormat>
    <chartFormat chart="80" format="0" series="1">
      <pivotArea type="data" outline="0" fieldPosition="0">
        <references count="2">
          <reference field="4294967294" count="1" selected="0">
            <x v="0"/>
          </reference>
          <reference field="9" count="1" selected="0">
            <x v="0"/>
          </reference>
        </references>
      </pivotArea>
    </chartFormat>
    <chartFormat chart="80" format="1" series="1">
      <pivotArea type="data" outline="0" fieldPosition="0">
        <references count="2">
          <reference field="4294967294" count="1" selected="0">
            <x v="0"/>
          </reference>
          <reference field="9" count="1" selected="0">
            <x v="1"/>
          </reference>
        </references>
      </pivotArea>
    </chartFormat>
    <chartFormat chart="80" format="2" series="1">
      <pivotArea type="data" outline="0" fieldPosition="0">
        <references count="2">
          <reference field="4294967294" count="1" selected="0">
            <x v="0"/>
          </reference>
          <reference field="9" count="1" selected="0">
            <x v="2"/>
          </reference>
        </references>
      </pivotArea>
    </chartFormat>
    <chartFormat chart="80" format="3" series="1">
      <pivotArea type="data" outline="0" fieldPosition="0">
        <references count="2">
          <reference field="4294967294" count="1" selected="0">
            <x v="0"/>
          </reference>
          <reference field="9" count="1" selected="0">
            <x v="3"/>
          </reference>
        </references>
      </pivotArea>
    </chartFormat>
    <chartFormat chart="81" format="4" series="1">
      <pivotArea type="data" outline="0" fieldPosition="0">
        <references count="2">
          <reference field="4294967294" count="1" selected="0">
            <x v="0"/>
          </reference>
          <reference field="9" count="1" selected="0">
            <x v="0"/>
          </reference>
        </references>
      </pivotArea>
    </chartFormat>
    <chartFormat chart="81" format="5" series="1">
      <pivotArea type="data" outline="0" fieldPosition="0">
        <references count="2">
          <reference field="4294967294" count="1" selected="0">
            <x v="0"/>
          </reference>
          <reference field="9" count="1" selected="0">
            <x v="1"/>
          </reference>
        </references>
      </pivotArea>
    </chartFormat>
    <chartFormat chart="81" format="6" series="1">
      <pivotArea type="data" outline="0" fieldPosition="0">
        <references count="2">
          <reference field="4294967294" count="1" selected="0">
            <x v="0"/>
          </reference>
          <reference field="9" count="1" selected="0">
            <x v="2"/>
          </reference>
        </references>
      </pivotArea>
    </chartFormat>
    <chartFormat chart="81" format="7" series="1">
      <pivotArea type="data" outline="0" fieldPosition="0">
        <references count="2">
          <reference field="4294967294" count="1" selected="0">
            <x v="0"/>
          </reference>
          <reference field="9" count="1" selected="0">
            <x v="3"/>
          </reference>
        </references>
      </pivotArea>
    </chartFormat>
    <chartFormat chart="82" format="8" series="1">
      <pivotArea type="data" outline="0" fieldPosition="0">
        <references count="2">
          <reference field="4294967294" count="1" selected="0">
            <x v="0"/>
          </reference>
          <reference field="9" count="1" selected="0">
            <x v="0"/>
          </reference>
        </references>
      </pivotArea>
    </chartFormat>
    <chartFormat chart="82" format="9" series="1">
      <pivotArea type="data" outline="0" fieldPosition="0">
        <references count="2">
          <reference field="4294967294" count="1" selected="0">
            <x v="0"/>
          </reference>
          <reference field="9" count="1" selected="0">
            <x v="1"/>
          </reference>
        </references>
      </pivotArea>
    </chartFormat>
    <chartFormat chart="82" format="10" series="1">
      <pivotArea type="data" outline="0" fieldPosition="0">
        <references count="2">
          <reference field="4294967294" count="1" selected="0">
            <x v="0"/>
          </reference>
          <reference field="9" count="1" selected="0">
            <x v="2"/>
          </reference>
        </references>
      </pivotArea>
    </chartFormat>
    <chartFormat chart="82" format="11" series="1">
      <pivotArea type="data" outline="0" fieldPosition="0">
        <references count="2">
          <reference field="4294967294" count="1" selected="0">
            <x v="0"/>
          </reference>
          <reference field="9" count="1" selected="0">
            <x v="3"/>
          </reference>
        </references>
      </pivotArea>
    </chartFormat>
    <chartFormat chart="86" format="20" series="1">
      <pivotArea type="data" outline="0" fieldPosition="0">
        <references count="2">
          <reference field="4294967294" count="1" selected="0">
            <x v="0"/>
          </reference>
          <reference field="9" count="1" selected="0">
            <x v="0"/>
          </reference>
        </references>
      </pivotArea>
    </chartFormat>
    <chartFormat chart="86" format="21" series="1">
      <pivotArea type="data" outline="0" fieldPosition="0">
        <references count="2">
          <reference field="4294967294" count="1" selected="0">
            <x v="0"/>
          </reference>
          <reference field="9" count="1" selected="0">
            <x v="1"/>
          </reference>
        </references>
      </pivotArea>
    </chartFormat>
    <chartFormat chart="86" format="22" series="1">
      <pivotArea type="data" outline="0" fieldPosition="0">
        <references count="2">
          <reference field="4294967294" count="1" selected="0">
            <x v="0"/>
          </reference>
          <reference field="9" count="1" selected="0">
            <x v="2"/>
          </reference>
        </references>
      </pivotArea>
    </chartFormat>
    <chartFormat chart="86" format="23"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D9894A-A2F5-44D8-807D-0549A7F7A521}"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6">
  <location ref="EE6:EE11" firstHeaderRow="1"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40">
    <format dxfId="153">
      <pivotArea dataOnly="0" outline="0" axis="axisValues" fieldPosition="0"/>
    </format>
    <format dxfId="152">
      <pivotArea type="all" dataOnly="0" outline="0" fieldPosition="0"/>
    </format>
    <format dxfId="151">
      <pivotArea outline="0" collapsedLevelsAreSubtotals="1" fieldPosition="0"/>
    </format>
    <format dxfId="150">
      <pivotArea field="0" type="button" dataOnly="0" labelOnly="1" outline="0"/>
    </format>
    <format dxfId="149">
      <pivotArea field="13" type="button" dataOnly="0" labelOnly="1" outline="0"/>
    </format>
    <format dxfId="148">
      <pivotArea grandRow="1" outline="0" collapsedLevelsAreSubtotals="1" fieldPosition="0"/>
    </format>
    <format dxfId="147">
      <pivotArea dataOnly="0" labelOnly="1" grandRow="1" outline="0" fieldPosition="0"/>
    </format>
    <format dxfId="146">
      <pivotArea field="0" type="button" dataOnly="0" labelOnly="1" outline="0"/>
    </format>
    <format dxfId="145">
      <pivotArea dataOnly="0" labelOnly="1" grandRow="1" outline="0" fieldPosition="0"/>
    </format>
    <format dxfId="144">
      <pivotArea field="11" type="button" dataOnly="0" labelOnly="1" outline="0"/>
    </format>
    <format dxfId="143">
      <pivotArea field="9" type="button" dataOnly="0" labelOnly="1" outline="0"/>
    </format>
    <format dxfId="142">
      <pivotArea field="9" type="button" dataOnly="0" labelOnly="1" outline="0"/>
    </format>
    <format dxfId="141">
      <pivotArea dataOnly="0" labelOnly="1" grandRow="1" outline="0" fieldPosition="0"/>
    </format>
    <format dxfId="140">
      <pivotArea field="10" type="button" dataOnly="0" labelOnly="1" outline="0"/>
    </format>
    <format dxfId="139">
      <pivotArea dataOnly="0" labelOnly="1" outline="0" axis="axisValues" fieldPosition="0"/>
    </format>
    <format dxfId="138">
      <pivotArea field="10" type="button" dataOnly="0" labelOnly="1" outline="0"/>
    </format>
    <format dxfId="137">
      <pivotArea dataOnly="0" labelOnly="1" outline="0" axis="axisValues" fieldPosition="0"/>
    </format>
    <format dxfId="136">
      <pivotArea dataOnly="0" labelOnly="1" grandRow="1" outline="0" fieldPosition="0"/>
    </format>
    <format dxfId="135">
      <pivotArea grandRow="1" outline="0" collapsedLevelsAreSubtotals="1" fieldPosition="0"/>
    </format>
    <format dxfId="134">
      <pivotArea grandRow="1" outline="0" collapsedLevelsAreSubtotals="1" fieldPosition="0"/>
    </format>
    <format dxfId="133">
      <pivotArea grandRow="1" outline="0" collapsedLevelsAreSubtotals="1" fieldPosition="0"/>
    </format>
    <format dxfId="132">
      <pivotArea grandRow="1" outline="0" collapsedLevelsAreSubtotals="1" fieldPosition="0"/>
    </format>
    <format dxfId="131">
      <pivotArea grandRow="1" outline="0" collapsedLevelsAreSubtotals="1" fieldPosition="0"/>
    </format>
    <format dxfId="130">
      <pivotArea grandRow="1" outline="0" collapsedLevelsAreSubtotals="1" fieldPosition="0"/>
    </format>
    <format dxfId="129">
      <pivotArea field="13" type="button" dataOnly="0" labelOnly="1" outline="0"/>
    </format>
    <format dxfId="128">
      <pivotArea dataOnly="0" labelOnly="1" outline="0" axis="axisValues" fieldPosition="0"/>
    </format>
    <format dxfId="127">
      <pivotArea field="13" type="button" dataOnly="0" labelOnly="1" outline="0"/>
    </format>
    <format dxfId="126">
      <pivotArea dataOnly="0" labelOnly="1" outline="0" axis="axisValues" fieldPosition="0"/>
    </format>
    <format dxfId="125">
      <pivotArea field="3" type="button" dataOnly="0" labelOnly="1" outline="0"/>
    </format>
    <format dxfId="124">
      <pivotArea outline="0" collapsedLevelsAreSubtotals="1" fieldPosition="0"/>
    </format>
    <format dxfId="123">
      <pivotArea type="origin" dataOnly="0" labelOnly="1" outline="0" fieldPosition="0"/>
    </format>
    <format dxfId="122">
      <pivotArea field="4" type="button" dataOnly="0" labelOnly="1" outline="0" axis="axisRow" fieldPosition="0"/>
    </format>
    <format dxfId="121">
      <pivotArea type="topRight" dataOnly="0" labelOnly="1" outline="0" fieldPosition="0"/>
    </format>
    <format dxfId="120">
      <pivotArea field="2" type="button" dataOnly="0" labelOnly="1" outline="0"/>
    </format>
    <format dxfId="119">
      <pivotArea dataOnly="0" labelOnly="1" fieldPosition="0">
        <references count="1">
          <reference field="4" count="0"/>
        </references>
      </pivotArea>
    </format>
    <format dxfId="118">
      <pivotArea dataOnly="0" labelOnly="1" grandCol="1" outline="0" fieldPosition="0"/>
    </format>
    <format dxfId="117">
      <pivotArea outline="0" collapsedLevelsAreSubtotals="1" fieldPosition="0"/>
    </format>
    <format dxfId="116">
      <pivotArea dataOnly="0" labelOnly="1" fieldPosition="0">
        <references count="1">
          <reference field="4" count="0"/>
        </references>
      </pivotArea>
    </format>
    <format dxfId="115">
      <pivotArea dataOnly="0" labelOnly="1" fieldPosition="0">
        <references count="1">
          <reference field="4" count="0"/>
        </references>
      </pivotArea>
    </format>
    <format dxfId="114">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3ABDF8-7D10-4E1A-BD33-339893F1B789}" name="PivotTable2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8">
  <location ref="CT6:CU22"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hier="-1"/>
  </pageFields>
  <dataFields count="1">
    <dataField name="Sum of Paid Fees" fld="6" baseField="13" baseItem="7" numFmtId="167"/>
  </dataFields>
  <formats count="39">
    <format dxfId="192">
      <pivotArea dataOnly="0" outline="0" axis="axisValues" fieldPosition="0"/>
    </format>
    <format dxfId="191">
      <pivotArea type="all" dataOnly="0" outline="0" fieldPosition="0"/>
    </format>
    <format dxfId="190">
      <pivotArea outline="0" collapsedLevelsAreSubtotals="1" fieldPosition="0"/>
    </format>
    <format dxfId="189">
      <pivotArea field="0" type="button" dataOnly="0" labelOnly="1" outline="0" axis="axisPage" fieldPosition="0"/>
    </format>
    <format dxfId="188">
      <pivotArea field="13" type="button" dataOnly="0" labelOnly="1" outline="0" axis="axisRow" fieldPosition="0"/>
    </format>
    <format dxfId="187">
      <pivotArea field="2" type="button" dataOnly="0" labelOnly="1" outline="0"/>
    </format>
    <format dxfId="186">
      <pivotArea grandRow="1" outline="0" collapsedLevelsAreSubtotals="1" fieldPosition="0"/>
    </format>
    <format dxfId="185">
      <pivotArea dataOnly="0" labelOnly="1" grandRow="1" outline="0" fieldPosition="0"/>
    </format>
    <format dxfId="184">
      <pivotArea field="0" type="button" dataOnly="0" labelOnly="1" outline="0" axis="axisPage" fieldPosition="0"/>
    </format>
    <format dxfId="183">
      <pivotArea dataOnly="0" labelOnly="1" grandRow="1" outline="0" fieldPosition="0"/>
    </format>
    <format dxfId="182">
      <pivotArea field="2" type="button" dataOnly="0" labelOnly="1" outline="0"/>
    </format>
    <format dxfId="181">
      <pivotArea field="11" type="button" dataOnly="0" labelOnly="1" outline="0"/>
    </format>
    <format dxfId="180">
      <pivotArea field="9" type="button" dataOnly="0" labelOnly="1" outline="0"/>
    </format>
    <format dxfId="179">
      <pivotArea field="9" type="button" dataOnly="0" labelOnly="1" outline="0"/>
    </format>
    <format dxfId="178">
      <pivotArea dataOnly="0" labelOnly="1" grandRow="1" outline="0" fieldPosition="0"/>
    </format>
    <format dxfId="177">
      <pivotArea field="10" type="button" dataOnly="0" labelOnly="1" outline="0"/>
    </format>
    <format dxfId="176">
      <pivotArea dataOnly="0" labelOnly="1" outline="0" axis="axisValues" fieldPosition="0"/>
    </format>
    <format dxfId="175">
      <pivotArea field="10" type="button" dataOnly="0" labelOnly="1" outline="0"/>
    </format>
    <format dxfId="174">
      <pivotArea dataOnly="0" labelOnly="1" outline="0" axis="axisValues" fieldPosition="0"/>
    </format>
    <format dxfId="173">
      <pivotArea dataOnly="0" labelOnly="1" grandRow="1" outline="0" fieldPosition="0"/>
    </format>
    <format dxfId="172">
      <pivotArea grandRow="1" outline="0" collapsedLevelsAreSubtotals="1" fieldPosition="0"/>
    </format>
    <format dxfId="171">
      <pivotArea grandRow="1" outline="0" collapsedLevelsAreSubtotals="1" fieldPosition="0"/>
    </format>
    <format dxfId="170">
      <pivotArea grandRow="1" outline="0" collapsedLevelsAreSubtotals="1" fieldPosition="0"/>
    </format>
    <format dxfId="169">
      <pivotArea grandRow="1" outline="0" collapsedLevelsAreSubtotals="1" fieldPosition="0"/>
    </format>
    <format dxfId="168">
      <pivotArea grandRow="1" outline="0" collapsedLevelsAreSubtotals="1" fieldPosition="0"/>
    </format>
    <format dxfId="167">
      <pivotArea grandRow="1" outline="0" collapsedLevelsAreSubtotals="1" fieldPosition="0"/>
    </format>
    <format dxfId="166">
      <pivotArea field="2" type="button" dataOnly="0" labelOnly="1" outline="0"/>
    </format>
    <format dxfId="165">
      <pivotArea field="2" type="button" dataOnly="0" labelOnly="1" outline="0"/>
    </format>
    <format dxfId="164">
      <pivotArea field="2" type="button" dataOnly="0" labelOnly="1" outline="0"/>
    </format>
    <format dxfId="163">
      <pivotArea collapsedLevelsAreSubtotals="1" fieldPosition="0">
        <references count="1">
          <reference field="13" count="1">
            <x v="0"/>
          </reference>
        </references>
      </pivotArea>
    </format>
    <format dxfId="162">
      <pivotArea field="13" type="button" dataOnly="0" labelOnly="1" outline="0" axis="axisRow" fieldPosition="0"/>
    </format>
    <format dxfId="161">
      <pivotArea dataOnly="0" labelOnly="1" fieldPosition="0">
        <references count="1">
          <reference field="13" count="1">
            <x v="0"/>
          </reference>
        </references>
      </pivotArea>
    </format>
    <format dxfId="160">
      <pivotArea dataOnly="0" labelOnly="1" outline="0" axis="axisValues" fieldPosition="0"/>
    </format>
    <format dxfId="159">
      <pivotArea collapsedLevelsAreSubtotals="1" fieldPosition="0">
        <references count="1">
          <reference field="13" count="1">
            <x v="0"/>
          </reference>
        </references>
      </pivotArea>
    </format>
    <format dxfId="158">
      <pivotArea dataOnly="0" labelOnly="1" fieldPosition="0">
        <references count="1">
          <reference field="13" count="1">
            <x v="0"/>
          </reference>
        </references>
      </pivotArea>
    </format>
    <format dxfId="157">
      <pivotArea outline="0" fieldPosition="0">
        <references count="1">
          <reference field="4294967294" count="1">
            <x v="0"/>
          </reference>
        </references>
      </pivotArea>
    </format>
    <format dxfId="156">
      <pivotArea field="13" type="button" dataOnly="0" labelOnly="1" outline="0" axis="axisRow" fieldPosition="0"/>
    </format>
    <format dxfId="155">
      <pivotArea dataOnly="0" labelOnly="1" outline="0" axis="axisValues" fieldPosition="0"/>
    </format>
    <format dxfId="154">
      <pivotArea dataOnly="0" labelOnly="1" outline="0" fieldPosition="0">
        <references count="1">
          <reference field="0" count="0"/>
        </references>
      </pivotArea>
    </format>
  </formats>
  <chartFormats count="2">
    <chartFormat chart="41" format="2"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E49668-934F-439A-BF42-67F22427E3D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Y6:AZ1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7"/>
  </dataFields>
  <formats count="27">
    <format dxfId="219">
      <pivotArea dataOnly="0" outline="0" axis="axisValues" fieldPosition="0"/>
    </format>
    <format dxfId="218">
      <pivotArea dataOnly="0" labelOnly="1" outline="0" axis="axisValues" fieldPosition="0"/>
    </format>
    <format dxfId="217">
      <pivotArea type="all" dataOnly="0" outline="0" fieldPosition="0"/>
    </format>
    <format dxfId="216">
      <pivotArea outline="0" collapsedLevelsAreSubtotals="1" fieldPosition="0"/>
    </format>
    <format dxfId="215">
      <pivotArea dataOnly="0" labelOnly="1" outline="0" axis="axisValues" fieldPosition="0"/>
    </format>
    <format dxfId="214">
      <pivotArea field="0" type="button" dataOnly="0" labelOnly="1" outline="0" axis="axisPage" fieldPosition="0"/>
    </format>
    <format dxfId="213">
      <pivotArea field="13" type="button" dataOnly="0" labelOnly="1" outline="0"/>
    </format>
    <format dxfId="212">
      <pivotArea field="2" type="button" dataOnly="0" labelOnly="1" outline="0"/>
    </format>
    <format dxfId="211">
      <pivotArea grandRow="1" outline="0" collapsedLevelsAreSubtotals="1" fieldPosition="0"/>
    </format>
    <format dxfId="210">
      <pivotArea dataOnly="0" labelOnly="1" grandRow="1" outline="0" fieldPosition="0"/>
    </format>
    <format dxfId="209">
      <pivotArea field="0" type="button" dataOnly="0" labelOnly="1" outline="0" axis="axisPage" fieldPosition="0"/>
    </format>
    <format dxfId="208">
      <pivotArea dataOnly="0" labelOnly="1" outline="0" axis="axisValues" fieldPosition="0"/>
    </format>
    <format dxfId="207">
      <pivotArea grandRow="1" outline="0" collapsedLevelsAreSubtotals="1" fieldPosition="0"/>
    </format>
    <format dxfId="206">
      <pivotArea dataOnly="0" labelOnly="1" grandRow="1" outline="0" fieldPosition="0"/>
    </format>
    <format dxfId="205">
      <pivotArea field="2" type="button" dataOnly="0" labelOnly="1" outline="0"/>
    </format>
    <format dxfId="204">
      <pivotArea field="11" type="button" dataOnly="0" labelOnly="1" outline="0"/>
    </format>
    <format dxfId="203">
      <pivotArea field="9" type="button" dataOnly="0" labelOnly="1" outline="0" axis="axisRow" fieldPosition="0"/>
    </format>
    <format dxfId="202">
      <pivotArea outline="0" fieldPosition="0">
        <references count="1">
          <reference field="4294967294" count="1">
            <x v="0"/>
          </reference>
        </references>
      </pivotArea>
    </format>
    <format dxfId="201">
      <pivotArea dataOnly="0" labelOnly="1" outline="0" fieldPosition="0">
        <references count="1">
          <reference field="0" count="0"/>
        </references>
      </pivotArea>
    </format>
    <format dxfId="200">
      <pivotArea field="9" type="button" dataOnly="0" labelOnly="1" outline="0" axis="axisRow" fieldPosition="0"/>
    </format>
    <format dxfId="199">
      <pivotArea dataOnly="0" labelOnly="1" outline="0" axis="axisValues" fieldPosition="0"/>
    </format>
    <format dxfId="198">
      <pivotArea grandRow="1" outline="0" collapsedLevelsAreSubtotals="1" fieldPosition="0"/>
    </format>
    <format dxfId="197">
      <pivotArea dataOnly="0" labelOnly="1" grandRow="1" outline="0" fieldPosition="0"/>
    </format>
    <format dxfId="196">
      <pivotArea field="9" type="button" dataOnly="0" labelOnly="1" outline="0" axis="axisRow" fieldPosition="0"/>
    </format>
    <format dxfId="195">
      <pivotArea dataOnly="0" labelOnly="1" outline="0" axis="axisValues" fieldPosition="0"/>
    </format>
    <format dxfId="194">
      <pivotArea grandRow="1" outline="0" collapsedLevelsAreSubtotals="1" fieldPosition="0"/>
    </format>
    <format dxfId="193">
      <pivotArea dataOnly="0" labelOnly="1" grandRow="1" outline="0" fieldPosition="0"/>
    </format>
  </formats>
  <chartFormats count="10">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9" count="1" selected="0">
            <x v="0"/>
          </reference>
        </references>
      </pivotArea>
    </chartFormat>
    <chartFormat chart="27" format="12">
      <pivotArea type="data" outline="0" fieldPosition="0">
        <references count="2">
          <reference field="4294967294" count="1" selected="0">
            <x v="0"/>
          </reference>
          <reference field="9" count="1" selected="0">
            <x v="1"/>
          </reference>
        </references>
      </pivotArea>
    </chartFormat>
    <chartFormat chart="27" format="13">
      <pivotArea type="data" outline="0" fieldPosition="0">
        <references count="2">
          <reference field="4294967294" count="1" selected="0">
            <x v="0"/>
          </reference>
          <reference field="9" count="1" selected="0">
            <x v="2"/>
          </reference>
        </references>
      </pivotArea>
    </chartFormat>
    <chartFormat chart="27" format="14">
      <pivotArea type="data" outline="0" fieldPosition="0">
        <references count="2">
          <reference field="4294967294" count="1" selected="0">
            <x v="0"/>
          </reference>
          <reference field="9" count="1" selected="0">
            <x v="3"/>
          </reference>
        </references>
      </pivotArea>
    </chartFormat>
    <chartFormat chart="35" format="25" series="1">
      <pivotArea type="data" outline="0" fieldPosition="0">
        <references count="1">
          <reference field="4294967294" count="1" selected="0">
            <x v="0"/>
          </reference>
        </references>
      </pivotArea>
    </chartFormat>
    <chartFormat chart="35" format="26">
      <pivotArea type="data" outline="0" fieldPosition="0">
        <references count="2">
          <reference field="4294967294" count="1" selected="0">
            <x v="0"/>
          </reference>
          <reference field="9" count="1" selected="0">
            <x v="0"/>
          </reference>
        </references>
      </pivotArea>
    </chartFormat>
    <chartFormat chart="35" format="27">
      <pivotArea type="data" outline="0" fieldPosition="0">
        <references count="2">
          <reference field="4294967294" count="1" selected="0">
            <x v="0"/>
          </reference>
          <reference field="9" count="1" selected="0">
            <x v="1"/>
          </reference>
        </references>
      </pivotArea>
    </chartFormat>
    <chartFormat chart="35" format="28">
      <pivotArea type="data" outline="0" fieldPosition="0">
        <references count="2">
          <reference field="4294967294" count="1" selected="0">
            <x v="0"/>
          </reference>
          <reference field="9" count="1" selected="0">
            <x v="2"/>
          </reference>
        </references>
      </pivotArea>
    </chartFormat>
    <chartFormat chart="35" format="29">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8E08B9-B4FE-4D17-8D13-6C55D89F7864}" name="Avg_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5">
  <location ref="BT6:BU18" firstHeaderRow="1" firstDataRow="1" firstDataCol="1"/>
  <pivotFields count="14">
    <pivotField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Items count="1">
    <i/>
  </colItems>
  <dataFields count="1">
    <dataField name="Average of Average call duration" fld="8" subtotal="average" baseField="2" baseItem="0" numFmtId="45"/>
  </dataFields>
  <formats count="31">
    <format dxfId="250">
      <pivotArea dataOnly="0" outline="0" axis="axisValues" fieldPosition="0"/>
    </format>
    <format dxfId="249">
      <pivotArea type="all" dataOnly="0" outline="0" fieldPosition="0"/>
    </format>
    <format dxfId="248">
      <pivotArea outline="0" collapsedLevelsAreSubtotals="1" fieldPosition="0"/>
    </format>
    <format dxfId="247">
      <pivotArea field="0" type="button" dataOnly="0" labelOnly="1" outline="0"/>
    </format>
    <format dxfId="246">
      <pivotArea field="13" type="button" dataOnly="0" labelOnly="1" outline="0"/>
    </format>
    <format dxfId="245">
      <pivotArea field="2" type="button" dataOnly="0" labelOnly="1" outline="0" axis="axisRow" fieldPosition="0"/>
    </format>
    <format dxfId="244">
      <pivotArea grandRow="1" outline="0" collapsedLevelsAreSubtotals="1" fieldPosition="0"/>
    </format>
    <format dxfId="243">
      <pivotArea dataOnly="0" labelOnly="1" grandRow="1" outline="0" fieldPosition="0"/>
    </format>
    <format dxfId="242">
      <pivotArea field="0" type="button" dataOnly="0" labelOnly="1" outline="0"/>
    </format>
    <format dxfId="241">
      <pivotArea dataOnly="0" labelOnly="1" grandRow="1" outline="0" fieldPosition="0"/>
    </format>
    <format dxfId="240">
      <pivotArea field="2" type="button" dataOnly="0" labelOnly="1" outline="0" axis="axisRow" fieldPosition="0"/>
    </format>
    <format dxfId="239">
      <pivotArea field="11" type="button" dataOnly="0" labelOnly="1" outline="0"/>
    </format>
    <format dxfId="238">
      <pivotArea field="9" type="button" dataOnly="0" labelOnly="1" outline="0"/>
    </format>
    <format dxfId="237">
      <pivotArea field="9" type="button" dataOnly="0" labelOnly="1" outline="0"/>
    </format>
    <format dxfId="236">
      <pivotArea dataOnly="0" labelOnly="1" grandRow="1" outline="0" fieldPosition="0"/>
    </format>
    <format dxfId="235">
      <pivotArea field="10" type="button" dataOnly="0" labelOnly="1" outline="0"/>
    </format>
    <format dxfId="234">
      <pivotArea dataOnly="0" labelOnly="1" outline="0" axis="axisValues" fieldPosition="0"/>
    </format>
    <format dxfId="233">
      <pivotArea field="10" type="button" dataOnly="0" labelOnly="1" outline="0"/>
    </format>
    <format dxfId="232">
      <pivotArea dataOnly="0" labelOnly="1" outline="0" axis="axisValues" fieldPosition="0"/>
    </format>
    <format dxfId="231">
      <pivotArea dataOnly="0" labelOnly="1" grandRow="1" outline="0" fieldPosition="0"/>
    </format>
    <format dxfId="230">
      <pivotArea grandRow="1" outline="0" collapsedLevelsAreSubtotals="1" fieldPosition="0"/>
    </format>
    <format dxfId="229">
      <pivotArea grandRow="1" outline="0" collapsedLevelsAreSubtotals="1" fieldPosition="0"/>
    </format>
    <format dxfId="228">
      <pivotArea grandRow="1" outline="0" collapsedLevelsAreSubtotals="1" fieldPosition="0"/>
    </format>
    <format dxfId="227">
      <pivotArea grandRow="1" outline="0" collapsedLevelsAreSubtotals="1" fieldPosition="0"/>
    </format>
    <format dxfId="226">
      <pivotArea grandRow="1" outline="0" collapsedLevelsAreSubtotals="1" fieldPosition="0"/>
    </format>
    <format dxfId="225">
      <pivotArea grandRow="1" outline="0" collapsedLevelsAreSubtotals="1" fieldPosition="0"/>
    </format>
    <format dxfId="224">
      <pivotArea collapsedLevelsAreSubtotals="1" fieldPosition="0">
        <references count="1">
          <reference field="2" count="0"/>
        </references>
      </pivotArea>
    </format>
    <format dxfId="223">
      <pivotArea outline="0" fieldPosition="0">
        <references count="1">
          <reference field="4294967294" count="1">
            <x v="0"/>
          </reference>
        </references>
      </pivotArea>
    </format>
    <format dxfId="222">
      <pivotArea field="2" type="button" dataOnly="0" labelOnly="1" outline="0" axis="axisRow" fieldPosition="0"/>
    </format>
    <format dxfId="221">
      <pivotArea dataOnly="0" labelOnly="1" outline="0" axis="axisValues" fieldPosition="0"/>
    </format>
    <format dxfId="220">
      <pivotArea field="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5762EFC-F56F-47B3-B7EA-26927877B638}" sourceName="Month">
  <pivotTables>
    <pivotTable tabId="3" name="PivotTable6"/>
    <pivotTable tabId="3" name="PivotTable8"/>
    <pivotTable tabId="3" name="PivotTable12"/>
    <pivotTable tabId="3" name="PivotTable13"/>
    <pivotTable tabId="3" name="PivotTable14"/>
    <pivotTable tabId="3" name="PivotTable15"/>
    <pivotTable tabId="3" name="PivotTable16"/>
    <pivotTable tabId="3" name="PivotTable17"/>
    <pivotTable tabId="3" name="PivotTable20"/>
    <pivotTable tabId="3" name="PivotTable21"/>
    <pivotTable tabId="3" name="PivotTable22"/>
    <pivotTable tabId="3" name="PivotTable23"/>
    <pivotTable tabId="3" name="PivotTable10"/>
    <pivotTable tabId="3" name="Training _Sales"/>
    <pivotTable tabId="3" name="PivotTable19"/>
    <pivotTable tabId="3" name="PivotTable1"/>
    <pivotTable tabId="3" name="PivotTable2"/>
    <pivotTable tabId="3" name="PivotTable3"/>
  </pivotTables>
  <data>
    <tabular pivotCacheId="654395534">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ED5F6856-0A64-445A-B23C-D51F30C18951}" sourceName="Sale Team">
  <pivotTables>
    <pivotTable tabId="3" name="PivotTable19"/>
    <pivotTable tabId="3" name="Adv_Monthly"/>
    <pivotTable tabId="3" name="Call_Monthly"/>
    <pivotTable tabId="3" name="Earning_Monthly"/>
    <pivotTable tabId="3" name="Enrolled_Monthly"/>
    <pivotTable tabId="3" name="PivotTable1"/>
    <pivotTable tabId="3" name="PivotTable10"/>
    <pivotTable tabId="3" name="PivotTable12"/>
    <pivotTable tabId="3" name="PivotTable13"/>
    <pivotTable tabId="3" name="PivotTable14"/>
    <pivotTable tabId="3" name="PivotTable15"/>
    <pivotTable tabId="3" name="PivotTable16"/>
    <pivotTable tabId="3" name="PivotTable17"/>
    <pivotTable tabId="3" name="PivotTable2"/>
    <pivotTable tabId="3" name="PivotTable20"/>
    <pivotTable tabId="3" name="PivotTable21"/>
    <pivotTable tabId="3" name="PivotTable22"/>
    <pivotTable tabId="3" name="PivotTable23"/>
    <pivotTable tabId="3" name="PivotTable3"/>
    <pivotTable tabId="3" name="PivotTable6"/>
    <pivotTable tabId="3" name="PivotTable8"/>
  </pivotTables>
  <data>
    <tabular pivotCacheId="654395534">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onthly Slicer 1" xr10:uid="{31E7F7A8-D673-43DB-B7A1-4438762C412C}" cache="Slicer_Month" caption="Month" columnCount="3" showCaption="0" style="Slicer Style 2" lockedPosition="1" rowHeight="260350"/>
  <slicer name="Sale Team 1" xr10:uid="{DA93EB89-97A1-4906-A13C-94B15C7A0B72}" cache="Slicer_Sale_Team" caption="Sale Team" showCaption="0" style="Slicer Style 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onthly Slicer" xr10:uid="{87340E2B-FD54-461D-A270-E145B7DB5DBA}" cache="Slicer_Month" caption="Month" columnCount="3" showCaption="0" style="Slicer Style 1" lockedPosition="1" rowHeight="260350"/>
  <slicer name="Sale Team" xr10:uid="{C53A3C7C-E2C4-4DE1-A874-357E864B436E}" cache="Slicer_Sale_Team" caption="Sale Team" showCaption="0" style="Slicer Style 1" lockedPosition="1"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FC000"/>
  </sheetPr>
  <dimension ref="A1:P1239"/>
  <sheetViews>
    <sheetView showGridLines="0" zoomScale="76" workbookViewId="0"/>
  </sheetViews>
  <sheetFormatPr defaultColWidth="12.09765625" defaultRowHeight="21" customHeight="1" x14ac:dyDescent="0.3"/>
  <cols>
    <col min="1" max="1" width="6" style="17" customWidth="1"/>
    <col min="2" max="2" width="11.19921875" style="2" bestFit="1" customWidth="1"/>
    <col min="3" max="3" width="7.59765625" style="2" customWidth="1"/>
    <col min="4" max="4" width="6.296875" style="2" bestFit="1" customWidth="1"/>
    <col min="5" max="5" width="18.8984375" style="2" bestFit="1" customWidth="1"/>
    <col min="6" max="6" width="14.5" style="2" bestFit="1" customWidth="1"/>
    <col min="7" max="7" width="16.09765625" style="2" bestFit="1" customWidth="1"/>
    <col min="8" max="8" width="16.19921875" style="2" bestFit="1" customWidth="1"/>
    <col min="9" max="9" width="20.796875" style="2" bestFit="1" customWidth="1"/>
    <col min="10" max="10" width="19.69921875" style="2" bestFit="1" customWidth="1"/>
    <col min="11" max="11" width="14.8984375" style="2" bestFit="1" customWidth="1"/>
    <col min="12" max="12" width="14.5" style="2" bestFit="1" customWidth="1"/>
    <col min="13" max="13" width="10.09765625" style="2" bestFit="1" customWidth="1"/>
    <col min="14" max="14" width="10.19921875" style="2" bestFit="1" customWidth="1"/>
    <col min="15" max="15" width="10.296875" style="2" bestFit="1" customWidth="1"/>
    <col min="16" max="16" width="12.09765625" style="19"/>
    <col min="17" max="16384" width="12.09765625" style="2"/>
  </cols>
  <sheetData>
    <row r="1" spans="1:16" ht="33" customHeight="1" x14ac:dyDescent="0.3">
      <c r="A1" s="17" t="s">
        <v>79</v>
      </c>
    </row>
    <row r="2" spans="1:16" s="3" customFormat="1" ht="37.049999999999997" customHeight="1" x14ac:dyDescent="0.3">
      <c r="A2" s="18"/>
      <c r="B2" s="9" t="s">
        <v>0</v>
      </c>
      <c r="C2" s="10" t="s">
        <v>1</v>
      </c>
      <c r="D2" s="9" t="s">
        <v>2</v>
      </c>
      <c r="E2" s="9" t="s">
        <v>3</v>
      </c>
      <c r="F2" s="9" t="s">
        <v>4</v>
      </c>
      <c r="G2" s="9" t="s">
        <v>5</v>
      </c>
      <c r="H2" s="9" t="s">
        <v>6</v>
      </c>
      <c r="I2" s="9" t="s">
        <v>7</v>
      </c>
      <c r="J2" s="9" t="s">
        <v>8</v>
      </c>
      <c r="K2" s="9" t="s">
        <v>9</v>
      </c>
      <c r="L2" s="9" t="s">
        <v>10</v>
      </c>
      <c r="M2" s="9" t="s">
        <v>11</v>
      </c>
      <c r="N2" s="9" t="s">
        <v>12</v>
      </c>
      <c r="O2" s="9" t="s">
        <v>13</v>
      </c>
      <c r="P2" s="20"/>
    </row>
    <row r="3" spans="1:16" ht="21" customHeight="1" x14ac:dyDescent="0.3">
      <c r="B3" s="4" t="s">
        <v>14</v>
      </c>
      <c r="C3" s="5">
        <v>1</v>
      </c>
      <c r="D3" s="6" t="s">
        <v>15</v>
      </c>
      <c r="E3" s="4" t="s">
        <v>16</v>
      </c>
      <c r="F3" s="4" t="s">
        <v>17</v>
      </c>
      <c r="G3" s="7">
        <v>1</v>
      </c>
      <c r="H3" s="1">
        <v>7000000</v>
      </c>
      <c r="I3" s="4">
        <v>3</v>
      </c>
      <c r="J3" s="8">
        <v>1.3888888888888889E-3</v>
      </c>
      <c r="K3" s="4" t="s">
        <v>18</v>
      </c>
      <c r="L3" s="4" t="s">
        <v>19</v>
      </c>
      <c r="M3" s="4" t="s">
        <v>20</v>
      </c>
      <c r="N3" s="4" t="s">
        <v>78</v>
      </c>
      <c r="O3" s="4" t="s">
        <v>21</v>
      </c>
    </row>
    <row r="4" spans="1:16" ht="21" customHeight="1" x14ac:dyDescent="0.3">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6" ht="21" customHeight="1" x14ac:dyDescent="0.3">
      <c r="B5" s="4" t="s">
        <v>14</v>
      </c>
      <c r="C5" s="5">
        <v>20</v>
      </c>
      <c r="D5" s="6" t="s">
        <v>27</v>
      </c>
      <c r="E5" s="4" t="s">
        <v>28</v>
      </c>
      <c r="F5" s="4" t="s">
        <v>17</v>
      </c>
      <c r="G5" s="7">
        <v>2</v>
      </c>
      <c r="H5" s="1">
        <v>12000000</v>
      </c>
      <c r="I5" s="4">
        <v>3</v>
      </c>
      <c r="J5" s="8">
        <v>1.3888888888888889E-3</v>
      </c>
      <c r="K5" s="4" t="s">
        <v>18</v>
      </c>
      <c r="L5" s="4" t="s">
        <v>29</v>
      </c>
      <c r="M5" s="4" t="s">
        <v>30</v>
      </c>
      <c r="N5" s="4" t="s">
        <v>76</v>
      </c>
      <c r="O5" s="4" t="s">
        <v>31</v>
      </c>
    </row>
    <row r="6" spans="1:16" ht="21" customHeight="1" x14ac:dyDescent="0.3">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6" ht="21" customHeight="1" x14ac:dyDescent="0.3">
      <c r="B7" s="4" t="s">
        <v>14</v>
      </c>
      <c r="C7" s="5">
        <v>11</v>
      </c>
      <c r="D7" s="6" t="s">
        <v>27</v>
      </c>
      <c r="E7" s="4" t="s">
        <v>16</v>
      </c>
      <c r="F7" s="4" t="s">
        <v>17</v>
      </c>
      <c r="G7" s="7">
        <v>5</v>
      </c>
      <c r="H7" s="1">
        <v>25000000</v>
      </c>
      <c r="I7" s="4">
        <v>2</v>
      </c>
      <c r="J7" s="8">
        <v>1.3888888888888889E-3</v>
      </c>
      <c r="K7" s="4" t="s">
        <v>18</v>
      </c>
      <c r="L7" s="4" t="s">
        <v>35</v>
      </c>
      <c r="M7" s="4" t="s">
        <v>25</v>
      </c>
      <c r="N7" s="4" t="s">
        <v>66</v>
      </c>
      <c r="O7" s="4" t="s">
        <v>36</v>
      </c>
    </row>
    <row r="8" spans="1:16" ht="21" customHeight="1" x14ac:dyDescent="0.3">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6" ht="21" customHeight="1" x14ac:dyDescent="0.3">
      <c r="B9" s="4" t="s">
        <v>14</v>
      </c>
      <c r="C9" s="5">
        <v>6</v>
      </c>
      <c r="D9" s="6" t="s">
        <v>37</v>
      </c>
      <c r="E9" s="4" t="s">
        <v>38</v>
      </c>
      <c r="F9" s="4" t="s">
        <v>42</v>
      </c>
      <c r="G9" s="7">
        <v>5</v>
      </c>
      <c r="H9" s="1">
        <v>20000000</v>
      </c>
      <c r="I9" s="4">
        <v>2</v>
      </c>
      <c r="J9" s="8">
        <v>1.3888888888888889E-3</v>
      </c>
      <c r="K9" s="4" t="s">
        <v>18</v>
      </c>
      <c r="L9" s="4" t="s">
        <v>19</v>
      </c>
      <c r="M9" s="4" t="s">
        <v>43</v>
      </c>
      <c r="N9" s="4" t="s">
        <v>66</v>
      </c>
      <c r="O9" s="4" t="s">
        <v>36</v>
      </c>
    </row>
    <row r="10" spans="1:16" ht="21" customHeight="1" x14ac:dyDescent="0.3">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6" ht="21" customHeight="1" x14ac:dyDescent="0.3">
      <c r="B11" s="4" t="s">
        <v>14</v>
      </c>
      <c r="C11" s="5">
        <v>15</v>
      </c>
      <c r="D11" s="6" t="s">
        <v>44</v>
      </c>
      <c r="E11" s="4" t="s">
        <v>38</v>
      </c>
      <c r="F11" s="4" t="s">
        <v>42</v>
      </c>
      <c r="G11" s="7">
        <v>2</v>
      </c>
      <c r="H11" s="1">
        <v>38000000</v>
      </c>
      <c r="I11" s="4">
        <v>2</v>
      </c>
      <c r="J11" s="8">
        <v>1.3888888888888889E-3</v>
      </c>
      <c r="K11" s="4" t="s">
        <v>46</v>
      </c>
      <c r="L11" s="4" t="s">
        <v>39</v>
      </c>
      <c r="M11" s="4" t="s">
        <v>48</v>
      </c>
      <c r="N11" s="4" t="s">
        <v>76</v>
      </c>
      <c r="O11" s="4" t="s">
        <v>26</v>
      </c>
    </row>
    <row r="12" spans="1:16" ht="21" customHeight="1" x14ac:dyDescent="0.3">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6" ht="21" customHeight="1" x14ac:dyDescent="0.3">
      <c r="B13" s="4" t="s">
        <v>14</v>
      </c>
      <c r="C13" s="5">
        <v>1</v>
      </c>
      <c r="D13" s="6" t="s">
        <v>15</v>
      </c>
      <c r="E13" s="4" t="s">
        <v>16</v>
      </c>
      <c r="F13" s="4" t="s">
        <v>17</v>
      </c>
      <c r="G13" s="7">
        <v>1</v>
      </c>
      <c r="H13" s="1">
        <v>7000000</v>
      </c>
      <c r="I13" s="4">
        <v>3</v>
      </c>
      <c r="J13" s="8">
        <v>1.3888888888888889E-3</v>
      </c>
      <c r="K13" s="4" t="s">
        <v>18</v>
      </c>
      <c r="L13" s="4" t="s">
        <v>19</v>
      </c>
      <c r="M13" s="4" t="s">
        <v>20</v>
      </c>
      <c r="N13" s="4" t="s">
        <v>78</v>
      </c>
      <c r="O13" s="4" t="s">
        <v>21</v>
      </c>
    </row>
    <row r="14" spans="1:16" ht="21" customHeight="1" x14ac:dyDescent="0.3">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6" ht="21" customHeight="1" x14ac:dyDescent="0.3">
      <c r="B15" s="4" t="s">
        <v>14</v>
      </c>
      <c r="C15" s="5">
        <v>6</v>
      </c>
      <c r="D15" s="6" t="s">
        <v>37</v>
      </c>
      <c r="E15" s="4" t="s">
        <v>38</v>
      </c>
      <c r="F15" s="4" t="s">
        <v>42</v>
      </c>
      <c r="G15" s="7">
        <v>5</v>
      </c>
      <c r="H15" s="1">
        <v>20000000</v>
      </c>
      <c r="I15" s="4">
        <v>2</v>
      </c>
      <c r="J15" s="8">
        <v>1.3888888888888889E-3</v>
      </c>
      <c r="K15" s="4" t="s">
        <v>18</v>
      </c>
      <c r="L15" s="4" t="s">
        <v>19</v>
      </c>
      <c r="M15" s="4" t="s">
        <v>43</v>
      </c>
      <c r="N15" s="4" t="s">
        <v>66</v>
      </c>
      <c r="O15" s="4" t="s">
        <v>53</v>
      </c>
    </row>
    <row r="16" spans="1:16" ht="21" customHeight="1" x14ac:dyDescent="0.3">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2:15" ht="21" customHeight="1" x14ac:dyDescent="0.3">
      <c r="B17" s="4" t="s">
        <v>14</v>
      </c>
      <c r="C17" s="5">
        <v>2</v>
      </c>
      <c r="D17" s="6" t="s">
        <v>37</v>
      </c>
      <c r="E17" s="4" t="s">
        <v>38</v>
      </c>
      <c r="F17" s="4" t="s">
        <v>23</v>
      </c>
      <c r="G17" s="7">
        <v>3</v>
      </c>
      <c r="H17" s="1">
        <v>12000000</v>
      </c>
      <c r="I17" s="4">
        <v>1</v>
      </c>
      <c r="J17" s="8">
        <v>1.3888888888888889E-3</v>
      </c>
      <c r="K17" s="4" t="s">
        <v>18</v>
      </c>
      <c r="L17" s="4" t="s">
        <v>39</v>
      </c>
      <c r="M17" s="4" t="s">
        <v>40</v>
      </c>
      <c r="N17" s="4" t="s">
        <v>78</v>
      </c>
      <c r="O17" s="4" t="s">
        <v>31</v>
      </c>
    </row>
    <row r="18" spans="2:15" ht="21" customHeight="1" x14ac:dyDescent="0.3">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2:15" ht="21" customHeight="1" x14ac:dyDescent="0.3">
      <c r="B19" s="4" t="s">
        <v>14</v>
      </c>
      <c r="C19" s="5">
        <v>26</v>
      </c>
      <c r="D19" s="6" t="s">
        <v>44</v>
      </c>
      <c r="E19" s="4" t="s">
        <v>32</v>
      </c>
      <c r="F19" s="4" t="s">
        <v>45</v>
      </c>
      <c r="G19" s="7">
        <v>1</v>
      </c>
      <c r="H19" s="1">
        <v>19000000</v>
      </c>
      <c r="I19" s="4">
        <v>2</v>
      </c>
      <c r="J19" s="8">
        <v>1.3888888888888889E-3</v>
      </c>
      <c r="K19" s="4" t="s">
        <v>46</v>
      </c>
      <c r="L19" s="4" t="s">
        <v>47</v>
      </c>
      <c r="M19" s="4" t="s">
        <v>33</v>
      </c>
      <c r="N19" s="4" t="s">
        <v>78</v>
      </c>
      <c r="O19" s="4" t="s">
        <v>54</v>
      </c>
    </row>
    <row r="20" spans="2:15" ht="21" customHeight="1" x14ac:dyDescent="0.3">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2:15" ht="21" customHeight="1" x14ac:dyDescent="0.3">
      <c r="B21" s="4" t="s">
        <v>14</v>
      </c>
      <c r="C21" s="5">
        <v>11</v>
      </c>
      <c r="D21" s="6" t="s">
        <v>57</v>
      </c>
      <c r="E21" s="4" t="s">
        <v>28</v>
      </c>
      <c r="F21" s="4" t="s">
        <v>23</v>
      </c>
      <c r="G21" s="7">
        <v>5</v>
      </c>
      <c r="H21" s="1">
        <v>25000000</v>
      </c>
      <c r="I21" s="4">
        <v>1</v>
      </c>
      <c r="J21" s="8">
        <v>1.3888888888888889E-3</v>
      </c>
      <c r="K21" s="4" t="s">
        <v>18</v>
      </c>
      <c r="L21" s="4" t="s">
        <v>29</v>
      </c>
      <c r="M21" s="4" t="s">
        <v>43</v>
      </c>
      <c r="N21" s="4" t="s">
        <v>76</v>
      </c>
      <c r="O21" s="4" t="s">
        <v>31</v>
      </c>
    </row>
    <row r="22" spans="2:15" ht="21" customHeight="1" x14ac:dyDescent="0.3">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2:15" ht="21" customHeight="1" x14ac:dyDescent="0.3">
      <c r="B23" s="4" t="s">
        <v>14</v>
      </c>
      <c r="C23" s="5">
        <v>3</v>
      </c>
      <c r="D23" s="6" t="s">
        <v>15</v>
      </c>
      <c r="E23" s="4" t="s">
        <v>38</v>
      </c>
      <c r="F23" s="4" t="s">
        <v>42</v>
      </c>
      <c r="G23" s="7">
        <v>4</v>
      </c>
      <c r="H23" s="1">
        <v>15000000</v>
      </c>
      <c r="I23" s="4">
        <v>1</v>
      </c>
      <c r="J23" s="8">
        <v>1.3888888888888889E-3</v>
      </c>
      <c r="K23" s="4" t="s">
        <v>18</v>
      </c>
      <c r="L23" s="4" t="s">
        <v>56</v>
      </c>
      <c r="M23" s="4" t="s">
        <v>20</v>
      </c>
      <c r="N23" s="4" t="s">
        <v>78</v>
      </c>
      <c r="O23" s="4" t="s">
        <v>41</v>
      </c>
    </row>
    <row r="24" spans="2:15" ht="21" customHeight="1" x14ac:dyDescent="0.3">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2:15" ht="21" customHeight="1" x14ac:dyDescent="0.3">
      <c r="B25" s="4" t="s">
        <v>14</v>
      </c>
      <c r="C25" s="5">
        <v>10</v>
      </c>
      <c r="D25" s="6" t="s">
        <v>59</v>
      </c>
      <c r="E25" s="4" t="s">
        <v>38</v>
      </c>
      <c r="F25" s="4" t="s">
        <v>17</v>
      </c>
      <c r="G25" s="7">
        <v>4</v>
      </c>
      <c r="H25" s="1">
        <v>20000000</v>
      </c>
      <c r="I25" s="4">
        <v>3</v>
      </c>
      <c r="J25" s="8">
        <v>1.3888888888888889E-3</v>
      </c>
      <c r="K25" s="4" t="s">
        <v>18</v>
      </c>
      <c r="L25" s="4" t="s">
        <v>47</v>
      </c>
      <c r="M25" s="4" t="s">
        <v>33</v>
      </c>
      <c r="N25" s="4" t="s">
        <v>77</v>
      </c>
      <c r="O25" s="4" t="s">
        <v>54</v>
      </c>
    </row>
    <row r="26" spans="2:15" ht="21" customHeight="1" x14ac:dyDescent="0.3">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2:15" ht="21" customHeight="1" x14ac:dyDescent="0.3">
      <c r="B27" s="4" t="s">
        <v>14</v>
      </c>
      <c r="C27" s="5">
        <v>12</v>
      </c>
      <c r="D27" s="6" t="s">
        <v>60</v>
      </c>
      <c r="E27" s="4" t="s">
        <v>28</v>
      </c>
      <c r="F27" s="4" t="s">
        <v>23</v>
      </c>
      <c r="G27" s="7">
        <v>2</v>
      </c>
      <c r="H27" s="1">
        <v>38000000</v>
      </c>
      <c r="I27" s="4">
        <v>3</v>
      </c>
      <c r="J27" s="8">
        <v>1.3888888888888889E-3</v>
      </c>
      <c r="K27" s="4" t="s">
        <v>46</v>
      </c>
      <c r="L27" s="4" t="s">
        <v>39</v>
      </c>
      <c r="M27" s="4" t="s">
        <v>40</v>
      </c>
      <c r="N27" s="4" t="s">
        <v>78</v>
      </c>
      <c r="O27" s="4" t="s">
        <v>53</v>
      </c>
    </row>
    <row r="28" spans="2:15" ht="21" customHeight="1" x14ac:dyDescent="0.3">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2:15" ht="21" customHeight="1" x14ac:dyDescent="0.3">
      <c r="B29" s="4" t="s">
        <v>14</v>
      </c>
      <c r="C29" s="5">
        <v>25</v>
      </c>
      <c r="D29" s="6" t="s">
        <v>27</v>
      </c>
      <c r="E29" s="4" t="s">
        <v>16</v>
      </c>
      <c r="F29" s="4" t="s">
        <v>17</v>
      </c>
      <c r="G29" s="7">
        <v>3</v>
      </c>
      <c r="H29" s="1">
        <v>15000000</v>
      </c>
      <c r="I29" s="4">
        <v>3</v>
      </c>
      <c r="J29" s="8">
        <v>1.3888888888888889E-3</v>
      </c>
      <c r="K29" s="4" t="s">
        <v>18</v>
      </c>
      <c r="L29" s="4" t="s">
        <v>56</v>
      </c>
      <c r="M29" s="4" t="s">
        <v>30</v>
      </c>
      <c r="N29" s="4" t="s">
        <v>76</v>
      </c>
      <c r="O29" s="4" t="s">
        <v>52</v>
      </c>
    </row>
    <row r="30" spans="2:15" ht="21" customHeight="1" x14ac:dyDescent="0.3">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2:15" ht="21" customHeight="1" x14ac:dyDescent="0.3">
      <c r="B31" s="4" t="s">
        <v>14</v>
      </c>
      <c r="C31" s="5">
        <v>18</v>
      </c>
      <c r="D31" s="6" t="s">
        <v>27</v>
      </c>
      <c r="E31" s="4" t="s">
        <v>16</v>
      </c>
      <c r="F31" s="4" t="s">
        <v>23</v>
      </c>
      <c r="G31" s="7">
        <v>4</v>
      </c>
      <c r="H31" s="1">
        <v>15000000</v>
      </c>
      <c r="I31" s="4">
        <v>2</v>
      </c>
      <c r="J31" s="8">
        <v>1.3888888888888889E-3</v>
      </c>
      <c r="K31" s="4" t="s">
        <v>18</v>
      </c>
      <c r="L31" s="4" t="s">
        <v>39</v>
      </c>
      <c r="M31" s="4" t="s">
        <v>48</v>
      </c>
      <c r="N31" s="4" t="s">
        <v>78</v>
      </c>
      <c r="O31" s="4" t="s">
        <v>62</v>
      </c>
    </row>
    <row r="32" spans="2:15" ht="21" customHeight="1" x14ac:dyDescent="0.3">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2:15" ht="21" customHeight="1" x14ac:dyDescent="0.3">
      <c r="B33" s="4" t="s">
        <v>14</v>
      </c>
      <c r="C33" s="5">
        <v>1</v>
      </c>
      <c r="D33" s="6" t="s">
        <v>37</v>
      </c>
      <c r="E33" s="4" t="s">
        <v>16</v>
      </c>
      <c r="F33" s="4" t="s">
        <v>42</v>
      </c>
      <c r="G33" s="7">
        <v>2</v>
      </c>
      <c r="H33" s="1">
        <v>12000000</v>
      </c>
      <c r="I33" s="4">
        <v>6</v>
      </c>
      <c r="J33" s="8">
        <v>1.3888888888888889E-3</v>
      </c>
      <c r="K33" s="4" t="s">
        <v>18</v>
      </c>
      <c r="L33" s="4" t="s">
        <v>39</v>
      </c>
      <c r="M33" s="4" t="s">
        <v>30</v>
      </c>
      <c r="N33" s="4" t="s">
        <v>78</v>
      </c>
      <c r="O33" s="4" t="s">
        <v>41</v>
      </c>
    </row>
    <row r="34" spans="2:15" ht="21" customHeight="1" x14ac:dyDescent="0.3">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2:15" ht="21" customHeight="1" x14ac:dyDescent="0.3">
      <c r="B35" s="4" t="s">
        <v>14</v>
      </c>
      <c r="C35" s="5">
        <v>20</v>
      </c>
      <c r="D35" s="6" t="s">
        <v>37</v>
      </c>
      <c r="E35" s="4" t="s">
        <v>28</v>
      </c>
      <c r="F35" s="4" t="s">
        <v>23</v>
      </c>
      <c r="G35" s="7">
        <v>5</v>
      </c>
      <c r="H35" s="1">
        <v>25000000</v>
      </c>
      <c r="I35" s="4">
        <v>4</v>
      </c>
      <c r="J35" s="8">
        <v>1.3888888888888889E-3</v>
      </c>
      <c r="K35" s="4" t="s">
        <v>18</v>
      </c>
      <c r="L35" s="4" t="s">
        <v>35</v>
      </c>
      <c r="M35" s="4" t="s">
        <v>30</v>
      </c>
      <c r="N35" s="4" t="s">
        <v>78</v>
      </c>
      <c r="O35" s="4" t="s">
        <v>63</v>
      </c>
    </row>
    <row r="36" spans="2:15" ht="21" customHeight="1" x14ac:dyDescent="0.3">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2:15" ht="21" customHeight="1" x14ac:dyDescent="0.3">
      <c r="B37" s="4" t="s">
        <v>14</v>
      </c>
      <c r="C37" s="5">
        <v>1</v>
      </c>
      <c r="D37" s="6" t="s">
        <v>37</v>
      </c>
      <c r="E37" s="4" t="s">
        <v>28</v>
      </c>
      <c r="F37" s="4" t="s">
        <v>23</v>
      </c>
      <c r="G37" s="7">
        <v>3</v>
      </c>
      <c r="H37" s="1">
        <v>15000000</v>
      </c>
      <c r="I37" s="4">
        <v>5</v>
      </c>
      <c r="J37" s="8">
        <v>1.3888888888888889E-3</v>
      </c>
      <c r="K37" s="4" t="s">
        <v>18</v>
      </c>
      <c r="L37" s="4" t="s">
        <v>29</v>
      </c>
      <c r="M37" s="4" t="s">
        <v>40</v>
      </c>
      <c r="N37" s="4" t="s">
        <v>77</v>
      </c>
      <c r="O37" s="4" t="s">
        <v>54</v>
      </c>
    </row>
    <row r="38" spans="2:15" ht="21" customHeight="1" x14ac:dyDescent="0.3">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2:15" ht="21" customHeight="1" x14ac:dyDescent="0.3">
      <c r="B39" s="4" t="s">
        <v>14</v>
      </c>
      <c r="C39" s="5">
        <v>1</v>
      </c>
      <c r="D39" s="6" t="s">
        <v>37</v>
      </c>
      <c r="E39" s="4" t="s">
        <v>28</v>
      </c>
      <c r="F39" s="4" t="s">
        <v>17</v>
      </c>
      <c r="G39" s="7">
        <v>3</v>
      </c>
      <c r="H39" s="1">
        <v>12000000</v>
      </c>
      <c r="I39" s="4">
        <v>2</v>
      </c>
      <c r="J39" s="8">
        <v>1.3888888888888889E-3</v>
      </c>
      <c r="K39" s="4" t="s">
        <v>18</v>
      </c>
      <c r="L39" s="4" t="s">
        <v>35</v>
      </c>
      <c r="M39" s="4" t="s">
        <v>25</v>
      </c>
      <c r="N39" s="4" t="s">
        <v>78</v>
      </c>
      <c r="O39" s="4" t="s">
        <v>53</v>
      </c>
    </row>
    <row r="40" spans="2:15" ht="21" customHeight="1" x14ac:dyDescent="0.3">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2:15" ht="21" customHeight="1" x14ac:dyDescent="0.3">
      <c r="B41" s="4" t="s">
        <v>14</v>
      </c>
      <c r="C41" s="5">
        <v>3</v>
      </c>
      <c r="D41" s="6" t="s">
        <v>44</v>
      </c>
      <c r="E41" s="4" t="s">
        <v>32</v>
      </c>
      <c r="F41" s="4" t="s">
        <v>17</v>
      </c>
      <c r="G41" s="7">
        <v>1</v>
      </c>
      <c r="H41" s="1">
        <v>19000000</v>
      </c>
      <c r="I41" s="4">
        <v>3</v>
      </c>
      <c r="J41" s="8">
        <v>1.3888888888888889E-3</v>
      </c>
      <c r="K41" s="4" t="s">
        <v>46</v>
      </c>
      <c r="L41" s="4" t="s">
        <v>64</v>
      </c>
      <c r="M41" s="4" t="s">
        <v>48</v>
      </c>
      <c r="N41" s="4" t="s">
        <v>78</v>
      </c>
      <c r="O41" s="4" t="s">
        <v>53</v>
      </c>
    </row>
    <row r="42" spans="2:15" ht="21" customHeight="1" x14ac:dyDescent="0.3">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2:15" ht="21" customHeight="1" x14ac:dyDescent="0.3">
      <c r="B43" s="4" t="s">
        <v>14</v>
      </c>
      <c r="C43" s="5">
        <v>13</v>
      </c>
      <c r="D43" s="6" t="s">
        <v>44</v>
      </c>
      <c r="E43" s="4" t="s">
        <v>49</v>
      </c>
      <c r="F43" s="4" t="s">
        <v>68</v>
      </c>
      <c r="G43" s="7">
        <v>4</v>
      </c>
      <c r="H43" s="1">
        <v>20000000</v>
      </c>
      <c r="I43" s="4">
        <v>3</v>
      </c>
      <c r="J43" s="8">
        <v>1.3888888888888889E-3</v>
      </c>
      <c r="K43" s="4" t="s">
        <v>61</v>
      </c>
      <c r="L43" s="4" t="s">
        <v>19</v>
      </c>
      <c r="M43" s="4" t="s">
        <v>30</v>
      </c>
      <c r="N43" s="4" t="s">
        <v>77</v>
      </c>
      <c r="O43" s="4" t="s">
        <v>54</v>
      </c>
    </row>
    <row r="44" spans="2:15" ht="21" customHeight="1" x14ac:dyDescent="0.3">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2:15" ht="21" customHeight="1" x14ac:dyDescent="0.3">
      <c r="B45" s="4" t="s">
        <v>14</v>
      </c>
      <c r="C45" s="5">
        <v>30</v>
      </c>
      <c r="D45" s="6" t="s">
        <v>44</v>
      </c>
      <c r="E45" s="4" t="s">
        <v>49</v>
      </c>
      <c r="F45" s="4" t="s">
        <v>23</v>
      </c>
      <c r="G45" s="7">
        <v>2</v>
      </c>
      <c r="H45" s="1">
        <v>10000000</v>
      </c>
      <c r="I45" s="4">
        <v>1</v>
      </c>
      <c r="J45" s="8">
        <v>1.3888888888888889E-3</v>
      </c>
      <c r="K45" s="4" t="s">
        <v>18</v>
      </c>
      <c r="L45" s="4" t="s">
        <v>29</v>
      </c>
      <c r="M45" s="4" t="s">
        <v>33</v>
      </c>
      <c r="N45" s="4" t="s">
        <v>77</v>
      </c>
      <c r="O45" s="4" t="s">
        <v>65</v>
      </c>
    </row>
    <row r="46" spans="2:15" ht="21" customHeight="1" x14ac:dyDescent="0.3">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2:15" ht="21" customHeight="1" x14ac:dyDescent="0.3">
      <c r="B47" s="4" t="s">
        <v>14</v>
      </c>
      <c r="C47" s="5">
        <v>6</v>
      </c>
      <c r="D47" s="6" t="s">
        <v>44</v>
      </c>
      <c r="E47" s="4" t="s">
        <v>49</v>
      </c>
      <c r="F47" s="4" t="s">
        <v>68</v>
      </c>
      <c r="G47" s="7">
        <v>1</v>
      </c>
      <c r="H47" s="1">
        <v>7000000</v>
      </c>
      <c r="I47" s="4">
        <v>3</v>
      </c>
      <c r="J47" s="8">
        <v>1.3888888888888889E-3</v>
      </c>
      <c r="K47" s="4" t="s">
        <v>18</v>
      </c>
      <c r="L47" s="4" t="s">
        <v>64</v>
      </c>
      <c r="M47" s="4" t="s">
        <v>51</v>
      </c>
      <c r="N47" s="4" t="s">
        <v>66</v>
      </c>
      <c r="O47" s="4" t="s">
        <v>67</v>
      </c>
    </row>
    <row r="48" spans="2:15" ht="21" customHeight="1" x14ac:dyDescent="0.3">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2:15" ht="21" customHeight="1" x14ac:dyDescent="0.3">
      <c r="B49" s="4" t="s">
        <v>14</v>
      </c>
      <c r="C49" s="5">
        <v>3</v>
      </c>
      <c r="D49" s="6" t="s">
        <v>69</v>
      </c>
      <c r="E49" s="4" t="s">
        <v>32</v>
      </c>
      <c r="F49" s="4" t="s">
        <v>23</v>
      </c>
      <c r="G49" s="7">
        <v>5</v>
      </c>
      <c r="H49" s="1">
        <v>20000000</v>
      </c>
      <c r="I49" s="4">
        <v>4</v>
      </c>
      <c r="J49" s="8">
        <v>1.3888888888888889E-3</v>
      </c>
      <c r="K49" s="4" t="s">
        <v>18</v>
      </c>
      <c r="L49" s="4" t="s">
        <v>39</v>
      </c>
      <c r="M49" s="4" t="s">
        <v>51</v>
      </c>
      <c r="N49" s="4" t="s">
        <v>76</v>
      </c>
      <c r="O49" s="4" t="s">
        <v>52</v>
      </c>
    </row>
    <row r="50" spans="2:15" ht="21" customHeight="1" x14ac:dyDescent="0.3">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2:15" ht="21" customHeight="1" x14ac:dyDescent="0.3">
      <c r="B51" s="4" t="s">
        <v>14</v>
      </c>
      <c r="C51" s="5">
        <v>11</v>
      </c>
      <c r="D51" s="6" t="s">
        <v>57</v>
      </c>
      <c r="E51" s="4" t="s">
        <v>28</v>
      </c>
      <c r="F51" s="4" t="s">
        <v>23</v>
      </c>
      <c r="G51" s="7">
        <v>5</v>
      </c>
      <c r="H51" s="1">
        <v>25000000</v>
      </c>
      <c r="I51" s="4">
        <v>1</v>
      </c>
      <c r="J51" s="8">
        <v>1.3888888888888889E-3</v>
      </c>
      <c r="K51" s="4" t="s">
        <v>18</v>
      </c>
      <c r="L51" s="4" t="s">
        <v>29</v>
      </c>
      <c r="M51" s="4" t="s">
        <v>43</v>
      </c>
      <c r="N51" s="4" t="s">
        <v>76</v>
      </c>
      <c r="O51" s="4" t="s">
        <v>31</v>
      </c>
    </row>
    <row r="52" spans="2:15" ht="21" customHeight="1" x14ac:dyDescent="0.3">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2:15" ht="21" customHeight="1" x14ac:dyDescent="0.3">
      <c r="B53" s="4" t="s">
        <v>14</v>
      </c>
      <c r="C53" s="5">
        <v>3</v>
      </c>
      <c r="D53" s="6" t="s">
        <v>15</v>
      </c>
      <c r="E53" s="4" t="s">
        <v>38</v>
      </c>
      <c r="F53" s="4" t="s">
        <v>42</v>
      </c>
      <c r="G53" s="7">
        <v>4</v>
      </c>
      <c r="H53" s="1">
        <v>15000000</v>
      </c>
      <c r="I53" s="4">
        <v>1</v>
      </c>
      <c r="J53" s="8">
        <v>1.3888888888888889E-3</v>
      </c>
      <c r="K53" s="4" t="s">
        <v>18</v>
      </c>
      <c r="L53" s="4" t="s">
        <v>56</v>
      </c>
      <c r="M53" s="4" t="s">
        <v>20</v>
      </c>
      <c r="N53" s="4" t="s">
        <v>78</v>
      </c>
      <c r="O53" s="4" t="s">
        <v>41</v>
      </c>
    </row>
    <row r="54" spans="2:15" ht="21" customHeight="1" x14ac:dyDescent="0.3">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2:15" ht="21" customHeight="1" x14ac:dyDescent="0.3">
      <c r="B55" s="4" t="s">
        <v>14</v>
      </c>
      <c r="C55" s="5">
        <v>10</v>
      </c>
      <c r="D55" s="6" t="s">
        <v>59</v>
      </c>
      <c r="E55" s="4" t="s">
        <v>38</v>
      </c>
      <c r="F55" s="4" t="s">
        <v>17</v>
      </c>
      <c r="G55" s="7">
        <v>4</v>
      </c>
      <c r="H55" s="1">
        <v>20000000</v>
      </c>
      <c r="I55" s="4">
        <v>3</v>
      </c>
      <c r="J55" s="8">
        <v>1.3888888888888889E-3</v>
      </c>
      <c r="K55" s="4" t="s">
        <v>18</v>
      </c>
      <c r="L55" s="4" t="s">
        <v>47</v>
      </c>
      <c r="M55" s="4" t="s">
        <v>33</v>
      </c>
      <c r="N55" s="4" t="s">
        <v>77</v>
      </c>
      <c r="O55" s="4" t="s">
        <v>54</v>
      </c>
    </row>
    <row r="56" spans="2:15" ht="21" customHeight="1" x14ac:dyDescent="0.3">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2:15" ht="21" customHeight="1" x14ac:dyDescent="0.3">
      <c r="B57" s="4" t="s">
        <v>14</v>
      </c>
      <c r="C57" s="5">
        <v>12</v>
      </c>
      <c r="D57" s="6" t="s">
        <v>60</v>
      </c>
      <c r="E57" s="4" t="s">
        <v>28</v>
      </c>
      <c r="F57" s="4" t="s">
        <v>23</v>
      </c>
      <c r="G57" s="7">
        <v>2</v>
      </c>
      <c r="H57" s="1">
        <v>38000000</v>
      </c>
      <c r="I57" s="4">
        <v>3</v>
      </c>
      <c r="J57" s="8">
        <v>1.3888888888888889E-3</v>
      </c>
      <c r="K57" s="4" t="s">
        <v>46</v>
      </c>
      <c r="L57" s="4" t="s">
        <v>39</v>
      </c>
      <c r="M57" s="4" t="s">
        <v>40</v>
      </c>
      <c r="N57" s="4" t="s">
        <v>78</v>
      </c>
      <c r="O57" s="4" t="s">
        <v>53</v>
      </c>
    </row>
    <row r="58" spans="2:15" ht="21" customHeight="1" x14ac:dyDescent="0.3">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2:15" ht="21" customHeight="1" x14ac:dyDescent="0.3">
      <c r="B59" s="4" t="s">
        <v>70</v>
      </c>
      <c r="C59" s="5">
        <v>11</v>
      </c>
      <c r="D59" s="6" t="s">
        <v>58</v>
      </c>
      <c r="E59" s="4" t="s">
        <v>32</v>
      </c>
      <c r="F59" s="4" t="s">
        <v>17</v>
      </c>
      <c r="G59" s="7">
        <v>0</v>
      </c>
      <c r="H59" s="1">
        <v>0</v>
      </c>
      <c r="I59" s="4">
        <v>1</v>
      </c>
      <c r="J59" s="8">
        <v>1.3888888888888889E-3</v>
      </c>
      <c r="K59" s="4"/>
      <c r="L59" s="4"/>
      <c r="M59" s="4" t="s">
        <v>30</v>
      </c>
      <c r="N59" s="4" t="s">
        <v>78</v>
      </c>
      <c r="O59" s="4" t="s">
        <v>62</v>
      </c>
    </row>
    <row r="60" spans="2:15" ht="21" customHeight="1" x14ac:dyDescent="0.3">
      <c r="B60" s="11" t="s">
        <v>70</v>
      </c>
      <c r="C60" s="12">
        <v>14</v>
      </c>
      <c r="D60" s="13" t="s">
        <v>15</v>
      </c>
      <c r="E60" s="11" t="s">
        <v>16</v>
      </c>
      <c r="F60" s="11" t="s">
        <v>23</v>
      </c>
      <c r="G60" s="14">
        <v>0</v>
      </c>
      <c r="H60" s="15">
        <v>0</v>
      </c>
      <c r="I60" s="11">
        <v>5</v>
      </c>
      <c r="J60" s="16">
        <v>1.3888888888888889E-3</v>
      </c>
      <c r="K60" s="11"/>
      <c r="L60" s="11"/>
      <c r="M60" s="11" t="s">
        <v>33</v>
      </c>
      <c r="N60" s="11" t="s">
        <v>76</v>
      </c>
      <c r="O60" s="11" t="s">
        <v>52</v>
      </c>
    </row>
    <row r="61" spans="2:15" ht="21" customHeight="1" x14ac:dyDescent="0.3">
      <c r="B61" s="4" t="s">
        <v>70</v>
      </c>
      <c r="C61" s="5">
        <v>1</v>
      </c>
      <c r="D61" s="6" t="s">
        <v>59</v>
      </c>
      <c r="E61" s="4" t="s">
        <v>16</v>
      </c>
      <c r="F61" s="4" t="s">
        <v>23</v>
      </c>
      <c r="G61" s="7">
        <v>0</v>
      </c>
      <c r="H61" s="1">
        <v>0</v>
      </c>
      <c r="I61" s="4">
        <v>1</v>
      </c>
      <c r="J61" s="8">
        <v>1.3888888888888889E-3</v>
      </c>
      <c r="K61" s="4"/>
      <c r="L61" s="4"/>
      <c r="M61" s="4" t="s">
        <v>20</v>
      </c>
      <c r="N61" s="4" t="s">
        <v>77</v>
      </c>
      <c r="O61" s="4" t="s">
        <v>54</v>
      </c>
    </row>
    <row r="62" spans="2:15" ht="21" customHeight="1" x14ac:dyDescent="0.3">
      <c r="B62" s="11" t="s">
        <v>70</v>
      </c>
      <c r="C62" s="12">
        <v>12</v>
      </c>
      <c r="D62" s="13" t="s">
        <v>60</v>
      </c>
      <c r="E62" s="11" t="s">
        <v>28</v>
      </c>
      <c r="F62" s="11" t="s">
        <v>17</v>
      </c>
      <c r="G62" s="14">
        <v>0</v>
      </c>
      <c r="H62" s="15">
        <v>0</v>
      </c>
      <c r="I62" s="11">
        <v>2</v>
      </c>
      <c r="J62" s="16">
        <v>1.3888888888888889E-3</v>
      </c>
      <c r="K62" s="11"/>
      <c r="L62" s="11"/>
      <c r="M62" s="11" t="s">
        <v>33</v>
      </c>
      <c r="N62" s="11" t="s">
        <v>76</v>
      </c>
      <c r="O62" s="11" t="s">
        <v>26</v>
      </c>
    </row>
    <row r="63" spans="2:15" ht="21" customHeight="1" x14ac:dyDescent="0.3">
      <c r="B63" s="4" t="s">
        <v>70</v>
      </c>
      <c r="C63" s="5">
        <v>7</v>
      </c>
      <c r="D63" s="6" t="s">
        <v>37</v>
      </c>
      <c r="E63" s="4" t="s">
        <v>49</v>
      </c>
      <c r="F63" s="4" t="s">
        <v>23</v>
      </c>
      <c r="G63" s="7">
        <v>0</v>
      </c>
      <c r="H63" s="1">
        <v>0</v>
      </c>
      <c r="I63" s="4">
        <v>6</v>
      </c>
      <c r="J63" s="8">
        <v>1.3888888888888889E-3</v>
      </c>
      <c r="K63" s="4"/>
      <c r="L63" s="4"/>
      <c r="M63" s="4" t="s">
        <v>43</v>
      </c>
      <c r="N63" s="4" t="s">
        <v>66</v>
      </c>
      <c r="O63" s="4" t="s">
        <v>67</v>
      </c>
    </row>
    <row r="64" spans="2:15" ht="21" customHeight="1" x14ac:dyDescent="0.3">
      <c r="B64" s="11" t="s">
        <v>70</v>
      </c>
      <c r="C64" s="12">
        <v>5</v>
      </c>
      <c r="D64" s="13" t="s">
        <v>37</v>
      </c>
      <c r="E64" s="11" t="s">
        <v>32</v>
      </c>
      <c r="F64" s="11" t="s">
        <v>42</v>
      </c>
      <c r="G64" s="14">
        <v>0</v>
      </c>
      <c r="H64" s="15">
        <v>0</v>
      </c>
      <c r="I64" s="11">
        <v>4</v>
      </c>
      <c r="J64" s="16">
        <v>1.3888888888888889E-3</v>
      </c>
      <c r="K64" s="11"/>
      <c r="L64" s="11"/>
      <c r="M64" s="11" t="s">
        <v>51</v>
      </c>
      <c r="N64" s="11" t="s">
        <v>76</v>
      </c>
      <c r="O64" s="11" t="s">
        <v>26</v>
      </c>
    </row>
    <row r="65" spans="2:15" ht="21" customHeight="1" x14ac:dyDescent="0.3">
      <c r="B65" s="4" t="s">
        <v>70</v>
      </c>
      <c r="C65" s="5">
        <v>23</v>
      </c>
      <c r="D65" s="6" t="s">
        <v>44</v>
      </c>
      <c r="E65" s="4" t="s">
        <v>16</v>
      </c>
      <c r="F65" s="4" t="s">
        <v>23</v>
      </c>
      <c r="G65" s="7">
        <v>0</v>
      </c>
      <c r="H65" s="1">
        <v>0</v>
      </c>
      <c r="I65" s="4">
        <v>3</v>
      </c>
      <c r="J65" s="8">
        <v>1.3888888888888889E-3</v>
      </c>
      <c r="K65" s="4"/>
      <c r="L65" s="4"/>
      <c r="M65" s="4" t="s">
        <v>20</v>
      </c>
      <c r="N65" s="4" t="s">
        <v>66</v>
      </c>
      <c r="O65" s="4" t="s">
        <v>36</v>
      </c>
    </row>
    <row r="66" spans="2:15" ht="21" customHeight="1" x14ac:dyDescent="0.3">
      <c r="B66" s="11" t="s">
        <v>70</v>
      </c>
      <c r="C66" s="12">
        <v>19</v>
      </c>
      <c r="D66" s="13" t="s">
        <v>44</v>
      </c>
      <c r="E66" s="11" t="s">
        <v>32</v>
      </c>
      <c r="F66" s="11" t="s">
        <v>23</v>
      </c>
      <c r="G66" s="14">
        <v>0</v>
      </c>
      <c r="H66" s="15">
        <v>0</v>
      </c>
      <c r="I66" s="11">
        <v>1</v>
      </c>
      <c r="J66" s="16">
        <v>1.3888888888888889E-3</v>
      </c>
      <c r="K66" s="11"/>
      <c r="L66" s="11"/>
      <c r="M66" s="11" t="s">
        <v>48</v>
      </c>
      <c r="N66" s="11" t="s">
        <v>78</v>
      </c>
      <c r="O66" s="11" t="s">
        <v>63</v>
      </c>
    </row>
    <row r="67" spans="2:15" ht="21" customHeight="1" x14ac:dyDescent="0.3">
      <c r="B67" s="4" t="s">
        <v>70</v>
      </c>
      <c r="C67" s="5">
        <v>10</v>
      </c>
      <c r="D67" s="6" t="s">
        <v>69</v>
      </c>
      <c r="E67" s="4" t="s">
        <v>49</v>
      </c>
      <c r="F67" s="4" t="s">
        <v>17</v>
      </c>
      <c r="G67" s="7">
        <v>0</v>
      </c>
      <c r="H67" s="1">
        <v>0</v>
      </c>
      <c r="I67" s="4">
        <v>1</v>
      </c>
      <c r="J67" s="8">
        <v>1.3888888888888889E-3</v>
      </c>
      <c r="K67" s="4"/>
      <c r="L67" s="4"/>
      <c r="M67" s="4" t="s">
        <v>48</v>
      </c>
      <c r="N67" s="4" t="s">
        <v>78</v>
      </c>
      <c r="O67" s="4" t="s">
        <v>41</v>
      </c>
    </row>
    <row r="68" spans="2:15" ht="21" customHeight="1" x14ac:dyDescent="0.3">
      <c r="B68" s="11" t="s">
        <v>70</v>
      </c>
      <c r="C68" s="12">
        <v>11</v>
      </c>
      <c r="D68" s="13" t="s">
        <v>58</v>
      </c>
      <c r="E68" s="11" t="s">
        <v>32</v>
      </c>
      <c r="F68" s="11" t="s">
        <v>17</v>
      </c>
      <c r="G68" s="14">
        <v>0</v>
      </c>
      <c r="H68" s="15">
        <v>0</v>
      </c>
      <c r="I68" s="11">
        <v>1</v>
      </c>
      <c r="J68" s="16">
        <v>1.3888888888888889E-3</v>
      </c>
      <c r="K68" s="11"/>
      <c r="L68" s="11"/>
      <c r="M68" s="11" t="s">
        <v>30</v>
      </c>
      <c r="N68" s="11" t="s">
        <v>78</v>
      </c>
      <c r="O68" s="11" t="s">
        <v>62</v>
      </c>
    </row>
    <row r="69" spans="2:15" ht="21" customHeight="1" x14ac:dyDescent="0.3">
      <c r="B69" s="4" t="s">
        <v>70</v>
      </c>
      <c r="C69" s="5">
        <v>14</v>
      </c>
      <c r="D69" s="6" t="s">
        <v>15</v>
      </c>
      <c r="E69" s="4" t="s">
        <v>16</v>
      </c>
      <c r="F69" s="4" t="s">
        <v>23</v>
      </c>
      <c r="G69" s="7">
        <v>0</v>
      </c>
      <c r="H69" s="1">
        <v>0</v>
      </c>
      <c r="I69" s="4">
        <v>5</v>
      </c>
      <c r="J69" s="8">
        <v>1.3888888888888889E-3</v>
      </c>
      <c r="K69" s="4"/>
      <c r="L69" s="4"/>
      <c r="M69" s="4" t="s">
        <v>33</v>
      </c>
      <c r="N69" s="4" t="s">
        <v>76</v>
      </c>
      <c r="O69" s="4" t="s">
        <v>52</v>
      </c>
    </row>
    <row r="70" spans="2:15" ht="21" customHeight="1" x14ac:dyDescent="0.3">
      <c r="B70" s="11" t="s">
        <v>70</v>
      </c>
      <c r="C70" s="12">
        <v>1</v>
      </c>
      <c r="D70" s="13" t="s">
        <v>59</v>
      </c>
      <c r="E70" s="11" t="s">
        <v>16</v>
      </c>
      <c r="F70" s="11" t="s">
        <v>23</v>
      </c>
      <c r="G70" s="14">
        <v>0</v>
      </c>
      <c r="H70" s="15">
        <v>0</v>
      </c>
      <c r="I70" s="11">
        <v>1</v>
      </c>
      <c r="J70" s="16">
        <v>1.3888888888888889E-3</v>
      </c>
      <c r="K70" s="11"/>
      <c r="L70" s="11"/>
      <c r="M70" s="11" t="s">
        <v>20</v>
      </c>
      <c r="N70" s="11" t="s">
        <v>77</v>
      </c>
      <c r="O70" s="11" t="s">
        <v>54</v>
      </c>
    </row>
    <row r="71" spans="2:15" ht="21" customHeight="1" x14ac:dyDescent="0.3">
      <c r="B71" s="4" t="s">
        <v>70</v>
      </c>
      <c r="C71" s="5">
        <v>12</v>
      </c>
      <c r="D71" s="6" t="s">
        <v>60</v>
      </c>
      <c r="E71" s="4" t="s">
        <v>28</v>
      </c>
      <c r="F71" s="4" t="s">
        <v>17</v>
      </c>
      <c r="G71" s="7">
        <v>0</v>
      </c>
      <c r="H71" s="1">
        <v>0</v>
      </c>
      <c r="I71" s="4">
        <v>2</v>
      </c>
      <c r="J71" s="8">
        <v>1.3888888888888889E-3</v>
      </c>
      <c r="K71" s="4"/>
      <c r="L71" s="4"/>
      <c r="M71" s="4" t="s">
        <v>33</v>
      </c>
      <c r="N71" s="4" t="s">
        <v>76</v>
      </c>
      <c r="O71" s="4" t="s">
        <v>26</v>
      </c>
    </row>
    <row r="72" spans="2:15" ht="21" customHeight="1" x14ac:dyDescent="0.3">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2:15" ht="21" customHeight="1" x14ac:dyDescent="0.3">
      <c r="B73" s="4" t="s">
        <v>14</v>
      </c>
      <c r="C73" s="5">
        <v>12</v>
      </c>
      <c r="D73" s="6" t="s">
        <v>60</v>
      </c>
      <c r="E73" s="4" t="s">
        <v>16</v>
      </c>
      <c r="F73" s="4" t="s">
        <v>42</v>
      </c>
      <c r="G73" s="7">
        <v>2</v>
      </c>
      <c r="H73" s="1">
        <v>12000000</v>
      </c>
      <c r="I73" s="4">
        <v>2</v>
      </c>
      <c r="J73" s="8">
        <v>1.3888888888888889E-3</v>
      </c>
      <c r="K73" s="4" t="s">
        <v>18</v>
      </c>
      <c r="L73" s="4" t="s">
        <v>19</v>
      </c>
      <c r="M73" s="4" t="s">
        <v>30</v>
      </c>
      <c r="N73" s="4" t="s">
        <v>76</v>
      </c>
      <c r="O73" s="4" t="s">
        <v>26</v>
      </c>
    </row>
    <row r="74" spans="2:15" ht="21" customHeight="1" x14ac:dyDescent="0.3">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2:15" ht="21" customHeight="1" x14ac:dyDescent="0.3">
      <c r="B75" s="4" t="s">
        <v>14</v>
      </c>
      <c r="C75" s="5">
        <v>10</v>
      </c>
      <c r="D75" s="6" t="s">
        <v>22</v>
      </c>
      <c r="E75" s="4" t="s">
        <v>16</v>
      </c>
      <c r="F75" s="4" t="s">
        <v>68</v>
      </c>
      <c r="G75" s="7">
        <v>2</v>
      </c>
      <c r="H75" s="1">
        <v>12000000</v>
      </c>
      <c r="I75" s="4">
        <v>4</v>
      </c>
      <c r="J75" s="8">
        <v>1.3888888888888889E-3</v>
      </c>
      <c r="K75" s="4" t="s">
        <v>18</v>
      </c>
      <c r="L75" s="4" t="s">
        <v>50</v>
      </c>
      <c r="M75" s="4" t="s">
        <v>33</v>
      </c>
      <c r="N75" s="4" t="s">
        <v>76</v>
      </c>
      <c r="O75" s="4" t="s">
        <v>31</v>
      </c>
    </row>
    <row r="76" spans="2:15" ht="21" customHeight="1" x14ac:dyDescent="0.3">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2:15" ht="21" customHeight="1" x14ac:dyDescent="0.3">
      <c r="B77" s="4" t="s">
        <v>14</v>
      </c>
      <c r="C77" s="5">
        <v>8</v>
      </c>
      <c r="D77" s="6" t="s">
        <v>27</v>
      </c>
      <c r="E77" s="4" t="s">
        <v>32</v>
      </c>
      <c r="F77" s="4" t="s">
        <v>17</v>
      </c>
      <c r="G77" s="7">
        <v>5</v>
      </c>
      <c r="H77" s="1">
        <v>21000000</v>
      </c>
      <c r="I77" s="4">
        <v>4</v>
      </c>
      <c r="J77" s="8">
        <v>1.3888888888888889E-3</v>
      </c>
      <c r="K77" s="4" t="s">
        <v>18</v>
      </c>
      <c r="L77" s="4" t="s">
        <v>19</v>
      </c>
      <c r="M77" s="4" t="s">
        <v>43</v>
      </c>
      <c r="N77" s="4" t="s">
        <v>78</v>
      </c>
      <c r="O77" s="4" t="s">
        <v>66</v>
      </c>
    </row>
    <row r="78" spans="2:15" ht="21" customHeight="1" x14ac:dyDescent="0.3">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2:15" ht="21" customHeight="1" x14ac:dyDescent="0.3">
      <c r="B79" s="4" t="s">
        <v>14</v>
      </c>
      <c r="C79" s="5">
        <v>30</v>
      </c>
      <c r="D79" s="6" t="s">
        <v>27</v>
      </c>
      <c r="E79" s="4" t="s">
        <v>16</v>
      </c>
      <c r="F79" s="4" t="s">
        <v>45</v>
      </c>
      <c r="G79" s="7">
        <v>2</v>
      </c>
      <c r="H79" s="1">
        <v>12000000</v>
      </c>
      <c r="I79" s="4">
        <v>3</v>
      </c>
      <c r="J79" s="8">
        <v>1.3888888888888889E-3</v>
      </c>
      <c r="K79" s="4" t="s">
        <v>18</v>
      </c>
      <c r="L79" s="4" t="s">
        <v>47</v>
      </c>
      <c r="M79" s="4" t="s">
        <v>48</v>
      </c>
      <c r="N79" s="4" t="s">
        <v>78</v>
      </c>
      <c r="O79" s="4" t="s">
        <v>63</v>
      </c>
    </row>
    <row r="80" spans="2:15" ht="21" customHeight="1" x14ac:dyDescent="0.3">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2:15" ht="21" customHeight="1" x14ac:dyDescent="0.3">
      <c r="B81" s="4" t="s">
        <v>14</v>
      </c>
      <c r="C81" s="5">
        <v>30</v>
      </c>
      <c r="D81" s="6" t="s">
        <v>37</v>
      </c>
      <c r="E81" s="4" t="s">
        <v>38</v>
      </c>
      <c r="F81" s="4" t="s">
        <v>42</v>
      </c>
      <c r="G81" s="7">
        <v>3</v>
      </c>
      <c r="H81" s="1">
        <v>15000000</v>
      </c>
      <c r="I81" s="4">
        <v>1</v>
      </c>
      <c r="J81" s="8">
        <v>1.3888888888888889E-3</v>
      </c>
      <c r="K81" s="4" t="s">
        <v>18</v>
      </c>
      <c r="L81" s="4" t="s">
        <v>19</v>
      </c>
      <c r="M81" s="4" t="s">
        <v>25</v>
      </c>
      <c r="N81" s="4" t="s">
        <v>76</v>
      </c>
      <c r="O81" s="4" t="s">
        <v>26</v>
      </c>
    </row>
    <row r="82" spans="2:15" ht="21" customHeight="1" x14ac:dyDescent="0.3">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2:15" ht="21" customHeight="1" x14ac:dyDescent="0.3">
      <c r="B83" s="4" t="s">
        <v>14</v>
      </c>
      <c r="C83" s="5">
        <v>11</v>
      </c>
      <c r="D83" s="6" t="s">
        <v>37</v>
      </c>
      <c r="E83" s="4" t="s">
        <v>38</v>
      </c>
      <c r="F83" s="4" t="s">
        <v>42</v>
      </c>
      <c r="G83" s="7">
        <v>3</v>
      </c>
      <c r="H83" s="1">
        <v>15000000</v>
      </c>
      <c r="I83" s="4">
        <v>2</v>
      </c>
      <c r="J83" s="8">
        <v>1.3888888888888889E-3</v>
      </c>
      <c r="K83" s="4" t="s">
        <v>18</v>
      </c>
      <c r="L83" s="4" t="s">
        <v>56</v>
      </c>
      <c r="M83" s="4" t="s">
        <v>51</v>
      </c>
      <c r="N83" s="4" t="s">
        <v>76</v>
      </c>
      <c r="O83" s="4" t="s">
        <v>52</v>
      </c>
    </row>
    <row r="84" spans="2:15" ht="21" customHeight="1" x14ac:dyDescent="0.3">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2:15" ht="21" customHeight="1" x14ac:dyDescent="0.3">
      <c r="B85" s="4" t="s">
        <v>14</v>
      </c>
      <c r="C85" s="5">
        <v>22</v>
      </c>
      <c r="D85" s="6" t="s">
        <v>44</v>
      </c>
      <c r="E85" s="4" t="s">
        <v>32</v>
      </c>
      <c r="F85" s="4" t="s">
        <v>23</v>
      </c>
      <c r="G85" s="7">
        <v>2</v>
      </c>
      <c r="H85" s="1">
        <v>38000000</v>
      </c>
      <c r="I85" s="4">
        <v>4</v>
      </c>
      <c r="J85" s="8">
        <v>1.3888888888888889E-3</v>
      </c>
      <c r="K85" s="4" t="s">
        <v>46</v>
      </c>
      <c r="L85" s="4" t="s">
        <v>56</v>
      </c>
      <c r="M85" s="4" t="s">
        <v>33</v>
      </c>
      <c r="N85" s="4" t="s">
        <v>66</v>
      </c>
      <c r="O85" s="4" t="s">
        <v>67</v>
      </c>
    </row>
    <row r="86" spans="2:15" ht="21" customHeight="1" x14ac:dyDescent="0.3">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2:15" ht="21" customHeight="1" x14ac:dyDescent="0.3">
      <c r="B87" s="4" t="s">
        <v>14</v>
      </c>
      <c r="C87" s="5">
        <v>8</v>
      </c>
      <c r="D87" s="6" t="s">
        <v>44</v>
      </c>
      <c r="E87" s="4" t="s">
        <v>49</v>
      </c>
      <c r="F87" s="4" t="s">
        <v>17</v>
      </c>
      <c r="G87" s="7">
        <v>2</v>
      </c>
      <c r="H87" s="1">
        <v>38000000</v>
      </c>
      <c r="I87" s="4">
        <v>1</v>
      </c>
      <c r="J87" s="8">
        <v>1.3888888888888889E-3</v>
      </c>
      <c r="K87" s="4" t="s">
        <v>46</v>
      </c>
      <c r="L87" s="4" t="s">
        <v>50</v>
      </c>
      <c r="M87" s="4" t="s">
        <v>25</v>
      </c>
      <c r="N87" s="4" t="s">
        <v>78</v>
      </c>
      <c r="O87" s="4" t="s">
        <v>21</v>
      </c>
    </row>
    <row r="88" spans="2:15" ht="21" customHeight="1" x14ac:dyDescent="0.3">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2:15" ht="21" customHeight="1" x14ac:dyDescent="0.3">
      <c r="B89" s="4" t="s">
        <v>14</v>
      </c>
      <c r="C89" s="5">
        <v>1</v>
      </c>
      <c r="D89" s="6" t="s">
        <v>59</v>
      </c>
      <c r="E89" s="4" t="s">
        <v>32</v>
      </c>
      <c r="F89" s="4" t="s">
        <v>23</v>
      </c>
      <c r="G89" s="7">
        <v>5</v>
      </c>
      <c r="H89" s="1">
        <v>25000000</v>
      </c>
      <c r="I89" s="4">
        <v>1</v>
      </c>
      <c r="J89" s="8">
        <v>1.3888888888888889E-3</v>
      </c>
      <c r="K89" s="4" t="s">
        <v>18</v>
      </c>
      <c r="L89" s="4" t="s">
        <v>47</v>
      </c>
      <c r="M89" s="4" t="s">
        <v>30</v>
      </c>
      <c r="N89" s="4" t="s">
        <v>66</v>
      </c>
      <c r="O89" s="4" t="s">
        <v>67</v>
      </c>
    </row>
    <row r="90" spans="2:15" ht="21" customHeight="1" x14ac:dyDescent="0.3">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2:15" ht="21" customHeight="1" x14ac:dyDescent="0.3">
      <c r="B91" s="4" t="s">
        <v>14</v>
      </c>
      <c r="C91" s="5">
        <v>12</v>
      </c>
      <c r="D91" s="6" t="s">
        <v>60</v>
      </c>
      <c r="E91" s="4" t="s">
        <v>16</v>
      </c>
      <c r="F91" s="4" t="s">
        <v>42</v>
      </c>
      <c r="G91" s="7">
        <v>3</v>
      </c>
      <c r="H91" s="1">
        <v>15000000</v>
      </c>
      <c r="I91" s="4">
        <v>5</v>
      </c>
      <c r="J91" s="8">
        <v>1.3888888888888889E-3</v>
      </c>
      <c r="K91" s="4" t="s">
        <v>18</v>
      </c>
      <c r="L91" s="4" t="s">
        <v>39</v>
      </c>
      <c r="M91" s="4" t="s">
        <v>48</v>
      </c>
      <c r="N91" s="4" t="s">
        <v>78</v>
      </c>
      <c r="O91" s="4" t="s">
        <v>63</v>
      </c>
    </row>
    <row r="92" spans="2:15" ht="21" customHeight="1" x14ac:dyDescent="0.3">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2:15" ht="21" customHeight="1" x14ac:dyDescent="0.3">
      <c r="B93" s="4" t="s">
        <v>70</v>
      </c>
      <c r="C93" s="5">
        <v>3</v>
      </c>
      <c r="D93" s="6" t="s">
        <v>60</v>
      </c>
      <c r="E93" s="4" t="s">
        <v>28</v>
      </c>
      <c r="F93" s="4" t="s">
        <v>23</v>
      </c>
      <c r="G93" s="7">
        <v>0</v>
      </c>
      <c r="H93" s="1">
        <v>0</v>
      </c>
      <c r="I93" s="4">
        <v>2</v>
      </c>
      <c r="J93" s="8">
        <v>1.3888888888888889E-3</v>
      </c>
      <c r="K93" s="4"/>
      <c r="L93" s="4"/>
      <c r="M93" s="4" t="s">
        <v>48</v>
      </c>
      <c r="N93" s="4" t="s">
        <v>76</v>
      </c>
      <c r="O93" s="4" t="s">
        <v>26</v>
      </c>
    </row>
    <row r="94" spans="2:15" ht="21" customHeight="1" x14ac:dyDescent="0.3">
      <c r="B94" s="11" t="s">
        <v>70</v>
      </c>
      <c r="C94" s="12">
        <v>13</v>
      </c>
      <c r="D94" s="13" t="s">
        <v>22</v>
      </c>
      <c r="E94" s="11" t="s">
        <v>28</v>
      </c>
      <c r="F94" s="11" t="s">
        <v>17</v>
      </c>
      <c r="G94" s="14">
        <v>0</v>
      </c>
      <c r="H94" s="15">
        <v>0</v>
      </c>
      <c r="I94" s="11">
        <v>1</v>
      </c>
      <c r="J94" s="16">
        <v>1.3888888888888889E-3</v>
      </c>
      <c r="K94" s="11"/>
      <c r="L94" s="11"/>
      <c r="M94" s="11" t="s">
        <v>33</v>
      </c>
      <c r="N94" s="11" t="s">
        <v>78</v>
      </c>
      <c r="O94" s="11" t="s">
        <v>21</v>
      </c>
    </row>
    <row r="95" spans="2:15" ht="21" customHeight="1" x14ac:dyDescent="0.3">
      <c r="B95" s="4" t="s">
        <v>70</v>
      </c>
      <c r="C95" s="5">
        <v>29</v>
      </c>
      <c r="D95" s="6" t="s">
        <v>37</v>
      </c>
      <c r="E95" s="4" t="s">
        <v>28</v>
      </c>
      <c r="F95" s="4" t="s">
        <v>17</v>
      </c>
      <c r="G95" s="7">
        <v>0</v>
      </c>
      <c r="H95" s="1">
        <v>0</v>
      </c>
      <c r="I95" s="4">
        <v>4</v>
      </c>
      <c r="J95" s="8">
        <v>1.3888888888888889E-3</v>
      </c>
      <c r="K95" s="4"/>
      <c r="L95" s="4"/>
      <c r="M95" s="4" t="s">
        <v>33</v>
      </c>
      <c r="N95" s="4" t="s">
        <v>77</v>
      </c>
      <c r="O95" s="4" t="s">
        <v>65</v>
      </c>
    </row>
    <row r="96" spans="2:15" ht="21" customHeight="1" x14ac:dyDescent="0.3">
      <c r="B96" s="11" t="s">
        <v>70</v>
      </c>
      <c r="C96" s="12">
        <v>5</v>
      </c>
      <c r="D96" s="13" t="s">
        <v>37</v>
      </c>
      <c r="E96" s="11" t="s">
        <v>28</v>
      </c>
      <c r="F96" s="11" t="s">
        <v>23</v>
      </c>
      <c r="G96" s="14">
        <v>0</v>
      </c>
      <c r="H96" s="15">
        <v>0</v>
      </c>
      <c r="I96" s="11">
        <v>5</v>
      </c>
      <c r="J96" s="16">
        <v>1.3888888888888889E-3</v>
      </c>
      <c r="K96" s="11"/>
      <c r="L96" s="11"/>
      <c r="M96" s="11" t="s">
        <v>25</v>
      </c>
      <c r="N96" s="11" t="s">
        <v>76</v>
      </c>
      <c r="O96" s="11" t="s">
        <v>52</v>
      </c>
    </row>
    <row r="97" spans="2:15" ht="21" customHeight="1" x14ac:dyDescent="0.3">
      <c r="B97" s="4" t="s">
        <v>70</v>
      </c>
      <c r="C97" s="5">
        <v>19</v>
      </c>
      <c r="D97" s="6" t="s">
        <v>44</v>
      </c>
      <c r="E97" s="4" t="s">
        <v>49</v>
      </c>
      <c r="F97" s="4" t="s">
        <v>42</v>
      </c>
      <c r="G97" s="7">
        <v>0</v>
      </c>
      <c r="H97" s="1">
        <v>0</v>
      </c>
      <c r="I97" s="4">
        <v>2</v>
      </c>
      <c r="J97" s="8">
        <v>1.3888888888888889E-3</v>
      </c>
      <c r="K97" s="4"/>
      <c r="L97" s="4"/>
      <c r="M97" s="4" t="s">
        <v>51</v>
      </c>
      <c r="N97" s="4" t="s">
        <v>66</v>
      </c>
      <c r="O97" s="4" t="s">
        <v>67</v>
      </c>
    </row>
    <row r="98" spans="2:15" ht="21" customHeight="1" x14ac:dyDescent="0.3">
      <c r="B98" s="11" t="s">
        <v>70</v>
      </c>
      <c r="C98" s="12">
        <v>18</v>
      </c>
      <c r="D98" s="13" t="s">
        <v>69</v>
      </c>
      <c r="E98" s="11" t="s">
        <v>16</v>
      </c>
      <c r="F98" s="11" t="s">
        <v>42</v>
      </c>
      <c r="G98" s="14">
        <v>0</v>
      </c>
      <c r="H98" s="15">
        <v>0</v>
      </c>
      <c r="I98" s="11">
        <v>1</v>
      </c>
      <c r="J98" s="16">
        <v>1.3888888888888889E-3</v>
      </c>
      <c r="K98" s="11"/>
      <c r="L98" s="11"/>
      <c r="M98" s="11" t="s">
        <v>30</v>
      </c>
      <c r="N98" s="11" t="s">
        <v>66</v>
      </c>
      <c r="O98" s="11" t="s">
        <v>36</v>
      </c>
    </row>
    <row r="99" spans="2:15" ht="21" customHeight="1" x14ac:dyDescent="0.3">
      <c r="B99" s="4" t="s">
        <v>70</v>
      </c>
      <c r="C99" s="5">
        <v>29</v>
      </c>
      <c r="D99" s="6" t="s">
        <v>69</v>
      </c>
      <c r="E99" s="4" t="s">
        <v>49</v>
      </c>
      <c r="F99" s="4" t="s">
        <v>17</v>
      </c>
      <c r="G99" s="7">
        <v>0</v>
      </c>
      <c r="H99" s="1">
        <v>0</v>
      </c>
      <c r="I99" s="4">
        <v>1</v>
      </c>
      <c r="J99" s="8">
        <v>1.3888888888888889E-3</v>
      </c>
      <c r="K99" s="4"/>
      <c r="L99" s="4"/>
      <c r="M99" s="4" t="s">
        <v>30</v>
      </c>
      <c r="N99" s="4" t="s">
        <v>78</v>
      </c>
      <c r="O99" s="4" t="s">
        <v>62</v>
      </c>
    </row>
    <row r="100" spans="2:15" ht="21" customHeight="1" x14ac:dyDescent="0.3">
      <c r="B100" s="11" t="s">
        <v>70</v>
      </c>
      <c r="C100" s="12">
        <v>1</v>
      </c>
      <c r="D100" s="13" t="s">
        <v>69</v>
      </c>
      <c r="E100" s="11" t="s">
        <v>49</v>
      </c>
      <c r="F100" s="11" t="s">
        <v>23</v>
      </c>
      <c r="G100" s="14">
        <v>0</v>
      </c>
      <c r="H100" s="15">
        <v>0</v>
      </c>
      <c r="I100" s="11">
        <v>2</v>
      </c>
      <c r="J100" s="16">
        <v>1.3888888888888889E-3</v>
      </c>
      <c r="K100" s="11"/>
      <c r="L100" s="11"/>
      <c r="M100" s="11" t="s">
        <v>43</v>
      </c>
      <c r="N100" s="11" t="s">
        <v>78</v>
      </c>
      <c r="O100" s="11" t="s">
        <v>21</v>
      </c>
    </row>
    <row r="101" spans="2:15" ht="21" customHeight="1" x14ac:dyDescent="0.3">
      <c r="B101" s="4" t="s">
        <v>70</v>
      </c>
      <c r="C101" s="5">
        <v>30</v>
      </c>
      <c r="D101" s="6" t="s">
        <v>69</v>
      </c>
      <c r="E101" s="4" t="s">
        <v>28</v>
      </c>
      <c r="F101" s="4" t="s">
        <v>23</v>
      </c>
      <c r="G101" s="7">
        <v>0</v>
      </c>
      <c r="H101" s="1">
        <v>0</v>
      </c>
      <c r="I101" s="4">
        <v>1</v>
      </c>
      <c r="J101" s="8">
        <v>1.3888888888888889E-3</v>
      </c>
      <c r="K101" s="4"/>
      <c r="L101" s="4"/>
      <c r="M101" s="4" t="s">
        <v>48</v>
      </c>
      <c r="N101" s="4" t="s">
        <v>77</v>
      </c>
      <c r="O101" s="4" t="s">
        <v>54</v>
      </c>
    </row>
    <row r="102" spans="2:15" ht="21" customHeight="1" x14ac:dyDescent="0.3">
      <c r="B102" s="11" t="s">
        <v>70</v>
      </c>
      <c r="C102" s="12">
        <v>3</v>
      </c>
      <c r="D102" s="13" t="s">
        <v>60</v>
      </c>
      <c r="E102" s="11" t="s">
        <v>28</v>
      </c>
      <c r="F102" s="11" t="s">
        <v>23</v>
      </c>
      <c r="G102" s="14">
        <v>0</v>
      </c>
      <c r="H102" s="15">
        <v>0</v>
      </c>
      <c r="I102" s="11">
        <v>2</v>
      </c>
      <c r="J102" s="16">
        <v>1.3888888888888889E-3</v>
      </c>
      <c r="K102" s="11"/>
      <c r="L102" s="11"/>
      <c r="M102" s="11" t="s">
        <v>48</v>
      </c>
      <c r="N102" s="11" t="s">
        <v>76</v>
      </c>
      <c r="O102" s="11" t="s">
        <v>26</v>
      </c>
    </row>
    <row r="103" spans="2:15" ht="21" customHeight="1" x14ac:dyDescent="0.3">
      <c r="B103" s="4" t="s">
        <v>14</v>
      </c>
      <c r="C103" s="5">
        <v>11</v>
      </c>
      <c r="D103" s="6" t="s">
        <v>55</v>
      </c>
      <c r="E103" s="4" t="s">
        <v>49</v>
      </c>
      <c r="F103" s="4" t="s">
        <v>17</v>
      </c>
      <c r="G103" s="7">
        <v>4</v>
      </c>
      <c r="H103" s="1">
        <v>20000000</v>
      </c>
      <c r="I103" s="4">
        <v>2</v>
      </c>
      <c r="J103" s="8">
        <v>1.3888888888888889E-3</v>
      </c>
      <c r="K103" s="4" t="s">
        <v>61</v>
      </c>
      <c r="L103" s="4" t="s">
        <v>35</v>
      </c>
      <c r="M103" s="4" t="s">
        <v>30</v>
      </c>
      <c r="N103" s="4" t="s">
        <v>66</v>
      </c>
      <c r="O103" s="4" t="s">
        <v>67</v>
      </c>
    </row>
    <row r="104" spans="2:15" ht="21" customHeight="1" x14ac:dyDescent="0.3">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2:15" ht="21" customHeight="1" x14ac:dyDescent="0.3">
      <c r="B105" s="4" t="s">
        <v>14</v>
      </c>
      <c r="C105" s="5">
        <v>11</v>
      </c>
      <c r="D105" s="6" t="s">
        <v>57</v>
      </c>
      <c r="E105" s="4" t="s">
        <v>49</v>
      </c>
      <c r="F105" s="4" t="s">
        <v>42</v>
      </c>
      <c r="G105" s="7">
        <v>2</v>
      </c>
      <c r="H105" s="1">
        <v>10000000</v>
      </c>
      <c r="I105" s="4">
        <v>1</v>
      </c>
      <c r="J105" s="8">
        <v>1.3888888888888889E-3</v>
      </c>
      <c r="K105" s="4" t="s">
        <v>18</v>
      </c>
      <c r="L105" s="4" t="s">
        <v>39</v>
      </c>
      <c r="M105" s="4" t="s">
        <v>33</v>
      </c>
      <c r="N105" s="4" t="s">
        <v>78</v>
      </c>
      <c r="O105" s="4" t="s">
        <v>63</v>
      </c>
    </row>
    <row r="106" spans="2:15" ht="21" customHeight="1" x14ac:dyDescent="0.3">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2:15" ht="21" customHeight="1" x14ac:dyDescent="0.3">
      <c r="B107" s="4" t="s">
        <v>14</v>
      </c>
      <c r="C107" s="5">
        <v>1</v>
      </c>
      <c r="D107" s="6" t="s">
        <v>72</v>
      </c>
      <c r="E107" s="4" t="s">
        <v>73</v>
      </c>
      <c r="F107" s="4" t="s">
        <v>23</v>
      </c>
      <c r="G107" s="7">
        <v>2</v>
      </c>
      <c r="H107" s="1">
        <v>12000000</v>
      </c>
      <c r="I107" s="4">
        <v>5</v>
      </c>
      <c r="J107" s="8">
        <v>1.3888888888888889E-3</v>
      </c>
      <c r="K107" s="4" t="s">
        <v>18</v>
      </c>
      <c r="L107" s="4" t="s">
        <v>56</v>
      </c>
      <c r="M107" s="4" t="s">
        <v>48</v>
      </c>
      <c r="N107" s="4" t="s">
        <v>77</v>
      </c>
      <c r="O107" s="4" t="s">
        <v>54</v>
      </c>
    </row>
    <row r="108" spans="2:15" ht="21" customHeight="1" x14ac:dyDescent="0.3">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2:15" ht="21" customHeight="1" x14ac:dyDescent="0.3">
      <c r="B109" s="4" t="s">
        <v>14</v>
      </c>
      <c r="C109" s="5">
        <v>13</v>
      </c>
      <c r="D109" s="6" t="s">
        <v>27</v>
      </c>
      <c r="E109" s="4" t="s">
        <v>38</v>
      </c>
      <c r="F109" s="4" t="s">
        <v>42</v>
      </c>
      <c r="G109" s="7">
        <v>3</v>
      </c>
      <c r="H109" s="1">
        <v>12000000</v>
      </c>
      <c r="I109" s="4">
        <v>1</v>
      </c>
      <c r="J109" s="8">
        <v>1.3888888888888889E-3</v>
      </c>
      <c r="K109" s="4" t="s">
        <v>18</v>
      </c>
      <c r="L109" s="4" t="s">
        <v>47</v>
      </c>
      <c r="M109" s="4" t="s">
        <v>48</v>
      </c>
      <c r="N109" s="4" t="s">
        <v>78</v>
      </c>
      <c r="O109" s="4" t="s">
        <v>62</v>
      </c>
    </row>
    <row r="110" spans="2:15" ht="21" customHeight="1" x14ac:dyDescent="0.3">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2:15" ht="21" customHeight="1" x14ac:dyDescent="0.3">
      <c r="B111" s="4" t="s">
        <v>14</v>
      </c>
      <c r="C111" s="5">
        <v>21</v>
      </c>
      <c r="D111" s="6" t="s">
        <v>37</v>
      </c>
      <c r="E111" s="4" t="s">
        <v>32</v>
      </c>
      <c r="F111" s="4" t="s">
        <v>42</v>
      </c>
      <c r="G111" s="7">
        <v>1</v>
      </c>
      <c r="H111" s="1">
        <v>19000000</v>
      </c>
      <c r="I111" s="4">
        <v>1</v>
      </c>
      <c r="J111" s="8">
        <v>1.3888888888888889E-3</v>
      </c>
      <c r="K111" s="4" t="s">
        <v>46</v>
      </c>
      <c r="L111" s="4" t="s">
        <v>39</v>
      </c>
      <c r="M111" s="4" t="s">
        <v>30</v>
      </c>
      <c r="N111" s="4" t="s">
        <v>78</v>
      </c>
      <c r="O111" s="4" t="s">
        <v>63</v>
      </c>
    </row>
    <row r="112" spans="2:15" ht="21" customHeight="1" x14ac:dyDescent="0.3">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2:15" ht="21" customHeight="1" x14ac:dyDescent="0.3">
      <c r="B113" s="4" t="s">
        <v>14</v>
      </c>
      <c r="C113" s="5">
        <v>8</v>
      </c>
      <c r="D113" s="6" t="s">
        <v>37</v>
      </c>
      <c r="E113" s="4" t="s">
        <v>49</v>
      </c>
      <c r="F113" s="4" t="s">
        <v>42</v>
      </c>
      <c r="G113" s="7">
        <v>4</v>
      </c>
      <c r="H113" s="1">
        <v>20000000</v>
      </c>
      <c r="I113" s="4">
        <v>2</v>
      </c>
      <c r="J113" s="8">
        <v>1.3888888888888889E-3</v>
      </c>
      <c r="K113" s="4" t="s">
        <v>61</v>
      </c>
      <c r="L113" s="4" t="s">
        <v>39</v>
      </c>
      <c r="M113" s="4" t="s">
        <v>30</v>
      </c>
      <c r="N113" s="4" t="s">
        <v>76</v>
      </c>
      <c r="O113" s="4" t="s">
        <v>26</v>
      </c>
    </row>
    <row r="114" spans="2:15" ht="21" customHeight="1" x14ac:dyDescent="0.3">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2:15" ht="21" customHeight="1" x14ac:dyDescent="0.3">
      <c r="B115" s="4" t="s">
        <v>14</v>
      </c>
      <c r="C115" s="5">
        <v>31</v>
      </c>
      <c r="D115" s="6" t="s">
        <v>37</v>
      </c>
      <c r="E115" s="4" t="s">
        <v>28</v>
      </c>
      <c r="F115" s="4" t="s">
        <v>23</v>
      </c>
      <c r="G115" s="7">
        <v>3</v>
      </c>
      <c r="H115" s="1">
        <v>15000000</v>
      </c>
      <c r="I115" s="4">
        <v>3</v>
      </c>
      <c r="J115" s="8">
        <v>1.3888888888888889E-3</v>
      </c>
      <c r="K115" s="4" t="s">
        <v>18</v>
      </c>
      <c r="L115" s="4" t="s">
        <v>29</v>
      </c>
      <c r="M115" s="4" t="s">
        <v>25</v>
      </c>
      <c r="N115" s="4" t="s">
        <v>77</v>
      </c>
      <c r="O115" s="4" t="s">
        <v>65</v>
      </c>
    </row>
    <row r="116" spans="2:15" ht="21" customHeight="1" x14ac:dyDescent="0.3">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2:15" ht="21" customHeight="1" x14ac:dyDescent="0.3">
      <c r="B117" s="4" t="s">
        <v>14</v>
      </c>
      <c r="C117" s="5">
        <v>25</v>
      </c>
      <c r="D117" s="6" t="s">
        <v>44</v>
      </c>
      <c r="E117" s="4" t="s">
        <v>16</v>
      </c>
      <c r="F117" s="4" t="s">
        <v>23</v>
      </c>
      <c r="G117" s="7">
        <v>2</v>
      </c>
      <c r="H117" s="1">
        <v>38000000</v>
      </c>
      <c r="I117" s="4">
        <v>1</v>
      </c>
      <c r="J117" s="8">
        <v>1.3888888888888889E-3</v>
      </c>
      <c r="K117" s="4" t="s">
        <v>46</v>
      </c>
      <c r="L117" s="4" t="s">
        <v>47</v>
      </c>
      <c r="M117" s="4" t="s">
        <v>30</v>
      </c>
      <c r="N117" s="4" t="s">
        <v>78</v>
      </c>
      <c r="O117" s="4" t="s">
        <v>53</v>
      </c>
    </row>
    <row r="118" spans="2:15" ht="21" customHeight="1" x14ac:dyDescent="0.3">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2:15" ht="21" customHeight="1" x14ac:dyDescent="0.3">
      <c r="B119" s="4" t="s">
        <v>14</v>
      </c>
      <c r="C119" s="5">
        <v>16</v>
      </c>
      <c r="D119" s="6" t="s">
        <v>44</v>
      </c>
      <c r="E119" s="4" t="s">
        <v>28</v>
      </c>
      <c r="F119" s="4" t="s">
        <v>42</v>
      </c>
      <c r="G119" s="7">
        <v>2</v>
      </c>
      <c r="H119" s="1">
        <v>12000000</v>
      </c>
      <c r="I119" s="4">
        <v>3</v>
      </c>
      <c r="J119" s="8">
        <v>1.3888888888888889E-3</v>
      </c>
      <c r="K119" s="4" t="s">
        <v>18</v>
      </c>
      <c r="L119" s="4" t="s">
        <v>19</v>
      </c>
      <c r="M119" s="4" t="s">
        <v>51</v>
      </c>
      <c r="N119" s="4" t="s">
        <v>76</v>
      </c>
      <c r="O119" s="4" t="s">
        <v>26</v>
      </c>
    </row>
    <row r="120" spans="2:15" ht="21" customHeight="1" x14ac:dyDescent="0.3">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2:15" ht="21" customHeight="1" x14ac:dyDescent="0.3">
      <c r="B121" s="4" t="s">
        <v>14</v>
      </c>
      <c r="C121" s="5">
        <v>11</v>
      </c>
      <c r="D121" s="6" t="s">
        <v>55</v>
      </c>
      <c r="E121" s="4" t="s">
        <v>49</v>
      </c>
      <c r="F121" s="4" t="s">
        <v>17</v>
      </c>
      <c r="G121" s="7">
        <v>4</v>
      </c>
      <c r="H121" s="1">
        <v>20000000</v>
      </c>
      <c r="I121" s="4">
        <v>2</v>
      </c>
      <c r="J121" s="8">
        <v>1.3888888888888889E-3</v>
      </c>
      <c r="K121" s="4" t="s">
        <v>61</v>
      </c>
      <c r="L121" s="4" t="s">
        <v>35</v>
      </c>
      <c r="M121" s="4" t="s">
        <v>30</v>
      </c>
      <c r="N121" s="4" t="s">
        <v>66</v>
      </c>
      <c r="O121" s="4" t="s">
        <v>67</v>
      </c>
    </row>
    <row r="122" spans="2:15" ht="21" customHeight="1" x14ac:dyDescent="0.3">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2:15" ht="21" customHeight="1" x14ac:dyDescent="0.3">
      <c r="B123" s="4" t="s">
        <v>14</v>
      </c>
      <c r="C123" s="5">
        <v>11</v>
      </c>
      <c r="D123" s="6" t="s">
        <v>57</v>
      </c>
      <c r="E123" s="4" t="s">
        <v>49</v>
      </c>
      <c r="F123" s="4" t="s">
        <v>42</v>
      </c>
      <c r="G123" s="7">
        <v>2</v>
      </c>
      <c r="H123" s="1">
        <v>10000000</v>
      </c>
      <c r="I123" s="4">
        <v>1</v>
      </c>
      <c r="J123" s="8">
        <v>1.3888888888888889E-3</v>
      </c>
      <c r="K123" s="4" t="s">
        <v>18</v>
      </c>
      <c r="L123" s="4" t="s">
        <v>39</v>
      </c>
      <c r="M123" s="4" t="s">
        <v>33</v>
      </c>
      <c r="N123" s="4" t="s">
        <v>78</v>
      </c>
      <c r="O123" s="4" t="s">
        <v>63</v>
      </c>
    </row>
    <row r="124" spans="2:15" ht="21" customHeight="1" x14ac:dyDescent="0.3">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2:15" ht="21" customHeight="1" x14ac:dyDescent="0.3">
      <c r="B125" s="4" t="s">
        <v>14</v>
      </c>
      <c r="C125" s="5">
        <v>1</v>
      </c>
      <c r="D125" s="6" t="s">
        <v>72</v>
      </c>
      <c r="E125" s="4" t="s">
        <v>73</v>
      </c>
      <c r="F125" s="4" t="s">
        <v>23</v>
      </c>
      <c r="G125" s="7">
        <v>2</v>
      </c>
      <c r="H125" s="1">
        <v>12000000</v>
      </c>
      <c r="I125" s="4">
        <v>5</v>
      </c>
      <c r="J125" s="8">
        <v>1.3888888888888889E-3</v>
      </c>
      <c r="K125" s="4" t="s">
        <v>18</v>
      </c>
      <c r="L125" s="4" t="s">
        <v>56</v>
      </c>
      <c r="M125" s="4" t="s">
        <v>48</v>
      </c>
      <c r="N125" s="4" t="s">
        <v>77</v>
      </c>
      <c r="O125" s="4" t="s">
        <v>54</v>
      </c>
    </row>
    <row r="126" spans="2:15" ht="21" customHeight="1" x14ac:dyDescent="0.3">
      <c r="B126" s="11" t="s">
        <v>70</v>
      </c>
      <c r="C126" s="12">
        <v>13</v>
      </c>
      <c r="D126" s="13" t="s">
        <v>60</v>
      </c>
      <c r="E126" s="11" t="s">
        <v>16</v>
      </c>
      <c r="F126" s="11" t="s">
        <v>68</v>
      </c>
      <c r="G126" s="14">
        <v>0</v>
      </c>
      <c r="H126" s="15">
        <v>0</v>
      </c>
      <c r="I126" s="11">
        <v>3</v>
      </c>
      <c r="J126" s="16">
        <v>1.3888888888888889E-3</v>
      </c>
      <c r="K126" s="11"/>
      <c r="L126" s="11"/>
      <c r="M126" s="11" t="s">
        <v>25</v>
      </c>
      <c r="N126" s="11" t="s">
        <v>76</v>
      </c>
      <c r="O126" s="11" t="s">
        <v>26</v>
      </c>
    </row>
    <row r="127" spans="2:15" ht="21" customHeight="1" x14ac:dyDescent="0.3">
      <c r="B127" s="4" t="s">
        <v>70</v>
      </c>
      <c r="C127" s="5">
        <v>15</v>
      </c>
      <c r="D127" s="6" t="s">
        <v>27</v>
      </c>
      <c r="E127" s="4" t="s">
        <v>38</v>
      </c>
      <c r="F127" s="4" t="s">
        <v>23</v>
      </c>
      <c r="G127" s="7">
        <v>0</v>
      </c>
      <c r="H127" s="1">
        <v>0</v>
      </c>
      <c r="I127" s="4">
        <v>4</v>
      </c>
      <c r="J127" s="8">
        <v>1.3888888888888889E-3</v>
      </c>
      <c r="K127" s="4"/>
      <c r="L127" s="4"/>
      <c r="M127" s="4" t="s">
        <v>20</v>
      </c>
      <c r="N127" s="4" t="s">
        <v>78</v>
      </c>
      <c r="O127" s="4" t="s">
        <v>66</v>
      </c>
    </row>
    <row r="128" spans="2:15" ht="21" customHeight="1" x14ac:dyDescent="0.3">
      <c r="B128" s="11" t="s">
        <v>70</v>
      </c>
      <c r="C128" s="12">
        <v>28</v>
      </c>
      <c r="D128" s="13" t="s">
        <v>37</v>
      </c>
      <c r="E128" s="11" t="s">
        <v>32</v>
      </c>
      <c r="F128" s="11" t="s">
        <v>23</v>
      </c>
      <c r="G128" s="14">
        <v>0</v>
      </c>
      <c r="H128" s="15">
        <v>0</v>
      </c>
      <c r="I128" s="11">
        <v>3</v>
      </c>
      <c r="J128" s="16">
        <v>1.3888888888888889E-3</v>
      </c>
      <c r="K128" s="11"/>
      <c r="L128" s="11"/>
      <c r="M128" s="11" t="s">
        <v>33</v>
      </c>
      <c r="N128" s="11" t="s">
        <v>76</v>
      </c>
      <c r="O128" s="11" t="s">
        <v>31</v>
      </c>
    </row>
    <row r="129" spans="2:15" ht="21" customHeight="1" x14ac:dyDescent="0.3">
      <c r="B129" s="4" t="s">
        <v>70</v>
      </c>
      <c r="C129" s="5">
        <v>20</v>
      </c>
      <c r="D129" s="6" t="s">
        <v>37</v>
      </c>
      <c r="E129" s="4" t="s">
        <v>16</v>
      </c>
      <c r="F129" s="4" t="s">
        <v>42</v>
      </c>
      <c r="G129" s="7">
        <v>0</v>
      </c>
      <c r="H129" s="1">
        <v>0</v>
      </c>
      <c r="I129" s="4">
        <v>2</v>
      </c>
      <c r="J129" s="8">
        <v>1.3888888888888889E-3</v>
      </c>
      <c r="K129" s="4"/>
      <c r="L129" s="4"/>
      <c r="M129" s="4" t="s">
        <v>20</v>
      </c>
      <c r="N129" s="4" t="s">
        <v>78</v>
      </c>
      <c r="O129" s="4" t="s">
        <v>62</v>
      </c>
    </row>
    <row r="130" spans="2:15" ht="21" customHeight="1" x14ac:dyDescent="0.3">
      <c r="B130" s="11" t="s">
        <v>70</v>
      </c>
      <c r="C130" s="12">
        <v>14</v>
      </c>
      <c r="D130" s="13" t="s">
        <v>37</v>
      </c>
      <c r="E130" s="11" t="s">
        <v>16</v>
      </c>
      <c r="F130" s="11" t="s">
        <v>42</v>
      </c>
      <c r="G130" s="14">
        <v>0</v>
      </c>
      <c r="H130" s="15">
        <v>0</v>
      </c>
      <c r="I130" s="11">
        <v>1</v>
      </c>
      <c r="J130" s="16">
        <v>1.3888888888888889E-3</v>
      </c>
      <c r="K130" s="11"/>
      <c r="L130" s="11"/>
      <c r="M130" s="11" t="s">
        <v>48</v>
      </c>
      <c r="N130" s="11" t="s">
        <v>66</v>
      </c>
      <c r="O130" s="11" t="s">
        <v>67</v>
      </c>
    </row>
    <row r="131" spans="2:15" ht="21" customHeight="1" x14ac:dyDescent="0.3">
      <c r="B131" s="4" t="s">
        <v>70</v>
      </c>
      <c r="C131" s="5">
        <v>13</v>
      </c>
      <c r="D131" s="6" t="s">
        <v>44</v>
      </c>
      <c r="E131" s="4" t="s">
        <v>16</v>
      </c>
      <c r="F131" s="4" t="s">
        <v>23</v>
      </c>
      <c r="G131" s="7">
        <v>0</v>
      </c>
      <c r="H131" s="1">
        <v>0</v>
      </c>
      <c r="I131" s="4">
        <v>1</v>
      </c>
      <c r="J131" s="8">
        <v>1.3888888888888889E-3</v>
      </c>
      <c r="K131" s="4"/>
      <c r="L131" s="4"/>
      <c r="M131" s="4" t="s">
        <v>33</v>
      </c>
      <c r="N131" s="4" t="s">
        <v>78</v>
      </c>
      <c r="O131" s="4" t="s">
        <v>41</v>
      </c>
    </row>
    <row r="132" spans="2:15" ht="21" customHeight="1" x14ac:dyDescent="0.3">
      <c r="B132" s="11" t="s">
        <v>70</v>
      </c>
      <c r="C132" s="12">
        <v>15</v>
      </c>
      <c r="D132" s="13" t="s">
        <v>44</v>
      </c>
      <c r="E132" s="11" t="s">
        <v>49</v>
      </c>
      <c r="F132" s="11" t="s">
        <v>23</v>
      </c>
      <c r="G132" s="14">
        <v>0</v>
      </c>
      <c r="H132" s="15">
        <v>0</v>
      </c>
      <c r="I132" s="11">
        <v>4</v>
      </c>
      <c r="J132" s="16">
        <v>1.3888888888888889E-3</v>
      </c>
      <c r="K132" s="11"/>
      <c r="L132" s="11"/>
      <c r="M132" s="11" t="s">
        <v>33</v>
      </c>
      <c r="N132" s="11" t="s">
        <v>77</v>
      </c>
      <c r="O132" s="11" t="s">
        <v>54</v>
      </c>
    </row>
    <row r="133" spans="2:15" ht="21" customHeight="1" x14ac:dyDescent="0.3">
      <c r="B133" s="4" t="s">
        <v>70</v>
      </c>
      <c r="C133" s="5">
        <v>26</v>
      </c>
      <c r="D133" s="6" t="s">
        <v>44</v>
      </c>
      <c r="E133" s="4" t="s">
        <v>16</v>
      </c>
      <c r="F133" s="4" t="s">
        <v>42</v>
      </c>
      <c r="G133" s="7">
        <v>0</v>
      </c>
      <c r="H133" s="1">
        <v>0</v>
      </c>
      <c r="I133" s="4">
        <v>2</v>
      </c>
      <c r="J133" s="8">
        <v>1.3888888888888889E-3</v>
      </c>
      <c r="K133" s="4"/>
      <c r="L133" s="4"/>
      <c r="M133" s="4" t="s">
        <v>51</v>
      </c>
      <c r="N133" s="4" t="s">
        <v>76</v>
      </c>
      <c r="O133" s="4" t="s">
        <v>31</v>
      </c>
    </row>
    <row r="134" spans="2:15" ht="21" customHeight="1" x14ac:dyDescent="0.3">
      <c r="B134" s="11" t="s">
        <v>70</v>
      </c>
      <c r="C134" s="12">
        <v>13</v>
      </c>
      <c r="D134" s="13" t="s">
        <v>60</v>
      </c>
      <c r="E134" s="11" t="s">
        <v>16</v>
      </c>
      <c r="F134" s="11" t="s">
        <v>68</v>
      </c>
      <c r="G134" s="14">
        <v>0</v>
      </c>
      <c r="H134" s="15">
        <v>0</v>
      </c>
      <c r="I134" s="11">
        <v>3</v>
      </c>
      <c r="J134" s="16">
        <v>1.3888888888888889E-3</v>
      </c>
      <c r="K134" s="11"/>
      <c r="L134" s="11"/>
      <c r="M134" s="11" t="s">
        <v>25</v>
      </c>
      <c r="N134" s="11" t="s">
        <v>76</v>
      </c>
      <c r="O134" s="11" t="s">
        <v>26</v>
      </c>
    </row>
    <row r="135" spans="2:15" ht="21" customHeight="1" x14ac:dyDescent="0.3">
      <c r="B135" s="4" t="s">
        <v>14</v>
      </c>
      <c r="C135" s="5">
        <v>16</v>
      </c>
      <c r="D135" s="6" t="s">
        <v>55</v>
      </c>
      <c r="E135" s="4" t="s">
        <v>38</v>
      </c>
      <c r="F135" s="4" t="s">
        <v>23</v>
      </c>
      <c r="G135" s="7">
        <v>5</v>
      </c>
      <c r="H135" s="1">
        <v>25000000</v>
      </c>
      <c r="I135" s="4">
        <v>1</v>
      </c>
      <c r="J135" s="8">
        <v>1.3888888888888889E-3</v>
      </c>
      <c r="K135" s="4" t="s">
        <v>18</v>
      </c>
      <c r="L135" s="4" t="s">
        <v>47</v>
      </c>
      <c r="M135" s="4" t="s">
        <v>48</v>
      </c>
      <c r="N135" s="4" t="s">
        <v>76</v>
      </c>
      <c r="O135" s="4" t="s">
        <v>31</v>
      </c>
    </row>
    <row r="136" spans="2:15" ht="21" customHeight="1" x14ac:dyDescent="0.3">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2:15" ht="21" customHeight="1" x14ac:dyDescent="0.3">
      <c r="B137" s="4" t="s">
        <v>14</v>
      </c>
      <c r="C137" s="5">
        <v>11</v>
      </c>
      <c r="D137" s="6" t="s">
        <v>57</v>
      </c>
      <c r="E137" s="4" t="s">
        <v>32</v>
      </c>
      <c r="F137" s="4" t="s">
        <v>45</v>
      </c>
      <c r="G137" s="7">
        <v>2</v>
      </c>
      <c r="H137" s="1">
        <v>12000000</v>
      </c>
      <c r="I137" s="4">
        <v>2</v>
      </c>
      <c r="J137" s="8">
        <v>1.3888888888888889E-3</v>
      </c>
      <c r="K137" s="4" t="s">
        <v>18</v>
      </c>
      <c r="L137" s="4" t="s">
        <v>24</v>
      </c>
      <c r="M137" s="4" t="s">
        <v>40</v>
      </c>
      <c r="N137" s="4" t="s">
        <v>78</v>
      </c>
      <c r="O137" s="4" t="s">
        <v>63</v>
      </c>
    </row>
    <row r="138" spans="2:15" ht="21" customHeight="1" x14ac:dyDescent="0.3">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2:15" ht="21" customHeight="1" x14ac:dyDescent="0.3">
      <c r="B139" s="4" t="s">
        <v>14</v>
      </c>
      <c r="C139" s="5">
        <v>1</v>
      </c>
      <c r="D139" s="6" t="s">
        <v>15</v>
      </c>
      <c r="E139" s="4" t="s">
        <v>16</v>
      </c>
      <c r="F139" s="4" t="s">
        <v>17</v>
      </c>
      <c r="G139" s="7">
        <v>1</v>
      </c>
      <c r="H139" s="1">
        <v>19000000</v>
      </c>
      <c r="I139" s="4">
        <v>1</v>
      </c>
      <c r="J139" s="8">
        <v>1.3888888888888889E-3</v>
      </c>
      <c r="K139" s="4" t="s">
        <v>46</v>
      </c>
      <c r="L139" s="4" t="s">
        <v>39</v>
      </c>
      <c r="M139" s="4" t="s">
        <v>43</v>
      </c>
      <c r="N139" s="4" t="s">
        <v>78</v>
      </c>
      <c r="O139" s="4" t="s">
        <v>66</v>
      </c>
    </row>
    <row r="140" spans="2:15" ht="21" customHeight="1" x14ac:dyDescent="0.3">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2:15" ht="21" customHeight="1" x14ac:dyDescent="0.3">
      <c r="B141" s="4" t="s">
        <v>14</v>
      </c>
      <c r="C141" s="5">
        <v>1</v>
      </c>
      <c r="D141" s="6" t="s">
        <v>15</v>
      </c>
      <c r="E141" s="4" t="s">
        <v>16</v>
      </c>
      <c r="F141" s="4" t="s">
        <v>42</v>
      </c>
      <c r="G141" s="7">
        <v>3</v>
      </c>
      <c r="H141" s="1">
        <v>15000000</v>
      </c>
      <c r="I141" s="4">
        <v>1</v>
      </c>
      <c r="J141" s="8">
        <v>1.3888888888888889E-3</v>
      </c>
      <c r="K141" s="4" t="s">
        <v>18</v>
      </c>
      <c r="L141" s="4" t="s">
        <v>56</v>
      </c>
      <c r="M141" s="4" t="s">
        <v>51</v>
      </c>
      <c r="N141" s="4" t="s">
        <v>77</v>
      </c>
      <c r="O141" s="4" t="s">
        <v>34</v>
      </c>
    </row>
    <row r="142" spans="2:15" ht="21" customHeight="1" x14ac:dyDescent="0.3">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2:15" ht="21" customHeight="1" x14ac:dyDescent="0.3">
      <c r="B143" s="4" t="s">
        <v>14</v>
      </c>
      <c r="C143" s="5">
        <v>4</v>
      </c>
      <c r="D143" s="6" t="s">
        <v>59</v>
      </c>
      <c r="E143" s="4" t="s">
        <v>73</v>
      </c>
      <c r="F143" s="4" t="s">
        <v>17</v>
      </c>
      <c r="G143" s="7">
        <v>3</v>
      </c>
      <c r="H143" s="1">
        <v>15000000</v>
      </c>
      <c r="I143" s="4">
        <v>1</v>
      </c>
      <c r="J143" s="8">
        <v>1.3888888888888889E-3</v>
      </c>
      <c r="K143" s="4" t="s">
        <v>18</v>
      </c>
      <c r="L143" s="4" t="s">
        <v>35</v>
      </c>
      <c r="M143" s="4" t="s">
        <v>43</v>
      </c>
      <c r="N143" s="4" t="s">
        <v>76</v>
      </c>
      <c r="O143" s="4" t="s">
        <v>31</v>
      </c>
    </row>
    <row r="144" spans="2:15" ht="21" customHeight="1" x14ac:dyDescent="0.3">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2:15" ht="21" customHeight="1" x14ac:dyDescent="0.3">
      <c r="B145" s="4" t="s">
        <v>14</v>
      </c>
      <c r="C145" s="5">
        <v>12</v>
      </c>
      <c r="D145" s="6" t="s">
        <v>72</v>
      </c>
      <c r="E145" s="4" t="s">
        <v>38</v>
      </c>
      <c r="F145" s="4" t="s">
        <v>23</v>
      </c>
      <c r="G145" s="7">
        <v>2</v>
      </c>
      <c r="H145" s="1">
        <v>12000000</v>
      </c>
      <c r="I145" s="4">
        <v>4</v>
      </c>
      <c r="J145" s="8">
        <v>1.3888888888888889E-3</v>
      </c>
      <c r="K145" s="4" t="s">
        <v>18</v>
      </c>
      <c r="L145" s="4" t="s">
        <v>35</v>
      </c>
      <c r="M145" s="4" t="s">
        <v>25</v>
      </c>
      <c r="N145" s="4" t="s">
        <v>77</v>
      </c>
      <c r="O145" s="4" t="s">
        <v>54</v>
      </c>
    </row>
    <row r="146" spans="2:15" ht="21" customHeight="1" x14ac:dyDescent="0.3">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2:15" ht="21" customHeight="1" x14ac:dyDescent="0.3">
      <c r="B147" s="4" t="s">
        <v>14</v>
      </c>
      <c r="C147" s="5">
        <v>2</v>
      </c>
      <c r="D147" s="6" t="s">
        <v>22</v>
      </c>
      <c r="E147" s="4" t="s">
        <v>28</v>
      </c>
      <c r="F147" s="4" t="s">
        <v>45</v>
      </c>
      <c r="G147" s="7">
        <v>2</v>
      </c>
      <c r="H147" s="1">
        <v>12000000</v>
      </c>
      <c r="I147" s="4">
        <v>2</v>
      </c>
      <c r="J147" s="8">
        <v>1.3888888888888889E-3</v>
      </c>
      <c r="K147" s="4" t="s">
        <v>18</v>
      </c>
      <c r="L147" s="4" t="s">
        <v>56</v>
      </c>
      <c r="M147" s="4" t="s">
        <v>30</v>
      </c>
      <c r="N147" s="4" t="s">
        <v>78</v>
      </c>
      <c r="O147" s="4" t="s">
        <v>66</v>
      </c>
    </row>
    <row r="148" spans="2:15" ht="21" customHeight="1" x14ac:dyDescent="0.3">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2:15" ht="21" customHeight="1" x14ac:dyDescent="0.3">
      <c r="B149" s="4" t="s">
        <v>14</v>
      </c>
      <c r="C149" s="5">
        <v>25</v>
      </c>
      <c r="D149" s="6" t="s">
        <v>22</v>
      </c>
      <c r="E149" s="4" t="s">
        <v>32</v>
      </c>
      <c r="F149" s="4" t="s">
        <v>42</v>
      </c>
      <c r="G149" s="7">
        <v>2</v>
      </c>
      <c r="H149" s="1">
        <v>10000000</v>
      </c>
      <c r="I149" s="4">
        <v>4</v>
      </c>
      <c r="J149" s="8">
        <v>1.3888888888888889E-3</v>
      </c>
      <c r="K149" s="4" t="s">
        <v>18</v>
      </c>
      <c r="L149" s="4" t="s">
        <v>64</v>
      </c>
      <c r="M149" s="4" t="s">
        <v>33</v>
      </c>
      <c r="N149" s="4" t="s">
        <v>76</v>
      </c>
      <c r="O149" s="4" t="s">
        <v>31</v>
      </c>
    </row>
    <row r="150" spans="2:15" ht="21" customHeight="1" x14ac:dyDescent="0.3">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2:15" ht="21" customHeight="1" x14ac:dyDescent="0.3">
      <c r="B151" s="4" t="s">
        <v>14</v>
      </c>
      <c r="C151" s="5">
        <v>10</v>
      </c>
      <c r="D151" s="6" t="s">
        <v>22</v>
      </c>
      <c r="E151" s="4" t="s">
        <v>32</v>
      </c>
      <c r="F151" s="4" t="s">
        <v>42</v>
      </c>
      <c r="G151" s="7">
        <v>3</v>
      </c>
      <c r="H151" s="1">
        <v>15000000</v>
      </c>
      <c r="I151" s="4">
        <v>1</v>
      </c>
      <c r="J151" s="8">
        <v>1.3888888888888889E-3</v>
      </c>
      <c r="K151" s="4" t="s">
        <v>18</v>
      </c>
      <c r="L151" s="4" t="s">
        <v>56</v>
      </c>
      <c r="M151" s="4" t="s">
        <v>40</v>
      </c>
      <c r="N151" s="4" t="s">
        <v>76</v>
      </c>
      <c r="O151" s="4" t="s">
        <v>52</v>
      </c>
    </row>
    <row r="152" spans="2:15" ht="21" customHeight="1" x14ac:dyDescent="0.3">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2:15" ht="21" customHeight="1" x14ac:dyDescent="0.3">
      <c r="B153" s="4" t="s">
        <v>14</v>
      </c>
      <c r="C153" s="5">
        <v>10</v>
      </c>
      <c r="D153" s="6" t="s">
        <v>27</v>
      </c>
      <c r="E153" s="4" t="s">
        <v>28</v>
      </c>
      <c r="F153" s="4" t="s">
        <v>45</v>
      </c>
      <c r="G153" s="7">
        <v>4</v>
      </c>
      <c r="H153" s="1">
        <v>11000000</v>
      </c>
      <c r="I153" s="4">
        <v>1</v>
      </c>
      <c r="J153" s="8">
        <v>1.3888888888888889E-3</v>
      </c>
      <c r="K153" s="4" t="s">
        <v>61</v>
      </c>
      <c r="L153" s="4" t="s">
        <v>19</v>
      </c>
      <c r="M153" s="4" t="s">
        <v>43</v>
      </c>
      <c r="N153" s="4" t="s">
        <v>77</v>
      </c>
      <c r="O153" s="4" t="s">
        <v>34</v>
      </c>
    </row>
    <row r="154" spans="2:15" ht="21" customHeight="1" x14ac:dyDescent="0.3">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2:15" ht="21" customHeight="1" x14ac:dyDescent="0.3">
      <c r="B155" s="4" t="s">
        <v>14</v>
      </c>
      <c r="C155" s="5">
        <v>28</v>
      </c>
      <c r="D155" s="6" t="s">
        <v>27</v>
      </c>
      <c r="E155" s="4" t="s">
        <v>16</v>
      </c>
      <c r="F155" s="4" t="s">
        <v>42</v>
      </c>
      <c r="G155" s="7">
        <v>3</v>
      </c>
      <c r="H155" s="1">
        <v>15000000</v>
      </c>
      <c r="I155" s="4">
        <v>1</v>
      </c>
      <c r="J155" s="8">
        <v>1.3888888888888889E-3</v>
      </c>
      <c r="K155" s="4" t="s">
        <v>18</v>
      </c>
      <c r="L155" s="4" t="s">
        <v>29</v>
      </c>
      <c r="M155" s="4" t="s">
        <v>48</v>
      </c>
      <c r="N155" s="4" t="s">
        <v>76</v>
      </c>
      <c r="O155" s="4" t="s">
        <v>31</v>
      </c>
    </row>
    <row r="156" spans="2:15" ht="21" customHeight="1" x14ac:dyDescent="0.3">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2:15" ht="21" customHeight="1" x14ac:dyDescent="0.3">
      <c r="B157" s="4" t="s">
        <v>14</v>
      </c>
      <c r="C157" s="5">
        <v>29</v>
      </c>
      <c r="D157" s="6" t="s">
        <v>27</v>
      </c>
      <c r="E157" s="4" t="s">
        <v>32</v>
      </c>
      <c r="F157" s="4" t="s">
        <v>23</v>
      </c>
      <c r="G157" s="7">
        <v>1</v>
      </c>
      <c r="H157" s="1">
        <v>7000000</v>
      </c>
      <c r="I157" s="4">
        <v>3</v>
      </c>
      <c r="J157" s="8">
        <v>1.3888888888888889E-3</v>
      </c>
      <c r="K157" s="4" t="s">
        <v>18</v>
      </c>
      <c r="L157" s="4" t="s">
        <v>39</v>
      </c>
      <c r="M157" s="4" t="s">
        <v>33</v>
      </c>
      <c r="N157" s="4" t="s">
        <v>66</v>
      </c>
      <c r="O157" s="4" t="s">
        <v>67</v>
      </c>
    </row>
    <row r="158" spans="2:15" ht="21" customHeight="1" x14ac:dyDescent="0.3">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2:15" ht="21" customHeight="1" x14ac:dyDescent="0.3">
      <c r="B159" s="4" t="s">
        <v>14</v>
      </c>
      <c r="C159" s="5">
        <v>11</v>
      </c>
      <c r="D159" s="6" t="s">
        <v>27</v>
      </c>
      <c r="E159" s="4" t="s">
        <v>38</v>
      </c>
      <c r="F159" s="4" t="s">
        <v>42</v>
      </c>
      <c r="G159" s="7">
        <v>3</v>
      </c>
      <c r="H159" s="1">
        <v>15000000</v>
      </c>
      <c r="I159" s="4">
        <v>1</v>
      </c>
      <c r="J159" s="8">
        <v>1.3888888888888889E-3</v>
      </c>
      <c r="K159" s="4" t="s">
        <v>18</v>
      </c>
      <c r="L159" s="4" t="s">
        <v>19</v>
      </c>
      <c r="M159" s="4" t="s">
        <v>33</v>
      </c>
      <c r="N159" s="4" t="s">
        <v>66</v>
      </c>
      <c r="O159" s="4" t="s">
        <v>67</v>
      </c>
    </row>
    <row r="160" spans="2:15" ht="21" customHeight="1" x14ac:dyDescent="0.3">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2:15" ht="21" customHeight="1" x14ac:dyDescent="0.3">
      <c r="B161" s="4" t="s">
        <v>14</v>
      </c>
      <c r="C161" s="5">
        <v>20</v>
      </c>
      <c r="D161" s="6" t="s">
        <v>37</v>
      </c>
      <c r="E161" s="4" t="s">
        <v>32</v>
      </c>
      <c r="F161" s="4" t="s">
        <v>23</v>
      </c>
      <c r="G161" s="7">
        <v>2</v>
      </c>
      <c r="H161" s="1">
        <v>38000000</v>
      </c>
      <c r="I161" s="4">
        <v>1</v>
      </c>
      <c r="J161" s="8">
        <v>1.3888888888888889E-3</v>
      </c>
      <c r="K161" s="4" t="s">
        <v>74</v>
      </c>
      <c r="L161" s="4" t="s">
        <v>19</v>
      </c>
      <c r="M161" s="4" t="s">
        <v>43</v>
      </c>
      <c r="N161" s="4" t="s">
        <v>66</v>
      </c>
      <c r="O161" s="4" t="s">
        <v>67</v>
      </c>
    </row>
    <row r="162" spans="2:15" ht="21" customHeight="1" x14ac:dyDescent="0.3">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2:15" ht="21" customHeight="1" x14ac:dyDescent="0.3">
      <c r="B163" s="4" t="s">
        <v>14</v>
      </c>
      <c r="C163" s="5">
        <v>27</v>
      </c>
      <c r="D163" s="6" t="s">
        <v>37</v>
      </c>
      <c r="E163" s="4" t="s">
        <v>16</v>
      </c>
      <c r="F163" s="4" t="s">
        <v>68</v>
      </c>
      <c r="G163" s="7">
        <v>2</v>
      </c>
      <c r="H163" s="1">
        <v>38000000</v>
      </c>
      <c r="I163" s="4">
        <v>1</v>
      </c>
      <c r="J163" s="8">
        <v>1.3888888888888889E-3</v>
      </c>
      <c r="K163" s="4" t="s">
        <v>46</v>
      </c>
      <c r="L163" s="4" t="s">
        <v>35</v>
      </c>
      <c r="M163" s="4" t="s">
        <v>48</v>
      </c>
      <c r="N163" s="4" t="s">
        <v>66</v>
      </c>
      <c r="O163" s="4" t="s">
        <v>67</v>
      </c>
    </row>
    <row r="164" spans="2:15" ht="21" customHeight="1" x14ac:dyDescent="0.3">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2:15" ht="21" customHeight="1" x14ac:dyDescent="0.3">
      <c r="B165" s="4" t="s">
        <v>14</v>
      </c>
      <c r="C165" s="5">
        <v>27</v>
      </c>
      <c r="D165" s="6" t="s">
        <v>37</v>
      </c>
      <c r="E165" s="4" t="s">
        <v>28</v>
      </c>
      <c r="F165" s="4" t="s">
        <v>23</v>
      </c>
      <c r="G165" s="7">
        <v>4</v>
      </c>
      <c r="H165" s="1">
        <v>15000000</v>
      </c>
      <c r="I165" s="4">
        <v>1</v>
      </c>
      <c r="J165" s="8">
        <v>1.3888888888888889E-3</v>
      </c>
      <c r="K165" s="4" t="s">
        <v>18</v>
      </c>
      <c r="L165" s="4" t="s">
        <v>19</v>
      </c>
      <c r="M165" s="4" t="s">
        <v>20</v>
      </c>
      <c r="N165" s="4" t="s">
        <v>77</v>
      </c>
      <c r="O165" s="4" t="s">
        <v>54</v>
      </c>
    </row>
    <row r="166" spans="2:15" ht="21" customHeight="1" x14ac:dyDescent="0.3">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2:15" ht="21" customHeight="1" x14ac:dyDescent="0.3">
      <c r="B167" s="4" t="s">
        <v>14</v>
      </c>
      <c r="C167" s="5">
        <v>1</v>
      </c>
      <c r="D167" s="6" t="s">
        <v>37</v>
      </c>
      <c r="E167" s="4" t="s">
        <v>38</v>
      </c>
      <c r="F167" s="4" t="s">
        <v>42</v>
      </c>
      <c r="G167" s="7">
        <v>2</v>
      </c>
      <c r="H167" s="1">
        <v>10000000</v>
      </c>
      <c r="I167" s="4">
        <v>1</v>
      </c>
      <c r="J167" s="8">
        <v>1.3888888888888889E-3</v>
      </c>
      <c r="K167" s="4" t="s">
        <v>18</v>
      </c>
      <c r="L167" s="4" t="s">
        <v>39</v>
      </c>
      <c r="M167" s="4" t="s">
        <v>43</v>
      </c>
      <c r="N167" s="4" t="s">
        <v>78</v>
      </c>
      <c r="O167" s="4" t="s">
        <v>66</v>
      </c>
    </row>
    <row r="168" spans="2:15" ht="21" customHeight="1" x14ac:dyDescent="0.3">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2:15" ht="21" customHeight="1" x14ac:dyDescent="0.3">
      <c r="B169" s="4" t="s">
        <v>14</v>
      </c>
      <c r="C169" s="5">
        <v>6</v>
      </c>
      <c r="D169" s="6" t="s">
        <v>37</v>
      </c>
      <c r="E169" s="4" t="s">
        <v>16</v>
      </c>
      <c r="F169" s="4" t="s">
        <v>23</v>
      </c>
      <c r="G169" s="7">
        <v>5</v>
      </c>
      <c r="H169" s="1">
        <v>20000000</v>
      </c>
      <c r="I169" s="4">
        <v>1</v>
      </c>
      <c r="J169" s="8">
        <v>1.3888888888888889E-3</v>
      </c>
      <c r="K169" s="4" t="s">
        <v>18</v>
      </c>
      <c r="L169" s="4" t="s">
        <v>29</v>
      </c>
      <c r="M169" s="4" t="s">
        <v>51</v>
      </c>
      <c r="N169" s="4" t="s">
        <v>66</v>
      </c>
      <c r="O169" s="4" t="s">
        <v>36</v>
      </c>
    </row>
    <row r="170" spans="2:15" ht="21" customHeight="1" x14ac:dyDescent="0.3">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2:15" ht="21" customHeight="1" x14ac:dyDescent="0.3">
      <c r="B171" s="4" t="s">
        <v>14</v>
      </c>
      <c r="C171" s="5">
        <v>22</v>
      </c>
      <c r="D171" s="6" t="s">
        <v>44</v>
      </c>
      <c r="E171" s="4" t="s">
        <v>32</v>
      </c>
      <c r="F171" s="4" t="s">
        <v>42</v>
      </c>
      <c r="G171" s="7">
        <v>1</v>
      </c>
      <c r="H171" s="1">
        <v>19000000</v>
      </c>
      <c r="I171" s="4">
        <v>5</v>
      </c>
      <c r="J171" s="8">
        <v>1.3888888888888889E-3</v>
      </c>
      <c r="K171" s="4" t="s">
        <v>46</v>
      </c>
      <c r="L171" s="4" t="s">
        <v>29</v>
      </c>
      <c r="M171" s="4" t="s">
        <v>20</v>
      </c>
      <c r="N171" s="4" t="s">
        <v>78</v>
      </c>
      <c r="O171" s="4" t="s">
        <v>53</v>
      </c>
    </row>
    <row r="172" spans="2:15" ht="21" customHeight="1" x14ac:dyDescent="0.3">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2:15" ht="21" customHeight="1" x14ac:dyDescent="0.3">
      <c r="B173" s="4" t="s">
        <v>14</v>
      </c>
      <c r="C173" s="5">
        <v>15</v>
      </c>
      <c r="D173" s="6" t="s">
        <v>44</v>
      </c>
      <c r="E173" s="4" t="s">
        <v>28</v>
      </c>
      <c r="F173" s="4" t="s">
        <v>42</v>
      </c>
      <c r="G173" s="7">
        <v>2</v>
      </c>
      <c r="H173" s="1">
        <v>12000000</v>
      </c>
      <c r="I173" s="4">
        <v>2</v>
      </c>
      <c r="J173" s="8">
        <v>1.3888888888888889E-3</v>
      </c>
      <c r="K173" s="4" t="s">
        <v>18</v>
      </c>
      <c r="L173" s="4" t="s">
        <v>29</v>
      </c>
      <c r="M173" s="4" t="s">
        <v>30</v>
      </c>
      <c r="N173" s="4" t="s">
        <v>78</v>
      </c>
      <c r="O173" s="4" t="s">
        <v>21</v>
      </c>
    </row>
    <row r="174" spans="2:15" ht="21" customHeight="1" x14ac:dyDescent="0.3">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2:15" ht="21" customHeight="1" x14ac:dyDescent="0.3">
      <c r="B175" s="4" t="s">
        <v>14</v>
      </c>
      <c r="C175" s="5">
        <v>17</v>
      </c>
      <c r="D175" s="6" t="s">
        <v>44</v>
      </c>
      <c r="E175" s="4" t="s">
        <v>28</v>
      </c>
      <c r="F175" s="4" t="s">
        <v>42</v>
      </c>
      <c r="G175" s="7">
        <v>1</v>
      </c>
      <c r="H175" s="1">
        <v>7000000</v>
      </c>
      <c r="I175" s="4">
        <v>3</v>
      </c>
      <c r="J175" s="8">
        <v>1.3888888888888889E-3</v>
      </c>
      <c r="K175" s="4" t="s">
        <v>18</v>
      </c>
      <c r="L175" s="4" t="s">
        <v>19</v>
      </c>
      <c r="M175" s="4" t="s">
        <v>43</v>
      </c>
      <c r="N175" s="4" t="s">
        <v>78</v>
      </c>
      <c r="O175" s="4" t="s">
        <v>41</v>
      </c>
    </row>
    <row r="176" spans="2:15" ht="21" customHeight="1" x14ac:dyDescent="0.3">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2:15" ht="21" customHeight="1" x14ac:dyDescent="0.3">
      <c r="B177" s="4" t="s">
        <v>14</v>
      </c>
      <c r="C177" s="5">
        <v>14</v>
      </c>
      <c r="D177" s="6" t="s">
        <v>44</v>
      </c>
      <c r="E177" s="4" t="s">
        <v>38</v>
      </c>
      <c r="F177" s="4" t="s">
        <v>17</v>
      </c>
      <c r="G177" s="7">
        <v>5</v>
      </c>
      <c r="H177" s="1">
        <v>25000000</v>
      </c>
      <c r="I177" s="4">
        <v>1</v>
      </c>
      <c r="J177" s="8">
        <v>1.3888888888888889E-3</v>
      </c>
      <c r="K177" s="4" t="s">
        <v>18</v>
      </c>
      <c r="L177" s="4" t="s">
        <v>39</v>
      </c>
      <c r="M177" s="4" t="s">
        <v>51</v>
      </c>
      <c r="N177" s="4" t="s">
        <v>77</v>
      </c>
      <c r="O177" s="4" t="s">
        <v>65</v>
      </c>
    </row>
    <row r="178" spans="2:15" ht="21" customHeight="1" x14ac:dyDescent="0.3">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2:15" ht="21" customHeight="1" x14ac:dyDescent="0.3">
      <c r="B179" s="4" t="s">
        <v>14</v>
      </c>
      <c r="C179" s="5">
        <v>13</v>
      </c>
      <c r="D179" s="6" t="s">
        <v>69</v>
      </c>
      <c r="E179" s="4" t="s">
        <v>49</v>
      </c>
      <c r="F179" s="4" t="s">
        <v>42</v>
      </c>
      <c r="G179" s="7">
        <v>2</v>
      </c>
      <c r="H179" s="1">
        <v>12000000</v>
      </c>
      <c r="I179" s="4">
        <v>5</v>
      </c>
      <c r="J179" s="8">
        <v>1.3888888888888889E-3</v>
      </c>
      <c r="K179" s="4" t="s">
        <v>18</v>
      </c>
      <c r="L179" s="4" t="s">
        <v>19</v>
      </c>
      <c r="M179" s="4" t="s">
        <v>30</v>
      </c>
      <c r="N179" s="4" t="s">
        <v>78</v>
      </c>
      <c r="O179" s="4" t="s">
        <v>62</v>
      </c>
    </row>
    <row r="180" spans="2:15" ht="21" customHeight="1" x14ac:dyDescent="0.3">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2:15" ht="21" customHeight="1" x14ac:dyDescent="0.3">
      <c r="B181" s="4" t="s">
        <v>14</v>
      </c>
      <c r="C181" s="5">
        <v>16</v>
      </c>
      <c r="D181" s="6" t="s">
        <v>69</v>
      </c>
      <c r="E181" s="4" t="s">
        <v>16</v>
      </c>
      <c r="F181" s="4" t="s">
        <v>23</v>
      </c>
      <c r="G181" s="7">
        <v>3</v>
      </c>
      <c r="H181" s="1">
        <v>15000000</v>
      </c>
      <c r="I181" s="4">
        <v>3</v>
      </c>
      <c r="J181" s="8">
        <v>1.3888888888888889E-3</v>
      </c>
      <c r="K181" s="4" t="s">
        <v>18</v>
      </c>
      <c r="L181" s="4" t="s">
        <v>24</v>
      </c>
      <c r="M181" s="4" t="s">
        <v>33</v>
      </c>
      <c r="N181" s="4" t="s">
        <v>76</v>
      </c>
      <c r="O181" s="4" t="s">
        <v>31</v>
      </c>
    </row>
    <row r="182" spans="2:15" ht="21" customHeight="1" x14ac:dyDescent="0.3">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2:15" ht="21" customHeight="1" x14ac:dyDescent="0.3">
      <c r="B183" s="4" t="s">
        <v>14</v>
      </c>
      <c r="C183" s="5">
        <v>16</v>
      </c>
      <c r="D183" s="6" t="s">
        <v>55</v>
      </c>
      <c r="E183" s="4" t="s">
        <v>38</v>
      </c>
      <c r="F183" s="4" t="s">
        <v>23</v>
      </c>
      <c r="G183" s="7">
        <v>5</v>
      </c>
      <c r="H183" s="1">
        <v>25000000</v>
      </c>
      <c r="I183" s="4">
        <v>1</v>
      </c>
      <c r="J183" s="8">
        <v>1.3888888888888889E-3</v>
      </c>
      <c r="K183" s="4" t="s">
        <v>18</v>
      </c>
      <c r="L183" s="4" t="s">
        <v>47</v>
      </c>
      <c r="M183" s="4" t="s">
        <v>48</v>
      </c>
      <c r="N183" s="4" t="s">
        <v>76</v>
      </c>
      <c r="O183" s="4" t="s">
        <v>31</v>
      </c>
    </row>
    <row r="184" spans="2:15" ht="21" customHeight="1" x14ac:dyDescent="0.3">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2:15" ht="21" customHeight="1" x14ac:dyDescent="0.3">
      <c r="B185" s="4" t="s">
        <v>14</v>
      </c>
      <c r="C185" s="5">
        <v>11</v>
      </c>
      <c r="D185" s="6" t="s">
        <v>57</v>
      </c>
      <c r="E185" s="4" t="s">
        <v>32</v>
      </c>
      <c r="F185" s="4" t="s">
        <v>45</v>
      </c>
      <c r="G185" s="7">
        <v>2</v>
      </c>
      <c r="H185" s="1">
        <v>12000000</v>
      </c>
      <c r="I185" s="4">
        <v>2</v>
      </c>
      <c r="J185" s="8">
        <v>1.3888888888888889E-3</v>
      </c>
      <c r="K185" s="4" t="s">
        <v>18</v>
      </c>
      <c r="L185" s="4" t="s">
        <v>24</v>
      </c>
      <c r="M185" s="4" t="s">
        <v>40</v>
      </c>
      <c r="N185" s="4" t="s">
        <v>78</v>
      </c>
      <c r="O185" s="4" t="s">
        <v>63</v>
      </c>
    </row>
    <row r="186" spans="2:15" ht="21" customHeight="1" x14ac:dyDescent="0.3">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2:15" ht="21" customHeight="1" x14ac:dyDescent="0.3">
      <c r="B187" s="4" t="s">
        <v>14</v>
      </c>
      <c r="C187" s="5">
        <v>1</v>
      </c>
      <c r="D187" s="6" t="s">
        <v>15</v>
      </c>
      <c r="E187" s="4" t="s">
        <v>16</v>
      </c>
      <c r="F187" s="4" t="s">
        <v>17</v>
      </c>
      <c r="G187" s="7">
        <v>1</v>
      </c>
      <c r="H187" s="1">
        <v>19000000</v>
      </c>
      <c r="I187" s="4">
        <v>1</v>
      </c>
      <c r="J187" s="8">
        <v>1.3888888888888889E-3</v>
      </c>
      <c r="K187" s="4" t="s">
        <v>46</v>
      </c>
      <c r="L187" s="4" t="s">
        <v>39</v>
      </c>
      <c r="M187" s="4" t="s">
        <v>43</v>
      </c>
      <c r="N187" s="4" t="s">
        <v>78</v>
      </c>
      <c r="O187" s="4" t="s">
        <v>66</v>
      </c>
    </row>
    <row r="188" spans="2:15" ht="21" customHeight="1" x14ac:dyDescent="0.3">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2:15" ht="21" customHeight="1" x14ac:dyDescent="0.3">
      <c r="B189" s="4" t="s">
        <v>14</v>
      </c>
      <c r="C189" s="5">
        <v>1</v>
      </c>
      <c r="D189" s="6" t="s">
        <v>15</v>
      </c>
      <c r="E189" s="4" t="s">
        <v>16</v>
      </c>
      <c r="F189" s="4" t="s">
        <v>42</v>
      </c>
      <c r="G189" s="7">
        <v>3</v>
      </c>
      <c r="H189" s="1">
        <v>15000000</v>
      </c>
      <c r="I189" s="4">
        <v>1</v>
      </c>
      <c r="J189" s="8">
        <v>1.3888888888888889E-3</v>
      </c>
      <c r="K189" s="4" t="s">
        <v>18</v>
      </c>
      <c r="L189" s="4" t="s">
        <v>56</v>
      </c>
      <c r="M189" s="4" t="s">
        <v>51</v>
      </c>
      <c r="N189" s="4" t="s">
        <v>77</v>
      </c>
      <c r="O189" s="4" t="s">
        <v>34</v>
      </c>
    </row>
    <row r="190" spans="2:15" ht="21" customHeight="1" x14ac:dyDescent="0.3">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2:15" ht="21" customHeight="1" x14ac:dyDescent="0.3">
      <c r="B191" s="4" t="s">
        <v>14</v>
      </c>
      <c r="C191" s="5">
        <v>4</v>
      </c>
      <c r="D191" s="6" t="s">
        <v>59</v>
      </c>
      <c r="E191" s="4" t="s">
        <v>73</v>
      </c>
      <c r="F191" s="4" t="s">
        <v>17</v>
      </c>
      <c r="G191" s="7">
        <v>3</v>
      </c>
      <c r="H191" s="1">
        <v>15000000</v>
      </c>
      <c r="I191" s="4">
        <v>1</v>
      </c>
      <c r="J191" s="8">
        <v>1.3888888888888889E-3</v>
      </c>
      <c r="K191" s="4" t="s">
        <v>18</v>
      </c>
      <c r="L191" s="4" t="s">
        <v>35</v>
      </c>
      <c r="M191" s="4" t="s">
        <v>43</v>
      </c>
      <c r="N191" s="4" t="s">
        <v>76</v>
      </c>
      <c r="O191" s="4" t="s">
        <v>31</v>
      </c>
    </row>
    <row r="192" spans="2:15" ht="21" customHeight="1" x14ac:dyDescent="0.3">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2:15" ht="21" customHeight="1" x14ac:dyDescent="0.3">
      <c r="B193" s="4" t="s">
        <v>14</v>
      </c>
      <c r="C193" s="5">
        <v>12</v>
      </c>
      <c r="D193" s="6" t="s">
        <v>72</v>
      </c>
      <c r="E193" s="4" t="s">
        <v>38</v>
      </c>
      <c r="F193" s="4" t="s">
        <v>23</v>
      </c>
      <c r="G193" s="7">
        <v>2</v>
      </c>
      <c r="H193" s="1">
        <v>12000000</v>
      </c>
      <c r="I193" s="4">
        <v>4</v>
      </c>
      <c r="J193" s="8">
        <v>1.3888888888888889E-3</v>
      </c>
      <c r="K193" s="4" t="s">
        <v>18</v>
      </c>
      <c r="L193" s="4" t="s">
        <v>35</v>
      </c>
      <c r="M193" s="4" t="s">
        <v>25</v>
      </c>
      <c r="N193" s="4" t="s">
        <v>77</v>
      </c>
      <c r="O193" s="4" t="s">
        <v>54</v>
      </c>
    </row>
    <row r="194" spans="2:15" ht="21" customHeight="1" x14ac:dyDescent="0.3">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2:15" ht="21" customHeight="1" x14ac:dyDescent="0.3">
      <c r="B195" s="4" t="s">
        <v>14</v>
      </c>
      <c r="C195" s="5">
        <v>2</v>
      </c>
      <c r="D195" s="6" t="s">
        <v>22</v>
      </c>
      <c r="E195" s="4" t="s">
        <v>28</v>
      </c>
      <c r="F195" s="4" t="s">
        <v>45</v>
      </c>
      <c r="G195" s="7">
        <v>2</v>
      </c>
      <c r="H195" s="1">
        <v>12000000</v>
      </c>
      <c r="I195" s="4">
        <v>2</v>
      </c>
      <c r="J195" s="8">
        <v>1.3888888888888889E-3</v>
      </c>
      <c r="K195" s="4" t="s">
        <v>18</v>
      </c>
      <c r="L195" s="4" t="s">
        <v>56</v>
      </c>
      <c r="M195" s="4" t="s">
        <v>30</v>
      </c>
      <c r="N195" s="4" t="s">
        <v>78</v>
      </c>
      <c r="O195" s="4" t="s">
        <v>66</v>
      </c>
    </row>
    <row r="196" spans="2:15" ht="21" customHeight="1" x14ac:dyDescent="0.3">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2:15" ht="21" customHeight="1" x14ac:dyDescent="0.3">
      <c r="B197" s="4" t="s">
        <v>14</v>
      </c>
      <c r="C197" s="5">
        <v>25</v>
      </c>
      <c r="D197" s="6" t="s">
        <v>22</v>
      </c>
      <c r="E197" s="4" t="s">
        <v>32</v>
      </c>
      <c r="F197" s="4" t="s">
        <v>42</v>
      </c>
      <c r="G197" s="7">
        <v>2</v>
      </c>
      <c r="H197" s="1">
        <v>10000000</v>
      </c>
      <c r="I197" s="4">
        <v>4</v>
      </c>
      <c r="J197" s="8">
        <v>1.3888888888888889E-3</v>
      </c>
      <c r="K197" s="4" t="s">
        <v>18</v>
      </c>
      <c r="L197" s="4" t="s">
        <v>64</v>
      </c>
      <c r="M197" s="4" t="s">
        <v>33</v>
      </c>
      <c r="N197" s="4" t="s">
        <v>76</v>
      </c>
      <c r="O197" s="4" t="s">
        <v>31</v>
      </c>
    </row>
    <row r="198" spans="2:15" ht="21" customHeight="1" x14ac:dyDescent="0.3">
      <c r="B198" s="11" t="s">
        <v>70</v>
      </c>
      <c r="C198" s="12">
        <v>8</v>
      </c>
      <c r="D198" s="13" t="s">
        <v>72</v>
      </c>
      <c r="E198" s="11" t="s">
        <v>28</v>
      </c>
      <c r="F198" s="11" t="s">
        <v>17</v>
      </c>
      <c r="G198" s="14">
        <v>0</v>
      </c>
      <c r="H198" s="15">
        <v>0</v>
      </c>
      <c r="I198" s="11">
        <v>3</v>
      </c>
      <c r="J198" s="16">
        <v>1.3888888888888889E-3</v>
      </c>
      <c r="K198" s="11"/>
      <c r="L198" s="11"/>
      <c r="M198" s="11" t="s">
        <v>30</v>
      </c>
      <c r="N198" s="11" t="s">
        <v>76</v>
      </c>
      <c r="O198" s="11" t="s">
        <v>52</v>
      </c>
    </row>
    <row r="199" spans="2:15" ht="21" customHeight="1" x14ac:dyDescent="0.3">
      <c r="B199" s="4" t="s">
        <v>70</v>
      </c>
      <c r="C199" s="5">
        <v>5</v>
      </c>
      <c r="D199" s="6" t="s">
        <v>72</v>
      </c>
      <c r="E199" s="4" t="s">
        <v>38</v>
      </c>
      <c r="F199" s="4" t="s">
        <v>42</v>
      </c>
      <c r="G199" s="7">
        <v>0</v>
      </c>
      <c r="H199" s="1">
        <v>0</v>
      </c>
      <c r="I199" s="4">
        <v>1</v>
      </c>
      <c r="J199" s="8">
        <v>1.3888888888888889E-3</v>
      </c>
      <c r="K199" s="4"/>
      <c r="L199" s="4"/>
      <c r="M199" s="4" t="s">
        <v>33</v>
      </c>
      <c r="N199" s="4" t="s">
        <v>78</v>
      </c>
      <c r="O199" s="4" t="s">
        <v>41</v>
      </c>
    </row>
    <row r="200" spans="2:15" ht="21" customHeight="1" x14ac:dyDescent="0.3">
      <c r="B200" s="11" t="s">
        <v>70</v>
      </c>
      <c r="C200" s="12">
        <v>2</v>
      </c>
      <c r="D200" s="13" t="s">
        <v>27</v>
      </c>
      <c r="E200" s="11" t="s">
        <v>49</v>
      </c>
      <c r="F200" s="11" t="s">
        <v>42</v>
      </c>
      <c r="G200" s="14">
        <v>0</v>
      </c>
      <c r="H200" s="15">
        <v>0</v>
      </c>
      <c r="I200" s="11">
        <v>2</v>
      </c>
      <c r="J200" s="16">
        <v>1.3888888888888889E-3</v>
      </c>
      <c r="K200" s="11"/>
      <c r="L200" s="11"/>
      <c r="M200" s="11" t="s">
        <v>30</v>
      </c>
      <c r="N200" s="11" t="s">
        <v>77</v>
      </c>
      <c r="O200" s="11" t="s">
        <v>65</v>
      </c>
    </row>
    <row r="201" spans="2:15" ht="21" customHeight="1" x14ac:dyDescent="0.3">
      <c r="B201" s="4" t="s">
        <v>70</v>
      </c>
      <c r="C201" s="5">
        <v>20</v>
      </c>
      <c r="D201" s="6" t="s">
        <v>27</v>
      </c>
      <c r="E201" s="4" t="s">
        <v>38</v>
      </c>
      <c r="F201" s="4" t="s">
        <v>42</v>
      </c>
      <c r="G201" s="7">
        <v>0</v>
      </c>
      <c r="H201" s="1">
        <v>0</v>
      </c>
      <c r="I201" s="4">
        <v>1</v>
      </c>
      <c r="J201" s="8">
        <v>1.3888888888888889E-3</v>
      </c>
      <c r="K201" s="4"/>
      <c r="L201" s="4"/>
      <c r="M201" s="4" t="s">
        <v>40</v>
      </c>
      <c r="N201" s="4" t="s">
        <v>76</v>
      </c>
      <c r="O201" s="4" t="s">
        <v>31</v>
      </c>
    </row>
    <row r="202" spans="2:15" ht="21" customHeight="1" x14ac:dyDescent="0.3">
      <c r="B202" s="11" t="s">
        <v>70</v>
      </c>
      <c r="C202" s="12">
        <v>22</v>
      </c>
      <c r="D202" s="13" t="s">
        <v>27</v>
      </c>
      <c r="E202" s="11" t="s">
        <v>16</v>
      </c>
      <c r="F202" s="11" t="s">
        <v>23</v>
      </c>
      <c r="G202" s="14">
        <v>0</v>
      </c>
      <c r="H202" s="15">
        <v>0</v>
      </c>
      <c r="I202" s="11">
        <v>3</v>
      </c>
      <c r="J202" s="16">
        <v>1.3888888888888889E-3</v>
      </c>
      <c r="K202" s="11"/>
      <c r="L202" s="11"/>
      <c r="M202" s="11" t="s">
        <v>43</v>
      </c>
      <c r="N202" s="11" t="s">
        <v>76</v>
      </c>
      <c r="O202" s="11" t="s">
        <v>31</v>
      </c>
    </row>
    <row r="203" spans="2:15" ht="21" customHeight="1" x14ac:dyDescent="0.3">
      <c r="B203" s="4" t="s">
        <v>70</v>
      </c>
      <c r="C203" s="5">
        <v>15</v>
      </c>
      <c r="D203" s="6" t="s">
        <v>27</v>
      </c>
      <c r="E203" s="4" t="s">
        <v>16</v>
      </c>
      <c r="F203" s="4" t="s">
        <v>23</v>
      </c>
      <c r="G203" s="7">
        <v>0</v>
      </c>
      <c r="H203" s="1">
        <v>0</v>
      </c>
      <c r="I203" s="4">
        <v>3</v>
      </c>
      <c r="J203" s="8">
        <v>1.3888888888888889E-3</v>
      </c>
      <c r="K203" s="4"/>
      <c r="L203" s="4"/>
      <c r="M203" s="4" t="s">
        <v>51</v>
      </c>
      <c r="N203" s="4" t="s">
        <v>66</v>
      </c>
      <c r="O203" s="4" t="s">
        <v>67</v>
      </c>
    </row>
    <row r="204" spans="2:15" ht="21" customHeight="1" x14ac:dyDescent="0.3">
      <c r="B204" s="11" t="s">
        <v>70</v>
      </c>
      <c r="C204" s="12">
        <v>21</v>
      </c>
      <c r="D204" s="13" t="s">
        <v>27</v>
      </c>
      <c r="E204" s="11" t="s">
        <v>38</v>
      </c>
      <c r="F204" s="11" t="s">
        <v>42</v>
      </c>
      <c r="G204" s="14">
        <v>0</v>
      </c>
      <c r="H204" s="15">
        <v>0</v>
      </c>
      <c r="I204" s="11">
        <v>2</v>
      </c>
      <c r="J204" s="16">
        <v>1.3888888888888889E-3</v>
      </c>
      <c r="K204" s="11"/>
      <c r="L204" s="11"/>
      <c r="M204" s="11" t="s">
        <v>51</v>
      </c>
      <c r="N204" s="11" t="s">
        <v>77</v>
      </c>
      <c r="O204" s="11" t="s">
        <v>34</v>
      </c>
    </row>
    <row r="205" spans="2:15" ht="21" customHeight="1" x14ac:dyDescent="0.3">
      <c r="B205" s="4" t="s">
        <v>70</v>
      </c>
      <c r="C205" s="5">
        <v>24</v>
      </c>
      <c r="D205" s="6" t="s">
        <v>37</v>
      </c>
      <c r="E205" s="4" t="s">
        <v>38</v>
      </c>
      <c r="F205" s="4" t="s">
        <v>23</v>
      </c>
      <c r="G205" s="7">
        <v>0</v>
      </c>
      <c r="H205" s="1">
        <v>0</v>
      </c>
      <c r="I205" s="4">
        <v>1</v>
      </c>
      <c r="J205" s="8">
        <v>1.3888888888888889E-3</v>
      </c>
      <c r="K205" s="4"/>
      <c r="L205" s="4"/>
      <c r="M205" s="4" t="s">
        <v>33</v>
      </c>
      <c r="N205" s="4" t="s">
        <v>66</v>
      </c>
      <c r="O205" s="4" t="s">
        <v>67</v>
      </c>
    </row>
    <row r="206" spans="2:15" ht="21" customHeight="1" x14ac:dyDescent="0.3">
      <c r="B206" s="11" t="s">
        <v>70</v>
      </c>
      <c r="C206" s="12">
        <v>5</v>
      </c>
      <c r="D206" s="13" t="s">
        <v>37</v>
      </c>
      <c r="E206" s="11" t="s">
        <v>32</v>
      </c>
      <c r="F206" s="11" t="s">
        <v>17</v>
      </c>
      <c r="G206" s="14">
        <v>0</v>
      </c>
      <c r="H206" s="15">
        <v>0</v>
      </c>
      <c r="I206" s="11">
        <v>5</v>
      </c>
      <c r="J206" s="16">
        <v>1.3888888888888889E-3</v>
      </c>
      <c r="K206" s="11"/>
      <c r="L206" s="11"/>
      <c r="M206" s="11" t="s">
        <v>48</v>
      </c>
      <c r="N206" s="11" t="s">
        <v>78</v>
      </c>
      <c r="O206" s="11" t="s">
        <v>66</v>
      </c>
    </row>
    <row r="207" spans="2:15" ht="21" customHeight="1" x14ac:dyDescent="0.3">
      <c r="B207" s="4" t="s">
        <v>70</v>
      </c>
      <c r="C207" s="5">
        <v>15</v>
      </c>
      <c r="D207" s="6" t="s">
        <v>44</v>
      </c>
      <c r="E207" s="4" t="s">
        <v>16</v>
      </c>
      <c r="F207" s="4" t="s">
        <v>23</v>
      </c>
      <c r="G207" s="7">
        <v>0</v>
      </c>
      <c r="H207" s="1">
        <v>0</v>
      </c>
      <c r="I207" s="4">
        <v>1</v>
      </c>
      <c r="J207" s="8">
        <v>1.3888888888888889E-3</v>
      </c>
      <c r="K207" s="4"/>
      <c r="L207" s="4"/>
      <c r="M207" s="4" t="s">
        <v>30</v>
      </c>
      <c r="N207" s="4" t="s">
        <v>76</v>
      </c>
      <c r="O207" s="4" t="s">
        <v>31</v>
      </c>
    </row>
    <row r="208" spans="2:15" ht="21" customHeight="1" x14ac:dyDescent="0.3">
      <c r="B208" s="11" t="s">
        <v>70</v>
      </c>
      <c r="C208" s="12">
        <v>29</v>
      </c>
      <c r="D208" s="13" t="s">
        <v>44</v>
      </c>
      <c r="E208" s="11" t="s">
        <v>32</v>
      </c>
      <c r="F208" s="11" t="s">
        <v>17</v>
      </c>
      <c r="G208" s="14">
        <v>0</v>
      </c>
      <c r="H208" s="15">
        <v>0</v>
      </c>
      <c r="I208" s="11">
        <v>4</v>
      </c>
      <c r="J208" s="16">
        <v>1.3888888888888889E-3</v>
      </c>
      <c r="K208" s="11"/>
      <c r="L208" s="11"/>
      <c r="M208" s="11" t="s">
        <v>40</v>
      </c>
      <c r="N208" s="11" t="s">
        <v>78</v>
      </c>
      <c r="O208" s="11" t="s">
        <v>63</v>
      </c>
    </row>
    <row r="209" spans="2:15" ht="21" customHeight="1" x14ac:dyDescent="0.3">
      <c r="B209" s="4" t="s">
        <v>70</v>
      </c>
      <c r="C209" s="5">
        <v>11</v>
      </c>
      <c r="D209" s="6" t="s">
        <v>44</v>
      </c>
      <c r="E209" s="4" t="s">
        <v>32</v>
      </c>
      <c r="F209" s="4" t="s">
        <v>23</v>
      </c>
      <c r="G209" s="7">
        <v>0</v>
      </c>
      <c r="H209" s="1">
        <v>0</v>
      </c>
      <c r="I209" s="4">
        <v>3</v>
      </c>
      <c r="J209" s="8">
        <v>1.3888888888888889E-3</v>
      </c>
      <c r="K209" s="4"/>
      <c r="L209" s="4"/>
      <c r="M209" s="4" t="s">
        <v>33</v>
      </c>
      <c r="N209" s="4" t="s">
        <v>78</v>
      </c>
      <c r="O209" s="4" t="s">
        <v>53</v>
      </c>
    </row>
    <row r="210" spans="2:15" ht="21" customHeight="1" x14ac:dyDescent="0.3">
      <c r="B210" s="11" t="s">
        <v>70</v>
      </c>
      <c r="C210" s="12">
        <v>26</v>
      </c>
      <c r="D210" s="13" t="s">
        <v>44</v>
      </c>
      <c r="E210" s="11" t="s">
        <v>28</v>
      </c>
      <c r="F210" s="11" t="s">
        <v>23</v>
      </c>
      <c r="G210" s="14">
        <v>0</v>
      </c>
      <c r="H210" s="15">
        <v>0</v>
      </c>
      <c r="I210" s="11">
        <v>6</v>
      </c>
      <c r="J210" s="16">
        <v>1.3888888888888889E-3</v>
      </c>
      <c r="K210" s="11"/>
      <c r="L210" s="11"/>
      <c r="M210" s="11" t="s">
        <v>51</v>
      </c>
      <c r="N210" s="11" t="s">
        <v>76</v>
      </c>
      <c r="O210" s="11" t="s">
        <v>31</v>
      </c>
    </row>
    <row r="211" spans="2:15" ht="21" customHeight="1" x14ac:dyDescent="0.3">
      <c r="B211" s="4" t="s">
        <v>70</v>
      </c>
      <c r="C211" s="5">
        <v>31</v>
      </c>
      <c r="D211" s="6" t="s">
        <v>69</v>
      </c>
      <c r="E211" s="4" t="s">
        <v>38</v>
      </c>
      <c r="F211" s="4" t="s">
        <v>17</v>
      </c>
      <c r="G211" s="7">
        <v>0</v>
      </c>
      <c r="H211" s="1">
        <v>0</v>
      </c>
      <c r="I211" s="4">
        <v>1</v>
      </c>
      <c r="J211" s="8">
        <v>1.3888888888888889E-3</v>
      </c>
      <c r="K211" s="4"/>
      <c r="L211" s="4"/>
      <c r="M211" s="4" t="s">
        <v>30</v>
      </c>
      <c r="N211" s="4" t="s">
        <v>78</v>
      </c>
      <c r="O211" s="4" t="s">
        <v>63</v>
      </c>
    </row>
    <row r="212" spans="2:15" ht="21" customHeight="1" x14ac:dyDescent="0.3">
      <c r="B212" s="11" t="s">
        <v>70</v>
      </c>
      <c r="C212" s="12">
        <v>30</v>
      </c>
      <c r="D212" s="13" t="s">
        <v>69</v>
      </c>
      <c r="E212" s="11" t="s">
        <v>49</v>
      </c>
      <c r="F212" s="11" t="s">
        <v>42</v>
      </c>
      <c r="G212" s="14">
        <v>0</v>
      </c>
      <c r="H212" s="15">
        <v>0</v>
      </c>
      <c r="I212" s="11">
        <v>4</v>
      </c>
      <c r="J212" s="16">
        <v>1.3888888888888889E-3</v>
      </c>
      <c r="K212" s="11"/>
      <c r="L212" s="11"/>
      <c r="M212" s="11" t="s">
        <v>40</v>
      </c>
      <c r="N212" s="11" t="s">
        <v>66</v>
      </c>
      <c r="O212" s="11" t="s">
        <v>36</v>
      </c>
    </row>
    <row r="213" spans="2:15" ht="21" customHeight="1" x14ac:dyDescent="0.3">
      <c r="B213" s="4" t="s">
        <v>70</v>
      </c>
      <c r="C213" s="5">
        <v>14</v>
      </c>
      <c r="D213" s="6" t="s">
        <v>69</v>
      </c>
      <c r="E213" s="4" t="s">
        <v>32</v>
      </c>
      <c r="F213" s="4" t="s">
        <v>42</v>
      </c>
      <c r="G213" s="7">
        <v>0</v>
      </c>
      <c r="H213" s="1">
        <v>0</v>
      </c>
      <c r="I213" s="4">
        <v>1</v>
      </c>
      <c r="J213" s="8">
        <v>1.3888888888888889E-3</v>
      </c>
      <c r="K213" s="4"/>
      <c r="L213" s="4"/>
      <c r="M213" s="4" t="s">
        <v>25</v>
      </c>
      <c r="N213" s="4" t="s">
        <v>78</v>
      </c>
      <c r="O213" s="4" t="s">
        <v>41</v>
      </c>
    </row>
    <row r="214" spans="2:15" ht="21" customHeight="1" x14ac:dyDescent="0.3">
      <c r="B214" s="11" t="s">
        <v>70</v>
      </c>
      <c r="C214" s="12">
        <v>30</v>
      </c>
      <c r="D214" s="13" t="s">
        <v>69</v>
      </c>
      <c r="E214" s="11" t="s">
        <v>32</v>
      </c>
      <c r="F214" s="11" t="s">
        <v>17</v>
      </c>
      <c r="G214" s="14">
        <v>0</v>
      </c>
      <c r="H214" s="15">
        <v>0</v>
      </c>
      <c r="I214" s="11">
        <v>4</v>
      </c>
      <c r="J214" s="16">
        <v>1.3888888888888889E-3</v>
      </c>
      <c r="K214" s="11"/>
      <c r="L214" s="11"/>
      <c r="M214" s="11" t="s">
        <v>48</v>
      </c>
      <c r="N214" s="11" t="s">
        <v>76</v>
      </c>
      <c r="O214" s="11" t="s">
        <v>52</v>
      </c>
    </row>
    <row r="215" spans="2:15" ht="21" customHeight="1" x14ac:dyDescent="0.3">
      <c r="B215" s="4" t="s">
        <v>70</v>
      </c>
      <c r="C215" s="5">
        <v>8</v>
      </c>
      <c r="D215" s="6" t="s">
        <v>72</v>
      </c>
      <c r="E215" s="4" t="s">
        <v>28</v>
      </c>
      <c r="F215" s="4" t="s">
        <v>17</v>
      </c>
      <c r="G215" s="7">
        <v>0</v>
      </c>
      <c r="H215" s="1">
        <v>0</v>
      </c>
      <c r="I215" s="4">
        <v>3</v>
      </c>
      <c r="J215" s="8">
        <v>1.3888888888888889E-3</v>
      </c>
      <c r="K215" s="4"/>
      <c r="L215" s="4"/>
      <c r="M215" s="4" t="s">
        <v>30</v>
      </c>
      <c r="N215" s="4" t="s">
        <v>76</v>
      </c>
      <c r="O215" s="4" t="s">
        <v>52</v>
      </c>
    </row>
    <row r="216" spans="2:15" ht="21" customHeight="1" x14ac:dyDescent="0.3">
      <c r="B216" s="11" t="s">
        <v>70</v>
      </c>
      <c r="C216" s="12">
        <v>5</v>
      </c>
      <c r="D216" s="13" t="s">
        <v>72</v>
      </c>
      <c r="E216" s="11" t="s">
        <v>38</v>
      </c>
      <c r="F216" s="11" t="s">
        <v>42</v>
      </c>
      <c r="G216" s="14">
        <v>0</v>
      </c>
      <c r="H216" s="15">
        <v>0</v>
      </c>
      <c r="I216" s="11">
        <v>1</v>
      </c>
      <c r="J216" s="16">
        <v>1.3888888888888889E-3</v>
      </c>
      <c r="K216" s="11"/>
      <c r="L216" s="11"/>
      <c r="M216" s="11" t="s">
        <v>33</v>
      </c>
      <c r="N216" s="11" t="s">
        <v>78</v>
      </c>
      <c r="O216" s="11" t="s">
        <v>41</v>
      </c>
    </row>
    <row r="217" spans="2:15" ht="21" customHeight="1" x14ac:dyDescent="0.3">
      <c r="B217" s="4" t="s">
        <v>14</v>
      </c>
      <c r="C217" s="5">
        <v>11</v>
      </c>
      <c r="D217" s="6" t="s">
        <v>57</v>
      </c>
      <c r="E217" s="4" t="s">
        <v>73</v>
      </c>
      <c r="F217" s="4" t="s">
        <v>17</v>
      </c>
      <c r="G217" s="7">
        <v>2</v>
      </c>
      <c r="H217" s="1">
        <v>38000000</v>
      </c>
      <c r="I217" s="4">
        <v>3</v>
      </c>
      <c r="J217" s="8">
        <v>1.3888888888888889E-3</v>
      </c>
      <c r="K217" s="4" t="s">
        <v>46</v>
      </c>
      <c r="L217" s="4" t="s">
        <v>39</v>
      </c>
      <c r="M217" s="4" t="s">
        <v>33</v>
      </c>
      <c r="N217" s="4" t="s">
        <v>78</v>
      </c>
      <c r="O217" s="4" t="s">
        <v>53</v>
      </c>
    </row>
    <row r="218" spans="2:15" ht="21" customHeight="1" x14ac:dyDescent="0.3">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2:15" ht="21" customHeight="1" x14ac:dyDescent="0.3">
      <c r="B219" s="4" t="s">
        <v>14</v>
      </c>
      <c r="C219" s="5">
        <v>25</v>
      </c>
      <c r="D219" s="6" t="s">
        <v>27</v>
      </c>
      <c r="E219" s="4" t="s">
        <v>32</v>
      </c>
      <c r="F219" s="4" t="s">
        <v>42</v>
      </c>
      <c r="G219" s="7">
        <v>3</v>
      </c>
      <c r="H219" s="1">
        <v>15000000</v>
      </c>
      <c r="I219" s="4">
        <v>4</v>
      </c>
      <c r="J219" s="8">
        <v>1.3888888888888889E-3</v>
      </c>
      <c r="K219" s="4" t="s">
        <v>18</v>
      </c>
      <c r="L219" s="4" t="s">
        <v>19</v>
      </c>
      <c r="M219" s="4" t="s">
        <v>30</v>
      </c>
      <c r="N219" s="4" t="s">
        <v>66</v>
      </c>
      <c r="O219" s="4" t="s">
        <v>67</v>
      </c>
    </row>
    <row r="220" spans="2:15" ht="21" customHeight="1" x14ac:dyDescent="0.3">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2:15" ht="21" customHeight="1" x14ac:dyDescent="0.3">
      <c r="B221" s="4" t="s">
        <v>14</v>
      </c>
      <c r="C221" s="5">
        <v>26</v>
      </c>
      <c r="D221" s="6" t="s">
        <v>37</v>
      </c>
      <c r="E221" s="4" t="s">
        <v>16</v>
      </c>
      <c r="F221" s="4" t="s">
        <v>45</v>
      </c>
      <c r="G221" s="7">
        <v>4</v>
      </c>
      <c r="H221" s="1">
        <v>11000000</v>
      </c>
      <c r="I221" s="4">
        <v>1</v>
      </c>
      <c r="J221" s="8">
        <v>1.3888888888888889E-3</v>
      </c>
      <c r="K221" s="4" t="s">
        <v>61</v>
      </c>
      <c r="L221" s="4" t="s">
        <v>24</v>
      </c>
      <c r="M221" s="4" t="s">
        <v>25</v>
      </c>
      <c r="N221" s="4" t="s">
        <v>66</v>
      </c>
      <c r="O221" s="4" t="s">
        <v>67</v>
      </c>
    </row>
    <row r="222" spans="2:15" ht="21" customHeight="1" x14ac:dyDescent="0.3">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2:15" ht="21" customHeight="1" x14ac:dyDescent="0.3">
      <c r="B223" s="4" t="s">
        <v>14</v>
      </c>
      <c r="C223" s="5">
        <v>28</v>
      </c>
      <c r="D223" s="6" t="s">
        <v>37</v>
      </c>
      <c r="E223" s="4" t="s">
        <v>49</v>
      </c>
      <c r="F223" s="4" t="s">
        <v>23</v>
      </c>
      <c r="G223" s="7">
        <v>1</v>
      </c>
      <c r="H223" s="1">
        <v>7000000</v>
      </c>
      <c r="I223" s="4">
        <v>3</v>
      </c>
      <c r="J223" s="8">
        <v>1.3888888888888889E-3</v>
      </c>
      <c r="K223" s="4" t="s">
        <v>18</v>
      </c>
      <c r="L223" s="4" t="s">
        <v>39</v>
      </c>
      <c r="M223" s="4" t="s">
        <v>51</v>
      </c>
      <c r="N223" s="4" t="s">
        <v>78</v>
      </c>
      <c r="O223" s="4" t="s">
        <v>53</v>
      </c>
    </row>
    <row r="224" spans="2:15" ht="21" customHeight="1" x14ac:dyDescent="0.3">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2:15" ht="21" customHeight="1" x14ac:dyDescent="0.3">
      <c r="B225" s="4" t="s">
        <v>14</v>
      </c>
      <c r="C225" s="5">
        <v>26</v>
      </c>
      <c r="D225" s="6" t="s">
        <v>44</v>
      </c>
      <c r="E225" s="4" t="s">
        <v>16</v>
      </c>
      <c r="F225" s="4" t="s">
        <v>42</v>
      </c>
      <c r="G225" s="7">
        <v>5</v>
      </c>
      <c r="H225" s="1">
        <v>25000000</v>
      </c>
      <c r="I225" s="4">
        <v>3</v>
      </c>
      <c r="J225" s="8">
        <v>1.3888888888888889E-3</v>
      </c>
      <c r="K225" s="4" t="s">
        <v>18</v>
      </c>
      <c r="L225" s="4" t="s">
        <v>56</v>
      </c>
      <c r="M225" s="4" t="s">
        <v>40</v>
      </c>
      <c r="N225" s="4" t="s">
        <v>78</v>
      </c>
      <c r="O225" s="4" t="s">
        <v>66</v>
      </c>
    </row>
    <row r="226" spans="2:15" ht="21" customHeight="1" x14ac:dyDescent="0.3">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2:15" ht="21" customHeight="1" x14ac:dyDescent="0.3">
      <c r="B227" s="4" t="s">
        <v>14</v>
      </c>
      <c r="C227" s="5">
        <v>30</v>
      </c>
      <c r="D227" s="6" t="s">
        <v>44</v>
      </c>
      <c r="E227" s="4" t="s">
        <v>38</v>
      </c>
      <c r="F227" s="4" t="s">
        <v>23</v>
      </c>
      <c r="G227" s="7">
        <v>5</v>
      </c>
      <c r="H227" s="1">
        <v>21000000</v>
      </c>
      <c r="I227" s="4">
        <v>3</v>
      </c>
      <c r="J227" s="8">
        <v>1.3888888888888889E-3</v>
      </c>
      <c r="K227" s="4" t="s">
        <v>18</v>
      </c>
      <c r="L227" s="4" t="s">
        <v>56</v>
      </c>
      <c r="M227" s="4" t="s">
        <v>48</v>
      </c>
      <c r="N227" s="4" t="s">
        <v>76</v>
      </c>
      <c r="O227" s="4" t="s">
        <v>52</v>
      </c>
    </row>
    <row r="228" spans="2:15" ht="21" customHeight="1" x14ac:dyDescent="0.3">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2:15" ht="21" customHeight="1" x14ac:dyDescent="0.3">
      <c r="B229" s="4" t="s">
        <v>70</v>
      </c>
      <c r="C229" s="5">
        <v>11</v>
      </c>
      <c r="D229" s="6" t="s">
        <v>44</v>
      </c>
      <c r="E229" s="4" t="s">
        <v>49</v>
      </c>
      <c r="F229" s="4" t="s">
        <v>42</v>
      </c>
      <c r="G229" s="7">
        <v>0</v>
      </c>
      <c r="H229" s="1">
        <v>0</v>
      </c>
      <c r="I229" s="4">
        <v>2</v>
      </c>
      <c r="J229" s="8">
        <v>1.3888888888888889E-3</v>
      </c>
      <c r="K229" s="4"/>
      <c r="L229" s="4"/>
      <c r="M229" s="4" t="s">
        <v>25</v>
      </c>
      <c r="N229" s="4" t="s">
        <v>77</v>
      </c>
      <c r="O229" s="4" t="s">
        <v>34</v>
      </c>
    </row>
    <row r="230" spans="2:15" ht="21" customHeight="1" x14ac:dyDescent="0.3">
      <c r="B230" s="11" t="s">
        <v>70</v>
      </c>
      <c r="C230" s="12">
        <v>29</v>
      </c>
      <c r="D230" s="13" t="s">
        <v>44</v>
      </c>
      <c r="E230" s="11" t="s">
        <v>16</v>
      </c>
      <c r="F230" s="11" t="s">
        <v>42</v>
      </c>
      <c r="G230" s="14">
        <v>0</v>
      </c>
      <c r="H230" s="15">
        <v>0</v>
      </c>
      <c r="I230" s="11">
        <v>3</v>
      </c>
      <c r="J230" s="16">
        <v>1.3888888888888889E-3</v>
      </c>
      <c r="K230" s="11"/>
      <c r="L230" s="11"/>
      <c r="M230" s="11" t="s">
        <v>48</v>
      </c>
      <c r="N230" s="11" t="s">
        <v>76</v>
      </c>
      <c r="O230" s="11" t="s">
        <v>52</v>
      </c>
    </row>
    <row r="231" spans="2:15" ht="21" customHeight="1" x14ac:dyDescent="0.3">
      <c r="B231" s="4" t="s">
        <v>14</v>
      </c>
      <c r="C231" s="5">
        <v>12</v>
      </c>
      <c r="D231" s="6" t="s">
        <v>57</v>
      </c>
      <c r="E231" s="4" t="s">
        <v>32</v>
      </c>
      <c r="F231" s="4" t="s">
        <v>17</v>
      </c>
      <c r="G231" s="7">
        <v>1</v>
      </c>
      <c r="H231" s="1">
        <v>19000000</v>
      </c>
      <c r="I231" s="4">
        <v>5</v>
      </c>
      <c r="J231" s="8">
        <v>1.3888888888888889E-3</v>
      </c>
      <c r="K231" s="4" t="s">
        <v>46</v>
      </c>
      <c r="L231" s="4" t="s">
        <v>35</v>
      </c>
      <c r="M231" s="4" t="s">
        <v>48</v>
      </c>
      <c r="N231" s="4" t="s">
        <v>66</v>
      </c>
      <c r="O231" s="4" t="s">
        <v>67</v>
      </c>
    </row>
    <row r="232" spans="2:15" ht="21" customHeight="1" x14ac:dyDescent="0.3">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2:15" ht="21" customHeight="1" x14ac:dyDescent="0.3">
      <c r="B233" s="4" t="s">
        <v>14</v>
      </c>
      <c r="C233" s="5">
        <v>19</v>
      </c>
      <c r="D233" s="6" t="s">
        <v>37</v>
      </c>
      <c r="E233" s="4" t="s">
        <v>49</v>
      </c>
      <c r="F233" s="4" t="s">
        <v>23</v>
      </c>
      <c r="G233" s="7">
        <v>4</v>
      </c>
      <c r="H233" s="1">
        <v>11000000</v>
      </c>
      <c r="I233" s="4">
        <v>1</v>
      </c>
      <c r="J233" s="8">
        <v>1.3888888888888889E-3</v>
      </c>
      <c r="K233" s="4" t="s">
        <v>61</v>
      </c>
      <c r="L233" s="4" t="s">
        <v>56</v>
      </c>
      <c r="M233" s="4" t="s">
        <v>33</v>
      </c>
      <c r="N233" s="4" t="s">
        <v>78</v>
      </c>
      <c r="O233" s="4" t="s">
        <v>21</v>
      </c>
    </row>
    <row r="234" spans="2:15" ht="21" customHeight="1" x14ac:dyDescent="0.3">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2:15" ht="21" customHeight="1" x14ac:dyDescent="0.3">
      <c r="B235" s="4" t="s">
        <v>14</v>
      </c>
      <c r="C235" s="5">
        <v>22</v>
      </c>
      <c r="D235" s="6" t="s">
        <v>37</v>
      </c>
      <c r="E235" s="4" t="s">
        <v>73</v>
      </c>
      <c r="F235" s="4" t="s">
        <v>23</v>
      </c>
      <c r="G235" s="7">
        <v>2</v>
      </c>
      <c r="H235" s="1">
        <v>12000000</v>
      </c>
      <c r="I235" s="4">
        <v>2</v>
      </c>
      <c r="J235" s="8">
        <v>1.3888888888888889E-3</v>
      </c>
      <c r="K235" s="4" t="s">
        <v>18</v>
      </c>
      <c r="L235" s="4" t="s">
        <v>56</v>
      </c>
      <c r="M235" s="4" t="s">
        <v>40</v>
      </c>
      <c r="N235" s="4" t="s">
        <v>78</v>
      </c>
      <c r="O235" s="4" t="s">
        <v>41</v>
      </c>
    </row>
    <row r="236" spans="2:15" ht="21" customHeight="1" x14ac:dyDescent="0.3">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2:15" ht="21" customHeight="1" x14ac:dyDescent="0.3">
      <c r="B237" s="4" t="s">
        <v>14</v>
      </c>
      <c r="C237" s="5">
        <v>22</v>
      </c>
      <c r="D237" s="6" t="s">
        <v>44</v>
      </c>
      <c r="E237" s="4" t="s">
        <v>38</v>
      </c>
      <c r="F237" s="4" t="s">
        <v>42</v>
      </c>
      <c r="G237" s="7">
        <v>3</v>
      </c>
      <c r="H237" s="1">
        <v>15000000</v>
      </c>
      <c r="I237" s="4">
        <v>1</v>
      </c>
      <c r="J237" s="8">
        <v>1.3888888888888889E-3</v>
      </c>
      <c r="K237" s="4" t="s">
        <v>18</v>
      </c>
      <c r="L237" s="4" t="s">
        <v>50</v>
      </c>
      <c r="M237" s="4" t="s">
        <v>40</v>
      </c>
      <c r="N237" s="4" t="s">
        <v>78</v>
      </c>
      <c r="O237" s="4" t="s">
        <v>62</v>
      </c>
    </row>
    <row r="238" spans="2:15" ht="21" customHeight="1" x14ac:dyDescent="0.3">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2:15" ht="21" customHeight="1" x14ac:dyDescent="0.3">
      <c r="B239" s="4" t="s">
        <v>14</v>
      </c>
      <c r="C239" s="5">
        <v>17</v>
      </c>
      <c r="D239" s="6" t="s">
        <v>44</v>
      </c>
      <c r="E239" s="4" t="s">
        <v>16</v>
      </c>
      <c r="F239" s="4" t="s">
        <v>42</v>
      </c>
      <c r="G239" s="7">
        <v>3</v>
      </c>
      <c r="H239" s="1">
        <v>15000000</v>
      </c>
      <c r="I239" s="4">
        <v>1</v>
      </c>
      <c r="J239" s="8">
        <v>1.3888888888888889E-3</v>
      </c>
      <c r="K239" s="4" t="s">
        <v>18</v>
      </c>
      <c r="L239" s="4" t="s">
        <v>29</v>
      </c>
      <c r="M239" s="4" t="s">
        <v>48</v>
      </c>
      <c r="N239" s="4" t="s">
        <v>76</v>
      </c>
      <c r="O239" s="4" t="s">
        <v>31</v>
      </c>
    </row>
    <row r="240" spans="2:15" ht="21" customHeight="1" x14ac:dyDescent="0.3">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2:15" ht="21" customHeight="1" x14ac:dyDescent="0.3">
      <c r="B241" s="4" t="s">
        <v>14</v>
      </c>
      <c r="C241" s="5">
        <v>11</v>
      </c>
      <c r="D241" s="6" t="s">
        <v>58</v>
      </c>
      <c r="E241" s="4" t="s">
        <v>16</v>
      </c>
      <c r="F241" s="4" t="s">
        <v>42</v>
      </c>
      <c r="G241" s="7">
        <v>4</v>
      </c>
      <c r="H241" s="1">
        <v>20000000</v>
      </c>
      <c r="I241" s="4">
        <v>1</v>
      </c>
      <c r="J241" s="8">
        <v>1.3888888888888889E-3</v>
      </c>
      <c r="K241" s="4" t="s">
        <v>18</v>
      </c>
      <c r="L241" s="4" t="s">
        <v>29</v>
      </c>
      <c r="M241" s="4" t="s">
        <v>30</v>
      </c>
      <c r="N241" s="4" t="s">
        <v>76</v>
      </c>
      <c r="O241" s="4" t="s">
        <v>31</v>
      </c>
    </row>
    <row r="242" spans="2:15" ht="21" customHeight="1" x14ac:dyDescent="0.3">
      <c r="B242" s="11" t="s">
        <v>70</v>
      </c>
      <c r="C242" s="12">
        <v>5</v>
      </c>
      <c r="D242" s="13" t="s">
        <v>59</v>
      </c>
      <c r="E242" s="11" t="s">
        <v>16</v>
      </c>
      <c r="F242" s="11" t="s">
        <v>23</v>
      </c>
      <c r="G242" s="14">
        <v>0</v>
      </c>
      <c r="H242" s="15">
        <v>0</v>
      </c>
      <c r="I242" s="11">
        <v>1</v>
      </c>
      <c r="J242" s="16">
        <v>1.3888888888888889E-3</v>
      </c>
      <c r="K242" s="11"/>
      <c r="L242" s="11"/>
      <c r="M242" s="11" t="s">
        <v>43</v>
      </c>
      <c r="N242" s="11" t="s">
        <v>78</v>
      </c>
      <c r="O242" s="11" t="s">
        <v>63</v>
      </c>
    </row>
    <row r="243" spans="2:15" ht="21" customHeight="1" x14ac:dyDescent="0.3">
      <c r="B243" s="4" t="s">
        <v>70</v>
      </c>
      <c r="C243" s="5">
        <v>29</v>
      </c>
      <c r="D243" s="6" t="s">
        <v>27</v>
      </c>
      <c r="E243" s="4" t="s">
        <v>16</v>
      </c>
      <c r="F243" s="4" t="s">
        <v>42</v>
      </c>
      <c r="G243" s="7">
        <v>0</v>
      </c>
      <c r="H243" s="1">
        <v>0</v>
      </c>
      <c r="I243" s="4">
        <v>4</v>
      </c>
      <c r="J243" s="8">
        <v>1.3888888888888889E-3</v>
      </c>
      <c r="K243" s="4"/>
      <c r="L243" s="4"/>
      <c r="M243" s="4" t="s">
        <v>48</v>
      </c>
      <c r="N243" s="4" t="s">
        <v>78</v>
      </c>
      <c r="O243" s="4" t="s">
        <v>62</v>
      </c>
    </row>
    <row r="244" spans="2:15" ht="21" customHeight="1" x14ac:dyDescent="0.3">
      <c r="B244" s="11" t="s">
        <v>70</v>
      </c>
      <c r="C244" s="12">
        <v>11</v>
      </c>
      <c r="D244" s="13" t="s">
        <v>37</v>
      </c>
      <c r="E244" s="11" t="s">
        <v>28</v>
      </c>
      <c r="F244" s="11" t="s">
        <v>42</v>
      </c>
      <c r="G244" s="14">
        <v>0</v>
      </c>
      <c r="H244" s="15">
        <v>0</v>
      </c>
      <c r="I244" s="11">
        <v>1</v>
      </c>
      <c r="J244" s="16">
        <v>1.3888888888888889E-3</v>
      </c>
      <c r="K244" s="11"/>
      <c r="L244" s="11"/>
      <c r="M244" s="11" t="s">
        <v>51</v>
      </c>
      <c r="N244" s="11" t="s">
        <v>77</v>
      </c>
      <c r="O244" s="11" t="s">
        <v>65</v>
      </c>
    </row>
    <row r="245" spans="2:15" ht="21" customHeight="1" x14ac:dyDescent="0.3">
      <c r="B245" s="4" t="s">
        <v>70</v>
      </c>
      <c r="C245" s="5">
        <v>23</v>
      </c>
      <c r="D245" s="6" t="s">
        <v>44</v>
      </c>
      <c r="E245" s="4" t="s">
        <v>38</v>
      </c>
      <c r="F245" s="4" t="s">
        <v>23</v>
      </c>
      <c r="G245" s="7">
        <v>0</v>
      </c>
      <c r="H245" s="1">
        <v>0</v>
      </c>
      <c r="I245" s="4">
        <v>1</v>
      </c>
      <c r="J245" s="8">
        <v>1.3888888888888889E-3</v>
      </c>
      <c r="K245" s="4"/>
      <c r="L245" s="4"/>
      <c r="M245" s="4" t="s">
        <v>30</v>
      </c>
      <c r="N245" s="4" t="s">
        <v>76</v>
      </c>
      <c r="O245" s="4" t="s">
        <v>31</v>
      </c>
    </row>
    <row r="246" spans="2:15" ht="21" customHeight="1" x14ac:dyDescent="0.3">
      <c r="B246" s="11" t="s">
        <v>70</v>
      </c>
      <c r="C246" s="12">
        <v>5</v>
      </c>
      <c r="D246" s="13" t="s">
        <v>59</v>
      </c>
      <c r="E246" s="11" t="s">
        <v>16</v>
      </c>
      <c r="F246" s="11" t="s">
        <v>23</v>
      </c>
      <c r="G246" s="14">
        <v>0</v>
      </c>
      <c r="H246" s="15">
        <v>0</v>
      </c>
      <c r="I246" s="11">
        <v>1</v>
      </c>
      <c r="J246" s="16">
        <v>1.3888888888888889E-3</v>
      </c>
      <c r="K246" s="11"/>
      <c r="L246" s="11"/>
      <c r="M246" s="11" t="s">
        <v>43</v>
      </c>
      <c r="N246" s="11" t="s">
        <v>78</v>
      </c>
      <c r="O246" s="11" t="s">
        <v>63</v>
      </c>
    </row>
    <row r="247" spans="2:15" ht="21" customHeight="1" x14ac:dyDescent="0.3">
      <c r="B247" s="4" t="s">
        <v>14</v>
      </c>
      <c r="C247" s="5">
        <v>2</v>
      </c>
      <c r="D247" s="6" t="s">
        <v>55</v>
      </c>
      <c r="E247" s="4" t="s">
        <v>32</v>
      </c>
      <c r="F247" s="4" t="s">
        <v>42</v>
      </c>
      <c r="G247" s="7">
        <v>4</v>
      </c>
      <c r="H247" s="1">
        <v>15000000</v>
      </c>
      <c r="I247" s="4">
        <v>3</v>
      </c>
      <c r="J247" s="8">
        <v>1.3888888888888889E-3</v>
      </c>
      <c r="K247" s="4" t="s">
        <v>18</v>
      </c>
      <c r="L247" s="4" t="s">
        <v>24</v>
      </c>
      <c r="M247" s="4" t="s">
        <v>25</v>
      </c>
      <c r="N247" s="4" t="s">
        <v>78</v>
      </c>
      <c r="O247" s="4" t="s">
        <v>41</v>
      </c>
    </row>
    <row r="248" spans="2:15" ht="21" customHeight="1" x14ac:dyDescent="0.3">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2:15" ht="21" customHeight="1" x14ac:dyDescent="0.3">
      <c r="B249" s="4" t="s">
        <v>14</v>
      </c>
      <c r="C249" s="5">
        <v>1</v>
      </c>
      <c r="D249" s="6" t="s">
        <v>59</v>
      </c>
      <c r="E249" s="4" t="s">
        <v>32</v>
      </c>
      <c r="F249" s="4" t="s">
        <v>45</v>
      </c>
      <c r="G249" s="7">
        <v>1</v>
      </c>
      <c r="H249" s="1">
        <v>19000000</v>
      </c>
      <c r="I249" s="4">
        <v>2</v>
      </c>
      <c r="J249" s="8">
        <v>1.3888888888888889E-3</v>
      </c>
      <c r="K249" s="4" t="s">
        <v>46</v>
      </c>
      <c r="L249" s="4" t="s">
        <v>39</v>
      </c>
      <c r="M249" s="4" t="s">
        <v>30</v>
      </c>
      <c r="N249" s="4" t="s">
        <v>77</v>
      </c>
      <c r="O249" s="4" t="s">
        <v>65</v>
      </c>
    </row>
    <row r="250" spans="2:15" ht="21" customHeight="1" x14ac:dyDescent="0.3">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2:15" ht="21" customHeight="1" x14ac:dyDescent="0.3">
      <c r="B251" s="4" t="s">
        <v>14</v>
      </c>
      <c r="C251" s="5">
        <v>12</v>
      </c>
      <c r="D251" s="6" t="s">
        <v>27</v>
      </c>
      <c r="E251" s="4" t="s">
        <v>73</v>
      </c>
      <c r="F251" s="4" t="s">
        <v>42</v>
      </c>
      <c r="G251" s="7">
        <v>2</v>
      </c>
      <c r="H251" s="1">
        <v>38000000</v>
      </c>
      <c r="I251" s="4">
        <v>6</v>
      </c>
      <c r="J251" s="8">
        <v>1.3888888888888889E-3</v>
      </c>
      <c r="K251" s="4" t="s">
        <v>46</v>
      </c>
      <c r="L251" s="4" t="s">
        <v>35</v>
      </c>
      <c r="M251" s="4" t="s">
        <v>30</v>
      </c>
      <c r="N251" s="4" t="s">
        <v>78</v>
      </c>
      <c r="O251" s="4" t="s">
        <v>63</v>
      </c>
    </row>
    <row r="252" spans="2:15" ht="21" customHeight="1" x14ac:dyDescent="0.3">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2:15" ht="21" customHeight="1" x14ac:dyDescent="0.3">
      <c r="B253" s="4" t="s">
        <v>14</v>
      </c>
      <c r="C253" s="5">
        <v>11</v>
      </c>
      <c r="D253" s="6" t="s">
        <v>27</v>
      </c>
      <c r="E253" s="4" t="s">
        <v>28</v>
      </c>
      <c r="F253" s="4" t="s">
        <v>42</v>
      </c>
      <c r="G253" s="7">
        <v>5</v>
      </c>
      <c r="H253" s="1">
        <v>25000000</v>
      </c>
      <c r="I253" s="4">
        <v>5</v>
      </c>
      <c r="J253" s="8">
        <v>1.3888888888888889E-3</v>
      </c>
      <c r="K253" s="4" t="s">
        <v>18</v>
      </c>
      <c r="L253" s="4" t="s">
        <v>39</v>
      </c>
      <c r="M253" s="4" t="s">
        <v>33</v>
      </c>
      <c r="N253" s="4" t="s">
        <v>76</v>
      </c>
      <c r="O253" s="4" t="s">
        <v>31</v>
      </c>
    </row>
    <row r="254" spans="2:15" ht="21" customHeight="1" x14ac:dyDescent="0.3">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2:15" ht="21" customHeight="1" x14ac:dyDescent="0.3">
      <c r="B255" s="4" t="s">
        <v>14</v>
      </c>
      <c r="C255" s="5">
        <v>3</v>
      </c>
      <c r="D255" s="6" t="s">
        <v>37</v>
      </c>
      <c r="E255" s="4" t="s">
        <v>38</v>
      </c>
      <c r="F255" s="4" t="s">
        <v>42</v>
      </c>
      <c r="G255" s="7">
        <v>2</v>
      </c>
      <c r="H255" s="1">
        <v>38000000</v>
      </c>
      <c r="I255" s="4">
        <v>3</v>
      </c>
      <c r="J255" s="8">
        <v>1.3888888888888889E-3</v>
      </c>
      <c r="K255" s="4" t="s">
        <v>46</v>
      </c>
      <c r="L255" s="4" t="s">
        <v>29</v>
      </c>
      <c r="M255" s="4" t="s">
        <v>30</v>
      </c>
      <c r="N255" s="4" t="s">
        <v>77</v>
      </c>
      <c r="O255" s="4" t="s">
        <v>65</v>
      </c>
    </row>
    <row r="256" spans="2:15" ht="21" customHeight="1" x14ac:dyDescent="0.3">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2:15" ht="21" customHeight="1" x14ac:dyDescent="0.3">
      <c r="B257" s="4" t="s">
        <v>14</v>
      </c>
      <c r="C257" s="5">
        <v>26</v>
      </c>
      <c r="D257" s="6" t="s">
        <v>37</v>
      </c>
      <c r="E257" s="4" t="s">
        <v>16</v>
      </c>
      <c r="F257" s="4" t="s">
        <v>23</v>
      </c>
      <c r="G257" s="7">
        <v>4</v>
      </c>
      <c r="H257" s="1">
        <v>20000000</v>
      </c>
      <c r="I257" s="4">
        <v>3</v>
      </c>
      <c r="J257" s="8">
        <v>1.3888888888888889E-3</v>
      </c>
      <c r="K257" s="4" t="s">
        <v>61</v>
      </c>
      <c r="L257" s="4" t="s">
        <v>19</v>
      </c>
      <c r="M257" s="4" t="s">
        <v>48</v>
      </c>
      <c r="N257" s="4" t="s">
        <v>78</v>
      </c>
      <c r="O257" s="4" t="s">
        <v>63</v>
      </c>
    </row>
    <row r="258" spans="2:15" ht="21" customHeight="1" x14ac:dyDescent="0.3">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2:15" ht="21" customHeight="1" x14ac:dyDescent="0.3">
      <c r="B259" s="4" t="s">
        <v>14</v>
      </c>
      <c r="C259" s="5">
        <v>1</v>
      </c>
      <c r="D259" s="6" t="s">
        <v>37</v>
      </c>
      <c r="E259" s="4" t="s">
        <v>32</v>
      </c>
      <c r="F259" s="4" t="s">
        <v>23</v>
      </c>
      <c r="G259" s="7">
        <v>2</v>
      </c>
      <c r="H259" s="1">
        <v>12000000</v>
      </c>
      <c r="I259" s="4">
        <v>4</v>
      </c>
      <c r="J259" s="8">
        <v>1.3888888888888889E-3</v>
      </c>
      <c r="K259" s="4" t="s">
        <v>18</v>
      </c>
      <c r="L259" s="4" t="s">
        <v>56</v>
      </c>
      <c r="M259" s="4" t="s">
        <v>30</v>
      </c>
      <c r="N259" s="4" t="s">
        <v>78</v>
      </c>
      <c r="O259" s="4" t="s">
        <v>66</v>
      </c>
    </row>
    <row r="260" spans="2:15" ht="21" customHeight="1" x14ac:dyDescent="0.3">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2:15" ht="21" customHeight="1" x14ac:dyDescent="0.3">
      <c r="B261" s="4" t="s">
        <v>14</v>
      </c>
      <c r="C261" s="5">
        <v>3</v>
      </c>
      <c r="D261" s="6" t="s">
        <v>44</v>
      </c>
      <c r="E261" s="4" t="s">
        <v>32</v>
      </c>
      <c r="F261" s="4" t="s">
        <v>23</v>
      </c>
      <c r="G261" s="7">
        <v>4</v>
      </c>
      <c r="H261" s="1">
        <v>20000000</v>
      </c>
      <c r="I261" s="4">
        <v>6</v>
      </c>
      <c r="J261" s="8">
        <v>1.3888888888888889E-3</v>
      </c>
      <c r="K261" s="4" t="s">
        <v>61</v>
      </c>
      <c r="L261" s="4" t="s">
        <v>29</v>
      </c>
      <c r="M261" s="4" t="s">
        <v>33</v>
      </c>
      <c r="N261" s="4" t="s">
        <v>77</v>
      </c>
      <c r="O261" s="4" t="s">
        <v>54</v>
      </c>
    </row>
    <row r="262" spans="2:15" ht="21" customHeight="1" x14ac:dyDescent="0.3">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2:15" ht="21" customHeight="1" x14ac:dyDescent="0.3">
      <c r="B263" s="4" t="s">
        <v>14</v>
      </c>
      <c r="C263" s="5">
        <v>10</v>
      </c>
      <c r="D263" s="6" t="s">
        <v>44</v>
      </c>
      <c r="E263" s="4" t="s">
        <v>32</v>
      </c>
      <c r="F263" s="4" t="s">
        <v>42</v>
      </c>
      <c r="G263" s="7">
        <v>2</v>
      </c>
      <c r="H263" s="1">
        <v>12000000</v>
      </c>
      <c r="I263" s="4">
        <v>1</v>
      </c>
      <c r="J263" s="8">
        <v>1.3888888888888889E-3</v>
      </c>
      <c r="K263" s="4" t="s">
        <v>18</v>
      </c>
      <c r="L263" s="4" t="s">
        <v>47</v>
      </c>
      <c r="M263" s="4" t="s">
        <v>43</v>
      </c>
      <c r="N263" s="4" t="s">
        <v>78</v>
      </c>
      <c r="O263" s="4" t="s">
        <v>66</v>
      </c>
    </row>
    <row r="264" spans="2:15" ht="21" customHeight="1" x14ac:dyDescent="0.3">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2:15" ht="21" customHeight="1" x14ac:dyDescent="0.3">
      <c r="B265" s="4" t="s">
        <v>14</v>
      </c>
      <c r="C265" s="5">
        <v>16</v>
      </c>
      <c r="D265" s="6" t="s">
        <v>69</v>
      </c>
      <c r="E265" s="4" t="s">
        <v>16</v>
      </c>
      <c r="F265" s="4" t="s">
        <v>23</v>
      </c>
      <c r="G265" s="7">
        <v>3</v>
      </c>
      <c r="H265" s="1">
        <v>12000000</v>
      </c>
      <c r="I265" s="4">
        <v>3</v>
      </c>
      <c r="J265" s="8">
        <v>1.3888888888888889E-3</v>
      </c>
      <c r="K265" s="4" t="s">
        <v>18</v>
      </c>
      <c r="L265" s="4" t="s">
        <v>35</v>
      </c>
      <c r="M265" s="4" t="s">
        <v>33</v>
      </c>
      <c r="N265" s="4" t="s">
        <v>66</v>
      </c>
      <c r="O265" s="4" t="s">
        <v>36</v>
      </c>
    </row>
    <row r="266" spans="2:15" ht="21" customHeight="1" x14ac:dyDescent="0.3">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2:15" ht="21" customHeight="1" x14ac:dyDescent="0.3">
      <c r="B267" s="4" t="s">
        <v>14</v>
      </c>
      <c r="C267" s="5">
        <v>2</v>
      </c>
      <c r="D267" s="6" t="s">
        <v>55</v>
      </c>
      <c r="E267" s="4" t="s">
        <v>32</v>
      </c>
      <c r="F267" s="4" t="s">
        <v>42</v>
      </c>
      <c r="G267" s="7">
        <v>4</v>
      </c>
      <c r="H267" s="1">
        <v>15000000</v>
      </c>
      <c r="I267" s="4">
        <v>3</v>
      </c>
      <c r="J267" s="8">
        <v>1.3888888888888889E-3</v>
      </c>
      <c r="K267" s="4" t="s">
        <v>18</v>
      </c>
      <c r="L267" s="4" t="s">
        <v>24</v>
      </c>
      <c r="M267" s="4" t="s">
        <v>25</v>
      </c>
      <c r="N267" s="4" t="s">
        <v>78</v>
      </c>
      <c r="O267" s="4" t="s">
        <v>41</v>
      </c>
    </row>
    <row r="268" spans="2:15" ht="21" customHeight="1" x14ac:dyDescent="0.3">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2:15" ht="21" customHeight="1" x14ac:dyDescent="0.3">
      <c r="B269" s="4" t="s">
        <v>14</v>
      </c>
      <c r="C269" s="5">
        <v>1</v>
      </c>
      <c r="D269" s="6" t="s">
        <v>59</v>
      </c>
      <c r="E269" s="4" t="s">
        <v>32</v>
      </c>
      <c r="F269" s="4" t="s">
        <v>45</v>
      </c>
      <c r="G269" s="7">
        <v>1</v>
      </c>
      <c r="H269" s="1">
        <v>19000000</v>
      </c>
      <c r="I269" s="4">
        <v>2</v>
      </c>
      <c r="J269" s="8">
        <v>1.3888888888888889E-3</v>
      </c>
      <c r="K269" s="4" t="s">
        <v>46</v>
      </c>
      <c r="L269" s="4" t="s">
        <v>39</v>
      </c>
      <c r="M269" s="4" t="s">
        <v>30</v>
      </c>
      <c r="N269" s="4" t="s">
        <v>77</v>
      </c>
      <c r="O269" s="4" t="s">
        <v>65</v>
      </c>
    </row>
    <row r="270" spans="2:15" ht="21" customHeight="1" x14ac:dyDescent="0.3">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2:15" ht="21" customHeight="1" x14ac:dyDescent="0.3">
      <c r="B271" s="4" t="s">
        <v>70</v>
      </c>
      <c r="C271" s="5">
        <v>23</v>
      </c>
      <c r="D271" s="6" t="s">
        <v>27</v>
      </c>
      <c r="E271" s="4" t="s">
        <v>73</v>
      </c>
      <c r="F271" s="4" t="s">
        <v>23</v>
      </c>
      <c r="G271" s="7">
        <v>0</v>
      </c>
      <c r="H271" s="1">
        <v>0</v>
      </c>
      <c r="I271" s="4">
        <v>1</v>
      </c>
      <c r="J271" s="8">
        <v>1.3888888888888889E-3</v>
      </c>
      <c r="K271" s="4"/>
      <c r="L271" s="4"/>
      <c r="M271" s="4" t="s">
        <v>48</v>
      </c>
      <c r="N271" s="4" t="s">
        <v>77</v>
      </c>
      <c r="O271" s="4" t="s">
        <v>54</v>
      </c>
    </row>
    <row r="272" spans="2:15" ht="21" customHeight="1" x14ac:dyDescent="0.3">
      <c r="B272" s="11" t="s">
        <v>70</v>
      </c>
      <c r="C272" s="12">
        <v>9</v>
      </c>
      <c r="D272" s="13" t="s">
        <v>37</v>
      </c>
      <c r="E272" s="11" t="s">
        <v>32</v>
      </c>
      <c r="F272" s="11" t="s">
        <v>68</v>
      </c>
      <c r="G272" s="14">
        <v>0</v>
      </c>
      <c r="H272" s="15">
        <v>0</v>
      </c>
      <c r="I272" s="11">
        <v>1</v>
      </c>
      <c r="J272" s="16">
        <v>1.3888888888888889E-3</v>
      </c>
      <c r="K272" s="11"/>
      <c r="L272" s="11"/>
      <c r="M272" s="11" t="s">
        <v>33</v>
      </c>
      <c r="N272" s="11" t="s">
        <v>77</v>
      </c>
      <c r="O272" s="11" t="s">
        <v>54</v>
      </c>
    </row>
    <row r="273" spans="2:15" ht="21" customHeight="1" x14ac:dyDescent="0.3">
      <c r="B273" s="4" t="s">
        <v>70</v>
      </c>
      <c r="C273" s="5">
        <v>23</v>
      </c>
      <c r="D273" s="6" t="s">
        <v>37</v>
      </c>
      <c r="E273" s="4" t="s">
        <v>32</v>
      </c>
      <c r="F273" s="4" t="s">
        <v>45</v>
      </c>
      <c r="G273" s="7">
        <v>0</v>
      </c>
      <c r="H273" s="1">
        <v>0</v>
      </c>
      <c r="I273" s="4">
        <v>1</v>
      </c>
      <c r="J273" s="8">
        <v>1.3888888888888889E-3</v>
      </c>
      <c r="K273" s="4"/>
      <c r="L273" s="4"/>
      <c r="M273" s="4" t="s">
        <v>20</v>
      </c>
      <c r="N273" s="4" t="s">
        <v>66</v>
      </c>
      <c r="O273" s="4" t="s">
        <v>36</v>
      </c>
    </row>
    <row r="274" spans="2:15" ht="21" customHeight="1" x14ac:dyDescent="0.3">
      <c r="B274" s="11" t="s">
        <v>70</v>
      </c>
      <c r="C274" s="12">
        <v>4</v>
      </c>
      <c r="D274" s="13" t="s">
        <v>37</v>
      </c>
      <c r="E274" s="11" t="s">
        <v>16</v>
      </c>
      <c r="F274" s="11" t="s">
        <v>42</v>
      </c>
      <c r="G274" s="14">
        <v>0</v>
      </c>
      <c r="H274" s="15">
        <v>0</v>
      </c>
      <c r="I274" s="11">
        <v>2</v>
      </c>
      <c r="J274" s="16">
        <v>1.3888888888888889E-3</v>
      </c>
      <c r="K274" s="11"/>
      <c r="L274" s="11"/>
      <c r="M274" s="11" t="s">
        <v>43</v>
      </c>
      <c r="N274" s="11" t="s">
        <v>76</v>
      </c>
      <c r="O274" s="11" t="s">
        <v>52</v>
      </c>
    </row>
    <row r="275" spans="2:15" ht="21" customHeight="1" x14ac:dyDescent="0.3">
      <c r="B275" s="4" t="s">
        <v>70</v>
      </c>
      <c r="C275" s="5">
        <v>8</v>
      </c>
      <c r="D275" s="6" t="s">
        <v>69</v>
      </c>
      <c r="E275" s="4" t="s">
        <v>16</v>
      </c>
      <c r="F275" s="4" t="s">
        <v>17</v>
      </c>
      <c r="G275" s="7">
        <v>0</v>
      </c>
      <c r="H275" s="1">
        <v>0</v>
      </c>
      <c r="I275" s="4">
        <v>6</v>
      </c>
      <c r="J275" s="8">
        <v>1.3888888888888889E-3</v>
      </c>
      <c r="K275" s="4"/>
      <c r="L275" s="4"/>
      <c r="M275" s="4" t="s">
        <v>43</v>
      </c>
      <c r="N275" s="4" t="s">
        <v>76</v>
      </c>
      <c r="O275" s="4" t="s">
        <v>75</v>
      </c>
    </row>
    <row r="276" spans="2:15" ht="21" customHeight="1" x14ac:dyDescent="0.3">
      <c r="B276" s="11" t="s">
        <v>70</v>
      </c>
      <c r="C276" s="12">
        <v>10</v>
      </c>
      <c r="D276" s="13" t="s">
        <v>69</v>
      </c>
      <c r="E276" s="11" t="s">
        <v>32</v>
      </c>
      <c r="F276" s="11" t="s">
        <v>42</v>
      </c>
      <c r="G276" s="14">
        <v>0</v>
      </c>
      <c r="H276" s="15">
        <v>0</v>
      </c>
      <c r="I276" s="11">
        <v>1</v>
      </c>
      <c r="J276" s="16">
        <v>1.3888888888888889E-3</v>
      </c>
      <c r="K276" s="11"/>
      <c r="L276" s="11"/>
      <c r="M276" s="11" t="s">
        <v>51</v>
      </c>
      <c r="N276" s="11" t="s">
        <v>66</v>
      </c>
      <c r="O276" s="11" t="s">
        <v>36</v>
      </c>
    </row>
    <row r="277" spans="2:15" ht="21" customHeight="1" x14ac:dyDescent="0.3">
      <c r="B277" s="4" t="s">
        <v>14</v>
      </c>
      <c r="C277" s="5">
        <v>11</v>
      </c>
      <c r="D277" s="6" t="s">
        <v>57</v>
      </c>
      <c r="E277" s="4" t="s">
        <v>16</v>
      </c>
      <c r="F277" s="4" t="s">
        <v>23</v>
      </c>
      <c r="G277" s="7">
        <v>4</v>
      </c>
      <c r="H277" s="1">
        <v>20000000</v>
      </c>
      <c r="I277" s="4">
        <v>1</v>
      </c>
      <c r="J277" s="8">
        <v>1.3888888888888889E-3</v>
      </c>
      <c r="K277" s="4" t="s">
        <v>18</v>
      </c>
      <c r="L277" s="4" t="s">
        <v>47</v>
      </c>
      <c r="M277" s="4" t="s">
        <v>25</v>
      </c>
      <c r="N277" s="4" t="s">
        <v>66</v>
      </c>
      <c r="O277" s="4" t="s">
        <v>67</v>
      </c>
    </row>
    <row r="278" spans="2:15" ht="21" customHeight="1" x14ac:dyDescent="0.3">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2:15" ht="21" customHeight="1" x14ac:dyDescent="0.3">
      <c r="B279" s="4" t="s">
        <v>14</v>
      </c>
      <c r="C279" s="5">
        <v>13</v>
      </c>
      <c r="D279" s="6" t="s">
        <v>60</v>
      </c>
      <c r="E279" s="4" t="s">
        <v>16</v>
      </c>
      <c r="F279" s="4" t="s">
        <v>23</v>
      </c>
      <c r="G279" s="7">
        <v>5</v>
      </c>
      <c r="H279" s="1">
        <v>21000000</v>
      </c>
      <c r="I279" s="4">
        <v>4</v>
      </c>
      <c r="J279" s="8">
        <v>1.3888888888888889E-3</v>
      </c>
      <c r="K279" s="4" t="s">
        <v>18</v>
      </c>
      <c r="L279" s="4" t="s">
        <v>50</v>
      </c>
      <c r="M279" s="4" t="s">
        <v>40</v>
      </c>
      <c r="N279" s="4" t="s">
        <v>66</v>
      </c>
      <c r="O279" s="4" t="s">
        <v>36</v>
      </c>
    </row>
    <row r="280" spans="2:15" ht="21" customHeight="1" x14ac:dyDescent="0.3">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2:15" ht="21" customHeight="1" x14ac:dyDescent="0.3">
      <c r="B281" s="4" t="s">
        <v>14</v>
      </c>
      <c r="C281" s="5">
        <v>27</v>
      </c>
      <c r="D281" s="6" t="s">
        <v>37</v>
      </c>
      <c r="E281" s="4" t="s">
        <v>16</v>
      </c>
      <c r="F281" s="4" t="s">
        <v>42</v>
      </c>
      <c r="G281" s="7">
        <v>1</v>
      </c>
      <c r="H281" s="1">
        <v>19000000</v>
      </c>
      <c r="I281" s="4">
        <v>2</v>
      </c>
      <c r="J281" s="8">
        <v>1.3888888888888889E-3</v>
      </c>
      <c r="K281" s="4" t="s">
        <v>46</v>
      </c>
      <c r="L281" s="4" t="s">
        <v>56</v>
      </c>
      <c r="M281" s="4" t="s">
        <v>43</v>
      </c>
      <c r="N281" s="4" t="s">
        <v>78</v>
      </c>
      <c r="O281" s="4" t="s">
        <v>53</v>
      </c>
    </row>
    <row r="282" spans="2:15" ht="21" customHeight="1" x14ac:dyDescent="0.3">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2:15" ht="21" customHeight="1" x14ac:dyDescent="0.3">
      <c r="B283" s="4" t="s">
        <v>14</v>
      </c>
      <c r="C283" s="5">
        <v>19</v>
      </c>
      <c r="D283" s="6" t="s">
        <v>37</v>
      </c>
      <c r="E283" s="4" t="s">
        <v>16</v>
      </c>
      <c r="F283" s="4" t="s">
        <v>42</v>
      </c>
      <c r="G283" s="7">
        <v>5</v>
      </c>
      <c r="H283" s="1">
        <v>25000000</v>
      </c>
      <c r="I283" s="4">
        <v>3</v>
      </c>
      <c r="J283" s="8">
        <v>1.3888888888888889E-3</v>
      </c>
      <c r="K283" s="4" t="s">
        <v>18</v>
      </c>
      <c r="L283" s="4" t="s">
        <v>19</v>
      </c>
      <c r="M283" s="4" t="s">
        <v>48</v>
      </c>
      <c r="N283" s="4" t="s">
        <v>76</v>
      </c>
      <c r="O283" s="4" t="s">
        <v>26</v>
      </c>
    </row>
    <row r="284" spans="2:15" ht="21" customHeight="1" x14ac:dyDescent="0.3">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2:15" ht="21" customHeight="1" x14ac:dyDescent="0.3">
      <c r="B285" s="4" t="s">
        <v>14</v>
      </c>
      <c r="C285" s="5">
        <v>12</v>
      </c>
      <c r="D285" s="6" t="s">
        <v>44</v>
      </c>
      <c r="E285" s="4" t="s">
        <v>49</v>
      </c>
      <c r="F285" s="4" t="s">
        <v>17</v>
      </c>
      <c r="G285" s="7">
        <v>3</v>
      </c>
      <c r="H285" s="1">
        <v>15000000</v>
      </c>
      <c r="I285" s="4">
        <v>2</v>
      </c>
      <c r="J285" s="8">
        <v>1.3888888888888889E-3</v>
      </c>
      <c r="K285" s="4" t="s">
        <v>18</v>
      </c>
      <c r="L285" s="4" t="s">
        <v>64</v>
      </c>
      <c r="M285" s="4" t="s">
        <v>43</v>
      </c>
      <c r="N285" s="4" t="s">
        <v>77</v>
      </c>
      <c r="O285" s="4" t="s">
        <v>34</v>
      </c>
    </row>
    <row r="286" spans="2:15" ht="21" customHeight="1" x14ac:dyDescent="0.3">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2:15" ht="21" customHeight="1" x14ac:dyDescent="0.3">
      <c r="B287" s="4" t="s">
        <v>14</v>
      </c>
      <c r="C287" s="5">
        <v>11</v>
      </c>
      <c r="D287" s="6" t="s">
        <v>57</v>
      </c>
      <c r="E287" s="4" t="s">
        <v>16</v>
      </c>
      <c r="F287" s="4" t="s">
        <v>23</v>
      </c>
      <c r="G287" s="7">
        <v>4</v>
      </c>
      <c r="H287" s="1">
        <v>20000000</v>
      </c>
      <c r="I287" s="4">
        <v>1</v>
      </c>
      <c r="J287" s="8">
        <v>1.3888888888888889E-3</v>
      </c>
      <c r="K287" s="4" t="s">
        <v>18</v>
      </c>
      <c r="L287" s="4" t="s">
        <v>47</v>
      </c>
      <c r="M287" s="4" t="s">
        <v>25</v>
      </c>
      <c r="N287" s="4" t="s">
        <v>66</v>
      </c>
      <c r="O287" s="4" t="s">
        <v>67</v>
      </c>
    </row>
    <row r="288" spans="2:15" ht="21" customHeight="1" x14ac:dyDescent="0.3">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2:15" ht="21" customHeight="1" x14ac:dyDescent="0.3">
      <c r="B289" s="4" t="s">
        <v>14</v>
      </c>
      <c r="C289" s="5">
        <v>13</v>
      </c>
      <c r="D289" s="6" t="s">
        <v>60</v>
      </c>
      <c r="E289" s="4" t="s">
        <v>16</v>
      </c>
      <c r="F289" s="4" t="s">
        <v>23</v>
      </c>
      <c r="G289" s="7">
        <v>5</v>
      </c>
      <c r="H289" s="1">
        <v>21000000</v>
      </c>
      <c r="I289" s="4">
        <v>4</v>
      </c>
      <c r="J289" s="8">
        <v>1.3888888888888889E-3</v>
      </c>
      <c r="K289" s="4" t="s">
        <v>18</v>
      </c>
      <c r="L289" s="4" t="s">
        <v>50</v>
      </c>
      <c r="M289" s="4" t="s">
        <v>40</v>
      </c>
      <c r="N289" s="4" t="s">
        <v>66</v>
      </c>
      <c r="O289" s="4" t="s">
        <v>36</v>
      </c>
    </row>
    <row r="290" spans="2:15" ht="21" customHeight="1" x14ac:dyDescent="0.3">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2:15" ht="21" customHeight="1" x14ac:dyDescent="0.3">
      <c r="B291" s="4" t="s">
        <v>70</v>
      </c>
      <c r="C291" s="5">
        <v>12</v>
      </c>
      <c r="D291" s="6" t="s">
        <v>55</v>
      </c>
      <c r="E291" s="4" t="s">
        <v>16</v>
      </c>
      <c r="F291" s="4" t="s">
        <v>23</v>
      </c>
      <c r="G291" s="7">
        <v>0</v>
      </c>
      <c r="H291" s="1">
        <v>0</v>
      </c>
      <c r="I291" s="4">
        <v>1</v>
      </c>
      <c r="J291" s="8">
        <v>1.3888888888888889E-3</v>
      </c>
      <c r="K291" s="4"/>
      <c r="L291" s="4"/>
      <c r="M291" s="4" t="s">
        <v>33</v>
      </c>
      <c r="N291" s="4" t="s">
        <v>76</v>
      </c>
      <c r="O291" s="4" t="s">
        <v>75</v>
      </c>
    </row>
    <row r="292" spans="2:15" ht="21" customHeight="1" x14ac:dyDescent="0.3">
      <c r="B292" s="11" t="s">
        <v>70</v>
      </c>
      <c r="C292" s="12">
        <v>30</v>
      </c>
      <c r="D292" s="13" t="s">
        <v>69</v>
      </c>
      <c r="E292" s="11" t="s">
        <v>28</v>
      </c>
      <c r="F292" s="11" t="s">
        <v>45</v>
      </c>
      <c r="G292" s="14">
        <v>0</v>
      </c>
      <c r="H292" s="15">
        <v>0</v>
      </c>
      <c r="I292" s="11">
        <v>5</v>
      </c>
      <c r="J292" s="16">
        <v>1.3888888888888889E-3</v>
      </c>
      <c r="K292" s="11"/>
      <c r="L292" s="11"/>
      <c r="M292" s="11" t="s">
        <v>30</v>
      </c>
      <c r="N292" s="11" t="s">
        <v>78</v>
      </c>
      <c r="O292" s="11" t="s">
        <v>66</v>
      </c>
    </row>
    <row r="293" spans="2:15" ht="21" customHeight="1" x14ac:dyDescent="0.3">
      <c r="B293" s="4" t="s">
        <v>70</v>
      </c>
      <c r="C293" s="5">
        <v>30</v>
      </c>
      <c r="D293" s="6" t="s">
        <v>69</v>
      </c>
      <c r="E293" s="4" t="s">
        <v>28</v>
      </c>
      <c r="F293" s="4" t="s">
        <v>42</v>
      </c>
      <c r="G293" s="7">
        <v>0</v>
      </c>
      <c r="H293" s="1">
        <v>0</v>
      </c>
      <c r="I293" s="4">
        <v>3</v>
      </c>
      <c r="J293" s="8">
        <v>1.3888888888888889E-3</v>
      </c>
      <c r="K293" s="4"/>
      <c r="L293" s="4"/>
      <c r="M293" s="4" t="s">
        <v>51</v>
      </c>
      <c r="N293" s="4" t="s">
        <v>78</v>
      </c>
      <c r="O293" s="4" t="s">
        <v>53</v>
      </c>
    </row>
    <row r="294" spans="2:15" ht="21" customHeight="1" x14ac:dyDescent="0.3">
      <c r="B294" s="11" t="s">
        <v>70</v>
      </c>
      <c r="C294" s="12">
        <v>12</v>
      </c>
      <c r="D294" s="13" t="s">
        <v>55</v>
      </c>
      <c r="E294" s="11" t="s">
        <v>16</v>
      </c>
      <c r="F294" s="11" t="s">
        <v>23</v>
      </c>
      <c r="G294" s="14">
        <v>0</v>
      </c>
      <c r="H294" s="15">
        <v>0</v>
      </c>
      <c r="I294" s="11">
        <v>1</v>
      </c>
      <c r="J294" s="16">
        <v>1.3888888888888889E-3</v>
      </c>
      <c r="K294" s="11"/>
      <c r="L294" s="11"/>
      <c r="M294" s="11" t="s">
        <v>33</v>
      </c>
      <c r="N294" s="11" t="s">
        <v>76</v>
      </c>
      <c r="O294" s="11" t="s">
        <v>75</v>
      </c>
    </row>
    <row r="295" spans="2:15" ht="21" customHeight="1" x14ac:dyDescent="0.3">
      <c r="B295" s="4" t="s">
        <v>14</v>
      </c>
      <c r="C295" s="5">
        <v>11</v>
      </c>
      <c r="D295" s="6" t="s">
        <v>57</v>
      </c>
      <c r="E295" s="4" t="s">
        <v>38</v>
      </c>
      <c r="F295" s="4" t="s">
        <v>42</v>
      </c>
      <c r="G295" s="7">
        <v>2</v>
      </c>
      <c r="H295" s="1">
        <v>38000000</v>
      </c>
      <c r="I295" s="4">
        <v>5</v>
      </c>
      <c r="J295" s="8">
        <v>1.3888888888888889E-3</v>
      </c>
      <c r="K295" s="4" t="s">
        <v>46</v>
      </c>
      <c r="L295" s="4" t="s">
        <v>50</v>
      </c>
      <c r="M295" s="4" t="s">
        <v>33</v>
      </c>
      <c r="N295" s="4" t="s">
        <v>76</v>
      </c>
      <c r="O295" s="4" t="s">
        <v>26</v>
      </c>
    </row>
    <row r="296" spans="2:15" ht="21" customHeight="1" x14ac:dyDescent="0.3">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2:15" ht="21" customHeight="1" x14ac:dyDescent="0.3">
      <c r="B297" s="4" t="s">
        <v>14</v>
      </c>
      <c r="C297" s="5">
        <v>30</v>
      </c>
      <c r="D297" s="6" t="s">
        <v>27</v>
      </c>
      <c r="E297" s="4" t="s">
        <v>38</v>
      </c>
      <c r="F297" s="4" t="s">
        <v>23</v>
      </c>
      <c r="G297" s="7">
        <v>1</v>
      </c>
      <c r="H297" s="1">
        <v>19000000</v>
      </c>
      <c r="I297" s="4">
        <v>4</v>
      </c>
      <c r="J297" s="8">
        <v>1.3888888888888889E-3</v>
      </c>
      <c r="K297" s="4" t="s">
        <v>46</v>
      </c>
      <c r="L297" s="4" t="s">
        <v>29</v>
      </c>
      <c r="M297" s="4" t="s">
        <v>51</v>
      </c>
      <c r="N297" s="4" t="s">
        <v>78</v>
      </c>
      <c r="O297" s="4" t="s">
        <v>21</v>
      </c>
    </row>
    <row r="298" spans="2:15" ht="21" customHeight="1" x14ac:dyDescent="0.3">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2:15" ht="21" customHeight="1" x14ac:dyDescent="0.3">
      <c r="B299" s="4" t="s">
        <v>14</v>
      </c>
      <c r="C299" s="5">
        <v>30</v>
      </c>
      <c r="D299" s="6" t="s">
        <v>27</v>
      </c>
      <c r="E299" s="4" t="s">
        <v>38</v>
      </c>
      <c r="F299" s="4" t="s">
        <v>42</v>
      </c>
      <c r="G299" s="7">
        <v>4</v>
      </c>
      <c r="H299" s="1">
        <v>20000000</v>
      </c>
      <c r="I299" s="4">
        <v>4</v>
      </c>
      <c r="J299" s="8">
        <v>1.3888888888888889E-3</v>
      </c>
      <c r="K299" s="4" t="s">
        <v>18</v>
      </c>
      <c r="L299" s="4" t="s">
        <v>19</v>
      </c>
      <c r="M299" s="4" t="s">
        <v>30</v>
      </c>
      <c r="N299" s="4" t="s">
        <v>78</v>
      </c>
      <c r="O299" s="4" t="s">
        <v>41</v>
      </c>
    </row>
    <row r="300" spans="2:15" ht="21" customHeight="1" x14ac:dyDescent="0.3">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2:15" ht="21" customHeight="1" x14ac:dyDescent="0.3">
      <c r="B301" s="4" t="s">
        <v>14</v>
      </c>
      <c r="C301" s="5">
        <v>4</v>
      </c>
      <c r="D301" s="6" t="s">
        <v>27</v>
      </c>
      <c r="E301" s="4" t="s">
        <v>16</v>
      </c>
      <c r="F301" s="4" t="s">
        <v>17</v>
      </c>
      <c r="G301" s="7">
        <v>3</v>
      </c>
      <c r="H301" s="1">
        <v>11000000</v>
      </c>
      <c r="I301" s="4">
        <v>2</v>
      </c>
      <c r="J301" s="8">
        <v>1.3888888888888889E-3</v>
      </c>
      <c r="K301" s="4" t="s">
        <v>18</v>
      </c>
      <c r="L301" s="4" t="s">
        <v>29</v>
      </c>
      <c r="M301" s="4" t="s">
        <v>48</v>
      </c>
      <c r="N301" s="4" t="s">
        <v>66</v>
      </c>
      <c r="O301" s="4" t="s">
        <v>67</v>
      </c>
    </row>
    <row r="302" spans="2:15" ht="21" customHeight="1" x14ac:dyDescent="0.3">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2:15" ht="21" customHeight="1" x14ac:dyDescent="0.3">
      <c r="B303" s="4" t="s">
        <v>14</v>
      </c>
      <c r="C303" s="5">
        <v>9</v>
      </c>
      <c r="D303" s="6" t="s">
        <v>27</v>
      </c>
      <c r="E303" s="4" t="s">
        <v>38</v>
      </c>
      <c r="F303" s="4" t="s">
        <v>68</v>
      </c>
      <c r="G303" s="7">
        <v>5</v>
      </c>
      <c r="H303" s="1">
        <v>21000000</v>
      </c>
      <c r="I303" s="4">
        <v>1</v>
      </c>
      <c r="J303" s="8">
        <v>1.3888888888888889E-3</v>
      </c>
      <c r="K303" s="4" t="s">
        <v>18</v>
      </c>
      <c r="L303" s="4" t="s">
        <v>35</v>
      </c>
      <c r="M303" s="4" t="s">
        <v>51</v>
      </c>
      <c r="N303" s="4" t="s">
        <v>76</v>
      </c>
      <c r="O303" s="4" t="s">
        <v>52</v>
      </c>
    </row>
    <row r="304" spans="2:15" ht="21" customHeight="1" x14ac:dyDescent="0.3">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2:15" ht="21" customHeight="1" x14ac:dyDescent="0.3">
      <c r="B305" s="4" t="s">
        <v>14</v>
      </c>
      <c r="C305" s="5">
        <v>18</v>
      </c>
      <c r="D305" s="6" t="s">
        <v>37</v>
      </c>
      <c r="E305" s="4" t="s">
        <v>49</v>
      </c>
      <c r="F305" s="4" t="s">
        <v>42</v>
      </c>
      <c r="G305" s="7">
        <v>4</v>
      </c>
      <c r="H305" s="1">
        <v>11000000</v>
      </c>
      <c r="I305" s="4">
        <v>2</v>
      </c>
      <c r="J305" s="8">
        <v>1.3888888888888889E-3</v>
      </c>
      <c r="K305" s="4" t="s">
        <v>61</v>
      </c>
      <c r="L305" s="4" t="s">
        <v>64</v>
      </c>
      <c r="M305" s="4" t="s">
        <v>20</v>
      </c>
      <c r="N305" s="4" t="s">
        <v>66</v>
      </c>
      <c r="O305" s="4" t="s">
        <v>36</v>
      </c>
    </row>
    <row r="306" spans="2:15" ht="21" customHeight="1" x14ac:dyDescent="0.3">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2:15" ht="21" customHeight="1" x14ac:dyDescent="0.3">
      <c r="B307" s="4" t="s">
        <v>14</v>
      </c>
      <c r="C307" s="5">
        <v>27</v>
      </c>
      <c r="D307" s="6" t="s">
        <v>37</v>
      </c>
      <c r="E307" s="4" t="s">
        <v>49</v>
      </c>
      <c r="F307" s="4" t="s">
        <v>42</v>
      </c>
      <c r="G307" s="7">
        <v>5</v>
      </c>
      <c r="H307" s="1">
        <v>25000000</v>
      </c>
      <c r="I307" s="4">
        <v>4</v>
      </c>
      <c r="J307" s="8">
        <v>1.3888888888888889E-3</v>
      </c>
      <c r="K307" s="4" t="s">
        <v>18</v>
      </c>
      <c r="L307" s="4" t="s">
        <v>56</v>
      </c>
      <c r="M307" s="4" t="s">
        <v>43</v>
      </c>
      <c r="N307" s="4" t="s">
        <v>76</v>
      </c>
      <c r="O307" s="4" t="s">
        <v>31</v>
      </c>
    </row>
    <row r="308" spans="2:15" ht="21" customHeight="1" x14ac:dyDescent="0.3">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2:15" ht="21" customHeight="1" x14ac:dyDescent="0.3">
      <c r="B309" s="4" t="s">
        <v>14</v>
      </c>
      <c r="C309" s="5">
        <v>16</v>
      </c>
      <c r="D309" s="6" t="s">
        <v>44</v>
      </c>
      <c r="E309" s="4" t="s">
        <v>73</v>
      </c>
      <c r="F309" s="4" t="s">
        <v>23</v>
      </c>
      <c r="G309" s="7">
        <v>2</v>
      </c>
      <c r="H309" s="1">
        <v>12000000</v>
      </c>
      <c r="I309" s="4">
        <v>3</v>
      </c>
      <c r="J309" s="8">
        <v>1.3888888888888889E-3</v>
      </c>
      <c r="K309" s="4" t="s">
        <v>18</v>
      </c>
      <c r="L309" s="4" t="s">
        <v>50</v>
      </c>
      <c r="M309" s="4" t="s">
        <v>43</v>
      </c>
      <c r="N309" s="4" t="s">
        <v>66</v>
      </c>
      <c r="O309" s="4" t="s">
        <v>36</v>
      </c>
    </row>
    <row r="310" spans="2:15" ht="21" customHeight="1" x14ac:dyDescent="0.3">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2:15" ht="21" customHeight="1" x14ac:dyDescent="0.3">
      <c r="B311" s="4" t="s">
        <v>14</v>
      </c>
      <c r="C311" s="5">
        <v>3</v>
      </c>
      <c r="D311" s="6" t="s">
        <v>44</v>
      </c>
      <c r="E311" s="4" t="s">
        <v>32</v>
      </c>
      <c r="F311" s="4" t="s">
        <v>23</v>
      </c>
      <c r="G311" s="7">
        <v>2</v>
      </c>
      <c r="H311" s="1">
        <v>12000000</v>
      </c>
      <c r="I311" s="4">
        <v>4</v>
      </c>
      <c r="J311" s="8">
        <v>1.3888888888888889E-3</v>
      </c>
      <c r="K311" s="4" t="s">
        <v>18</v>
      </c>
      <c r="L311" s="4" t="s">
        <v>19</v>
      </c>
      <c r="M311" s="4" t="s">
        <v>43</v>
      </c>
      <c r="N311" s="4" t="s">
        <v>66</v>
      </c>
      <c r="O311" s="4" t="s">
        <v>67</v>
      </c>
    </row>
    <row r="312" spans="2:15" ht="21" customHeight="1" x14ac:dyDescent="0.3">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2:15" ht="21" customHeight="1" x14ac:dyDescent="0.3">
      <c r="B313" s="4" t="s">
        <v>14</v>
      </c>
      <c r="C313" s="5">
        <v>22</v>
      </c>
      <c r="D313" s="6" t="s">
        <v>69</v>
      </c>
      <c r="E313" s="4" t="s">
        <v>16</v>
      </c>
      <c r="F313" s="4" t="s">
        <v>42</v>
      </c>
      <c r="G313" s="7">
        <v>2</v>
      </c>
      <c r="H313" s="1">
        <v>12000000</v>
      </c>
      <c r="I313" s="4">
        <v>4</v>
      </c>
      <c r="J313" s="8">
        <v>1.3888888888888889E-3</v>
      </c>
      <c r="K313" s="4" t="s">
        <v>18</v>
      </c>
      <c r="L313" s="4" t="s">
        <v>64</v>
      </c>
      <c r="M313" s="4" t="s">
        <v>33</v>
      </c>
      <c r="N313" s="4" t="s">
        <v>78</v>
      </c>
      <c r="O313" s="4" t="s">
        <v>53</v>
      </c>
    </row>
    <row r="314" spans="2:15" ht="21" customHeight="1" x14ac:dyDescent="0.3">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2:15" ht="21" customHeight="1" x14ac:dyDescent="0.3">
      <c r="B315" s="4" t="s">
        <v>14</v>
      </c>
      <c r="C315" s="5">
        <v>24</v>
      </c>
      <c r="D315" s="6" t="s">
        <v>69</v>
      </c>
      <c r="E315" s="4" t="s">
        <v>16</v>
      </c>
      <c r="F315" s="4" t="s">
        <v>68</v>
      </c>
      <c r="G315" s="7">
        <v>5</v>
      </c>
      <c r="H315" s="1">
        <v>25000000</v>
      </c>
      <c r="I315" s="4">
        <v>2</v>
      </c>
      <c r="J315" s="8">
        <v>1.3888888888888889E-3</v>
      </c>
      <c r="K315" s="4" t="s">
        <v>18</v>
      </c>
      <c r="L315" s="4" t="s">
        <v>19</v>
      </c>
      <c r="M315" s="4" t="s">
        <v>43</v>
      </c>
      <c r="N315" s="4" t="s">
        <v>66</v>
      </c>
      <c r="O315" s="4" t="s">
        <v>36</v>
      </c>
    </row>
    <row r="316" spans="2:15" ht="21" customHeight="1" x14ac:dyDescent="0.3">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2:15" ht="21" customHeight="1" x14ac:dyDescent="0.3">
      <c r="B317" s="4" t="s">
        <v>14</v>
      </c>
      <c r="C317" s="5">
        <v>15</v>
      </c>
      <c r="D317" s="6" t="s">
        <v>22</v>
      </c>
      <c r="E317" s="4" t="s">
        <v>16</v>
      </c>
      <c r="F317" s="4" t="s">
        <v>23</v>
      </c>
      <c r="G317" s="7">
        <v>3</v>
      </c>
      <c r="H317" s="1">
        <v>15000000</v>
      </c>
      <c r="I317" s="4">
        <v>2</v>
      </c>
      <c r="J317" s="8">
        <v>1.3888888888888889E-3</v>
      </c>
      <c r="K317" s="4" t="s">
        <v>18</v>
      </c>
      <c r="L317" s="4" t="s">
        <v>56</v>
      </c>
      <c r="M317" s="4" t="s">
        <v>43</v>
      </c>
      <c r="N317" s="4" t="s">
        <v>78</v>
      </c>
      <c r="O317" s="4" t="s">
        <v>53</v>
      </c>
    </row>
    <row r="318" spans="2:15" ht="21" customHeight="1" x14ac:dyDescent="0.3">
      <c r="B318" s="11" t="s">
        <v>70</v>
      </c>
      <c r="C318" s="12">
        <v>17</v>
      </c>
      <c r="D318" s="13" t="s">
        <v>58</v>
      </c>
      <c r="E318" s="11" t="s">
        <v>28</v>
      </c>
      <c r="F318" s="11" t="s">
        <v>23</v>
      </c>
      <c r="G318" s="14">
        <v>0</v>
      </c>
      <c r="H318" s="15">
        <v>0</v>
      </c>
      <c r="I318" s="11">
        <v>2</v>
      </c>
      <c r="J318" s="16">
        <v>1.3888888888888889E-3</v>
      </c>
      <c r="K318" s="11"/>
      <c r="L318" s="11"/>
      <c r="M318" s="11" t="s">
        <v>30</v>
      </c>
      <c r="N318" s="11" t="s">
        <v>76</v>
      </c>
      <c r="O318" s="11" t="s">
        <v>31</v>
      </c>
    </row>
    <row r="319" spans="2:15" ht="21" customHeight="1" x14ac:dyDescent="0.3">
      <c r="B319" s="4" t="s">
        <v>70</v>
      </c>
      <c r="C319" s="5">
        <v>6</v>
      </c>
      <c r="D319" s="6" t="s">
        <v>22</v>
      </c>
      <c r="E319" s="4" t="s">
        <v>16</v>
      </c>
      <c r="F319" s="4" t="s">
        <v>17</v>
      </c>
      <c r="G319" s="7">
        <v>0</v>
      </c>
      <c r="H319" s="1">
        <v>0</v>
      </c>
      <c r="I319" s="4">
        <v>1</v>
      </c>
      <c r="J319" s="8">
        <v>1.3888888888888889E-3</v>
      </c>
      <c r="K319" s="4"/>
      <c r="L319" s="4"/>
      <c r="M319" s="4" t="s">
        <v>43</v>
      </c>
      <c r="N319" s="4" t="s">
        <v>77</v>
      </c>
      <c r="O319" s="4" t="s">
        <v>65</v>
      </c>
    </row>
    <row r="320" spans="2:15" ht="21" customHeight="1" x14ac:dyDescent="0.3">
      <c r="B320" s="11" t="s">
        <v>70</v>
      </c>
      <c r="C320" s="12">
        <v>18</v>
      </c>
      <c r="D320" s="13" t="s">
        <v>27</v>
      </c>
      <c r="E320" s="11" t="s">
        <v>16</v>
      </c>
      <c r="F320" s="11" t="s">
        <v>23</v>
      </c>
      <c r="G320" s="14">
        <v>0</v>
      </c>
      <c r="H320" s="15">
        <v>0</v>
      </c>
      <c r="I320" s="11">
        <v>1</v>
      </c>
      <c r="J320" s="16">
        <v>1.3888888888888889E-3</v>
      </c>
      <c r="K320" s="11"/>
      <c r="L320" s="11"/>
      <c r="M320" s="11" t="s">
        <v>51</v>
      </c>
      <c r="N320" s="11" t="s">
        <v>77</v>
      </c>
      <c r="O320" s="11" t="s">
        <v>54</v>
      </c>
    </row>
    <row r="321" spans="2:15" ht="21" customHeight="1" x14ac:dyDescent="0.3">
      <c r="B321" s="4" t="s">
        <v>70</v>
      </c>
      <c r="C321" s="5">
        <v>11</v>
      </c>
      <c r="D321" s="6" t="s">
        <v>44</v>
      </c>
      <c r="E321" s="4" t="s">
        <v>73</v>
      </c>
      <c r="F321" s="4" t="s">
        <v>42</v>
      </c>
      <c r="G321" s="7">
        <v>0</v>
      </c>
      <c r="H321" s="1">
        <v>0</v>
      </c>
      <c r="I321" s="4">
        <v>4</v>
      </c>
      <c r="J321" s="8">
        <v>1.3888888888888889E-3</v>
      </c>
      <c r="K321" s="4"/>
      <c r="L321" s="4"/>
      <c r="M321" s="4" t="s">
        <v>48</v>
      </c>
      <c r="N321" s="4" t="s">
        <v>76</v>
      </c>
      <c r="O321" s="4" t="s">
        <v>26</v>
      </c>
    </row>
    <row r="322" spans="2:15" ht="21" customHeight="1" x14ac:dyDescent="0.3">
      <c r="B322" s="11" t="s">
        <v>70</v>
      </c>
      <c r="C322" s="12">
        <v>21</v>
      </c>
      <c r="D322" s="13" t="s">
        <v>69</v>
      </c>
      <c r="E322" s="11" t="s">
        <v>49</v>
      </c>
      <c r="F322" s="11" t="s">
        <v>23</v>
      </c>
      <c r="G322" s="14">
        <v>0</v>
      </c>
      <c r="H322" s="15">
        <v>0</v>
      </c>
      <c r="I322" s="11">
        <v>1</v>
      </c>
      <c r="J322" s="16">
        <v>1.3888888888888889E-3</v>
      </c>
      <c r="K322" s="11"/>
      <c r="L322" s="11"/>
      <c r="M322" s="11" t="s">
        <v>40</v>
      </c>
      <c r="N322" s="11" t="s">
        <v>78</v>
      </c>
      <c r="O322" s="11" t="s">
        <v>63</v>
      </c>
    </row>
    <row r="323" spans="2:15" ht="21" customHeight="1" x14ac:dyDescent="0.3">
      <c r="B323" s="4" t="s">
        <v>70</v>
      </c>
      <c r="C323" s="5">
        <v>17</v>
      </c>
      <c r="D323" s="6" t="s">
        <v>58</v>
      </c>
      <c r="E323" s="4" t="s">
        <v>28</v>
      </c>
      <c r="F323" s="4" t="s">
        <v>23</v>
      </c>
      <c r="G323" s="7">
        <v>0</v>
      </c>
      <c r="H323" s="1">
        <v>0</v>
      </c>
      <c r="I323" s="4">
        <v>2</v>
      </c>
      <c r="J323" s="8">
        <v>1.3888888888888889E-3</v>
      </c>
      <c r="K323" s="4"/>
      <c r="L323" s="4"/>
      <c r="M323" s="4" t="s">
        <v>30</v>
      </c>
      <c r="N323" s="4" t="s">
        <v>76</v>
      </c>
      <c r="O323" s="4" t="s">
        <v>31</v>
      </c>
    </row>
    <row r="324" spans="2:15" ht="21" customHeight="1" x14ac:dyDescent="0.3">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2:15" ht="21" customHeight="1" x14ac:dyDescent="0.3">
      <c r="B325" s="4" t="s">
        <v>14</v>
      </c>
      <c r="C325" s="5">
        <v>1</v>
      </c>
      <c r="D325" s="6" t="s">
        <v>15</v>
      </c>
      <c r="E325" s="4" t="s">
        <v>32</v>
      </c>
      <c r="F325" s="4" t="s">
        <v>42</v>
      </c>
      <c r="G325" s="7">
        <v>4</v>
      </c>
      <c r="H325" s="1">
        <v>20000000</v>
      </c>
      <c r="I325" s="4">
        <v>1</v>
      </c>
      <c r="J325" s="8">
        <v>1.3888888888888889E-3</v>
      </c>
      <c r="K325" s="4" t="s">
        <v>18</v>
      </c>
      <c r="L325" s="4" t="s">
        <v>35</v>
      </c>
      <c r="M325" s="4" t="s">
        <v>33</v>
      </c>
      <c r="N325" s="4" t="s">
        <v>76</v>
      </c>
      <c r="O325" s="4" t="s">
        <v>75</v>
      </c>
    </row>
    <row r="326" spans="2:15" ht="21" customHeight="1" x14ac:dyDescent="0.3">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2:15" ht="21" customHeight="1" x14ac:dyDescent="0.3">
      <c r="B327" s="4" t="s">
        <v>14</v>
      </c>
      <c r="C327" s="5">
        <v>26</v>
      </c>
      <c r="D327" s="6" t="s">
        <v>22</v>
      </c>
      <c r="E327" s="4" t="s">
        <v>73</v>
      </c>
      <c r="F327" s="4" t="s">
        <v>17</v>
      </c>
      <c r="G327" s="7">
        <v>3</v>
      </c>
      <c r="H327" s="1">
        <v>15000000</v>
      </c>
      <c r="I327" s="4">
        <v>1</v>
      </c>
      <c r="J327" s="8">
        <v>1.3888888888888889E-3</v>
      </c>
      <c r="K327" s="4" t="s">
        <v>18</v>
      </c>
      <c r="L327" s="4" t="s">
        <v>64</v>
      </c>
      <c r="M327" s="4" t="s">
        <v>43</v>
      </c>
      <c r="N327" s="4" t="s">
        <v>76</v>
      </c>
      <c r="O327" s="4" t="s">
        <v>31</v>
      </c>
    </row>
    <row r="328" spans="2:15" ht="21" customHeight="1" x14ac:dyDescent="0.3">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2:15" ht="21" customHeight="1" x14ac:dyDescent="0.3">
      <c r="B329" s="4" t="s">
        <v>14</v>
      </c>
      <c r="C329" s="5">
        <v>11</v>
      </c>
      <c r="D329" s="6" t="s">
        <v>27</v>
      </c>
      <c r="E329" s="4" t="s">
        <v>32</v>
      </c>
      <c r="F329" s="4" t="s">
        <v>17</v>
      </c>
      <c r="G329" s="7">
        <v>2</v>
      </c>
      <c r="H329" s="1">
        <v>12000000</v>
      </c>
      <c r="I329" s="4">
        <v>5</v>
      </c>
      <c r="J329" s="8">
        <v>1.3888888888888889E-3</v>
      </c>
      <c r="K329" s="4" t="s">
        <v>18</v>
      </c>
      <c r="L329" s="4" t="s">
        <v>24</v>
      </c>
      <c r="M329" s="4" t="s">
        <v>48</v>
      </c>
      <c r="N329" s="4" t="s">
        <v>78</v>
      </c>
      <c r="O329" s="4" t="s">
        <v>62</v>
      </c>
    </row>
    <row r="330" spans="2:15" ht="21" customHeight="1" x14ac:dyDescent="0.3">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2:15" ht="21" customHeight="1" x14ac:dyDescent="0.3">
      <c r="B331" s="4" t="s">
        <v>14</v>
      </c>
      <c r="C331" s="5">
        <v>8</v>
      </c>
      <c r="D331" s="6" t="s">
        <v>37</v>
      </c>
      <c r="E331" s="4" t="s">
        <v>49</v>
      </c>
      <c r="F331" s="4" t="s">
        <v>17</v>
      </c>
      <c r="G331" s="7">
        <v>2</v>
      </c>
      <c r="H331" s="1">
        <v>12000000</v>
      </c>
      <c r="I331" s="4">
        <v>2</v>
      </c>
      <c r="J331" s="8">
        <v>1.3888888888888889E-3</v>
      </c>
      <c r="K331" s="4" t="s">
        <v>18</v>
      </c>
      <c r="L331" s="4" t="s">
        <v>39</v>
      </c>
      <c r="M331" s="4" t="s">
        <v>33</v>
      </c>
      <c r="N331" s="4" t="s">
        <v>78</v>
      </c>
      <c r="O331" s="4" t="s">
        <v>66</v>
      </c>
    </row>
    <row r="332" spans="2:15" ht="21" customHeight="1" x14ac:dyDescent="0.3">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2:15" ht="21" customHeight="1" x14ac:dyDescent="0.3">
      <c r="B333" s="4" t="s">
        <v>14</v>
      </c>
      <c r="C333" s="5">
        <v>2</v>
      </c>
      <c r="D333" s="6" t="s">
        <v>37</v>
      </c>
      <c r="E333" s="4" t="s">
        <v>32</v>
      </c>
      <c r="F333" s="4" t="s">
        <v>23</v>
      </c>
      <c r="G333" s="7">
        <v>3</v>
      </c>
      <c r="H333" s="1">
        <v>15000000</v>
      </c>
      <c r="I333" s="4">
        <v>3</v>
      </c>
      <c r="J333" s="8">
        <v>1.3888888888888889E-3</v>
      </c>
      <c r="K333" s="4" t="s">
        <v>18</v>
      </c>
      <c r="L333" s="4" t="s">
        <v>19</v>
      </c>
      <c r="M333" s="4" t="s">
        <v>51</v>
      </c>
      <c r="N333" s="4" t="s">
        <v>78</v>
      </c>
      <c r="O333" s="4" t="s">
        <v>66</v>
      </c>
    </row>
    <row r="334" spans="2:15" ht="21" customHeight="1" x14ac:dyDescent="0.3">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2:15" ht="21" customHeight="1" x14ac:dyDescent="0.3">
      <c r="B335" s="4" t="s">
        <v>14</v>
      </c>
      <c r="C335" s="5">
        <v>6</v>
      </c>
      <c r="D335" s="6" t="s">
        <v>44</v>
      </c>
      <c r="E335" s="4" t="s">
        <v>28</v>
      </c>
      <c r="F335" s="4" t="s">
        <v>23</v>
      </c>
      <c r="G335" s="7">
        <v>3</v>
      </c>
      <c r="H335" s="1">
        <v>15000000</v>
      </c>
      <c r="I335" s="4">
        <v>1</v>
      </c>
      <c r="J335" s="8">
        <v>1.3888888888888889E-3</v>
      </c>
      <c r="K335" s="4" t="s">
        <v>18</v>
      </c>
      <c r="L335" s="4" t="s">
        <v>19</v>
      </c>
      <c r="M335" s="4" t="s">
        <v>30</v>
      </c>
      <c r="N335" s="4" t="s">
        <v>76</v>
      </c>
      <c r="O335" s="4" t="s">
        <v>52</v>
      </c>
    </row>
    <row r="336" spans="2:15" ht="21" customHeight="1" x14ac:dyDescent="0.3">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2:15" ht="21" customHeight="1" x14ac:dyDescent="0.3">
      <c r="B337" s="4" t="s">
        <v>14</v>
      </c>
      <c r="C337" s="5">
        <v>22</v>
      </c>
      <c r="D337" s="6" t="s">
        <v>44</v>
      </c>
      <c r="E337" s="4" t="s">
        <v>49</v>
      </c>
      <c r="F337" s="4" t="s">
        <v>23</v>
      </c>
      <c r="G337" s="7">
        <v>2</v>
      </c>
      <c r="H337" s="1">
        <v>12000000</v>
      </c>
      <c r="I337" s="4">
        <v>2</v>
      </c>
      <c r="J337" s="8">
        <v>1.3888888888888889E-3</v>
      </c>
      <c r="K337" s="4" t="s">
        <v>18</v>
      </c>
      <c r="L337" s="4" t="s">
        <v>29</v>
      </c>
      <c r="M337" s="4" t="s">
        <v>25</v>
      </c>
      <c r="N337" s="4" t="s">
        <v>78</v>
      </c>
      <c r="O337" s="4" t="s">
        <v>53</v>
      </c>
    </row>
    <row r="338" spans="2:15" ht="21" customHeight="1" x14ac:dyDescent="0.3">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2:15" ht="21" customHeight="1" x14ac:dyDescent="0.3">
      <c r="B339" s="4" t="s">
        <v>14</v>
      </c>
      <c r="C339" s="5">
        <v>2</v>
      </c>
      <c r="D339" s="6" t="s">
        <v>44</v>
      </c>
      <c r="E339" s="4" t="s">
        <v>28</v>
      </c>
      <c r="F339" s="4" t="s">
        <v>42</v>
      </c>
      <c r="G339" s="7">
        <v>5</v>
      </c>
      <c r="H339" s="1">
        <v>25000000</v>
      </c>
      <c r="I339" s="4">
        <v>1</v>
      </c>
      <c r="J339" s="8">
        <v>1.3888888888888889E-3</v>
      </c>
      <c r="K339" s="4" t="s">
        <v>18</v>
      </c>
      <c r="L339" s="4" t="s">
        <v>56</v>
      </c>
      <c r="M339" s="4" t="s">
        <v>51</v>
      </c>
      <c r="N339" s="4" t="s">
        <v>78</v>
      </c>
      <c r="O339" s="4" t="s">
        <v>66</v>
      </c>
    </row>
    <row r="340" spans="2:15" ht="21" customHeight="1" x14ac:dyDescent="0.3">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2:15" ht="21" customHeight="1" x14ac:dyDescent="0.3">
      <c r="B341" s="4" t="s">
        <v>14</v>
      </c>
      <c r="C341" s="5">
        <v>17</v>
      </c>
      <c r="D341" s="6" t="s">
        <v>69</v>
      </c>
      <c r="E341" s="4" t="s">
        <v>73</v>
      </c>
      <c r="F341" s="4" t="s">
        <v>17</v>
      </c>
      <c r="G341" s="7">
        <v>3</v>
      </c>
      <c r="H341" s="1">
        <v>15000000</v>
      </c>
      <c r="I341" s="4">
        <v>5</v>
      </c>
      <c r="J341" s="8">
        <v>1.3888888888888889E-3</v>
      </c>
      <c r="K341" s="4" t="s">
        <v>18</v>
      </c>
      <c r="L341" s="4" t="s">
        <v>39</v>
      </c>
      <c r="M341" s="4" t="s">
        <v>51</v>
      </c>
      <c r="N341" s="4" t="s">
        <v>77</v>
      </c>
      <c r="O341" s="4" t="s">
        <v>54</v>
      </c>
    </row>
    <row r="342" spans="2:15" ht="21" customHeight="1" x14ac:dyDescent="0.3">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2:15" ht="21" customHeight="1" x14ac:dyDescent="0.3">
      <c r="B343" s="4" t="s">
        <v>14</v>
      </c>
      <c r="C343" s="5">
        <v>12</v>
      </c>
      <c r="D343" s="6" t="s">
        <v>55</v>
      </c>
      <c r="E343" s="4" t="s">
        <v>28</v>
      </c>
      <c r="F343" s="4" t="s">
        <v>23</v>
      </c>
      <c r="G343" s="7">
        <v>2</v>
      </c>
      <c r="H343" s="1">
        <v>12000000</v>
      </c>
      <c r="I343" s="4">
        <v>1</v>
      </c>
      <c r="J343" s="8">
        <v>1.3888888888888889E-3</v>
      </c>
      <c r="K343" s="4" t="s">
        <v>18</v>
      </c>
      <c r="L343" s="4" t="s">
        <v>29</v>
      </c>
      <c r="M343" s="4" t="s">
        <v>33</v>
      </c>
      <c r="N343" s="4" t="s">
        <v>76</v>
      </c>
      <c r="O343" s="4" t="s">
        <v>71</v>
      </c>
    </row>
    <row r="344" spans="2:15" ht="21" customHeight="1" x14ac:dyDescent="0.3">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2:15" ht="21" customHeight="1" x14ac:dyDescent="0.3">
      <c r="B345" s="4" t="s">
        <v>14</v>
      </c>
      <c r="C345" s="5">
        <v>27</v>
      </c>
      <c r="D345" s="6" t="s">
        <v>22</v>
      </c>
      <c r="E345" s="4" t="s">
        <v>16</v>
      </c>
      <c r="F345" s="4" t="s">
        <v>23</v>
      </c>
      <c r="G345" s="7">
        <v>4</v>
      </c>
      <c r="H345" s="1">
        <v>11000000</v>
      </c>
      <c r="I345" s="4">
        <v>1</v>
      </c>
      <c r="J345" s="8">
        <v>1.3888888888888889E-3</v>
      </c>
      <c r="K345" s="4" t="s">
        <v>61</v>
      </c>
      <c r="L345" s="4" t="s">
        <v>47</v>
      </c>
      <c r="M345" s="4" t="s">
        <v>25</v>
      </c>
      <c r="N345" s="4" t="s">
        <v>77</v>
      </c>
      <c r="O345" s="4" t="s">
        <v>54</v>
      </c>
    </row>
    <row r="346" spans="2:15" ht="21" customHeight="1" x14ac:dyDescent="0.3">
      <c r="B346" s="11" t="s">
        <v>70</v>
      </c>
      <c r="C346" s="12">
        <v>6</v>
      </c>
      <c r="D346" s="13" t="s">
        <v>55</v>
      </c>
      <c r="E346" s="11" t="s">
        <v>16</v>
      </c>
      <c r="F346" s="11" t="s">
        <v>17</v>
      </c>
      <c r="G346" s="14">
        <v>0</v>
      </c>
      <c r="H346" s="15">
        <v>0</v>
      </c>
      <c r="I346" s="11">
        <v>4</v>
      </c>
      <c r="J346" s="16">
        <v>1.3888888888888889E-3</v>
      </c>
      <c r="K346" s="11"/>
      <c r="L346" s="11"/>
      <c r="M346" s="11" t="s">
        <v>51</v>
      </c>
      <c r="N346" s="11" t="s">
        <v>78</v>
      </c>
      <c r="O346" s="11" t="s">
        <v>53</v>
      </c>
    </row>
    <row r="347" spans="2:15" ht="21" customHeight="1" x14ac:dyDescent="0.3">
      <c r="B347" s="4" t="s">
        <v>70</v>
      </c>
      <c r="C347" s="5">
        <v>28</v>
      </c>
      <c r="D347" s="6" t="s">
        <v>59</v>
      </c>
      <c r="E347" s="4" t="s">
        <v>38</v>
      </c>
      <c r="F347" s="4" t="s">
        <v>17</v>
      </c>
      <c r="G347" s="7">
        <v>0</v>
      </c>
      <c r="H347" s="1">
        <v>0</v>
      </c>
      <c r="I347" s="4">
        <v>1</v>
      </c>
      <c r="J347" s="8">
        <v>1.3888888888888889E-3</v>
      </c>
      <c r="K347" s="4"/>
      <c r="L347" s="4"/>
      <c r="M347" s="4" t="s">
        <v>48</v>
      </c>
      <c r="N347" s="4" t="s">
        <v>78</v>
      </c>
      <c r="O347" s="4" t="s">
        <v>41</v>
      </c>
    </row>
    <row r="348" spans="2:15" ht="21" customHeight="1" x14ac:dyDescent="0.3">
      <c r="B348" s="11" t="s">
        <v>70</v>
      </c>
      <c r="C348" s="12">
        <v>5</v>
      </c>
      <c r="D348" s="13" t="s">
        <v>37</v>
      </c>
      <c r="E348" s="11" t="s">
        <v>32</v>
      </c>
      <c r="F348" s="11" t="s">
        <v>42</v>
      </c>
      <c r="G348" s="14">
        <v>0</v>
      </c>
      <c r="H348" s="15">
        <v>0</v>
      </c>
      <c r="I348" s="11">
        <v>3</v>
      </c>
      <c r="J348" s="16">
        <v>1.3888888888888889E-3</v>
      </c>
      <c r="K348" s="11"/>
      <c r="L348" s="11"/>
      <c r="M348" s="11" t="s">
        <v>30</v>
      </c>
      <c r="N348" s="11" t="s">
        <v>66</v>
      </c>
      <c r="O348" s="11" t="s">
        <v>36</v>
      </c>
    </row>
    <row r="349" spans="2:15" ht="21" customHeight="1" x14ac:dyDescent="0.3">
      <c r="B349" s="4" t="s">
        <v>70</v>
      </c>
      <c r="C349" s="5">
        <v>4</v>
      </c>
      <c r="D349" s="6" t="s">
        <v>69</v>
      </c>
      <c r="E349" s="4" t="s">
        <v>38</v>
      </c>
      <c r="F349" s="4" t="s">
        <v>68</v>
      </c>
      <c r="G349" s="7">
        <v>0</v>
      </c>
      <c r="H349" s="1">
        <v>0</v>
      </c>
      <c r="I349" s="4">
        <v>4</v>
      </c>
      <c r="J349" s="8">
        <v>1.3888888888888889E-3</v>
      </c>
      <c r="K349" s="4"/>
      <c r="L349" s="4"/>
      <c r="M349" s="4" t="s">
        <v>33</v>
      </c>
      <c r="N349" s="4" t="s">
        <v>77</v>
      </c>
      <c r="O349" s="4" t="s">
        <v>54</v>
      </c>
    </row>
    <row r="350" spans="2:15" ht="21" customHeight="1" x14ac:dyDescent="0.3">
      <c r="B350" s="11" t="s">
        <v>70</v>
      </c>
      <c r="C350" s="12">
        <v>28</v>
      </c>
      <c r="D350" s="13" t="s">
        <v>69</v>
      </c>
      <c r="E350" s="11" t="s">
        <v>38</v>
      </c>
      <c r="F350" s="11" t="s">
        <v>45</v>
      </c>
      <c r="G350" s="14">
        <v>0</v>
      </c>
      <c r="H350" s="15">
        <v>0</v>
      </c>
      <c r="I350" s="11">
        <v>2</v>
      </c>
      <c r="J350" s="16">
        <v>1.3888888888888889E-3</v>
      </c>
      <c r="K350" s="11"/>
      <c r="L350" s="11"/>
      <c r="M350" s="11" t="s">
        <v>33</v>
      </c>
      <c r="N350" s="11" t="s">
        <v>76</v>
      </c>
      <c r="O350" s="11" t="s">
        <v>31</v>
      </c>
    </row>
    <row r="351" spans="2:15" ht="21" customHeight="1" x14ac:dyDescent="0.3">
      <c r="B351" s="4" t="s">
        <v>70</v>
      </c>
      <c r="C351" s="5">
        <v>10</v>
      </c>
      <c r="D351" s="6" t="s">
        <v>69</v>
      </c>
      <c r="E351" s="4" t="s">
        <v>16</v>
      </c>
      <c r="F351" s="4" t="s">
        <v>23</v>
      </c>
      <c r="G351" s="7">
        <v>0</v>
      </c>
      <c r="H351" s="1">
        <v>0</v>
      </c>
      <c r="I351" s="4">
        <v>1</v>
      </c>
      <c r="J351" s="8">
        <v>1.3888888888888889E-3</v>
      </c>
      <c r="K351" s="4"/>
      <c r="L351" s="4"/>
      <c r="M351" s="4" t="s">
        <v>40</v>
      </c>
      <c r="N351" s="4" t="s">
        <v>76</v>
      </c>
      <c r="O351" s="4" t="s">
        <v>26</v>
      </c>
    </row>
    <row r="352" spans="2:15" ht="21" customHeight="1" x14ac:dyDescent="0.3">
      <c r="B352" s="11" t="s">
        <v>70</v>
      </c>
      <c r="C352" s="12">
        <v>30</v>
      </c>
      <c r="D352" s="13" t="s">
        <v>69</v>
      </c>
      <c r="E352" s="11" t="s">
        <v>38</v>
      </c>
      <c r="F352" s="11" t="s">
        <v>23</v>
      </c>
      <c r="G352" s="14">
        <v>0</v>
      </c>
      <c r="H352" s="15">
        <v>0</v>
      </c>
      <c r="I352" s="11">
        <v>2</v>
      </c>
      <c r="J352" s="16">
        <v>1.3888888888888889E-3</v>
      </c>
      <c r="K352" s="11"/>
      <c r="L352" s="11"/>
      <c r="M352" s="11" t="s">
        <v>20</v>
      </c>
      <c r="N352" s="11" t="s">
        <v>78</v>
      </c>
      <c r="O352" s="11" t="s">
        <v>62</v>
      </c>
    </row>
    <row r="353" spans="2:15" ht="21" customHeight="1" x14ac:dyDescent="0.3">
      <c r="B353" s="4" t="s">
        <v>70</v>
      </c>
      <c r="C353" s="5">
        <v>6</v>
      </c>
      <c r="D353" s="6" t="s">
        <v>55</v>
      </c>
      <c r="E353" s="4" t="s">
        <v>16</v>
      </c>
      <c r="F353" s="4" t="s">
        <v>17</v>
      </c>
      <c r="G353" s="7">
        <v>0</v>
      </c>
      <c r="H353" s="1">
        <v>0</v>
      </c>
      <c r="I353" s="4">
        <v>4</v>
      </c>
      <c r="J353" s="8">
        <v>1.3888888888888889E-3</v>
      </c>
      <c r="K353" s="4"/>
      <c r="L353" s="4"/>
      <c r="M353" s="4" t="s">
        <v>51</v>
      </c>
      <c r="N353" s="4" t="s">
        <v>78</v>
      </c>
      <c r="O353" s="4" t="s">
        <v>53</v>
      </c>
    </row>
    <row r="354" spans="2:15" ht="21" customHeight="1" x14ac:dyDescent="0.3">
      <c r="B354" s="11" t="s">
        <v>70</v>
      </c>
      <c r="C354" s="12">
        <v>28</v>
      </c>
      <c r="D354" s="13" t="s">
        <v>59</v>
      </c>
      <c r="E354" s="11" t="s">
        <v>38</v>
      </c>
      <c r="F354" s="11" t="s">
        <v>17</v>
      </c>
      <c r="G354" s="14">
        <v>0</v>
      </c>
      <c r="H354" s="15">
        <v>0</v>
      </c>
      <c r="I354" s="11">
        <v>1</v>
      </c>
      <c r="J354" s="16">
        <v>1.3888888888888889E-3</v>
      </c>
      <c r="K354" s="11"/>
      <c r="L354" s="11"/>
      <c r="M354" s="11" t="s">
        <v>48</v>
      </c>
      <c r="N354" s="11" t="s">
        <v>78</v>
      </c>
      <c r="O354" s="11" t="s">
        <v>41</v>
      </c>
    </row>
    <row r="355" spans="2:15" ht="21" customHeight="1" x14ac:dyDescent="0.3">
      <c r="B355" s="4" t="s">
        <v>14</v>
      </c>
      <c r="C355" s="5">
        <v>4</v>
      </c>
      <c r="D355" s="6" t="s">
        <v>15</v>
      </c>
      <c r="E355" s="4" t="s">
        <v>28</v>
      </c>
      <c r="F355" s="4" t="s">
        <v>42</v>
      </c>
      <c r="G355" s="7">
        <v>5</v>
      </c>
      <c r="H355" s="1">
        <v>20000000</v>
      </c>
      <c r="I355" s="4">
        <v>1</v>
      </c>
      <c r="J355" s="8">
        <v>1.3888888888888889E-3</v>
      </c>
      <c r="K355" s="4" t="s">
        <v>18</v>
      </c>
      <c r="L355" s="4" t="s">
        <v>35</v>
      </c>
      <c r="M355" s="4" t="s">
        <v>51</v>
      </c>
      <c r="N355" s="4" t="s">
        <v>77</v>
      </c>
      <c r="O355" s="4" t="s">
        <v>54</v>
      </c>
    </row>
    <row r="356" spans="2:15" ht="21" customHeight="1" x14ac:dyDescent="0.3">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2:15" ht="21" customHeight="1" x14ac:dyDescent="0.3">
      <c r="B357" s="4" t="s">
        <v>14</v>
      </c>
      <c r="C357" s="5">
        <v>12</v>
      </c>
      <c r="D357" s="6" t="s">
        <v>60</v>
      </c>
      <c r="E357" s="4" t="s">
        <v>32</v>
      </c>
      <c r="F357" s="4" t="s">
        <v>45</v>
      </c>
      <c r="G357" s="7">
        <v>2</v>
      </c>
      <c r="H357" s="1">
        <v>12000000</v>
      </c>
      <c r="I357" s="4">
        <v>5</v>
      </c>
      <c r="J357" s="8">
        <v>1.3888888888888889E-3</v>
      </c>
      <c r="K357" s="4" t="s">
        <v>18</v>
      </c>
      <c r="L357" s="4" t="s">
        <v>39</v>
      </c>
      <c r="M357" s="4" t="s">
        <v>30</v>
      </c>
      <c r="N357" s="4" t="s">
        <v>66</v>
      </c>
      <c r="O357" s="4" t="s">
        <v>67</v>
      </c>
    </row>
    <row r="358" spans="2:15" ht="21" customHeight="1" x14ac:dyDescent="0.3">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2:15" ht="21" customHeight="1" x14ac:dyDescent="0.3">
      <c r="B359" s="4" t="s">
        <v>14</v>
      </c>
      <c r="C359" s="5">
        <v>2</v>
      </c>
      <c r="D359" s="6" t="s">
        <v>37</v>
      </c>
      <c r="E359" s="4" t="s">
        <v>16</v>
      </c>
      <c r="F359" s="4" t="s">
        <v>23</v>
      </c>
      <c r="G359" s="7">
        <v>3</v>
      </c>
      <c r="H359" s="1">
        <v>15000000</v>
      </c>
      <c r="I359" s="4">
        <v>1</v>
      </c>
      <c r="J359" s="8">
        <v>1.3888888888888889E-3</v>
      </c>
      <c r="K359" s="4" t="s">
        <v>18</v>
      </c>
      <c r="L359" s="4" t="s">
        <v>39</v>
      </c>
      <c r="M359" s="4" t="s">
        <v>20</v>
      </c>
      <c r="N359" s="4" t="s">
        <v>78</v>
      </c>
      <c r="O359" s="4" t="s">
        <v>66</v>
      </c>
    </row>
    <row r="360" spans="2:15" ht="21" customHeight="1" x14ac:dyDescent="0.3">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2:15" ht="21" customHeight="1" x14ac:dyDescent="0.3">
      <c r="B361" s="4" t="s">
        <v>14</v>
      </c>
      <c r="C361" s="5">
        <v>17</v>
      </c>
      <c r="D361" s="6" t="s">
        <v>44</v>
      </c>
      <c r="E361" s="4" t="s">
        <v>32</v>
      </c>
      <c r="F361" s="4" t="s">
        <v>23</v>
      </c>
      <c r="G361" s="7">
        <v>4</v>
      </c>
      <c r="H361" s="1">
        <v>11000000</v>
      </c>
      <c r="I361" s="4">
        <v>2</v>
      </c>
      <c r="J361" s="8">
        <v>1.3888888888888889E-3</v>
      </c>
      <c r="K361" s="4" t="s">
        <v>61</v>
      </c>
      <c r="L361" s="4" t="s">
        <v>19</v>
      </c>
      <c r="M361" s="4" t="s">
        <v>51</v>
      </c>
      <c r="N361" s="4" t="s">
        <v>78</v>
      </c>
      <c r="O361" s="4" t="s">
        <v>21</v>
      </c>
    </row>
    <row r="362" spans="2:15" ht="21" customHeight="1" x14ac:dyDescent="0.3">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2:15" ht="21" customHeight="1" x14ac:dyDescent="0.3">
      <c r="B363" s="4" t="s">
        <v>14</v>
      </c>
      <c r="C363" s="5">
        <v>17</v>
      </c>
      <c r="D363" s="6" t="s">
        <v>69</v>
      </c>
      <c r="E363" s="4" t="s">
        <v>49</v>
      </c>
      <c r="F363" s="4" t="s">
        <v>17</v>
      </c>
      <c r="G363" s="7">
        <v>1</v>
      </c>
      <c r="H363" s="1">
        <v>7000000</v>
      </c>
      <c r="I363" s="4">
        <v>5</v>
      </c>
      <c r="J363" s="8">
        <v>1.3888888888888889E-3</v>
      </c>
      <c r="K363" s="4" t="s">
        <v>18</v>
      </c>
      <c r="L363" s="4" t="s">
        <v>64</v>
      </c>
      <c r="M363" s="4" t="s">
        <v>48</v>
      </c>
      <c r="N363" s="4" t="s">
        <v>66</v>
      </c>
      <c r="O363" s="4" t="s">
        <v>36</v>
      </c>
    </row>
    <row r="364" spans="2:15" ht="21" customHeight="1" x14ac:dyDescent="0.3">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2:15" ht="21" customHeight="1" x14ac:dyDescent="0.3">
      <c r="B365" s="4" t="s">
        <v>14</v>
      </c>
      <c r="C365" s="5">
        <v>6</v>
      </c>
      <c r="D365" s="6" t="s">
        <v>59</v>
      </c>
      <c r="E365" s="4" t="s">
        <v>28</v>
      </c>
      <c r="F365" s="4" t="s">
        <v>68</v>
      </c>
      <c r="G365" s="7">
        <v>2</v>
      </c>
      <c r="H365" s="1">
        <v>12000000</v>
      </c>
      <c r="I365" s="4">
        <v>1</v>
      </c>
      <c r="J365" s="8">
        <v>1.3888888888888889E-3</v>
      </c>
      <c r="K365" s="4" t="s">
        <v>18</v>
      </c>
      <c r="L365" s="4" t="s">
        <v>35</v>
      </c>
      <c r="M365" s="4" t="s">
        <v>33</v>
      </c>
      <c r="N365" s="4" t="s">
        <v>76</v>
      </c>
      <c r="O365" s="4" t="s">
        <v>52</v>
      </c>
    </row>
    <row r="366" spans="2:15" ht="21" customHeight="1" x14ac:dyDescent="0.3">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2:15" ht="21" customHeight="1" x14ac:dyDescent="0.3">
      <c r="B367" s="4" t="s">
        <v>70</v>
      </c>
      <c r="C367" s="5">
        <v>2</v>
      </c>
      <c r="D367" s="6" t="s">
        <v>59</v>
      </c>
      <c r="E367" s="4" t="s">
        <v>16</v>
      </c>
      <c r="F367" s="4" t="s">
        <v>42</v>
      </c>
      <c r="G367" s="7">
        <v>0</v>
      </c>
      <c r="H367" s="1">
        <v>0</v>
      </c>
      <c r="I367" s="4">
        <v>1</v>
      </c>
      <c r="J367" s="8">
        <v>1.3888888888888889E-3</v>
      </c>
      <c r="K367" s="4"/>
      <c r="L367" s="4"/>
      <c r="M367" s="4" t="s">
        <v>25</v>
      </c>
      <c r="N367" s="4" t="s">
        <v>77</v>
      </c>
      <c r="O367" s="4" t="s">
        <v>65</v>
      </c>
    </row>
    <row r="368" spans="2:15" ht="21" customHeight="1" x14ac:dyDescent="0.3">
      <c r="B368" s="11" t="s">
        <v>70</v>
      </c>
      <c r="C368" s="12">
        <v>30</v>
      </c>
      <c r="D368" s="13" t="s">
        <v>27</v>
      </c>
      <c r="E368" s="11" t="s">
        <v>16</v>
      </c>
      <c r="F368" s="11" t="s">
        <v>23</v>
      </c>
      <c r="G368" s="14">
        <v>0</v>
      </c>
      <c r="H368" s="15">
        <v>0</v>
      </c>
      <c r="I368" s="11">
        <v>2</v>
      </c>
      <c r="J368" s="16">
        <v>1.3888888888888889E-3</v>
      </c>
      <c r="K368" s="11"/>
      <c r="L368" s="11"/>
      <c r="M368" s="11" t="s">
        <v>43</v>
      </c>
      <c r="N368" s="11" t="s">
        <v>76</v>
      </c>
      <c r="O368" s="11" t="s">
        <v>31</v>
      </c>
    </row>
    <row r="369" spans="2:15" ht="21" customHeight="1" x14ac:dyDescent="0.3">
      <c r="B369" s="4" t="s">
        <v>70</v>
      </c>
      <c r="C369" s="5">
        <v>8</v>
      </c>
      <c r="D369" s="6" t="s">
        <v>37</v>
      </c>
      <c r="E369" s="4" t="s">
        <v>38</v>
      </c>
      <c r="F369" s="4" t="s">
        <v>23</v>
      </c>
      <c r="G369" s="7">
        <v>0</v>
      </c>
      <c r="H369" s="1">
        <v>0</v>
      </c>
      <c r="I369" s="4">
        <v>1</v>
      </c>
      <c r="J369" s="8">
        <v>1.3888888888888889E-3</v>
      </c>
      <c r="K369" s="4"/>
      <c r="L369" s="4"/>
      <c r="M369" s="4" t="s">
        <v>30</v>
      </c>
      <c r="N369" s="4" t="s">
        <v>78</v>
      </c>
      <c r="O369" s="4" t="s">
        <v>62</v>
      </c>
    </row>
    <row r="370" spans="2:15" ht="21" customHeight="1" x14ac:dyDescent="0.3">
      <c r="B370" s="11" t="s">
        <v>70</v>
      </c>
      <c r="C370" s="12">
        <v>20</v>
      </c>
      <c r="D370" s="13" t="s">
        <v>44</v>
      </c>
      <c r="E370" s="11" t="s">
        <v>32</v>
      </c>
      <c r="F370" s="11" t="s">
        <v>17</v>
      </c>
      <c r="G370" s="14">
        <v>0</v>
      </c>
      <c r="H370" s="15">
        <v>0</v>
      </c>
      <c r="I370" s="11">
        <v>2</v>
      </c>
      <c r="J370" s="16">
        <v>1.3888888888888889E-3</v>
      </c>
      <c r="K370" s="11"/>
      <c r="L370" s="11"/>
      <c r="M370" s="11" t="s">
        <v>33</v>
      </c>
      <c r="N370" s="11" t="s">
        <v>78</v>
      </c>
      <c r="O370" s="11" t="s">
        <v>62</v>
      </c>
    </row>
    <row r="371" spans="2:15" ht="21" customHeight="1" x14ac:dyDescent="0.3">
      <c r="B371" s="4" t="s">
        <v>70</v>
      </c>
      <c r="C371" s="5">
        <v>2</v>
      </c>
      <c r="D371" s="6" t="s">
        <v>59</v>
      </c>
      <c r="E371" s="4" t="s">
        <v>16</v>
      </c>
      <c r="F371" s="4" t="s">
        <v>42</v>
      </c>
      <c r="G371" s="7">
        <v>0</v>
      </c>
      <c r="H371" s="1">
        <v>0</v>
      </c>
      <c r="I371" s="4">
        <v>1</v>
      </c>
      <c r="J371" s="8">
        <v>1.3888888888888889E-3</v>
      </c>
      <c r="K371" s="4"/>
      <c r="L371" s="4"/>
      <c r="M371" s="4" t="s">
        <v>25</v>
      </c>
      <c r="N371" s="4" t="s">
        <v>77</v>
      </c>
      <c r="O371" s="4" t="s">
        <v>65</v>
      </c>
    </row>
    <row r="372" spans="2:15" ht="21" customHeight="1" x14ac:dyDescent="0.3">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2:15" ht="21" customHeight="1" x14ac:dyDescent="0.3">
      <c r="B373" s="4" t="s">
        <v>14</v>
      </c>
      <c r="C373" s="5">
        <v>1</v>
      </c>
      <c r="D373" s="6" t="s">
        <v>55</v>
      </c>
      <c r="E373" s="4" t="s">
        <v>32</v>
      </c>
      <c r="F373" s="4" t="s">
        <v>42</v>
      </c>
      <c r="G373" s="7">
        <v>3</v>
      </c>
      <c r="H373" s="1">
        <v>11000000</v>
      </c>
      <c r="I373" s="4">
        <v>2</v>
      </c>
      <c r="J373" s="8">
        <v>1.3888888888888889E-3</v>
      </c>
      <c r="K373" s="4" t="s">
        <v>18</v>
      </c>
      <c r="L373" s="4" t="s">
        <v>64</v>
      </c>
      <c r="M373" s="4" t="s">
        <v>20</v>
      </c>
      <c r="N373" s="4" t="s">
        <v>78</v>
      </c>
      <c r="O373" s="4" t="s">
        <v>63</v>
      </c>
    </row>
    <row r="374" spans="2:15" ht="21" customHeight="1" x14ac:dyDescent="0.3">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2:15" ht="21" customHeight="1" x14ac:dyDescent="0.3">
      <c r="B375" s="4" t="s">
        <v>14</v>
      </c>
      <c r="C375" s="5">
        <v>3</v>
      </c>
      <c r="D375" s="6" t="s">
        <v>59</v>
      </c>
      <c r="E375" s="4" t="s">
        <v>49</v>
      </c>
      <c r="F375" s="4" t="s">
        <v>42</v>
      </c>
      <c r="G375" s="7">
        <v>2</v>
      </c>
      <c r="H375" s="1">
        <v>38000000</v>
      </c>
      <c r="I375" s="4">
        <v>1</v>
      </c>
      <c r="J375" s="8">
        <v>1.3888888888888889E-3</v>
      </c>
      <c r="K375" s="4" t="s">
        <v>46</v>
      </c>
      <c r="L375" s="4" t="s">
        <v>19</v>
      </c>
      <c r="M375" s="4" t="s">
        <v>30</v>
      </c>
      <c r="N375" s="4" t="s">
        <v>77</v>
      </c>
      <c r="O375" s="4" t="s">
        <v>65</v>
      </c>
    </row>
    <row r="376" spans="2:15" ht="21" customHeight="1" x14ac:dyDescent="0.3">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2:15" ht="21" customHeight="1" x14ac:dyDescent="0.3">
      <c r="B377" s="4" t="s">
        <v>14</v>
      </c>
      <c r="C377" s="5">
        <v>11</v>
      </c>
      <c r="D377" s="6" t="s">
        <v>22</v>
      </c>
      <c r="E377" s="4" t="s">
        <v>16</v>
      </c>
      <c r="F377" s="4" t="s">
        <v>42</v>
      </c>
      <c r="G377" s="7">
        <v>3</v>
      </c>
      <c r="H377" s="1">
        <v>15000000</v>
      </c>
      <c r="I377" s="4">
        <v>4</v>
      </c>
      <c r="J377" s="8">
        <v>1.3888888888888889E-3</v>
      </c>
      <c r="K377" s="4" t="s">
        <v>18</v>
      </c>
      <c r="L377" s="4" t="s">
        <v>29</v>
      </c>
      <c r="M377" s="4" t="s">
        <v>51</v>
      </c>
      <c r="N377" s="4" t="s">
        <v>66</v>
      </c>
      <c r="O377" s="4" t="s">
        <v>67</v>
      </c>
    </row>
    <row r="378" spans="2:15" ht="21" customHeight="1" x14ac:dyDescent="0.3">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2:15" ht="21" customHeight="1" x14ac:dyDescent="0.3">
      <c r="B379" s="4" t="s">
        <v>14</v>
      </c>
      <c r="C379" s="5">
        <v>30</v>
      </c>
      <c r="D379" s="6" t="s">
        <v>27</v>
      </c>
      <c r="E379" s="4" t="s">
        <v>32</v>
      </c>
      <c r="F379" s="4" t="s">
        <v>42</v>
      </c>
      <c r="G379" s="7">
        <v>2</v>
      </c>
      <c r="H379" s="1">
        <v>38000000</v>
      </c>
      <c r="I379" s="4">
        <v>1</v>
      </c>
      <c r="J379" s="8">
        <v>1.3888888888888889E-3</v>
      </c>
      <c r="K379" s="4" t="s">
        <v>46</v>
      </c>
      <c r="L379" s="4" t="s">
        <v>39</v>
      </c>
      <c r="M379" s="4" t="s">
        <v>30</v>
      </c>
      <c r="N379" s="4" t="s">
        <v>77</v>
      </c>
      <c r="O379" s="4" t="s">
        <v>54</v>
      </c>
    </row>
    <row r="380" spans="2:15" ht="21" customHeight="1" x14ac:dyDescent="0.3">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2:15" ht="21" customHeight="1" x14ac:dyDescent="0.3">
      <c r="B381" s="4" t="s">
        <v>14</v>
      </c>
      <c r="C381" s="5">
        <v>12</v>
      </c>
      <c r="D381" s="6" t="s">
        <v>27</v>
      </c>
      <c r="E381" s="4" t="s">
        <v>32</v>
      </c>
      <c r="F381" s="4" t="s">
        <v>42</v>
      </c>
      <c r="G381" s="7">
        <v>5</v>
      </c>
      <c r="H381" s="1">
        <v>25000000</v>
      </c>
      <c r="I381" s="4">
        <v>5</v>
      </c>
      <c r="J381" s="8">
        <v>1.3888888888888889E-3</v>
      </c>
      <c r="K381" s="4" t="s">
        <v>18</v>
      </c>
      <c r="L381" s="4" t="s">
        <v>56</v>
      </c>
      <c r="M381" s="4" t="s">
        <v>30</v>
      </c>
      <c r="N381" s="4" t="s">
        <v>78</v>
      </c>
      <c r="O381" s="4" t="s">
        <v>63</v>
      </c>
    </row>
    <row r="382" spans="2:15" ht="21" customHeight="1" x14ac:dyDescent="0.3">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2:15" ht="21" customHeight="1" x14ac:dyDescent="0.3">
      <c r="B383" s="4" t="s">
        <v>14</v>
      </c>
      <c r="C383" s="5">
        <v>29</v>
      </c>
      <c r="D383" s="6" t="s">
        <v>27</v>
      </c>
      <c r="E383" s="4" t="s">
        <v>32</v>
      </c>
      <c r="F383" s="4" t="s">
        <v>23</v>
      </c>
      <c r="G383" s="7">
        <v>4</v>
      </c>
      <c r="H383" s="1">
        <v>15000000</v>
      </c>
      <c r="I383" s="4">
        <v>3</v>
      </c>
      <c r="J383" s="8">
        <v>1.3888888888888889E-3</v>
      </c>
      <c r="K383" s="4" t="s">
        <v>18</v>
      </c>
      <c r="L383" s="4" t="s">
        <v>24</v>
      </c>
      <c r="M383" s="4" t="s">
        <v>51</v>
      </c>
      <c r="N383" s="4" t="s">
        <v>78</v>
      </c>
      <c r="O383" s="4" t="s">
        <v>53</v>
      </c>
    </row>
    <row r="384" spans="2:15" ht="21" customHeight="1" x14ac:dyDescent="0.3">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2:15" ht="21" customHeight="1" x14ac:dyDescent="0.3">
      <c r="B385" s="4" t="s">
        <v>14</v>
      </c>
      <c r="C385" s="5">
        <v>27</v>
      </c>
      <c r="D385" s="6" t="s">
        <v>37</v>
      </c>
      <c r="E385" s="4" t="s">
        <v>38</v>
      </c>
      <c r="F385" s="4" t="s">
        <v>23</v>
      </c>
      <c r="G385" s="7">
        <v>1</v>
      </c>
      <c r="H385" s="1">
        <v>7000000</v>
      </c>
      <c r="I385" s="4">
        <v>1</v>
      </c>
      <c r="J385" s="8">
        <v>1.3888888888888889E-3</v>
      </c>
      <c r="K385" s="4" t="s">
        <v>18</v>
      </c>
      <c r="L385" s="4" t="s">
        <v>19</v>
      </c>
      <c r="M385" s="4" t="s">
        <v>25</v>
      </c>
      <c r="N385" s="4" t="s">
        <v>77</v>
      </c>
      <c r="O385" s="4" t="s">
        <v>54</v>
      </c>
    </row>
    <row r="386" spans="2:15" ht="21" customHeight="1" x14ac:dyDescent="0.3">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2:15" ht="21" customHeight="1" x14ac:dyDescent="0.3">
      <c r="B387" s="4" t="s">
        <v>14</v>
      </c>
      <c r="C387" s="5">
        <v>1</v>
      </c>
      <c r="D387" s="6" t="s">
        <v>44</v>
      </c>
      <c r="E387" s="4" t="s">
        <v>28</v>
      </c>
      <c r="F387" s="4" t="s">
        <v>45</v>
      </c>
      <c r="G387" s="7">
        <v>4</v>
      </c>
      <c r="H387" s="1">
        <v>20000000</v>
      </c>
      <c r="I387" s="4">
        <v>1</v>
      </c>
      <c r="J387" s="8">
        <v>1.3888888888888889E-3</v>
      </c>
      <c r="K387" s="4" t="s">
        <v>18</v>
      </c>
      <c r="L387" s="4" t="s">
        <v>47</v>
      </c>
      <c r="M387" s="4" t="s">
        <v>51</v>
      </c>
      <c r="N387" s="4" t="s">
        <v>78</v>
      </c>
      <c r="O387" s="4" t="s">
        <v>41</v>
      </c>
    </row>
    <row r="388" spans="2:15" ht="21" customHeight="1" x14ac:dyDescent="0.3">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2:15" ht="21" customHeight="1" x14ac:dyDescent="0.3">
      <c r="B389" s="4" t="s">
        <v>14</v>
      </c>
      <c r="C389" s="5">
        <v>30</v>
      </c>
      <c r="D389" s="6" t="s">
        <v>69</v>
      </c>
      <c r="E389" s="4" t="s">
        <v>28</v>
      </c>
      <c r="F389" s="4" t="s">
        <v>23</v>
      </c>
      <c r="G389" s="7">
        <v>2</v>
      </c>
      <c r="H389" s="1">
        <v>12000000</v>
      </c>
      <c r="I389" s="4">
        <v>1</v>
      </c>
      <c r="J389" s="8">
        <v>1.3888888888888889E-3</v>
      </c>
      <c r="K389" s="4" t="s">
        <v>18</v>
      </c>
      <c r="L389" s="4" t="s">
        <v>19</v>
      </c>
      <c r="M389" s="4" t="s">
        <v>51</v>
      </c>
      <c r="N389" s="4" t="s">
        <v>78</v>
      </c>
      <c r="O389" s="4" t="s">
        <v>63</v>
      </c>
    </row>
    <row r="390" spans="2:15" ht="21" customHeight="1" x14ac:dyDescent="0.3">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2:15" ht="21" customHeight="1" x14ac:dyDescent="0.3">
      <c r="B391" s="4" t="s">
        <v>14</v>
      </c>
      <c r="C391" s="5">
        <v>1</v>
      </c>
      <c r="D391" s="6" t="s">
        <v>55</v>
      </c>
      <c r="E391" s="4" t="s">
        <v>32</v>
      </c>
      <c r="F391" s="4" t="s">
        <v>42</v>
      </c>
      <c r="G391" s="7">
        <v>3</v>
      </c>
      <c r="H391" s="1">
        <v>11000000</v>
      </c>
      <c r="I391" s="4">
        <v>2</v>
      </c>
      <c r="J391" s="8">
        <v>1.3888888888888889E-3</v>
      </c>
      <c r="K391" s="4" t="s">
        <v>18</v>
      </c>
      <c r="L391" s="4" t="s">
        <v>64</v>
      </c>
      <c r="M391" s="4" t="s">
        <v>20</v>
      </c>
      <c r="N391" s="4" t="s">
        <v>78</v>
      </c>
      <c r="O391" s="4" t="s">
        <v>63</v>
      </c>
    </row>
    <row r="392" spans="2:15" ht="21" customHeight="1" x14ac:dyDescent="0.3">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2:15" ht="21" customHeight="1" x14ac:dyDescent="0.3">
      <c r="B393" s="4" t="s">
        <v>14</v>
      </c>
      <c r="C393" s="5">
        <v>3</v>
      </c>
      <c r="D393" s="6" t="s">
        <v>59</v>
      </c>
      <c r="E393" s="4" t="s">
        <v>49</v>
      </c>
      <c r="F393" s="4" t="s">
        <v>42</v>
      </c>
      <c r="G393" s="7">
        <v>2</v>
      </c>
      <c r="H393" s="1">
        <v>38000000</v>
      </c>
      <c r="I393" s="4">
        <v>1</v>
      </c>
      <c r="J393" s="8">
        <v>1.3888888888888889E-3</v>
      </c>
      <c r="K393" s="4" t="s">
        <v>46</v>
      </c>
      <c r="L393" s="4" t="s">
        <v>19</v>
      </c>
      <c r="M393" s="4" t="s">
        <v>30</v>
      </c>
      <c r="N393" s="4" t="s">
        <v>77</v>
      </c>
      <c r="O393" s="4" t="s">
        <v>65</v>
      </c>
    </row>
    <row r="394" spans="2:15" ht="21" customHeight="1" x14ac:dyDescent="0.3">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2:15" ht="21" customHeight="1" x14ac:dyDescent="0.3">
      <c r="B395" s="4" t="s">
        <v>14</v>
      </c>
      <c r="C395" s="5">
        <v>11</v>
      </c>
      <c r="D395" s="6" t="s">
        <v>22</v>
      </c>
      <c r="E395" s="4" t="s">
        <v>16</v>
      </c>
      <c r="F395" s="4" t="s">
        <v>42</v>
      </c>
      <c r="G395" s="7">
        <v>3</v>
      </c>
      <c r="H395" s="1">
        <v>15000000</v>
      </c>
      <c r="I395" s="4">
        <v>4</v>
      </c>
      <c r="J395" s="8">
        <v>1.3888888888888889E-3</v>
      </c>
      <c r="K395" s="4" t="s">
        <v>18</v>
      </c>
      <c r="L395" s="4" t="s">
        <v>29</v>
      </c>
      <c r="M395" s="4" t="s">
        <v>51</v>
      </c>
      <c r="N395" s="4" t="s">
        <v>66</v>
      </c>
      <c r="O395" s="4" t="s">
        <v>67</v>
      </c>
    </row>
    <row r="396" spans="2:15" ht="21" customHeight="1" x14ac:dyDescent="0.3">
      <c r="B396" s="11" t="s">
        <v>70</v>
      </c>
      <c r="C396" s="12">
        <v>5</v>
      </c>
      <c r="D396" s="13" t="s">
        <v>15</v>
      </c>
      <c r="E396" s="11" t="s">
        <v>32</v>
      </c>
      <c r="F396" s="11" t="s">
        <v>17</v>
      </c>
      <c r="G396" s="14">
        <v>0</v>
      </c>
      <c r="H396" s="15">
        <v>0</v>
      </c>
      <c r="I396" s="11">
        <v>2</v>
      </c>
      <c r="J396" s="16">
        <v>1.3888888888888889E-3</v>
      </c>
      <c r="K396" s="11"/>
      <c r="L396" s="11"/>
      <c r="M396" s="11" t="s">
        <v>48</v>
      </c>
      <c r="N396" s="11" t="s">
        <v>76</v>
      </c>
      <c r="O396" s="11" t="s">
        <v>52</v>
      </c>
    </row>
    <row r="397" spans="2:15" ht="21" customHeight="1" x14ac:dyDescent="0.3">
      <c r="B397" s="4" t="s">
        <v>70</v>
      </c>
      <c r="C397" s="5">
        <v>22</v>
      </c>
      <c r="D397" s="6" t="s">
        <v>37</v>
      </c>
      <c r="E397" s="4" t="s">
        <v>32</v>
      </c>
      <c r="F397" s="4" t="s">
        <v>17</v>
      </c>
      <c r="G397" s="7">
        <v>0</v>
      </c>
      <c r="H397" s="1">
        <v>0</v>
      </c>
      <c r="I397" s="4">
        <v>1</v>
      </c>
      <c r="J397" s="8">
        <v>1.3888888888888889E-3</v>
      </c>
      <c r="K397" s="4"/>
      <c r="L397" s="4"/>
      <c r="M397" s="4" t="s">
        <v>43</v>
      </c>
      <c r="N397" s="4" t="s">
        <v>76</v>
      </c>
      <c r="O397" s="4" t="s">
        <v>31</v>
      </c>
    </row>
    <row r="398" spans="2:15" ht="21" customHeight="1" x14ac:dyDescent="0.3">
      <c r="B398" s="11" t="s">
        <v>70</v>
      </c>
      <c r="C398" s="12">
        <v>26</v>
      </c>
      <c r="D398" s="13" t="s">
        <v>37</v>
      </c>
      <c r="E398" s="11" t="s">
        <v>28</v>
      </c>
      <c r="F398" s="11" t="s">
        <v>42</v>
      </c>
      <c r="G398" s="14">
        <v>0</v>
      </c>
      <c r="H398" s="15">
        <v>0</v>
      </c>
      <c r="I398" s="11">
        <v>1</v>
      </c>
      <c r="J398" s="16">
        <v>1.3888888888888889E-3</v>
      </c>
      <c r="K398" s="11"/>
      <c r="L398" s="11"/>
      <c r="M398" s="11" t="s">
        <v>40</v>
      </c>
      <c r="N398" s="11" t="s">
        <v>78</v>
      </c>
      <c r="O398" s="11" t="s">
        <v>41</v>
      </c>
    </row>
    <row r="399" spans="2:15" ht="21" customHeight="1" x14ac:dyDescent="0.3">
      <c r="B399" s="4" t="s">
        <v>70</v>
      </c>
      <c r="C399" s="5">
        <v>8</v>
      </c>
      <c r="D399" s="6" t="s">
        <v>37</v>
      </c>
      <c r="E399" s="4" t="s">
        <v>32</v>
      </c>
      <c r="F399" s="4" t="s">
        <v>23</v>
      </c>
      <c r="G399" s="7">
        <v>0</v>
      </c>
      <c r="H399" s="1">
        <v>0</v>
      </c>
      <c r="I399" s="4">
        <v>5</v>
      </c>
      <c r="J399" s="8">
        <v>1.3888888888888889E-3</v>
      </c>
      <c r="K399" s="4"/>
      <c r="L399" s="4"/>
      <c r="M399" s="4" t="s">
        <v>48</v>
      </c>
      <c r="N399" s="4" t="s">
        <v>78</v>
      </c>
      <c r="O399" s="4" t="s">
        <v>63</v>
      </c>
    </row>
    <row r="400" spans="2:15" ht="21" customHeight="1" x14ac:dyDescent="0.3">
      <c r="B400" s="11" t="s">
        <v>70</v>
      </c>
      <c r="C400" s="12">
        <v>17</v>
      </c>
      <c r="D400" s="13" t="s">
        <v>44</v>
      </c>
      <c r="E400" s="11" t="s">
        <v>16</v>
      </c>
      <c r="F400" s="11" t="s">
        <v>42</v>
      </c>
      <c r="G400" s="14">
        <v>0</v>
      </c>
      <c r="H400" s="15">
        <v>0</v>
      </c>
      <c r="I400" s="11">
        <v>4</v>
      </c>
      <c r="J400" s="16">
        <v>1.3888888888888889E-3</v>
      </c>
      <c r="K400" s="11"/>
      <c r="L400" s="11"/>
      <c r="M400" s="11" t="s">
        <v>48</v>
      </c>
      <c r="N400" s="11" t="s">
        <v>66</v>
      </c>
      <c r="O400" s="11" t="s">
        <v>67</v>
      </c>
    </row>
    <row r="401" spans="2:15" ht="21" customHeight="1" x14ac:dyDescent="0.3">
      <c r="B401" s="4" t="s">
        <v>70</v>
      </c>
      <c r="C401" s="5">
        <v>11</v>
      </c>
      <c r="D401" s="6" t="s">
        <v>69</v>
      </c>
      <c r="E401" s="4" t="s">
        <v>28</v>
      </c>
      <c r="F401" s="4" t="s">
        <v>23</v>
      </c>
      <c r="G401" s="7">
        <v>0</v>
      </c>
      <c r="H401" s="1">
        <v>0</v>
      </c>
      <c r="I401" s="4">
        <v>2</v>
      </c>
      <c r="J401" s="8">
        <v>1.3888888888888889E-3</v>
      </c>
      <c r="K401" s="4"/>
      <c r="L401" s="4"/>
      <c r="M401" s="4" t="s">
        <v>51</v>
      </c>
      <c r="N401" s="4" t="s">
        <v>76</v>
      </c>
      <c r="O401" s="4" t="s">
        <v>52</v>
      </c>
    </row>
    <row r="402" spans="2:15" ht="21" customHeight="1" x14ac:dyDescent="0.3">
      <c r="B402" s="11" t="s">
        <v>70</v>
      </c>
      <c r="C402" s="12">
        <v>22</v>
      </c>
      <c r="D402" s="13" t="s">
        <v>69</v>
      </c>
      <c r="E402" s="11" t="s">
        <v>16</v>
      </c>
      <c r="F402" s="11" t="s">
        <v>45</v>
      </c>
      <c r="G402" s="14">
        <v>0</v>
      </c>
      <c r="H402" s="15">
        <v>0</v>
      </c>
      <c r="I402" s="11">
        <v>2</v>
      </c>
      <c r="J402" s="16">
        <v>1.3888888888888889E-3</v>
      </c>
      <c r="K402" s="11"/>
      <c r="L402" s="11"/>
      <c r="M402" s="11" t="s">
        <v>33</v>
      </c>
      <c r="N402" s="11" t="s">
        <v>76</v>
      </c>
      <c r="O402" s="11" t="s">
        <v>75</v>
      </c>
    </row>
    <row r="403" spans="2:15" ht="21" customHeight="1" x14ac:dyDescent="0.3">
      <c r="B403" s="4" t="s">
        <v>70</v>
      </c>
      <c r="C403" s="5">
        <v>1</v>
      </c>
      <c r="D403" s="6" t="s">
        <v>69</v>
      </c>
      <c r="E403" s="4" t="s">
        <v>28</v>
      </c>
      <c r="F403" s="4" t="s">
        <v>23</v>
      </c>
      <c r="G403" s="7">
        <v>0</v>
      </c>
      <c r="H403" s="1">
        <v>0</v>
      </c>
      <c r="I403" s="4">
        <v>3</v>
      </c>
      <c r="J403" s="8">
        <v>1.3888888888888889E-3</v>
      </c>
      <c r="K403" s="4"/>
      <c r="L403" s="4"/>
      <c r="M403" s="4" t="s">
        <v>20</v>
      </c>
      <c r="N403" s="4" t="s">
        <v>78</v>
      </c>
      <c r="O403" s="4" t="s">
        <v>53</v>
      </c>
    </row>
    <row r="404" spans="2:15" ht="21" customHeight="1" x14ac:dyDescent="0.3">
      <c r="B404" s="11" t="s">
        <v>70</v>
      </c>
      <c r="C404" s="12">
        <v>5</v>
      </c>
      <c r="D404" s="13" t="s">
        <v>15</v>
      </c>
      <c r="E404" s="11" t="s">
        <v>32</v>
      </c>
      <c r="F404" s="11" t="s">
        <v>17</v>
      </c>
      <c r="G404" s="14">
        <v>0</v>
      </c>
      <c r="H404" s="15">
        <v>0</v>
      </c>
      <c r="I404" s="11">
        <v>2</v>
      </c>
      <c r="J404" s="16">
        <v>1.3888888888888889E-3</v>
      </c>
      <c r="K404" s="11"/>
      <c r="L404" s="11"/>
      <c r="M404" s="11" t="s">
        <v>48</v>
      </c>
      <c r="N404" s="11" t="s">
        <v>76</v>
      </c>
      <c r="O404" s="11" t="s">
        <v>52</v>
      </c>
    </row>
    <row r="405" spans="2:15" ht="21" customHeight="1" x14ac:dyDescent="0.3">
      <c r="B405" s="4" t="s">
        <v>14</v>
      </c>
      <c r="C405" s="5">
        <v>11</v>
      </c>
      <c r="D405" s="6" t="s">
        <v>57</v>
      </c>
      <c r="E405" s="4" t="s">
        <v>16</v>
      </c>
      <c r="F405" s="4" t="s">
        <v>17</v>
      </c>
      <c r="G405" s="7">
        <v>2</v>
      </c>
      <c r="H405" s="1">
        <v>12000000</v>
      </c>
      <c r="I405" s="4">
        <v>3</v>
      </c>
      <c r="J405" s="8">
        <v>1.5046296296296294E-3</v>
      </c>
      <c r="K405" s="4" t="s">
        <v>18</v>
      </c>
      <c r="L405" s="4" t="s">
        <v>56</v>
      </c>
      <c r="M405" s="4" t="s">
        <v>48</v>
      </c>
      <c r="N405" s="4" t="s">
        <v>78</v>
      </c>
      <c r="O405" s="4" t="s">
        <v>63</v>
      </c>
    </row>
    <row r="406" spans="2:15" ht="21" customHeight="1" x14ac:dyDescent="0.3">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2:15" ht="21" customHeight="1" x14ac:dyDescent="0.3">
      <c r="B407" s="4" t="s">
        <v>14</v>
      </c>
      <c r="C407" s="5">
        <v>12</v>
      </c>
      <c r="D407" s="6" t="s">
        <v>22</v>
      </c>
      <c r="E407" s="4" t="s">
        <v>28</v>
      </c>
      <c r="F407" s="4" t="s">
        <v>23</v>
      </c>
      <c r="G407" s="7">
        <v>2</v>
      </c>
      <c r="H407" s="1">
        <v>38000000</v>
      </c>
      <c r="I407" s="4">
        <v>4</v>
      </c>
      <c r="J407" s="8">
        <v>1.5046296296296294E-3</v>
      </c>
      <c r="K407" s="4" t="s">
        <v>46</v>
      </c>
      <c r="L407" s="4" t="s">
        <v>35</v>
      </c>
      <c r="M407" s="4" t="s">
        <v>33</v>
      </c>
      <c r="N407" s="4" t="s">
        <v>76</v>
      </c>
      <c r="O407" s="4" t="s">
        <v>52</v>
      </c>
    </row>
    <row r="408" spans="2:15" ht="21" customHeight="1" x14ac:dyDescent="0.3">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2:15" ht="21" customHeight="1" x14ac:dyDescent="0.3">
      <c r="B409" s="4" t="s">
        <v>14</v>
      </c>
      <c r="C409" s="5">
        <v>14</v>
      </c>
      <c r="D409" s="6" t="s">
        <v>27</v>
      </c>
      <c r="E409" s="4" t="s">
        <v>73</v>
      </c>
      <c r="F409" s="4" t="s">
        <v>42</v>
      </c>
      <c r="G409" s="7">
        <v>1</v>
      </c>
      <c r="H409" s="1">
        <v>7000000</v>
      </c>
      <c r="I409" s="4">
        <v>1</v>
      </c>
      <c r="J409" s="8">
        <v>1.5046296296296294E-3</v>
      </c>
      <c r="K409" s="4" t="s">
        <v>18</v>
      </c>
      <c r="L409" s="4" t="s">
        <v>47</v>
      </c>
      <c r="M409" s="4" t="s">
        <v>25</v>
      </c>
      <c r="N409" s="4" t="s">
        <v>76</v>
      </c>
      <c r="O409" s="4" t="s">
        <v>31</v>
      </c>
    </row>
    <row r="410" spans="2:15" ht="21" customHeight="1" x14ac:dyDescent="0.3">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2:15" ht="21" customHeight="1" x14ac:dyDescent="0.3">
      <c r="B411" s="4" t="s">
        <v>14</v>
      </c>
      <c r="C411" s="5">
        <v>5</v>
      </c>
      <c r="D411" s="6" t="s">
        <v>37</v>
      </c>
      <c r="E411" s="4" t="s">
        <v>28</v>
      </c>
      <c r="F411" s="4" t="s">
        <v>42</v>
      </c>
      <c r="G411" s="7">
        <v>1</v>
      </c>
      <c r="H411" s="1">
        <v>19000000</v>
      </c>
      <c r="I411" s="4">
        <v>1</v>
      </c>
      <c r="J411" s="8">
        <v>1.5046296296296294E-3</v>
      </c>
      <c r="K411" s="4" t="s">
        <v>46</v>
      </c>
      <c r="L411" s="4" t="s">
        <v>39</v>
      </c>
      <c r="M411" s="4" t="s">
        <v>43</v>
      </c>
      <c r="N411" s="4" t="s">
        <v>78</v>
      </c>
      <c r="O411" s="4" t="s">
        <v>63</v>
      </c>
    </row>
    <row r="412" spans="2:15" ht="21" customHeight="1" x14ac:dyDescent="0.3">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2:15" ht="21" customHeight="1" x14ac:dyDescent="0.3">
      <c r="B413" s="4" t="s">
        <v>14</v>
      </c>
      <c r="C413" s="5">
        <v>2</v>
      </c>
      <c r="D413" s="6" t="s">
        <v>44</v>
      </c>
      <c r="E413" s="4" t="s">
        <v>16</v>
      </c>
      <c r="F413" s="4" t="s">
        <v>42</v>
      </c>
      <c r="G413" s="7">
        <v>4</v>
      </c>
      <c r="H413" s="1">
        <v>20000000</v>
      </c>
      <c r="I413" s="4">
        <v>4</v>
      </c>
      <c r="J413" s="8">
        <v>1.5046296296296294E-3</v>
      </c>
      <c r="K413" s="4" t="s">
        <v>61</v>
      </c>
      <c r="L413" s="4" t="s">
        <v>47</v>
      </c>
      <c r="M413" s="4" t="s">
        <v>40</v>
      </c>
      <c r="N413" s="4" t="s">
        <v>76</v>
      </c>
      <c r="O413" s="4" t="s">
        <v>52</v>
      </c>
    </row>
    <row r="414" spans="2:15" ht="21" customHeight="1" x14ac:dyDescent="0.3">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2:15" ht="21" customHeight="1" x14ac:dyDescent="0.3">
      <c r="B415" s="4" t="s">
        <v>14</v>
      </c>
      <c r="C415" s="5">
        <v>17</v>
      </c>
      <c r="D415" s="6" t="s">
        <v>44</v>
      </c>
      <c r="E415" s="4" t="s">
        <v>32</v>
      </c>
      <c r="F415" s="4" t="s">
        <v>17</v>
      </c>
      <c r="G415" s="7">
        <v>5</v>
      </c>
      <c r="H415" s="1">
        <v>21000000</v>
      </c>
      <c r="I415" s="4">
        <v>1</v>
      </c>
      <c r="J415" s="8">
        <v>1.5046296296296294E-3</v>
      </c>
      <c r="K415" s="4" t="s">
        <v>18</v>
      </c>
      <c r="L415" s="4" t="s">
        <v>64</v>
      </c>
      <c r="M415" s="4" t="s">
        <v>51</v>
      </c>
      <c r="N415" s="4" t="s">
        <v>66</v>
      </c>
      <c r="O415" s="4" t="s">
        <v>36</v>
      </c>
    </row>
    <row r="416" spans="2:15" ht="21" customHeight="1" x14ac:dyDescent="0.3">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2:15" ht="21" customHeight="1" x14ac:dyDescent="0.3">
      <c r="B417" s="4" t="s">
        <v>14</v>
      </c>
      <c r="C417" s="5">
        <v>28</v>
      </c>
      <c r="D417" s="6" t="s">
        <v>72</v>
      </c>
      <c r="E417" s="4" t="s">
        <v>49</v>
      </c>
      <c r="F417" s="4" t="s">
        <v>42</v>
      </c>
      <c r="G417" s="7">
        <v>2</v>
      </c>
      <c r="H417" s="1">
        <v>12000000</v>
      </c>
      <c r="I417" s="4">
        <v>1</v>
      </c>
      <c r="J417" s="8">
        <v>1.5046296296296294E-3</v>
      </c>
      <c r="K417" s="4" t="s">
        <v>18</v>
      </c>
      <c r="L417" s="4" t="s">
        <v>19</v>
      </c>
      <c r="M417" s="4" t="s">
        <v>48</v>
      </c>
      <c r="N417" s="4" t="s">
        <v>77</v>
      </c>
      <c r="O417" s="4" t="s">
        <v>54</v>
      </c>
    </row>
    <row r="418" spans="2:15" ht="21" customHeight="1" x14ac:dyDescent="0.3">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2:15" ht="21" customHeight="1" x14ac:dyDescent="0.3">
      <c r="B419" s="4" t="s">
        <v>70</v>
      </c>
      <c r="C419" s="5">
        <v>30</v>
      </c>
      <c r="D419" s="6" t="s">
        <v>44</v>
      </c>
      <c r="E419" s="4" t="s">
        <v>16</v>
      </c>
      <c r="F419" s="4" t="s">
        <v>45</v>
      </c>
      <c r="G419" s="7">
        <v>0</v>
      </c>
      <c r="H419" s="1">
        <v>0</v>
      </c>
      <c r="I419" s="4">
        <v>2</v>
      </c>
      <c r="J419" s="8">
        <v>1.5046296296296294E-3</v>
      </c>
      <c r="K419" s="4"/>
      <c r="L419" s="4"/>
      <c r="M419" s="4" t="s">
        <v>33</v>
      </c>
      <c r="N419" s="4" t="s">
        <v>66</v>
      </c>
      <c r="O419" s="4" t="s">
        <v>36</v>
      </c>
    </row>
    <row r="420" spans="2:15" ht="21" customHeight="1" x14ac:dyDescent="0.3">
      <c r="B420" s="11" t="s">
        <v>70</v>
      </c>
      <c r="C420" s="12">
        <v>11</v>
      </c>
      <c r="D420" s="13" t="s">
        <v>44</v>
      </c>
      <c r="E420" s="11" t="s">
        <v>38</v>
      </c>
      <c r="F420" s="11" t="s">
        <v>23</v>
      </c>
      <c r="G420" s="14">
        <v>0</v>
      </c>
      <c r="H420" s="15">
        <v>0</v>
      </c>
      <c r="I420" s="11">
        <v>3</v>
      </c>
      <c r="J420" s="16">
        <v>1.5046296296296294E-3</v>
      </c>
      <c r="K420" s="11"/>
      <c r="L420" s="11"/>
      <c r="M420" s="11" t="s">
        <v>20</v>
      </c>
      <c r="N420" s="11" t="s">
        <v>76</v>
      </c>
      <c r="O420" s="11" t="s">
        <v>52</v>
      </c>
    </row>
    <row r="421" spans="2:15" ht="21" customHeight="1" x14ac:dyDescent="0.3">
      <c r="B421" s="4" t="s">
        <v>14</v>
      </c>
      <c r="C421" s="5">
        <v>11</v>
      </c>
      <c r="D421" s="6" t="s">
        <v>55</v>
      </c>
      <c r="E421" s="4" t="s">
        <v>49</v>
      </c>
      <c r="F421" s="4" t="s">
        <v>17</v>
      </c>
      <c r="G421" s="7">
        <v>5</v>
      </c>
      <c r="H421" s="1">
        <v>25000000</v>
      </c>
      <c r="I421" s="4">
        <v>3</v>
      </c>
      <c r="J421" s="8">
        <v>1.5277777777777779E-3</v>
      </c>
      <c r="K421" s="4" t="s">
        <v>18</v>
      </c>
      <c r="L421" s="4" t="s">
        <v>47</v>
      </c>
      <c r="M421" s="4" t="s">
        <v>20</v>
      </c>
      <c r="N421" s="4" t="s">
        <v>66</v>
      </c>
      <c r="O421" s="4" t="s">
        <v>36</v>
      </c>
    </row>
    <row r="422" spans="2:15" ht="21" customHeight="1" x14ac:dyDescent="0.3">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2:15" ht="21" customHeight="1" x14ac:dyDescent="0.3">
      <c r="B423" s="4" t="s">
        <v>14</v>
      </c>
      <c r="C423" s="5">
        <v>14</v>
      </c>
      <c r="D423" s="6" t="s">
        <v>57</v>
      </c>
      <c r="E423" s="4" t="s">
        <v>28</v>
      </c>
      <c r="F423" s="4" t="s">
        <v>23</v>
      </c>
      <c r="G423" s="7">
        <v>2</v>
      </c>
      <c r="H423" s="1">
        <v>12000000</v>
      </c>
      <c r="I423" s="4">
        <v>1</v>
      </c>
      <c r="J423" s="8">
        <v>1.5277777777777779E-3</v>
      </c>
      <c r="K423" s="4" t="s">
        <v>18</v>
      </c>
      <c r="L423" s="4" t="s">
        <v>47</v>
      </c>
      <c r="M423" s="4" t="s">
        <v>30</v>
      </c>
      <c r="N423" s="4" t="s">
        <v>77</v>
      </c>
      <c r="O423" s="4" t="s">
        <v>65</v>
      </c>
    </row>
    <row r="424" spans="2:15" ht="21" customHeight="1" x14ac:dyDescent="0.3">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2:15" ht="21" customHeight="1" x14ac:dyDescent="0.3">
      <c r="B425" s="4" t="s">
        <v>14</v>
      </c>
      <c r="C425" s="5">
        <v>1</v>
      </c>
      <c r="D425" s="6" t="s">
        <v>59</v>
      </c>
      <c r="E425" s="4" t="s">
        <v>28</v>
      </c>
      <c r="F425" s="4" t="s">
        <v>17</v>
      </c>
      <c r="G425" s="7">
        <v>4</v>
      </c>
      <c r="H425" s="1">
        <v>20000000</v>
      </c>
      <c r="I425" s="4">
        <v>2</v>
      </c>
      <c r="J425" s="8">
        <v>1.5277777777777779E-3</v>
      </c>
      <c r="K425" s="4" t="s">
        <v>61</v>
      </c>
      <c r="L425" s="4" t="s">
        <v>29</v>
      </c>
      <c r="M425" s="4" t="s">
        <v>25</v>
      </c>
      <c r="N425" s="4" t="s">
        <v>78</v>
      </c>
      <c r="O425" s="4" t="s">
        <v>53</v>
      </c>
    </row>
    <row r="426" spans="2:15" ht="21" customHeight="1" x14ac:dyDescent="0.3">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2:15" ht="21" customHeight="1" x14ac:dyDescent="0.3">
      <c r="B427" s="4" t="s">
        <v>14</v>
      </c>
      <c r="C427" s="5">
        <v>1</v>
      </c>
      <c r="D427" s="6" t="s">
        <v>59</v>
      </c>
      <c r="E427" s="4" t="s">
        <v>32</v>
      </c>
      <c r="F427" s="4" t="s">
        <v>23</v>
      </c>
      <c r="G427" s="7">
        <v>3</v>
      </c>
      <c r="H427" s="1">
        <v>15000000</v>
      </c>
      <c r="I427" s="4">
        <v>2</v>
      </c>
      <c r="J427" s="8">
        <v>1.5277777777777779E-3</v>
      </c>
      <c r="K427" s="4" t="s">
        <v>18</v>
      </c>
      <c r="L427" s="4" t="s">
        <v>19</v>
      </c>
      <c r="M427" s="4" t="s">
        <v>51</v>
      </c>
      <c r="N427" s="4" t="s">
        <v>76</v>
      </c>
      <c r="O427" s="4" t="s">
        <v>52</v>
      </c>
    </row>
    <row r="428" spans="2:15" ht="21" customHeight="1" x14ac:dyDescent="0.3">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2:15" ht="21" customHeight="1" x14ac:dyDescent="0.3">
      <c r="B429" s="4" t="s">
        <v>14</v>
      </c>
      <c r="C429" s="5">
        <v>31</v>
      </c>
      <c r="D429" s="6" t="s">
        <v>22</v>
      </c>
      <c r="E429" s="4" t="s">
        <v>28</v>
      </c>
      <c r="F429" s="4" t="s">
        <v>23</v>
      </c>
      <c r="G429" s="7">
        <v>1</v>
      </c>
      <c r="H429" s="1">
        <v>19000000</v>
      </c>
      <c r="I429" s="4">
        <v>2</v>
      </c>
      <c r="J429" s="8">
        <v>1.5277777777777779E-3</v>
      </c>
      <c r="K429" s="4" t="s">
        <v>46</v>
      </c>
      <c r="L429" s="4" t="s">
        <v>19</v>
      </c>
      <c r="M429" s="4" t="s">
        <v>30</v>
      </c>
      <c r="N429" s="4" t="s">
        <v>76</v>
      </c>
      <c r="O429" s="4" t="s">
        <v>52</v>
      </c>
    </row>
    <row r="430" spans="2:15" ht="21" customHeight="1" x14ac:dyDescent="0.3">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2:15" ht="21" customHeight="1" x14ac:dyDescent="0.3">
      <c r="B431" s="4" t="s">
        <v>14</v>
      </c>
      <c r="C431" s="5">
        <v>28</v>
      </c>
      <c r="D431" s="6" t="s">
        <v>27</v>
      </c>
      <c r="E431" s="4" t="s">
        <v>73</v>
      </c>
      <c r="F431" s="4" t="s">
        <v>68</v>
      </c>
      <c r="G431" s="7">
        <v>5</v>
      </c>
      <c r="H431" s="1">
        <v>21000000</v>
      </c>
      <c r="I431" s="4">
        <v>3</v>
      </c>
      <c r="J431" s="8">
        <v>1.5277777777777779E-3</v>
      </c>
      <c r="K431" s="4" t="s">
        <v>18</v>
      </c>
      <c r="L431" s="4" t="s">
        <v>56</v>
      </c>
      <c r="M431" s="4" t="s">
        <v>40</v>
      </c>
      <c r="N431" s="4" t="s">
        <v>76</v>
      </c>
      <c r="O431" s="4" t="s">
        <v>75</v>
      </c>
    </row>
    <row r="432" spans="2:15" ht="21" customHeight="1" x14ac:dyDescent="0.3">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2:15" ht="21" customHeight="1" x14ac:dyDescent="0.3">
      <c r="B433" s="4" t="s">
        <v>14</v>
      </c>
      <c r="C433" s="5">
        <v>21</v>
      </c>
      <c r="D433" s="6" t="s">
        <v>27</v>
      </c>
      <c r="E433" s="4" t="s">
        <v>32</v>
      </c>
      <c r="F433" s="4" t="s">
        <v>23</v>
      </c>
      <c r="G433" s="7">
        <v>2</v>
      </c>
      <c r="H433" s="1">
        <v>12000000</v>
      </c>
      <c r="I433" s="4">
        <v>3</v>
      </c>
      <c r="J433" s="8">
        <v>1.5277777777777779E-3</v>
      </c>
      <c r="K433" s="4" t="s">
        <v>18</v>
      </c>
      <c r="L433" s="4" t="s">
        <v>19</v>
      </c>
      <c r="M433" s="4" t="s">
        <v>30</v>
      </c>
      <c r="N433" s="4" t="s">
        <v>77</v>
      </c>
      <c r="O433" s="4" t="s">
        <v>54</v>
      </c>
    </row>
    <row r="434" spans="2:15" ht="21" customHeight="1" x14ac:dyDescent="0.3">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2:15" ht="21" customHeight="1" x14ac:dyDescent="0.3">
      <c r="B435" s="4" t="s">
        <v>14</v>
      </c>
      <c r="C435" s="5">
        <v>24</v>
      </c>
      <c r="D435" s="6" t="s">
        <v>27</v>
      </c>
      <c r="E435" s="4" t="s">
        <v>73</v>
      </c>
      <c r="F435" s="4" t="s">
        <v>42</v>
      </c>
      <c r="G435" s="7">
        <v>5</v>
      </c>
      <c r="H435" s="1">
        <v>25000000</v>
      </c>
      <c r="I435" s="4">
        <v>2</v>
      </c>
      <c r="J435" s="8">
        <v>1.5277777777777779E-3</v>
      </c>
      <c r="K435" s="4" t="s">
        <v>18</v>
      </c>
      <c r="L435" s="4" t="s">
        <v>19</v>
      </c>
      <c r="M435" s="4" t="s">
        <v>33</v>
      </c>
      <c r="N435" s="4" t="s">
        <v>66</v>
      </c>
      <c r="O435" s="4" t="s">
        <v>36</v>
      </c>
    </row>
    <row r="436" spans="2:15" ht="21" customHeight="1" x14ac:dyDescent="0.3">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2:15" ht="21" customHeight="1" x14ac:dyDescent="0.3">
      <c r="B437" s="4" t="s">
        <v>14</v>
      </c>
      <c r="C437" s="5">
        <v>30</v>
      </c>
      <c r="D437" s="6" t="s">
        <v>27</v>
      </c>
      <c r="E437" s="4" t="s">
        <v>49</v>
      </c>
      <c r="F437" s="4" t="s">
        <v>17</v>
      </c>
      <c r="G437" s="7">
        <v>2</v>
      </c>
      <c r="H437" s="1">
        <v>12000000</v>
      </c>
      <c r="I437" s="4">
        <v>2</v>
      </c>
      <c r="J437" s="8">
        <v>1.5277777777777779E-3</v>
      </c>
      <c r="K437" s="4" t="s">
        <v>18</v>
      </c>
      <c r="L437" s="4" t="s">
        <v>47</v>
      </c>
      <c r="M437" s="4" t="s">
        <v>20</v>
      </c>
      <c r="N437" s="4" t="s">
        <v>77</v>
      </c>
      <c r="O437" s="4" t="s">
        <v>65</v>
      </c>
    </row>
    <row r="438" spans="2:15" ht="21" customHeight="1" x14ac:dyDescent="0.3">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2:15" ht="21" customHeight="1" x14ac:dyDescent="0.3">
      <c r="B439" s="4" t="s">
        <v>14</v>
      </c>
      <c r="C439" s="5">
        <v>26</v>
      </c>
      <c r="D439" s="6" t="s">
        <v>27</v>
      </c>
      <c r="E439" s="4" t="s">
        <v>32</v>
      </c>
      <c r="F439" s="4" t="s">
        <v>68</v>
      </c>
      <c r="G439" s="7">
        <v>5</v>
      </c>
      <c r="H439" s="1">
        <v>25000000</v>
      </c>
      <c r="I439" s="4">
        <v>3</v>
      </c>
      <c r="J439" s="8">
        <v>1.5277777777777779E-3</v>
      </c>
      <c r="K439" s="4" t="s">
        <v>18</v>
      </c>
      <c r="L439" s="4" t="s">
        <v>56</v>
      </c>
      <c r="M439" s="4" t="s">
        <v>48</v>
      </c>
      <c r="N439" s="4" t="s">
        <v>76</v>
      </c>
      <c r="O439" s="4" t="s">
        <v>52</v>
      </c>
    </row>
    <row r="440" spans="2:15" ht="21" customHeight="1" x14ac:dyDescent="0.3">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2:15" ht="21" customHeight="1" x14ac:dyDescent="0.3">
      <c r="B441" s="4" t="s">
        <v>14</v>
      </c>
      <c r="C441" s="5">
        <v>20</v>
      </c>
      <c r="D441" s="6" t="s">
        <v>37</v>
      </c>
      <c r="E441" s="4" t="s">
        <v>28</v>
      </c>
      <c r="F441" s="4" t="s">
        <v>42</v>
      </c>
      <c r="G441" s="7">
        <v>2</v>
      </c>
      <c r="H441" s="1">
        <v>38000000</v>
      </c>
      <c r="I441" s="4">
        <v>5</v>
      </c>
      <c r="J441" s="8">
        <v>1.5277777777777779E-3</v>
      </c>
      <c r="K441" s="4" t="s">
        <v>46</v>
      </c>
      <c r="L441" s="4" t="s">
        <v>19</v>
      </c>
      <c r="M441" s="4" t="s">
        <v>51</v>
      </c>
      <c r="N441" s="4" t="s">
        <v>78</v>
      </c>
      <c r="O441" s="4" t="s">
        <v>41</v>
      </c>
    </row>
    <row r="442" spans="2:15" ht="21" customHeight="1" x14ac:dyDescent="0.3">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2:15" ht="21" customHeight="1" x14ac:dyDescent="0.3">
      <c r="B443" s="4" t="s">
        <v>14</v>
      </c>
      <c r="C443" s="5">
        <v>20</v>
      </c>
      <c r="D443" s="6" t="s">
        <v>37</v>
      </c>
      <c r="E443" s="4" t="s">
        <v>32</v>
      </c>
      <c r="F443" s="4" t="s">
        <v>23</v>
      </c>
      <c r="G443" s="7">
        <v>2</v>
      </c>
      <c r="H443" s="1">
        <v>12000000</v>
      </c>
      <c r="I443" s="4">
        <v>2</v>
      </c>
      <c r="J443" s="8">
        <v>1.5277777777777779E-3</v>
      </c>
      <c r="K443" s="4" t="s">
        <v>18</v>
      </c>
      <c r="L443" s="4" t="s">
        <v>19</v>
      </c>
      <c r="M443" s="4" t="s">
        <v>30</v>
      </c>
      <c r="N443" s="4" t="s">
        <v>66</v>
      </c>
      <c r="O443" s="4" t="s">
        <v>67</v>
      </c>
    </row>
    <row r="444" spans="2:15" ht="21" customHeight="1" x14ac:dyDescent="0.3">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2:15" ht="21" customHeight="1" x14ac:dyDescent="0.3">
      <c r="B445" s="4" t="s">
        <v>14</v>
      </c>
      <c r="C445" s="5">
        <v>30</v>
      </c>
      <c r="D445" s="6" t="s">
        <v>37</v>
      </c>
      <c r="E445" s="4" t="s">
        <v>38</v>
      </c>
      <c r="F445" s="4" t="s">
        <v>23</v>
      </c>
      <c r="G445" s="7">
        <v>3</v>
      </c>
      <c r="H445" s="1">
        <v>15000000</v>
      </c>
      <c r="I445" s="4">
        <v>2</v>
      </c>
      <c r="J445" s="8">
        <v>1.5277777777777779E-3</v>
      </c>
      <c r="K445" s="4" t="s">
        <v>18</v>
      </c>
      <c r="L445" s="4" t="s">
        <v>56</v>
      </c>
      <c r="M445" s="4" t="s">
        <v>48</v>
      </c>
      <c r="N445" s="4" t="s">
        <v>76</v>
      </c>
      <c r="O445" s="4" t="s">
        <v>26</v>
      </c>
    </row>
    <row r="446" spans="2:15" ht="21" customHeight="1" x14ac:dyDescent="0.3">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2:15" ht="21" customHeight="1" x14ac:dyDescent="0.3">
      <c r="B447" s="4" t="s">
        <v>14</v>
      </c>
      <c r="C447" s="5">
        <v>8</v>
      </c>
      <c r="D447" s="6" t="s">
        <v>37</v>
      </c>
      <c r="E447" s="4" t="s">
        <v>16</v>
      </c>
      <c r="F447" s="4" t="s">
        <v>45</v>
      </c>
      <c r="G447" s="7">
        <v>4</v>
      </c>
      <c r="H447" s="1">
        <v>20000000</v>
      </c>
      <c r="I447" s="4">
        <v>3</v>
      </c>
      <c r="J447" s="8">
        <v>1.5277777777777779E-3</v>
      </c>
      <c r="K447" s="4" t="s">
        <v>18</v>
      </c>
      <c r="L447" s="4" t="s">
        <v>29</v>
      </c>
      <c r="M447" s="4" t="s">
        <v>48</v>
      </c>
      <c r="N447" s="4" t="s">
        <v>77</v>
      </c>
      <c r="O447" s="4" t="s">
        <v>54</v>
      </c>
    </row>
    <row r="448" spans="2:15" ht="21" customHeight="1" x14ac:dyDescent="0.3">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2:15" ht="21" customHeight="1" x14ac:dyDescent="0.3">
      <c r="B449" s="4" t="s">
        <v>14</v>
      </c>
      <c r="C449" s="5">
        <v>22</v>
      </c>
      <c r="D449" s="6" t="s">
        <v>44</v>
      </c>
      <c r="E449" s="4" t="s">
        <v>32</v>
      </c>
      <c r="F449" s="4" t="s">
        <v>42</v>
      </c>
      <c r="G449" s="7">
        <v>2</v>
      </c>
      <c r="H449" s="1">
        <v>38000000</v>
      </c>
      <c r="I449" s="4">
        <v>3</v>
      </c>
      <c r="J449" s="8">
        <v>1.5277777777777779E-3</v>
      </c>
      <c r="K449" s="4" t="s">
        <v>46</v>
      </c>
      <c r="L449" s="4" t="s">
        <v>64</v>
      </c>
      <c r="M449" s="4" t="s">
        <v>25</v>
      </c>
      <c r="N449" s="4" t="s">
        <v>78</v>
      </c>
      <c r="O449" s="4" t="s">
        <v>62</v>
      </c>
    </row>
    <row r="450" spans="2:15" ht="21" customHeight="1" x14ac:dyDescent="0.3">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2:15" ht="21" customHeight="1" x14ac:dyDescent="0.3">
      <c r="B451" s="4" t="s">
        <v>14</v>
      </c>
      <c r="C451" s="5">
        <v>6</v>
      </c>
      <c r="D451" s="6" t="s">
        <v>44</v>
      </c>
      <c r="E451" s="4" t="s">
        <v>32</v>
      </c>
      <c r="F451" s="4" t="s">
        <v>23</v>
      </c>
      <c r="G451" s="7">
        <v>3</v>
      </c>
      <c r="H451" s="1">
        <v>11000000</v>
      </c>
      <c r="I451" s="4">
        <v>5</v>
      </c>
      <c r="J451" s="8">
        <v>1.5277777777777779E-3</v>
      </c>
      <c r="K451" s="4" t="s">
        <v>18</v>
      </c>
      <c r="L451" s="4" t="s">
        <v>50</v>
      </c>
      <c r="M451" s="4" t="s">
        <v>30</v>
      </c>
      <c r="N451" s="4" t="s">
        <v>66</v>
      </c>
      <c r="O451" s="4" t="s">
        <v>67</v>
      </c>
    </row>
    <row r="452" spans="2:15" ht="21" customHeight="1" x14ac:dyDescent="0.3">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2:15" ht="21" customHeight="1" x14ac:dyDescent="0.3">
      <c r="B453" s="4" t="s">
        <v>14</v>
      </c>
      <c r="C453" s="5">
        <v>22</v>
      </c>
      <c r="D453" s="6" t="s">
        <v>44</v>
      </c>
      <c r="E453" s="4" t="s">
        <v>49</v>
      </c>
      <c r="F453" s="4" t="s">
        <v>17</v>
      </c>
      <c r="G453" s="7">
        <v>2</v>
      </c>
      <c r="H453" s="1">
        <v>12000000</v>
      </c>
      <c r="I453" s="4">
        <v>1</v>
      </c>
      <c r="J453" s="8">
        <v>1.5277777777777779E-3</v>
      </c>
      <c r="K453" s="4" t="s">
        <v>18</v>
      </c>
      <c r="L453" s="4" t="s">
        <v>64</v>
      </c>
      <c r="M453" s="4" t="s">
        <v>33</v>
      </c>
      <c r="N453" s="4" t="s">
        <v>78</v>
      </c>
      <c r="O453" s="4" t="s">
        <v>62</v>
      </c>
    </row>
    <row r="454" spans="2:15" ht="21" customHeight="1" x14ac:dyDescent="0.3">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2:15" ht="21" customHeight="1" x14ac:dyDescent="0.3">
      <c r="B455" s="4" t="s">
        <v>14</v>
      </c>
      <c r="C455" s="5">
        <v>17</v>
      </c>
      <c r="D455" s="6" t="s">
        <v>44</v>
      </c>
      <c r="E455" s="4" t="s">
        <v>16</v>
      </c>
      <c r="F455" s="4" t="s">
        <v>23</v>
      </c>
      <c r="G455" s="7">
        <v>3</v>
      </c>
      <c r="H455" s="1">
        <v>15000000</v>
      </c>
      <c r="I455" s="4">
        <v>5</v>
      </c>
      <c r="J455" s="8">
        <v>1.5277777777777779E-3</v>
      </c>
      <c r="K455" s="4" t="s">
        <v>18</v>
      </c>
      <c r="L455" s="4" t="s">
        <v>39</v>
      </c>
      <c r="M455" s="4" t="s">
        <v>48</v>
      </c>
      <c r="N455" s="4" t="s">
        <v>76</v>
      </c>
      <c r="O455" s="4" t="s">
        <v>26</v>
      </c>
    </row>
    <row r="456" spans="2:15" ht="21" customHeight="1" x14ac:dyDescent="0.3">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2:15" ht="21" customHeight="1" x14ac:dyDescent="0.3">
      <c r="B457" s="4" t="s">
        <v>14</v>
      </c>
      <c r="C457" s="5">
        <v>11</v>
      </c>
      <c r="D457" s="6" t="s">
        <v>69</v>
      </c>
      <c r="E457" s="4" t="s">
        <v>49</v>
      </c>
      <c r="F457" s="4" t="s">
        <v>23</v>
      </c>
      <c r="G457" s="7">
        <v>4</v>
      </c>
      <c r="H457" s="1">
        <v>20000000</v>
      </c>
      <c r="I457" s="4">
        <v>3</v>
      </c>
      <c r="J457" s="8">
        <v>1.5277777777777779E-3</v>
      </c>
      <c r="K457" s="4" t="s">
        <v>61</v>
      </c>
      <c r="L457" s="4" t="s">
        <v>64</v>
      </c>
      <c r="M457" s="4" t="s">
        <v>33</v>
      </c>
      <c r="N457" s="4" t="s">
        <v>77</v>
      </c>
      <c r="O457" s="4" t="s">
        <v>65</v>
      </c>
    </row>
    <row r="458" spans="2:15" ht="21" customHeight="1" x14ac:dyDescent="0.3">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2:15" ht="21" customHeight="1" x14ac:dyDescent="0.3">
      <c r="B459" s="4" t="s">
        <v>14</v>
      </c>
      <c r="C459" s="5">
        <v>24</v>
      </c>
      <c r="D459" s="6" t="s">
        <v>69</v>
      </c>
      <c r="E459" s="4" t="s">
        <v>16</v>
      </c>
      <c r="F459" s="4" t="s">
        <v>17</v>
      </c>
      <c r="G459" s="7">
        <v>3</v>
      </c>
      <c r="H459" s="1">
        <v>15000000</v>
      </c>
      <c r="I459" s="4">
        <v>3</v>
      </c>
      <c r="J459" s="8">
        <v>1.5277777777777779E-3</v>
      </c>
      <c r="K459" s="4" t="s">
        <v>18</v>
      </c>
      <c r="L459" s="4" t="s">
        <v>19</v>
      </c>
      <c r="M459" s="4" t="s">
        <v>43</v>
      </c>
      <c r="N459" s="4" t="s">
        <v>66</v>
      </c>
      <c r="O459" s="4" t="s">
        <v>67</v>
      </c>
    </row>
    <row r="460" spans="2:15" ht="21" customHeight="1" x14ac:dyDescent="0.3">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2:15" ht="21" customHeight="1" x14ac:dyDescent="0.3">
      <c r="B461" s="4" t="s">
        <v>14</v>
      </c>
      <c r="C461" s="5">
        <v>11</v>
      </c>
      <c r="D461" s="6" t="s">
        <v>55</v>
      </c>
      <c r="E461" s="4" t="s">
        <v>49</v>
      </c>
      <c r="F461" s="4" t="s">
        <v>17</v>
      </c>
      <c r="G461" s="7">
        <v>5</v>
      </c>
      <c r="H461" s="1">
        <v>25000000</v>
      </c>
      <c r="I461" s="4">
        <v>3</v>
      </c>
      <c r="J461" s="8">
        <v>1.5277777777777779E-3</v>
      </c>
      <c r="K461" s="4" t="s">
        <v>18</v>
      </c>
      <c r="L461" s="4" t="s">
        <v>47</v>
      </c>
      <c r="M461" s="4" t="s">
        <v>20</v>
      </c>
      <c r="N461" s="4" t="s">
        <v>66</v>
      </c>
      <c r="O461" s="4" t="s">
        <v>36</v>
      </c>
    </row>
    <row r="462" spans="2:15" ht="21" customHeight="1" x14ac:dyDescent="0.3">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2:15" ht="21" customHeight="1" x14ac:dyDescent="0.3">
      <c r="B463" s="4" t="s">
        <v>14</v>
      </c>
      <c r="C463" s="5">
        <v>14</v>
      </c>
      <c r="D463" s="6" t="s">
        <v>57</v>
      </c>
      <c r="E463" s="4" t="s">
        <v>28</v>
      </c>
      <c r="F463" s="4" t="s">
        <v>23</v>
      </c>
      <c r="G463" s="7">
        <v>2</v>
      </c>
      <c r="H463" s="1">
        <v>12000000</v>
      </c>
      <c r="I463" s="4">
        <v>1</v>
      </c>
      <c r="J463" s="8">
        <v>1.5277777777777779E-3</v>
      </c>
      <c r="K463" s="4" t="s">
        <v>18</v>
      </c>
      <c r="L463" s="4" t="s">
        <v>47</v>
      </c>
      <c r="M463" s="4" t="s">
        <v>30</v>
      </c>
      <c r="N463" s="4" t="s">
        <v>77</v>
      </c>
      <c r="O463" s="4" t="s">
        <v>65</v>
      </c>
    </row>
    <row r="464" spans="2:15" ht="21" customHeight="1" x14ac:dyDescent="0.3">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2:15" ht="21" customHeight="1" x14ac:dyDescent="0.3">
      <c r="B465" s="4" t="s">
        <v>14</v>
      </c>
      <c r="C465" s="5">
        <v>1</v>
      </c>
      <c r="D465" s="6" t="s">
        <v>59</v>
      </c>
      <c r="E465" s="4" t="s">
        <v>28</v>
      </c>
      <c r="F465" s="4" t="s">
        <v>17</v>
      </c>
      <c r="G465" s="7">
        <v>4</v>
      </c>
      <c r="H465" s="1">
        <v>20000000</v>
      </c>
      <c r="I465" s="4">
        <v>2</v>
      </c>
      <c r="J465" s="8">
        <v>1.5277777777777779E-3</v>
      </c>
      <c r="K465" s="4" t="s">
        <v>61</v>
      </c>
      <c r="L465" s="4" t="s">
        <v>29</v>
      </c>
      <c r="M465" s="4" t="s">
        <v>25</v>
      </c>
      <c r="N465" s="4" t="s">
        <v>78</v>
      </c>
      <c r="O465" s="4" t="s">
        <v>53</v>
      </c>
    </row>
    <row r="466" spans="2:15" ht="21" customHeight="1" x14ac:dyDescent="0.3">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2:15" ht="21" customHeight="1" x14ac:dyDescent="0.3">
      <c r="B467" s="4" t="s">
        <v>14</v>
      </c>
      <c r="C467" s="5">
        <v>1</v>
      </c>
      <c r="D467" s="6" t="s">
        <v>59</v>
      </c>
      <c r="E467" s="4" t="s">
        <v>32</v>
      </c>
      <c r="F467" s="4" t="s">
        <v>23</v>
      </c>
      <c r="G467" s="7">
        <v>3</v>
      </c>
      <c r="H467" s="1">
        <v>15000000</v>
      </c>
      <c r="I467" s="4">
        <v>2</v>
      </c>
      <c r="J467" s="8">
        <v>1.5277777777777779E-3</v>
      </c>
      <c r="K467" s="4" t="s">
        <v>18</v>
      </c>
      <c r="L467" s="4" t="s">
        <v>19</v>
      </c>
      <c r="M467" s="4" t="s">
        <v>51</v>
      </c>
      <c r="N467" s="4" t="s">
        <v>76</v>
      </c>
      <c r="O467" s="4" t="s">
        <v>52</v>
      </c>
    </row>
    <row r="468" spans="2:15" ht="21" customHeight="1" x14ac:dyDescent="0.3">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2:15" ht="21" customHeight="1" x14ac:dyDescent="0.3">
      <c r="B469" s="4" t="s">
        <v>14</v>
      </c>
      <c r="C469" s="5">
        <v>31</v>
      </c>
      <c r="D469" s="6" t="s">
        <v>22</v>
      </c>
      <c r="E469" s="4" t="s">
        <v>28</v>
      </c>
      <c r="F469" s="4" t="s">
        <v>23</v>
      </c>
      <c r="G469" s="7">
        <v>1</v>
      </c>
      <c r="H469" s="1">
        <v>19000000</v>
      </c>
      <c r="I469" s="4">
        <v>2</v>
      </c>
      <c r="J469" s="8">
        <v>1.5277777777777779E-3</v>
      </c>
      <c r="K469" s="4" t="s">
        <v>46</v>
      </c>
      <c r="L469" s="4" t="s">
        <v>19</v>
      </c>
      <c r="M469" s="4" t="s">
        <v>30</v>
      </c>
      <c r="N469" s="4" t="s">
        <v>76</v>
      </c>
      <c r="O469" s="4" t="s">
        <v>52</v>
      </c>
    </row>
    <row r="470" spans="2:15" ht="21" customHeight="1" x14ac:dyDescent="0.3">
      <c r="B470" s="11" t="s">
        <v>70</v>
      </c>
      <c r="C470" s="12">
        <v>14</v>
      </c>
      <c r="D470" s="13" t="s">
        <v>58</v>
      </c>
      <c r="E470" s="11" t="s">
        <v>38</v>
      </c>
      <c r="F470" s="11" t="s">
        <v>42</v>
      </c>
      <c r="G470" s="14">
        <v>0</v>
      </c>
      <c r="H470" s="15">
        <v>0</v>
      </c>
      <c r="I470" s="11">
        <v>4</v>
      </c>
      <c r="J470" s="16">
        <v>1.5277777777777779E-3</v>
      </c>
      <c r="K470" s="11"/>
      <c r="L470" s="11"/>
      <c r="M470" s="11" t="s">
        <v>33</v>
      </c>
      <c r="N470" s="11" t="s">
        <v>76</v>
      </c>
      <c r="O470" s="11" t="s">
        <v>52</v>
      </c>
    </row>
    <row r="471" spans="2:15" ht="21" customHeight="1" x14ac:dyDescent="0.3">
      <c r="B471" s="4" t="s">
        <v>70</v>
      </c>
      <c r="C471" s="5">
        <v>3</v>
      </c>
      <c r="D471" s="6" t="s">
        <v>59</v>
      </c>
      <c r="E471" s="4" t="s">
        <v>16</v>
      </c>
      <c r="F471" s="4" t="s">
        <v>45</v>
      </c>
      <c r="G471" s="7">
        <v>0</v>
      </c>
      <c r="H471" s="1">
        <v>0</v>
      </c>
      <c r="I471" s="4">
        <v>1</v>
      </c>
      <c r="J471" s="8">
        <v>1.5277777777777779E-3</v>
      </c>
      <c r="K471" s="4"/>
      <c r="L471" s="4"/>
      <c r="M471" s="4" t="s">
        <v>51</v>
      </c>
      <c r="N471" s="4" t="s">
        <v>76</v>
      </c>
      <c r="O471" s="4" t="s">
        <v>26</v>
      </c>
    </row>
    <row r="472" spans="2:15" ht="21" customHeight="1" x14ac:dyDescent="0.3">
      <c r="B472" s="11" t="s">
        <v>70</v>
      </c>
      <c r="C472" s="12">
        <v>8</v>
      </c>
      <c r="D472" s="13" t="s">
        <v>60</v>
      </c>
      <c r="E472" s="11" t="s">
        <v>16</v>
      </c>
      <c r="F472" s="11" t="s">
        <v>45</v>
      </c>
      <c r="G472" s="14">
        <v>0</v>
      </c>
      <c r="H472" s="15">
        <v>0</v>
      </c>
      <c r="I472" s="11">
        <v>2</v>
      </c>
      <c r="J472" s="16">
        <v>1.5277777777777779E-3</v>
      </c>
      <c r="K472" s="11"/>
      <c r="L472" s="11"/>
      <c r="M472" s="11" t="s">
        <v>33</v>
      </c>
      <c r="N472" s="11" t="s">
        <v>78</v>
      </c>
      <c r="O472" s="11" t="s">
        <v>63</v>
      </c>
    </row>
    <row r="473" spans="2:15" ht="21" customHeight="1" x14ac:dyDescent="0.3">
      <c r="B473" s="4" t="s">
        <v>70</v>
      </c>
      <c r="C473" s="5">
        <v>30</v>
      </c>
      <c r="D473" s="6" t="s">
        <v>22</v>
      </c>
      <c r="E473" s="4" t="s">
        <v>32</v>
      </c>
      <c r="F473" s="4" t="s">
        <v>42</v>
      </c>
      <c r="G473" s="7">
        <v>0</v>
      </c>
      <c r="H473" s="1">
        <v>0</v>
      </c>
      <c r="I473" s="4">
        <v>1</v>
      </c>
      <c r="J473" s="8">
        <v>1.5277777777777779E-3</v>
      </c>
      <c r="K473" s="4"/>
      <c r="L473" s="4"/>
      <c r="M473" s="4" t="s">
        <v>43</v>
      </c>
      <c r="N473" s="4" t="s">
        <v>78</v>
      </c>
      <c r="O473" s="4" t="s">
        <v>53</v>
      </c>
    </row>
    <row r="474" spans="2:15" ht="21" customHeight="1" x14ac:dyDescent="0.3">
      <c r="B474" s="11" t="s">
        <v>70</v>
      </c>
      <c r="C474" s="12">
        <v>27</v>
      </c>
      <c r="D474" s="13" t="s">
        <v>27</v>
      </c>
      <c r="E474" s="11" t="s">
        <v>16</v>
      </c>
      <c r="F474" s="11" t="s">
        <v>42</v>
      </c>
      <c r="G474" s="14">
        <v>0</v>
      </c>
      <c r="H474" s="15">
        <v>0</v>
      </c>
      <c r="I474" s="11">
        <v>3</v>
      </c>
      <c r="J474" s="16">
        <v>1.5277777777777779E-3</v>
      </c>
      <c r="K474" s="11"/>
      <c r="L474" s="11"/>
      <c r="M474" s="11" t="s">
        <v>43</v>
      </c>
      <c r="N474" s="11" t="s">
        <v>66</v>
      </c>
      <c r="O474" s="11" t="s">
        <v>67</v>
      </c>
    </row>
    <row r="475" spans="2:15" ht="21" customHeight="1" x14ac:dyDescent="0.3">
      <c r="B475" s="4" t="s">
        <v>70</v>
      </c>
      <c r="C475" s="5">
        <v>16</v>
      </c>
      <c r="D475" s="6" t="s">
        <v>27</v>
      </c>
      <c r="E475" s="4" t="s">
        <v>28</v>
      </c>
      <c r="F475" s="4" t="s">
        <v>45</v>
      </c>
      <c r="G475" s="7">
        <v>0</v>
      </c>
      <c r="H475" s="1">
        <v>0</v>
      </c>
      <c r="I475" s="4">
        <v>5</v>
      </c>
      <c r="J475" s="8">
        <v>1.5277777777777779E-3</v>
      </c>
      <c r="K475" s="4"/>
      <c r="L475" s="4"/>
      <c r="M475" s="4" t="s">
        <v>25</v>
      </c>
      <c r="N475" s="4" t="s">
        <v>78</v>
      </c>
      <c r="O475" s="4" t="s">
        <v>63</v>
      </c>
    </row>
    <row r="476" spans="2:15" ht="21" customHeight="1" x14ac:dyDescent="0.3">
      <c r="B476" s="11" t="s">
        <v>70</v>
      </c>
      <c r="C476" s="12">
        <v>9</v>
      </c>
      <c r="D476" s="13" t="s">
        <v>37</v>
      </c>
      <c r="E476" s="11" t="s">
        <v>28</v>
      </c>
      <c r="F476" s="11" t="s">
        <v>23</v>
      </c>
      <c r="G476" s="14">
        <v>0</v>
      </c>
      <c r="H476" s="15">
        <v>0</v>
      </c>
      <c r="I476" s="11">
        <v>5</v>
      </c>
      <c r="J476" s="16">
        <v>1.5277777777777779E-3</v>
      </c>
      <c r="K476" s="11"/>
      <c r="L476" s="11"/>
      <c r="M476" s="11" t="s">
        <v>30</v>
      </c>
      <c r="N476" s="11" t="s">
        <v>77</v>
      </c>
      <c r="O476" s="11" t="s">
        <v>65</v>
      </c>
    </row>
    <row r="477" spans="2:15" ht="21" customHeight="1" x14ac:dyDescent="0.3">
      <c r="B477" s="4" t="s">
        <v>70</v>
      </c>
      <c r="C477" s="5">
        <v>9</v>
      </c>
      <c r="D477" s="6" t="s">
        <v>37</v>
      </c>
      <c r="E477" s="4" t="s">
        <v>38</v>
      </c>
      <c r="F477" s="4" t="s">
        <v>23</v>
      </c>
      <c r="G477" s="7">
        <v>0</v>
      </c>
      <c r="H477" s="1">
        <v>0</v>
      </c>
      <c r="I477" s="4">
        <v>2</v>
      </c>
      <c r="J477" s="8">
        <v>1.5277777777777779E-3</v>
      </c>
      <c r="K477" s="4"/>
      <c r="L477" s="4"/>
      <c r="M477" s="4" t="s">
        <v>30</v>
      </c>
      <c r="N477" s="4" t="s">
        <v>78</v>
      </c>
      <c r="O477" s="4" t="s">
        <v>53</v>
      </c>
    </row>
    <row r="478" spans="2:15" ht="21" customHeight="1" x14ac:dyDescent="0.3">
      <c r="B478" s="11" t="s">
        <v>70</v>
      </c>
      <c r="C478" s="12">
        <v>29</v>
      </c>
      <c r="D478" s="13" t="s">
        <v>37</v>
      </c>
      <c r="E478" s="11" t="s">
        <v>16</v>
      </c>
      <c r="F478" s="11" t="s">
        <v>17</v>
      </c>
      <c r="G478" s="14">
        <v>0</v>
      </c>
      <c r="H478" s="15">
        <v>0</v>
      </c>
      <c r="I478" s="11">
        <v>4</v>
      </c>
      <c r="J478" s="16">
        <v>1.5277777777777779E-3</v>
      </c>
      <c r="K478" s="11"/>
      <c r="L478" s="11"/>
      <c r="M478" s="11" t="s">
        <v>43</v>
      </c>
      <c r="N478" s="11" t="s">
        <v>78</v>
      </c>
      <c r="O478" s="11" t="s">
        <v>41</v>
      </c>
    </row>
    <row r="479" spans="2:15" ht="21" customHeight="1" x14ac:dyDescent="0.3">
      <c r="B479" s="4" t="s">
        <v>70</v>
      </c>
      <c r="C479" s="5">
        <v>29</v>
      </c>
      <c r="D479" s="6" t="s">
        <v>37</v>
      </c>
      <c r="E479" s="4" t="s">
        <v>73</v>
      </c>
      <c r="F479" s="4" t="s">
        <v>42</v>
      </c>
      <c r="G479" s="7">
        <v>0</v>
      </c>
      <c r="H479" s="1">
        <v>0</v>
      </c>
      <c r="I479" s="4">
        <v>2</v>
      </c>
      <c r="J479" s="8">
        <v>1.5277777777777779E-3</v>
      </c>
      <c r="K479" s="4"/>
      <c r="L479" s="4"/>
      <c r="M479" s="4" t="s">
        <v>43</v>
      </c>
      <c r="N479" s="4" t="s">
        <v>78</v>
      </c>
      <c r="O479" s="4" t="s">
        <v>66</v>
      </c>
    </row>
    <row r="480" spans="2:15" ht="21" customHeight="1" x14ac:dyDescent="0.3">
      <c r="B480" s="11" t="s">
        <v>70</v>
      </c>
      <c r="C480" s="12">
        <v>21</v>
      </c>
      <c r="D480" s="13" t="s">
        <v>44</v>
      </c>
      <c r="E480" s="11" t="s">
        <v>49</v>
      </c>
      <c r="F480" s="11" t="s">
        <v>42</v>
      </c>
      <c r="G480" s="14">
        <v>0</v>
      </c>
      <c r="H480" s="15">
        <v>0</v>
      </c>
      <c r="I480" s="11">
        <v>2</v>
      </c>
      <c r="J480" s="16">
        <v>1.5277777777777779E-3</v>
      </c>
      <c r="K480" s="11"/>
      <c r="L480" s="11"/>
      <c r="M480" s="11" t="s">
        <v>43</v>
      </c>
      <c r="N480" s="11" t="s">
        <v>77</v>
      </c>
      <c r="O480" s="11" t="s">
        <v>54</v>
      </c>
    </row>
    <row r="481" spans="2:15" ht="21" customHeight="1" x14ac:dyDescent="0.3">
      <c r="B481" s="4" t="s">
        <v>70</v>
      </c>
      <c r="C481" s="5">
        <v>21</v>
      </c>
      <c r="D481" s="6" t="s">
        <v>69</v>
      </c>
      <c r="E481" s="4" t="s">
        <v>16</v>
      </c>
      <c r="F481" s="4" t="s">
        <v>42</v>
      </c>
      <c r="G481" s="7">
        <v>0</v>
      </c>
      <c r="H481" s="1">
        <v>0</v>
      </c>
      <c r="I481" s="4">
        <v>1</v>
      </c>
      <c r="J481" s="8">
        <v>1.5277777777777779E-3</v>
      </c>
      <c r="K481" s="4"/>
      <c r="L481" s="4"/>
      <c r="M481" s="4" t="s">
        <v>43</v>
      </c>
      <c r="N481" s="4" t="s">
        <v>78</v>
      </c>
      <c r="O481" s="4" t="s">
        <v>53</v>
      </c>
    </row>
    <row r="482" spans="2:15" ht="21" customHeight="1" x14ac:dyDescent="0.3">
      <c r="B482" s="11" t="s">
        <v>70</v>
      </c>
      <c r="C482" s="12">
        <v>14</v>
      </c>
      <c r="D482" s="13" t="s">
        <v>58</v>
      </c>
      <c r="E482" s="11" t="s">
        <v>38</v>
      </c>
      <c r="F482" s="11" t="s">
        <v>42</v>
      </c>
      <c r="G482" s="14">
        <v>0</v>
      </c>
      <c r="H482" s="15">
        <v>0</v>
      </c>
      <c r="I482" s="11">
        <v>4</v>
      </c>
      <c r="J482" s="16">
        <v>1.5277777777777779E-3</v>
      </c>
      <c r="K482" s="11"/>
      <c r="L482" s="11"/>
      <c r="M482" s="11" t="s">
        <v>33</v>
      </c>
      <c r="N482" s="11" t="s">
        <v>76</v>
      </c>
      <c r="O482" s="11" t="s">
        <v>52</v>
      </c>
    </row>
    <row r="483" spans="2:15" ht="21" customHeight="1" x14ac:dyDescent="0.3">
      <c r="B483" s="4" t="s">
        <v>70</v>
      </c>
      <c r="C483" s="5">
        <v>3</v>
      </c>
      <c r="D483" s="6" t="s">
        <v>59</v>
      </c>
      <c r="E483" s="4" t="s">
        <v>16</v>
      </c>
      <c r="F483" s="4" t="s">
        <v>45</v>
      </c>
      <c r="G483" s="7">
        <v>0</v>
      </c>
      <c r="H483" s="1">
        <v>0</v>
      </c>
      <c r="I483" s="4">
        <v>1</v>
      </c>
      <c r="J483" s="8">
        <v>1.5277777777777779E-3</v>
      </c>
      <c r="K483" s="4"/>
      <c r="L483" s="4"/>
      <c r="M483" s="4" t="s">
        <v>51</v>
      </c>
      <c r="N483" s="4" t="s">
        <v>76</v>
      </c>
      <c r="O483" s="4" t="s">
        <v>26</v>
      </c>
    </row>
    <row r="484" spans="2:15" ht="21" customHeight="1" x14ac:dyDescent="0.3">
      <c r="B484" s="11" t="s">
        <v>70</v>
      </c>
      <c r="C484" s="12">
        <v>8</v>
      </c>
      <c r="D484" s="13" t="s">
        <v>60</v>
      </c>
      <c r="E484" s="11" t="s">
        <v>16</v>
      </c>
      <c r="F484" s="11" t="s">
        <v>45</v>
      </c>
      <c r="G484" s="14">
        <v>0</v>
      </c>
      <c r="H484" s="15">
        <v>0</v>
      </c>
      <c r="I484" s="11">
        <v>2</v>
      </c>
      <c r="J484" s="16">
        <v>1.5277777777777779E-3</v>
      </c>
      <c r="K484" s="11"/>
      <c r="L484" s="11"/>
      <c r="M484" s="11" t="s">
        <v>33</v>
      </c>
      <c r="N484" s="11" t="s">
        <v>78</v>
      </c>
      <c r="O484" s="11" t="s">
        <v>63</v>
      </c>
    </row>
    <row r="485" spans="2:15" ht="21" customHeight="1" x14ac:dyDescent="0.3">
      <c r="B485" s="4" t="s">
        <v>14</v>
      </c>
      <c r="C485" s="5">
        <v>11</v>
      </c>
      <c r="D485" s="6" t="s">
        <v>55</v>
      </c>
      <c r="E485" s="4" t="s">
        <v>38</v>
      </c>
      <c r="F485" s="4" t="s">
        <v>68</v>
      </c>
      <c r="G485" s="7">
        <v>3</v>
      </c>
      <c r="H485" s="1">
        <v>15000000</v>
      </c>
      <c r="I485" s="4">
        <v>2</v>
      </c>
      <c r="J485" s="8">
        <v>1.5972222222222221E-3</v>
      </c>
      <c r="K485" s="4" t="s">
        <v>18</v>
      </c>
      <c r="L485" s="4" t="s">
        <v>19</v>
      </c>
      <c r="M485" s="4" t="s">
        <v>51</v>
      </c>
      <c r="N485" s="4" t="s">
        <v>77</v>
      </c>
      <c r="O485" s="4" t="s">
        <v>54</v>
      </c>
    </row>
    <row r="486" spans="2:15" ht="21" customHeight="1" x14ac:dyDescent="0.3">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2:15" ht="21" customHeight="1" x14ac:dyDescent="0.3">
      <c r="B487" s="4" t="s">
        <v>14</v>
      </c>
      <c r="C487" s="5">
        <v>1</v>
      </c>
      <c r="D487" s="6" t="s">
        <v>37</v>
      </c>
      <c r="E487" s="4" t="s">
        <v>49</v>
      </c>
      <c r="F487" s="4" t="s">
        <v>42</v>
      </c>
      <c r="G487" s="7">
        <v>4</v>
      </c>
      <c r="H487" s="1">
        <v>11000000</v>
      </c>
      <c r="I487" s="4">
        <v>2</v>
      </c>
      <c r="J487" s="8">
        <v>1.5972222222222221E-3</v>
      </c>
      <c r="K487" s="4" t="s">
        <v>61</v>
      </c>
      <c r="L487" s="4" t="s">
        <v>35</v>
      </c>
      <c r="M487" s="4" t="s">
        <v>51</v>
      </c>
      <c r="N487" s="4" t="s">
        <v>78</v>
      </c>
      <c r="O487" s="4" t="s">
        <v>63</v>
      </c>
    </row>
    <row r="488" spans="2:15" ht="21" customHeight="1" x14ac:dyDescent="0.3">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2:15" ht="21" customHeight="1" x14ac:dyDescent="0.3">
      <c r="B489" s="4" t="s">
        <v>14</v>
      </c>
      <c r="C489" s="5">
        <v>4</v>
      </c>
      <c r="D489" s="6" t="s">
        <v>44</v>
      </c>
      <c r="E489" s="4" t="s">
        <v>16</v>
      </c>
      <c r="F489" s="4" t="s">
        <v>42</v>
      </c>
      <c r="G489" s="7">
        <v>2</v>
      </c>
      <c r="H489" s="1">
        <v>12000000</v>
      </c>
      <c r="I489" s="4">
        <v>5</v>
      </c>
      <c r="J489" s="8">
        <v>1.5972222222222221E-3</v>
      </c>
      <c r="K489" s="4" t="s">
        <v>18</v>
      </c>
      <c r="L489" s="4" t="s">
        <v>47</v>
      </c>
      <c r="M489" s="4" t="s">
        <v>51</v>
      </c>
      <c r="N489" s="4" t="s">
        <v>78</v>
      </c>
      <c r="O489" s="4" t="s">
        <v>21</v>
      </c>
    </row>
    <row r="490" spans="2:15" ht="21" customHeight="1" x14ac:dyDescent="0.3">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2:15" ht="21" customHeight="1" x14ac:dyDescent="0.3">
      <c r="B491" s="4" t="s">
        <v>14</v>
      </c>
      <c r="C491" s="5">
        <v>8</v>
      </c>
      <c r="D491" s="6" t="s">
        <v>44</v>
      </c>
      <c r="E491" s="4" t="s">
        <v>16</v>
      </c>
      <c r="F491" s="4" t="s">
        <v>17</v>
      </c>
      <c r="G491" s="7">
        <v>4</v>
      </c>
      <c r="H491" s="1">
        <v>20000000</v>
      </c>
      <c r="I491" s="4">
        <v>1</v>
      </c>
      <c r="J491" s="8">
        <v>1.5972222222222221E-3</v>
      </c>
      <c r="K491" s="4" t="s">
        <v>18</v>
      </c>
      <c r="L491" s="4" t="s">
        <v>56</v>
      </c>
      <c r="M491" s="4" t="s">
        <v>48</v>
      </c>
      <c r="N491" s="4" t="s">
        <v>66</v>
      </c>
      <c r="O491" s="4" t="s">
        <v>36</v>
      </c>
    </row>
    <row r="492" spans="2:15" ht="21" customHeight="1" x14ac:dyDescent="0.3">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2:15" ht="21" customHeight="1" x14ac:dyDescent="0.3">
      <c r="B493" s="4" t="s">
        <v>14</v>
      </c>
      <c r="C493" s="5">
        <v>16</v>
      </c>
      <c r="D493" s="6" t="s">
        <v>69</v>
      </c>
      <c r="E493" s="4" t="s">
        <v>16</v>
      </c>
      <c r="F493" s="4" t="s">
        <v>17</v>
      </c>
      <c r="G493" s="7">
        <v>3</v>
      </c>
      <c r="H493" s="1">
        <v>15000000</v>
      </c>
      <c r="I493" s="4">
        <v>3</v>
      </c>
      <c r="J493" s="8">
        <v>1.5972222222222221E-3</v>
      </c>
      <c r="K493" s="4" t="s">
        <v>18</v>
      </c>
      <c r="L493" s="4" t="s">
        <v>64</v>
      </c>
      <c r="M493" s="4" t="s">
        <v>40</v>
      </c>
      <c r="N493" s="4" t="s">
        <v>78</v>
      </c>
      <c r="O493" s="4" t="s">
        <v>21</v>
      </c>
    </row>
    <row r="494" spans="2:15" ht="21" customHeight="1" x14ac:dyDescent="0.3">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2:15" ht="21" customHeight="1" x14ac:dyDescent="0.3">
      <c r="B495" s="4" t="s">
        <v>70</v>
      </c>
      <c r="C495" s="5">
        <v>11</v>
      </c>
      <c r="D495" s="6" t="s">
        <v>55</v>
      </c>
      <c r="E495" s="4" t="s">
        <v>73</v>
      </c>
      <c r="F495" s="4" t="s">
        <v>42</v>
      </c>
      <c r="G495" s="7">
        <v>0</v>
      </c>
      <c r="H495" s="1">
        <v>0</v>
      </c>
      <c r="I495" s="4">
        <v>4</v>
      </c>
      <c r="J495" s="8">
        <v>1.5972222222222221E-3</v>
      </c>
      <c r="K495" s="4"/>
      <c r="L495" s="4"/>
      <c r="M495" s="4" t="s">
        <v>33</v>
      </c>
      <c r="N495" s="4" t="s">
        <v>78</v>
      </c>
      <c r="O495" s="4" t="s">
        <v>63</v>
      </c>
    </row>
    <row r="496" spans="2:15" ht="21" customHeight="1" x14ac:dyDescent="0.3">
      <c r="B496" s="11" t="s">
        <v>70</v>
      </c>
      <c r="C496" s="12">
        <v>12</v>
      </c>
      <c r="D496" s="13" t="s">
        <v>58</v>
      </c>
      <c r="E496" s="11" t="s">
        <v>16</v>
      </c>
      <c r="F496" s="11" t="s">
        <v>68</v>
      </c>
      <c r="G496" s="14">
        <v>0</v>
      </c>
      <c r="H496" s="15">
        <v>0</v>
      </c>
      <c r="I496" s="11">
        <v>4</v>
      </c>
      <c r="J496" s="16">
        <v>1.5972222222222221E-3</v>
      </c>
      <c r="K496" s="11"/>
      <c r="L496" s="11"/>
      <c r="M496" s="11" t="s">
        <v>20</v>
      </c>
      <c r="N496" s="11" t="s">
        <v>76</v>
      </c>
      <c r="O496" s="11" t="s">
        <v>52</v>
      </c>
    </row>
    <row r="497" spans="2:15" ht="21" customHeight="1" x14ac:dyDescent="0.3">
      <c r="B497" s="4" t="s">
        <v>70</v>
      </c>
      <c r="C497" s="5">
        <v>30</v>
      </c>
      <c r="D497" s="6" t="s">
        <v>59</v>
      </c>
      <c r="E497" s="4" t="s">
        <v>28</v>
      </c>
      <c r="F497" s="4" t="s">
        <v>42</v>
      </c>
      <c r="G497" s="7">
        <v>0</v>
      </c>
      <c r="H497" s="1">
        <v>0</v>
      </c>
      <c r="I497" s="4">
        <v>3</v>
      </c>
      <c r="J497" s="8">
        <v>1.5972222222222221E-3</v>
      </c>
      <c r="K497" s="4"/>
      <c r="L497" s="4"/>
      <c r="M497" s="4" t="s">
        <v>43</v>
      </c>
      <c r="N497" s="4" t="s">
        <v>77</v>
      </c>
      <c r="O497" s="4" t="s">
        <v>65</v>
      </c>
    </row>
    <row r="498" spans="2:15" ht="21" customHeight="1" x14ac:dyDescent="0.3">
      <c r="B498" s="11" t="s">
        <v>70</v>
      </c>
      <c r="C498" s="12">
        <v>6</v>
      </c>
      <c r="D498" s="13" t="s">
        <v>69</v>
      </c>
      <c r="E498" s="11" t="s">
        <v>28</v>
      </c>
      <c r="F498" s="11" t="s">
        <v>42</v>
      </c>
      <c r="G498" s="14">
        <v>0</v>
      </c>
      <c r="H498" s="15">
        <v>0</v>
      </c>
      <c r="I498" s="11">
        <v>2</v>
      </c>
      <c r="J498" s="16">
        <v>1.5972222222222221E-3</v>
      </c>
      <c r="K498" s="11"/>
      <c r="L498" s="11"/>
      <c r="M498" s="11" t="s">
        <v>48</v>
      </c>
      <c r="N498" s="11" t="s">
        <v>76</v>
      </c>
      <c r="O498" s="11" t="s">
        <v>71</v>
      </c>
    </row>
    <row r="499" spans="2:15" ht="21" customHeight="1" x14ac:dyDescent="0.3">
      <c r="B499" s="4" t="s">
        <v>70</v>
      </c>
      <c r="C499" s="5">
        <v>11</v>
      </c>
      <c r="D499" s="6" t="s">
        <v>55</v>
      </c>
      <c r="E499" s="4" t="s">
        <v>73</v>
      </c>
      <c r="F499" s="4" t="s">
        <v>42</v>
      </c>
      <c r="G499" s="7">
        <v>0</v>
      </c>
      <c r="H499" s="1">
        <v>0</v>
      </c>
      <c r="I499" s="4">
        <v>4</v>
      </c>
      <c r="J499" s="8">
        <v>1.5972222222222221E-3</v>
      </c>
      <c r="K499" s="4"/>
      <c r="L499" s="4"/>
      <c r="M499" s="4" t="s">
        <v>33</v>
      </c>
      <c r="N499" s="4" t="s">
        <v>78</v>
      </c>
      <c r="O499" s="4" t="s">
        <v>63</v>
      </c>
    </row>
    <row r="500" spans="2:15" ht="21" customHeight="1" x14ac:dyDescent="0.3">
      <c r="B500" s="11" t="s">
        <v>70</v>
      </c>
      <c r="C500" s="12">
        <v>12</v>
      </c>
      <c r="D500" s="13" t="s">
        <v>58</v>
      </c>
      <c r="E500" s="11" t="s">
        <v>16</v>
      </c>
      <c r="F500" s="11" t="s">
        <v>68</v>
      </c>
      <c r="G500" s="14">
        <v>0</v>
      </c>
      <c r="H500" s="15">
        <v>0</v>
      </c>
      <c r="I500" s="11">
        <v>4</v>
      </c>
      <c r="J500" s="16">
        <v>1.5972222222222221E-3</v>
      </c>
      <c r="K500" s="11"/>
      <c r="L500" s="11"/>
      <c r="M500" s="11" t="s">
        <v>20</v>
      </c>
      <c r="N500" s="11" t="s">
        <v>76</v>
      </c>
      <c r="O500" s="11" t="s">
        <v>52</v>
      </c>
    </row>
    <row r="501" spans="2:15" ht="21" customHeight="1" x14ac:dyDescent="0.3">
      <c r="B501" s="4" t="s">
        <v>70</v>
      </c>
      <c r="C501" s="5">
        <v>30</v>
      </c>
      <c r="D501" s="6" t="s">
        <v>59</v>
      </c>
      <c r="E501" s="4" t="s">
        <v>28</v>
      </c>
      <c r="F501" s="4" t="s">
        <v>42</v>
      </c>
      <c r="G501" s="7">
        <v>0</v>
      </c>
      <c r="H501" s="1">
        <v>0</v>
      </c>
      <c r="I501" s="4">
        <v>3</v>
      </c>
      <c r="J501" s="8">
        <v>1.5972222222222221E-3</v>
      </c>
      <c r="K501" s="4"/>
      <c r="L501" s="4"/>
      <c r="M501" s="4" t="s">
        <v>43</v>
      </c>
      <c r="N501" s="4" t="s">
        <v>77</v>
      </c>
      <c r="O501" s="4" t="s">
        <v>65</v>
      </c>
    </row>
    <row r="502" spans="2:15" ht="21" customHeight="1" x14ac:dyDescent="0.3">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2:15" ht="21" customHeight="1" x14ac:dyDescent="0.3">
      <c r="B503" s="4" t="s">
        <v>14</v>
      </c>
      <c r="C503" s="5">
        <v>1</v>
      </c>
      <c r="D503" s="6" t="s">
        <v>59</v>
      </c>
      <c r="E503" s="4" t="s">
        <v>38</v>
      </c>
      <c r="F503" s="4" t="s">
        <v>42</v>
      </c>
      <c r="G503" s="7">
        <v>2</v>
      </c>
      <c r="H503" s="1">
        <v>38000000</v>
      </c>
      <c r="I503" s="4">
        <v>2</v>
      </c>
      <c r="J503" s="8">
        <v>1.6782407407407406E-3</v>
      </c>
      <c r="K503" s="4" t="s">
        <v>46</v>
      </c>
      <c r="L503" s="4" t="s">
        <v>24</v>
      </c>
      <c r="M503" s="4" t="s">
        <v>30</v>
      </c>
      <c r="N503" s="4" t="s">
        <v>77</v>
      </c>
      <c r="O503" s="4" t="s">
        <v>34</v>
      </c>
    </row>
    <row r="504" spans="2:15" ht="21" customHeight="1" x14ac:dyDescent="0.3">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2:15" ht="21" customHeight="1" x14ac:dyDescent="0.3">
      <c r="B505" s="4" t="s">
        <v>14</v>
      </c>
      <c r="C505" s="5">
        <v>20</v>
      </c>
      <c r="D505" s="6" t="s">
        <v>59</v>
      </c>
      <c r="E505" s="4" t="s">
        <v>32</v>
      </c>
      <c r="F505" s="4" t="s">
        <v>45</v>
      </c>
      <c r="G505" s="7">
        <v>3</v>
      </c>
      <c r="H505" s="1">
        <v>15000000</v>
      </c>
      <c r="I505" s="4">
        <v>2</v>
      </c>
      <c r="J505" s="8">
        <v>1.6782407407407406E-3</v>
      </c>
      <c r="K505" s="4" t="s">
        <v>18</v>
      </c>
      <c r="L505" s="4" t="s">
        <v>39</v>
      </c>
      <c r="M505" s="4" t="s">
        <v>51</v>
      </c>
      <c r="N505" s="4" t="s">
        <v>78</v>
      </c>
      <c r="O505" s="4" t="s">
        <v>41</v>
      </c>
    </row>
    <row r="506" spans="2:15" ht="21" customHeight="1" x14ac:dyDescent="0.3">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2:15" ht="21" customHeight="1" x14ac:dyDescent="0.3">
      <c r="B507" s="4" t="s">
        <v>14</v>
      </c>
      <c r="C507" s="5">
        <v>14</v>
      </c>
      <c r="D507" s="6" t="s">
        <v>27</v>
      </c>
      <c r="E507" s="4" t="s">
        <v>38</v>
      </c>
      <c r="F507" s="4" t="s">
        <v>17</v>
      </c>
      <c r="G507" s="7">
        <v>3</v>
      </c>
      <c r="H507" s="1">
        <v>11000000</v>
      </c>
      <c r="I507" s="4">
        <v>2</v>
      </c>
      <c r="J507" s="8">
        <v>1.6782407407407406E-3</v>
      </c>
      <c r="K507" s="4" t="s">
        <v>18</v>
      </c>
      <c r="L507" s="4" t="s">
        <v>29</v>
      </c>
      <c r="M507" s="4" t="s">
        <v>33</v>
      </c>
      <c r="N507" s="4" t="s">
        <v>78</v>
      </c>
      <c r="O507" s="4" t="s">
        <v>66</v>
      </c>
    </row>
    <row r="508" spans="2:15" ht="21" customHeight="1" x14ac:dyDescent="0.3">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2:15" ht="21" customHeight="1" x14ac:dyDescent="0.3">
      <c r="B509" s="4" t="s">
        <v>14</v>
      </c>
      <c r="C509" s="5">
        <v>11</v>
      </c>
      <c r="D509" s="6" t="s">
        <v>37</v>
      </c>
      <c r="E509" s="4" t="s">
        <v>16</v>
      </c>
      <c r="F509" s="4" t="s">
        <v>23</v>
      </c>
      <c r="G509" s="7">
        <v>5</v>
      </c>
      <c r="H509" s="1">
        <v>21000000</v>
      </c>
      <c r="I509" s="4">
        <v>1</v>
      </c>
      <c r="J509" s="8">
        <v>1.6782407407407406E-3</v>
      </c>
      <c r="K509" s="4" t="s">
        <v>18</v>
      </c>
      <c r="L509" s="4" t="s">
        <v>19</v>
      </c>
      <c r="M509" s="4" t="s">
        <v>30</v>
      </c>
      <c r="N509" s="4" t="s">
        <v>78</v>
      </c>
      <c r="O509" s="4" t="s">
        <v>66</v>
      </c>
    </row>
    <row r="510" spans="2:15" ht="21" customHeight="1" x14ac:dyDescent="0.3">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2:15" ht="21" customHeight="1" x14ac:dyDescent="0.3">
      <c r="B511" s="4" t="s">
        <v>14</v>
      </c>
      <c r="C511" s="5">
        <v>29</v>
      </c>
      <c r="D511" s="6" t="s">
        <v>37</v>
      </c>
      <c r="E511" s="4" t="s">
        <v>16</v>
      </c>
      <c r="F511" s="4" t="s">
        <v>42</v>
      </c>
      <c r="G511" s="7">
        <v>3</v>
      </c>
      <c r="H511" s="1">
        <v>15000000</v>
      </c>
      <c r="I511" s="4">
        <v>1</v>
      </c>
      <c r="J511" s="8">
        <v>1.6782407407407406E-3</v>
      </c>
      <c r="K511" s="4" t="s">
        <v>18</v>
      </c>
      <c r="L511" s="4" t="s">
        <v>39</v>
      </c>
      <c r="M511" s="4" t="s">
        <v>20</v>
      </c>
      <c r="N511" s="4" t="s">
        <v>78</v>
      </c>
      <c r="O511" s="4" t="s">
        <v>66</v>
      </c>
    </row>
    <row r="512" spans="2:15" ht="21" customHeight="1" x14ac:dyDescent="0.3">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2:15" ht="21" customHeight="1" x14ac:dyDescent="0.3">
      <c r="B513" s="4" t="s">
        <v>14</v>
      </c>
      <c r="C513" s="5">
        <v>8</v>
      </c>
      <c r="D513" s="6" t="s">
        <v>37</v>
      </c>
      <c r="E513" s="4" t="s">
        <v>38</v>
      </c>
      <c r="F513" s="4" t="s">
        <v>17</v>
      </c>
      <c r="G513" s="7">
        <v>5</v>
      </c>
      <c r="H513" s="1">
        <v>25000000</v>
      </c>
      <c r="I513" s="4">
        <v>3</v>
      </c>
      <c r="J513" s="8">
        <v>1.6782407407407406E-3</v>
      </c>
      <c r="K513" s="4" t="s">
        <v>18</v>
      </c>
      <c r="L513" s="4" t="s">
        <v>39</v>
      </c>
      <c r="M513" s="4" t="s">
        <v>48</v>
      </c>
      <c r="N513" s="4" t="s">
        <v>76</v>
      </c>
      <c r="O513" s="4" t="s">
        <v>52</v>
      </c>
    </row>
    <row r="514" spans="2:15" ht="21" customHeight="1" x14ac:dyDescent="0.3">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2:15" ht="21" customHeight="1" x14ac:dyDescent="0.3">
      <c r="B515" s="4" t="s">
        <v>14</v>
      </c>
      <c r="C515" s="5">
        <v>11</v>
      </c>
      <c r="D515" s="6" t="s">
        <v>44</v>
      </c>
      <c r="E515" s="4" t="s">
        <v>28</v>
      </c>
      <c r="F515" s="4" t="s">
        <v>23</v>
      </c>
      <c r="G515" s="7">
        <v>4</v>
      </c>
      <c r="H515" s="1">
        <v>20000000</v>
      </c>
      <c r="I515" s="4">
        <v>2</v>
      </c>
      <c r="J515" s="8">
        <v>1.6782407407407406E-3</v>
      </c>
      <c r="K515" s="4" t="s">
        <v>18</v>
      </c>
      <c r="L515" s="4" t="s">
        <v>47</v>
      </c>
      <c r="M515" s="4" t="s">
        <v>33</v>
      </c>
      <c r="N515" s="4" t="s">
        <v>76</v>
      </c>
      <c r="O515" s="4" t="s">
        <v>31</v>
      </c>
    </row>
    <row r="516" spans="2:15" ht="21" customHeight="1" x14ac:dyDescent="0.3">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2:15" ht="21" customHeight="1" x14ac:dyDescent="0.3">
      <c r="B517" s="4" t="s">
        <v>14</v>
      </c>
      <c r="C517" s="5">
        <v>18</v>
      </c>
      <c r="D517" s="6" t="s">
        <v>44</v>
      </c>
      <c r="E517" s="4" t="s">
        <v>32</v>
      </c>
      <c r="F517" s="4" t="s">
        <v>68</v>
      </c>
      <c r="G517" s="7">
        <v>5</v>
      </c>
      <c r="H517" s="1">
        <v>25000000</v>
      </c>
      <c r="I517" s="4">
        <v>4</v>
      </c>
      <c r="J517" s="8">
        <v>1.6782407407407406E-3</v>
      </c>
      <c r="K517" s="4" t="s">
        <v>18</v>
      </c>
      <c r="L517" s="4" t="s">
        <v>19</v>
      </c>
      <c r="M517" s="4" t="s">
        <v>43</v>
      </c>
      <c r="N517" s="4" t="s">
        <v>77</v>
      </c>
      <c r="O517" s="4" t="s">
        <v>54</v>
      </c>
    </row>
    <row r="518" spans="2:15" ht="21" customHeight="1" x14ac:dyDescent="0.3">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2:15" ht="21" customHeight="1" x14ac:dyDescent="0.3">
      <c r="B519" s="4" t="s">
        <v>14</v>
      </c>
      <c r="C519" s="5">
        <v>1</v>
      </c>
      <c r="D519" s="6" t="s">
        <v>59</v>
      </c>
      <c r="E519" s="4" t="s">
        <v>38</v>
      </c>
      <c r="F519" s="4" t="s">
        <v>42</v>
      </c>
      <c r="G519" s="7">
        <v>2</v>
      </c>
      <c r="H519" s="1">
        <v>38000000</v>
      </c>
      <c r="I519" s="4">
        <v>2</v>
      </c>
      <c r="J519" s="8">
        <v>1.6782407407407406E-3</v>
      </c>
      <c r="K519" s="4" t="s">
        <v>46</v>
      </c>
      <c r="L519" s="4" t="s">
        <v>24</v>
      </c>
      <c r="M519" s="4" t="s">
        <v>30</v>
      </c>
      <c r="N519" s="4" t="s">
        <v>77</v>
      </c>
      <c r="O519" s="4" t="s">
        <v>34</v>
      </c>
    </row>
    <row r="520" spans="2:15" ht="21" customHeight="1" x14ac:dyDescent="0.3">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2:15" ht="21" customHeight="1" x14ac:dyDescent="0.3">
      <c r="B521" s="4" t="s">
        <v>14</v>
      </c>
      <c r="C521" s="5">
        <v>20</v>
      </c>
      <c r="D521" s="6" t="s">
        <v>59</v>
      </c>
      <c r="E521" s="4" t="s">
        <v>32</v>
      </c>
      <c r="F521" s="4" t="s">
        <v>45</v>
      </c>
      <c r="G521" s="7">
        <v>3</v>
      </c>
      <c r="H521" s="1">
        <v>15000000</v>
      </c>
      <c r="I521" s="4">
        <v>2</v>
      </c>
      <c r="J521" s="8">
        <v>1.6782407407407406E-3</v>
      </c>
      <c r="K521" s="4" t="s">
        <v>18</v>
      </c>
      <c r="L521" s="4" t="s">
        <v>39</v>
      </c>
      <c r="M521" s="4" t="s">
        <v>51</v>
      </c>
      <c r="N521" s="4" t="s">
        <v>78</v>
      </c>
      <c r="O521" s="4" t="s">
        <v>41</v>
      </c>
    </row>
    <row r="522" spans="2:15" ht="21" customHeight="1" x14ac:dyDescent="0.3">
      <c r="B522" s="11" t="s">
        <v>70</v>
      </c>
      <c r="C522" s="12">
        <v>12</v>
      </c>
      <c r="D522" s="13" t="s">
        <v>59</v>
      </c>
      <c r="E522" s="11" t="s">
        <v>16</v>
      </c>
      <c r="F522" s="11" t="s">
        <v>23</v>
      </c>
      <c r="G522" s="14">
        <v>0</v>
      </c>
      <c r="H522" s="15">
        <v>0</v>
      </c>
      <c r="I522" s="11">
        <v>2</v>
      </c>
      <c r="J522" s="16">
        <v>1.6782407407407406E-3</v>
      </c>
      <c r="K522" s="11"/>
      <c r="L522" s="11"/>
      <c r="M522" s="11" t="s">
        <v>43</v>
      </c>
      <c r="N522" s="11" t="s">
        <v>66</v>
      </c>
      <c r="O522" s="11" t="s">
        <v>67</v>
      </c>
    </row>
    <row r="523" spans="2:15" ht="21" customHeight="1" x14ac:dyDescent="0.3">
      <c r="B523" s="4" t="s">
        <v>70</v>
      </c>
      <c r="C523" s="5">
        <v>14</v>
      </c>
      <c r="D523" s="6" t="s">
        <v>60</v>
      </c>
      <c r="E523" s="4" t="s">
        <v>16</v>
      </c>
      <c r="F523" s="4" t="s">
        <v>42</v>
      </c>
      <c r="G523" s="7">
        <v>0</v>
      </c>
      <c r="H523" s="1">
        <v>0</v>
      </c>
      <c r="I523" s="4">
        <v>1</v>
      </c>
      <c r="J523" s="8">
        <v>1.6782407407407406E-3</v>
      </c>
      <c r="K523" s="4"/>
      <c r="L523" s="4"/>
      <c r="M523" s="4" t="s">
        <v>51</v>
      </c>
      <c r="N523" s="4" t="s">
        <v>76</v>
      </c>
      <c r="O523" s="4" t="s">
        <v>31</v>
      </c>
    </row>
    <row r="524" spans="2:15" ht="21" customHeight="1" x14ac:dyDescent="0.3">
      <c r="B524" s="11" t="s">
        <v>70</v>
      </c>
      <c r="C524" s="12">
        <v>15</v>
      </c>
      <c r="D524" s="13" t="s">
        <v>22</v>
      </c>
      <c r="E524" s="11" t="s">
        <v>16</v>
      </c>
      <c r="F524" s="11" t="s">
        <v>23</v>
      </c>
      <c r="G524" s="14">
        <v>0</v>
      </c>
      <c r="H524" s="15">
        <v>0</v>
      </c>
      <c r="I524" s="11">
        <v>2</v>
      </c>
      <c r="J524" s="16">
        <v>1.6782407407407406E-3</v>
      </c>
      <c r="K524" s="11"/>
      <c r="L524" s="11"/>
      <c r="M524" s="11" t="s">
        <v>40</v>
      </c>
      <c r="N524" s="11" t="s">
        <v>78</v>
      </c>
      <c r="O524" s="11" t="s">
        <v>62</v>
      </c>
    </row>
    <row r="525" spans="2:15" ht="21" customHeight="1" x14ac:dyDescent="0.3">
      <c r="B525" s="4" t="s">
        <v>70</v>
      </c>
      <c r="C525" s="5">
        <v>20</v>
      </c>
      <c r="D525" s="6" t="s">
        <v>27</v>
      </c>
      <c r="E525" s="4" t="s">
        <v>49</v>
      </c>
      <c r="F525" s="4" t="s">
        <v>23</v>
      </c>
      <c r="G525" s="7">
        <v>0</v>
      </c>
      <c r="H525" s="1">
        <v>0</v>
      </c>
      <c r="I525" s="4">
        <v>1</v>
      </c>
      <c r="J525" s="8">
        <v>1.6782407407407406E-3</v>
      </c>
      <c r="K525" s="4"/>
      <c r="L525" s="4"/>
      <c r="M525" s="4" t="s">
        <v>25</v>
      </c>
      <c r="N525" s="4" t="s">
        <v>77</v>
      </c>
      <c r="O525" s="4" t="s">
        <v>54</v>
      </c>
    </row>
    <row r="526" spans="2:15" ht="21" customHeight="1" x14ac:dyDescent="0.3">
      <c r="B526" s="11" t="s">
        <v>70</v>
      </c>
      <c r="C526" s="12">
        <v>2</v>
      </c>
      <c r="D526" s="13" t="s">
        <v>37</v>
      </c>
      <c r="E526" s="11" t="s">
        <v>16</v>
      </c>
      <c r="F526" s="11" t="s">
        <v>23</v>
      </c>
      <c r="G526" s="14">
        <v>0</v>
      </c>
      <c r="H526" s="15">
        <v>0</v>
      </c>
      <c r="I526" s="11">
        <v>2</v>
      </c>
      <c r="J526" s="16">
        <v>1.6782407407407406E-3</v>
      </c>
      <c r="K526" s="11"/>
      <c r="L526" s="11"/>
      <c r="M526" s="11" t="s">
        <v>30</v>
      </c>
      <c r="N526" s="11" t="s">
        <v>76</v>
      </c>
      <c r="O526" s="11" t="s">
        <v>75</v>
      </c>
    </row>
    <row r="527" spans="2:15" ht="21" customHeight="1" x14ac:dyDescent="0.3">
      <c r="B527" s="4" t="s">
        <v>70</v>
      </c>
      <c r="C527" s="5">
        <v>21</v>
      </c>
      <c r="D527" s="6" t="s">
        <v>37</v>
      </c>
      <c r="E527" s="4" t="s">
        <v>32</v>
      </c>
      <c r="F527" s="4" t="s">
        <v>42</v>
      </c>
      <c r="G527" s="7">
        <v>0</v>
      </c>
      <c r="H527" s="1">
        <v>0</v>
      </c>
      <c r="I527" s="4">
        <v>3</v>
      </c>
      <c r="J527" s="8">
        <v>1.6782407407407406E-3</v>
      </c>
      <c r="K527" s="4"/>
      <c r="L527" s="4"/>
      <c r="M527" s="4" t="s">
        <v>30</v>
      </c>
      <c r="N527" s="4" t="s">
        <v>78</v>
      </c>
      <c r="O527" s="4" t="s">
        <v>62</v>
      </c>
    </row>
    <row r="528" spans="2:15" ht="21" customHeight="1" x14ac:dyDescent="0.3">
      <c r="B528" s="11" t="s">
        <v>70</v>
      </c>
      <c r="C528" s="12">
        <v>23</v>
      </c>
      <c r="D528" s="13" t="s">
        <v>37</v>
      </c>
      <c r="E528" s="11" t="s">
        <v>49</v>
      </c>
      <c r="F528" s="11" t="s">
        <v>42</v>
      </c>
      <c r="G528" s="14">
        <v>0</v>
      </c>
      <c r="H528" s="15">
        <v>0</v>
      </c>
      <c r="I528" s="11">
        <v>3</v>
      </c>
      <c r="J528" s="16">
        <v>1.6782407407407406E-3</v>
      </c>
      <c r="K528" s="11"/>
      <c r="L528" s="11"/>
      <c r="M528" s="11" t="s">
        <v>48</v>
      </c>
      <c r="N528" s="11" t="s">
        <v>66</v>
      </c>
      <c r="O528" s="11" t="s">
        <v>67</v>
      </c>
    </row>
    <row r="529" spans="2:15" ht="21" customHeight="1" x14ac:dyDescent="0.3">
      <c r="B529" s="4" t="s">
        <v>70</v>
      </c>
      <c r="C529" s="5">
        <v>14</v>
      </c>
      <c r="D529" s="6" t="s">
        <v>44</v>
      </c>
      <c r="E529" s="4" t="s">
        <v>16</v>
      </c>
      <c r="F529" s="4" t="s">
        <v>42</v>
      </c>
      <c r="G529" s="7">
        <v>0</v>
      </c>
      <c r="H529" s="1">
        <v>0</v>
      </c>
      <c r="I529" s="4">
        <v>2</v>
      </c>
      <c r="J529" s="8">
        <v>1.6782407407407406E-3</v>
      </c>
      <c r="K529" s="4"/>
      <c r="L529" s="4"/>
      <c r="M529" s="4" t="s">
        <v>43</v>
      </c>
      <c r="N529" s="4" t="s">
        <v>76</v>
      </c>
      <c r="O529" s="4" t="s">
        <v>52</v>
      </c>
    </row>
    <row r="530" spans="2:15" ht="21" customHeight="1" x14ac:dyDescent="0.3">
      <c r="B530" s="11" t="s">
        <v>70</v>
      </c>
      <c r="C530" s="12">
        <v>16</v>
      </c>
      <c r="D530" s="13" t="s">
        <v>44</v>
      </c>
      <c r="E530" s="11" t="s">
        <v>38</v>
      </c>
      <c r="F530" s="11" t="s">
        <v>42</v>
      </c>
      <c r="G530" s="14">
        <v>0</v>
      </c>
      <c r="H530" s="15">
        <v>0</v>
      </c>
      <c r="I530" s="11">
        <v>3</v>
      </c>
      <c r="J530" s="16">
        <v>1.6782407407407406E-3</v>
      </c>
      <c r="K530" s="11"/>
      <c r="L530" s="11"/>
      <c r="M530" s="11" t="s">
        <v>43</v>
      </c>
      <c r="N530" s="11" t="s">
        <v>77</v>
      </c>
      <c r="O530" s="11" t="s">
        <v>65</v>
      </c>
    </row>
    <row r="531" spans="2:15" ht="21" customHeight="1" x14ac:dyDescent="0.3">
      <c r="B531" s="4" t="s">
        <v>70</v>
      </c>
      <c r="C531" s="5">
        <v>12</v>
      </c>
      <c r="D531" s="6" t="s">
        <v>59</v>
      </c>
      <c r="E531" s="4" t="s">
        <v>16</v>
      </c>
      <c r="F531" s="4" t="s">
        <v>23</v>
      </c>
      <c r="G531" s="7">
        <v>0</v>
      </c>
      <c r="H531" s="1">
        <v>0</v>
      </c>
      <c r="I531" s="4">
        <v>2</v>
      </c>
      <c r="J531" s="8">
        <v>1.6782407407407406E-3</v>
      </c>
      <c r="K531" s="4"/>
      <c r="L531" s="4"/>
      <c r="M531" s="4" t="s">
        <v>43</v>
      </c>
      <c r="N531" s="4" t="s">
        <v>66</v>
      </c>
      <c r="O531" s="4" t="s">
        <v>67</v>
      </c>
    </row>
    <row r="532" spans="2:15" ht="21" customHeight="1" x14ac:dyDescent="0.3">
      <c r="B532" s="11" t="s">
        <v>70</v>
      </c>
      <c r="C532" s="12">
        <v>14</v>
      </c>
      <c r="D532" s="13" t="s">
        <v>60</v>
      </c>
      <c r="E532" s="11" t="s">
        <v>16</v>
      </c>
      <c r="F532" s="11" t="s">
        <v>42</v>
      </c>
      <c r="G532" s="14">
        <v>0</v>
      </c>
      <c r="H532" s="15">
        <v>0</v>
      </c>
      <c r="I532" s="11">
        <v>1</v>
      </c>
      <c r="J532" s="16">
        <v>1.6782407407407406E-3</v>
      </c>
      <c r="K532" s="11"/>
      <c r="L532" s="11"/>
      <c r="M532" s="11" t="s">
        <v>51</v>
      </c>
      <c r="N532" s="11" t="s">
        <v>76</v>
      </c>
      <c r="O532" s="11" t="s">
        <v>31</v>
      </c>
    </row>
    <row r="533" spans="2:15" ht="21" customHeight="1" x14ac:dyDescent="0.3">
      <c r="B533" s="4" t="s">
        <v>14</v>
      </c>
      <c r="C533" s="5">
        <v>11</v>
      </c>
      <c r="D533" s="6" t="s">
        <v>55</v>
      </c>
      <c r="E533" s="4" t="s">
        <v>38</v>
      </c>
      <c r="F533" s="4" t="s">
        <v>42</v>
      </c>
      <c r="G533" s="7">
        <v>5</v>
      </c>
      <c r="H533" s="1">
        <v>20000000</v>
      </c>
      <c r="I533" s="4">
        <v>1</v>
      </c>
      <c r="J533" s="8">
        <v>1.736111111111111E-3</v>
      </c>
      <c r="K533" s="4" t="s">
        <v>18</v>
      </c>
      <c r="L533" s="4" t="s">
        <v>29</v>
      </c>
      <c r="M533" s="4" t="s">
        <v>48</v>
      </c>
      <c r="N533" s="4" t="s">
        <v>77</v>
      </c>
      <c r="O533" s="4" t="s">
        <v>54</v>
      </c>
    </row>
    <row r="534" spans="2:15" ht="21" customHeight="1" x14ac:dyDescent="0.3">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2:15" ht="21" customHeight="1" x14ac:dyDescent="0.3">
      <c r="B535" s="4" t="s">
        <v>14</v>
      </c>
      <c r="C535" s="5">
        <v>10</v>
      </c>
      <c r="D535" s="6" t="s">
        <v>72</v>
      </c>
      <c r="E535" s="4" t="s">
        <v>32</v>
      </c>
      <c r="F535" s="4" t="s">
        <v>23</v>
      </c>
      <c r="G535" s="7">
        <v>1</v>
      </c>
      <c r="H535" s="1">
        <v>7000000</v>
      </c>
      <c r="I535" s="4">
        <v>1</v>
      </c>
      <c r="J535" s="8">
        <v>1.736111111111111E-3</v>
      </c>
      <c r="K535" s="4" t="s">
        <v>18</v>
      </c>
      <c r="L535" s="4" t="s">
        <v>47</v>
      </c>
      <c r="M535" s="4" t="s">
        <v>30</v>
      </c>
      <c r="N535" s="4" t="s">
        <v>78</v>
      </c>
      <c r="O535" s="4" t="s">
        <v>53</v>
      </c>
    </row>
    <row r="536" spans="2:15" ht="21" customHeight="1" x14ac:dyDescent="0.3">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2:15" ht="21" customHeight="1" x14ac:dyDescent="0.3">
      <c r="B537" s="4" t="s">
        <v>14</v>
      </c>
      <c r="C537" s="5">
        <v>22</v>
      </c>
      <c r="D537" s="6" t="s">
        <v>27</v>
      </c>
      <c r="E537" s="4" t="s">
        <v>32</v>
      </c>
      <c r="F537" s="4" t="s">
        <v>42</v>
      </c>
      <c r="G537" s="7">
        <v>1</v>
      </c>
      <c r="H537" s="1">
        <v>19000000</v>
      </c>
      <c r="I537" s="4">
        <v>2</v>
      </c>
      <c r="J537" s="8">
        <v>1.736111111111111E-3</v>
      </c>
      <c r="K537" s="4" t="s">
        <v>46</v>
      </c>
      <c r="L537" s="4" t="s">
        <v>39</v>
      </c>
      <c r="M537" s="4" t="s">
        <v>51</v>
      </c>
      <c r="N537" s="4" t="s">
        <v>66</v>
      </c>
      <c r="O537" s="4" t="s">
        <v>67</v>
      </c>
    </row>
    <row r="538" spans="2:15" ht="21" customHeight="1" x14ac:dyDescent="0.3">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2:15" ht="21" customHeight="1" x14ac:dyDescent="0.3">
      <c r="B539" s="4" t="s">
        <v>14</v>
      </c>
      <c r="C539" s="5">
        <v>21</v>
      </c>
      <c r="D539" s="6" t="s">
        <v>37</v>
      </c>
      <c r="E539" s="4" t="s">
        <v>38</v>
      </c>
      <c r="F539" s="4" t="s">
        <v>17</v>
      </c>
      <c r="G539" s="7">
        <v>2</v>
      </c>
      <c r="H539" s="1">
        <v>38000000</v>
      </c>
      <c r="I539" s="4">
        <v>3</v>
      </c>
      <c r="J539" s="8">
        <v>1.736111111111111E-3</v>
      </c>
      <c r="K539" s="4" t="s">
        <v>46</v>
      </c>
      <c r="L539" s="4" t="s">
        <v>35</v>
      </c>
      <c r="M539" s="4" t="s">
        <v>30</v>
      </c>
      <c r="N539" s="4" t="s">
        <v>77</v>
      </c>
      <c r="O539" s="4" t="s">
        <v>54</v>
      </c>
    </row>
    <row r="540" spans="2:15" ht="21" customHeight="1" x14ac:dyDescent="0.3">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2:15" ht="21" customHeight="1" x14ac:dyDescent="0.3">
      <c r="B541" s="4" t="s">
        <v>14</v>
      </c>
      <c r="C541" s="5">
        <v>5</v>
      </c>
      <c r="D541" s="6" t="s">
        <v>37</v>
      </c>
      <c r="E541" s="4" t="s">
        <v>16</v>
      </c>
      <c r="F541" s="4" t="s">
        <v>17</v>
      </c>
      <c r="G541" s="7">
        <v>4</v>
      </c>
      <c r="H541" s="1">
        <v>11000000</v>
      </c>
      <c r="I541" s="4">
        <v>4</v>
      </c>
      <c r="J541" s="8">
        <v>1.736111111111111E-3</v>
      </c>
      <c r="K541" s="4" t="s">
        <v>61</v>
      </c>
      <c r="L541" s="4" t="s">
        <v>19</v>
      </c>
      <c r="M541" s="4" t="s">
        <v>40</v>
      </c>
      <c r="N541" s="4" t="s">
        <v>76</v>
      </c>
      <c r="O541" s="4" t="s">
        <v>26</v>
      </c>
    </row>
    <row r="542" spans="2:15" ht="21" customHeight="1" x14ac:dyDescent="0.3">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2:15" ht="21" customHeight="1" x14ac:dyDescent="0.3">
      <c r="B543" s="4" t="s">
        <v>14</v>
      </c>
      <c r="C543" s="5">
        <v>8</v>
      </c>
      <c r="D543" s="6" t="s">
        <v>37</v>
      </c>
      <c r="E543" s="4" t="s">
        <v>38</v>
      </c>
      <c r="F543" s="4" t="s">
        <v>42</v>
      </c>
      <c r="G543" s="7">
        <v>3</v>
      </c>
      <c r="H543" s="1">
        <v>15000000</v>
      </c>
      <c r="I543" s="4">
        <v>1</v>
      </c>
      <c r="J543" s="8">
        <v>1.736111111111111E-3</v>
      </c>
      <c r="K543" s="4" t="s">
        <v>18</v>
      </c>
      <c r="L543" s="4" t="s">
        <v>39</v>
      </c>
      <c r="M543" s="4" t="s">
        <v>33</v>
      </c>
      <c r="N543" s="4" t="s">
        <v>76</v>
      </c>
      <c r="O543" s="4" t="s">
        <v>26</v>
      </c>
    </row>
    <row r="544" spans="2:15" ht="21" customHeight="1" x14ac:dyDescent="0.3">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2:15" ht="21" customHeight="1" x14ac:dyDescent="0.3">
      <c r="B545" s="4" t="s">
        <v>14</v>
      </c>
      <c r="C545" s="5">
        <v>7</v>
      </c>
      <c r="D545" s="6" t="s">
        <v>37</v>
      </c>
      <c r="E545" s="4" t="s">
        <v>38</v>
      </c>
      <c r="F545" s="4" t="s">
        <v>68</v>
      </c>
      <c r="G545" s="7">
        <v>2</v>
      </c>
      <c r="H545" s="1">
        <v>12000000</v>
      </c>
      <c r="I545" s="4">
        <v>1</v>
      </c>
      <c r="J545" s="8">
        <v>1.736111111111111E-3</v>
      </c>
      <c r="K545" s="4" t="s">
        <v>18</v>
      </c>
      <c r="L545" s="4" t="s">
        <v>35</v>
      </c>
      <c r="M545" s="4" t="s">
        <v>48</v>
      </c>
      <c r="N545" s="4" t="s">
        <v>76</v>
      </c>
      <c r="O545" s="4" t="s">
        <v>31</v>
      </c>
    </row>
    <row r="546" spans="2:15" ht="21" customHeight="1" x14ac:dyDescent="0.3">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2:15" ht="21" customHeight="1" x14ac:dyDescent="0.3">
      <c r="B547" s="4" t="s">
        <v>14</v>
      </c>
      <c r="C547" s="5">
        <v>1</v>
      </c>
      <c r="D547" s="6" t="s">
        <v>44</v>
      </c>
      <c r="E547" s="4" t="s">
        <v>28</v>
      </c>
      <c r="F547" s="4" t="s">
        <v>42</v>
      </c>
      <c r="G547" s="7">
        <v>4</v>
      </c>
      <c r="H547" s="1">
        <v>20000000</v>
      </c>
      <c r="I547" s="4">
        <v>3</v>
      </c>
      <c r="J547" s="8">
        <v>1.736111111111111E-3</v>
      </c>
      <c r="K547" s="4" t="s">
        <v>18</v>
      </c>
      <c r="L547" s="4" t="s">
        <v>56</v>
      </c>
      <c r="M547" s="4" t="s">
        <v>25</v>
      </c>
      <c r="N547" s="4" t="s">
        <v>66</v>
      </c>
      <c r="O547" s="4" t="s">
        <v>36</v>
      </c>
    </row>
    <row r="548" spans="2:15" ht="21" customHeight="1" x14ac:dyDescent="0.3">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2:15" ht="21" customHeight="1" x14ac:dyDescent="0.3">
      <c r="B549" s="4" t="s">
        <v>14</v>
      </c>
      <c r="C549" s="5">
        <v>1</v>
      </c>
      <c r="D549" s="6" t="s">
        <v>69</v>
      </c>
      <c r="E549" s="4" t="s">
        <v>32</v>
      </c>
      <c r="F549" s="4" t="s">
        <v>23</v>
      </c>
      <c r="G549" s="7">
        <v>2</v>
      </c>
      <c r="H549" s="1">
        <v>12000000</v>
      </c>
      <c r="I549" s="4">
        <v>4</v>
      </c>
      <c r="J549" s="8">
        <v>1.736111111111111E-3</v>
      </c>
      <c r="K549" s="4" t="s">
        <v>18</v>
      </c>
      <c r="L549" s="4" t="s">
        <v>19</v>
      </c>
      <c r="M549" s="4" t="s">
        <v>20</v>
      </c>
      <c r="N549" s="4" t="s">
        <v>66</v>
      </c>
      <c r="O549" s="4" t="s">
        <v>67</v>
      </c>
    </row>
    <row r="550" spans="2:15" ht="21" customHeight="1" x14ac:dyDescent="0.3">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2:15" ht="21" customHeight="1" x14ac:dyDescent="0.3">
      <c r="B551" s="4" t="s">
        <v>14</v>
      </c>
      <c r="C551" s="5">
        <v>11</v>
      </c>
      <c r="D551" s="6" t="s">
        <v>55</v>
      </c>
      <c r="E551" s="4" t="s">
        <v>38</v>
      </c>
      <c r="F551" s="4" t="s">
        <v>42</v>
      </c>
      <c r="G551" s="7">
        <v>5</v>
      </c>
      <c r="H551" s="1">
        <v>20000000</v>
      </c>
      <c r="I551" s="4">
        <v>1</v>
      </c>
      <c r="J551" s="8">
        <v>1.736111111111111E-3</v>
      </c>
      <c r="K551" s="4" t="s">
        <v>18</v>
      </c>
      <c r="L551" s="4" t="s">
        <v>29</v>
      </c>
      <c r="M551" s="4" t="s">
        <v>48</v>
      </c>
      <c r="N551" s="4" t="s">
        <v>77</v>
      </c>
      <c r="O551" s="4" t="s">
        <v>54</v>
      </c>
    </row>
    <row r="552" spans="2:15" ht="21" customHeight="1" x14ac:dyDescent="0.3">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2:15" ht="21" customHeight="1" x14ac:dyDescent="0.3">
      <c r="B553" s="4" t="s">
        <v>14</v>
      </c>
      <c r="C553" s="5">
        <v>10</v>
      </c>
      <c r="D553" s="6" t="s">
        <v>72</v>
      </c>
      <c r="E553" s="4" t="s">
        <v>32</v>
      </c>
      <c r="F553" s="4" t="s">
        <v>23</v>
      </c>
      <c r="G553" s="7">
        <v>1</v>
      </c>
      <c r="H553" s="1">
        <v>7000000</v>
      </c>
      <c r="I553" s="4">
        <v>1</v>
      </c>
      <c r="J553" s="8">
        <v>1.736111111111111E-3</v>
      </c>
      <c r="K553" s="4" t="s">
        <v>18</v>
      </c>
      <c r="L553" s="4" t="s">
        <v>47</v>
      </c>
      <c r="M553" s="4" t="s">
        <v>30</v>
      </c>
      <c r="N553" s="4" t="s">
        <v>78</v>
      </c>
      <c r="O553" s="4" t="s">
        <v>53</v>
      </c>
    </row>
    <row r="554" spans="2:15" ht="21" customHeight="1" x14ac:dyDescent="0.3">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2:15" ht="21" customHeight="1" x14ac:dyDescent="0.3">
      <c r="B555" s="4" t="s">
        <v>70</v>
      </c>
      <c r="C555" s="5">
        <v>11</v>
      </c>
      <c r="D555" s="6" t="s">
        <v>59</v>
      </c>
      <c r="E555" s="4" t="s">
        <v>16</v>
      </c>
      <c r="F555" s="4" t="s">
        <v>23</v>
      </c>
      <c r="G555" s="7">
        <v>0</v>
      </c>
      <c r="H555" s="1">
        <v>0</v>
      </c>
      <c r="I555" s="4">
        <v>2</v>
      </c>
      <c r="J555" s="8">
        <v>1.736111111111111E-3</v>
      </c>
      <c r="K555" s="4"/>
      <c r="L555" s="4"/>
      <c r="M555" s="4" t="s">
        <v>48</v>
      </c>
      <c r="N555" s="4" t="s">
        <v>66</v>
      </c>
      <c r="O555" s="4" t="s">
        <v>67</v>
      </c>
    </row>
    <row r="556" spans="2:15" ht="21" customHeight="1" x14ac:dyDescent="0.3">
      <c r="B556" s="11" t="s">
        <v>70</v>
      </c>
      <c r="C556" s="12">
        <v>27</v>
      </c>
      <c r="D556" s="13" t="s">
        <v>59</v>
      </c>
      <c r="E556" s="11" t="s">
        <v>38</v>
      </c>
      <c r="F556" s="11" t="s">
        <v>42</v>
      </c>
      <c r="G556" s="14">
        <v>0</v>
      </c>
      <c r="H556" s="15">
        <v>0</v>
      </c>
      <c r="I556" s="11">
        <v>3</v>
      </c>
      <c r="J556" s="16">
        <v>1.736111111111111E-3</v>
      </c>
      <c r="K556" s="11"/>
      <c r="L556" s="11"/>
      <c r="M556" s="11" t="s">
        <v>30</v>
      </c>
      <c r="N556" s="11" t="s">
        <v>78</v>
      </c>
      <c r="O556" s="11" t="s">
        <v>41</v>
      </c>
    </row>
    <row r="557" spans="2:15" ht="21" customHeight="1" x14ac:dyDescent="0.3">
      <c r="B557" s="4" t="s">
        <v>70</v>
      </c>
      <c r="C557" s="5">
        <v>20</v>
      </c>
      <c r="D557" s="6" t="s">
        <v>27</v>
      </c>
      <c r="E557" s="4" t="s">
        <v>16</v>
      </c>
      <c r="F557" s="4" t="s">
        <v>23</v>
      </c>
      <c r="G557" s="7">
        <v>0</v>
      </c>
      <c r="H557" s="1">
        <v>0</v>
      </c>
      <c r="I557" s="4">
        <v>2</v>
      </c>
      <c r="J557" s="8">
        <v>1.736111111111111E-3</v>
      </c>
      <c r="K557" s="4"/>
      <c r="L557" s="4"/>
      <c r="M557" s="4" t="s">
        <v>43</v>
      </c>
      <c r="N557" s="4" t="s">
        <v>76</v>
      </c>
      <c r="O557" s="4" t="s">
        <v>26</v>
      </c>
    </row>
    <row r="558" spans="2:15" ht="21" customHeight="1" x14ac:dyDescent="0.3">
      <c r="B558" s="11" t="s">
        <v>70</v>
      </c>
      <c r="C558" s="12">
        <v>1</v>
      </c>
      <c r="D558" s="13" t="s">
        <v>37</v>
      </c>
      <c r="E558" s="11" t="s">
        <v>32</v>
      </c>
      <c r="F558" s="11" t="s">
        <v>23</v>
      </c>
      <c r="G558" s="14">
        <v>0</v>
      </c>
      <c r="H558" s="15">
        <v>0</v>
      </c>
      <c r="I558" s="11">
        <v>4</v>
      </c>
      <c r="J558" s="16">
        <v>1.736111111111111E-3</v>
      </c>
      <c r="K558" s="11"/>
      <c r="L558" s="11"/>
      <c r="M558" s="11" t="s">
        <v>48</v>
      </c>
      <c r="N558" s="11" t="s">
        <v>78</v>
      </c>
      <c r="O558" s="11" t="s">
        <v>53</v>
      </c>
    </row>
    <row r="559" spans="2:15" ht="21" customHeight="1" x14ac:dyDescent="0.3">
      <c r="B559" s="4" t="s">
        <v>70</v>
      </c>
      <c r="C559" s="5">
        <v>1</v>
      </c>
      <c r="D559" s="6" t="s">
        <v>44</v>
      </c>
      <c r="E559" s="4" t="s">
        <v>16</v>
      </c>
      <c r="F559" s="4" t="s">
        <v>42</v>
      </c>
      <c r="G559" s="7">
        <v>0</v>
      </c>
      <c r="H559" s="1">
        <v>0</v>
      </c>
      <c r="I559" s="4">
        <v>4</v>
      </c>
      <c r="J559" s="8">
        <v>1.736111111111111E-3</v>
      </c>
      <c r="K559" s="4"/>
      <c r="L559" s="4"/>
      <c r="M559" s="4" t="s">
        <v>33</v>
      </c>
      <c r="N559" s="4" t="s">
        <v>76</v>
      </c>
      <c r="O559" s="4" t="s">
        <v>31</v>
      </c>
    </row>
    <row r="560" spans="2:15" ht="21" customHeight="1" x14ac:dyDescent="0.3">
      <c r="B560" s="11" t="s">
        <v>70</v>
      </c>
      <c r="C560" s="12">
        <v>25</v>
      </c>
      <c r="D560" s="13" t="s">
        <v>44</v>
      </c>
      <c r="E560" s="11" t="s">
        <v>28</v>
      </c>
      <c r="F560" s="11" t="s">
        <v>17</v>
      </c>
      <c r="G560" s="14">
        <v>0</v>
      </c>
      <c r="H560" s="15">
        <v>0</v>
      </c>
      <c r="I560" s="11">
        <v>3</v>
      </c>
      <c r="J560" s="16">
        <v>1.736111111111111E-3</v>
      </c>
      <c r="K560" s="11"/>
      <c r="L560" s="11"/>
      <c r="M560" s="11" t="s">
        <v>25</v>
      </c>
      <c r="N560" s="11" t="s">
        <v>78</v>
      </c>
      <c r="O560" s="11" t="s">
        <v>53</v>
      </c>
    </row>
    <row r="561" spans="2:15" ht="21" customHeight="1" x14ac:dyDescent="0.3">
      <c r="B561" s="4" t="s">
        <v>70</v>
      </c>
      <c r="C561" s="5">
        <v>3</v>
      </c>
      <c r="D561" s="6" t="s">
        <v>69</v>
      </c>
      <c r="E561" s="4" t="s">
        <v>38</v>
      </c>
      <c r="F561" s="4" t="s">
        <v>23</v>
      </c>
      <c r="G561" s="7">
        <v>0</v>
      </c>
      <c r="H561" s="1">
        <v>0</v>
      </c>
      <c r="I561" s="4">
        <v>1</v>
      </c>
      <c r="J561" s="8">
        <v>1.736111111111111E-3</v>
      </c>
      <c r="K561" s="4"/>
      <c r="L561" s="4"/>
      <c r="M561" s="4" t="s">
        <v>30</v>
      </c>
      <c r="N561" s="4" t="s">
        <v>77</v>
      </c>
      <c r="O561" s="4" t="s">
        <v>65</v>
      </c>
    </row>
    <row r="562" spans="2:15" ht="21" customHeight="1" x14ac:dyDescent="0.3">
      <c r="B562" s="11" t="s">
        <v>70</v>
      </c>
      <c r="C562" s="12">
        <v>10</v>
      </c>
      <c r="D562" s="13" t="s">
        <v>69</v>
      </c>
      <c r="E562" s="11" t="s">
        <v>32</v>
      </c>
      <c r="F562" s="11" t="s">
        <v>23</v>
      </c>
      <c r="G562" s="14">
        <v>0</v>
      </c>
      <c r="H562" s="15">
        <v>0</v>
      </c>
      <c r="I562" s="11">
        <v>1</v>
      </c>
      <c r="J562" s="16">
        <v>1.736111111111111E-3</v>
      </c>
      <c r="K562" s="11"/>
      <c r="L562" s="11"/>
      <c r="M562" s="11" t="s">
        <v>33</v>
      </c>
      <c r="N562" s="11" t="s">
        <v>76</v>
      </c>
      <c r="O562" s="11" t="s">
        <v>31</v>
      </c>
    </row>
    <row r="563" spans="2:15" ht="21" customHeight="1" x14ac:dyDescent="0.3">
      <c r="B563" s="4" t="s">
        <v>70</v>
      </c>
      <c r="C563" s="5">
        <v>11</v>
      </c>
      <c r="D563" s="6" t="s">
        <v>59</v>
      </c>
      <c r="E563" s="4" t="s">
        <v>16</v>
      </c>
      <c r="F563" s="4" t="s">
        <v>23</v>
      </c>
      <c r="G563" s="7">
        <v>0</v>
      </c>
      <c r="H563" s="1">
        <v>0</v>
      </c>
      <c r="I563" s="4">
        <v>2</v>
      </c>
      <c r="J563" s="8">
        <v>1.736111111111111E-3</v>
      </c>
      <c r="K563" s="4"/>
      <c r="L563" s="4"/>
      <c r="M563" s="4" t="s">
        <v>48</v>
      </c>
      <c r="N563" s="4" t="s">
        <v>66</v>
      </c>
      <c r="O563" s="4" t="s">
        <v>67</v>
      </c>
    </row>
    <row r="564" spans="2:15" ht="21" customHeight="1" x14ac:dyDescent="0.3">
      <c r="B564" s="11" t="s">
        <v>70</v>
      </c>
      <c r="C564" s="12">
        <v>27</v>
      </c>
      <c r="D564" s="13" t="s">
        <v>59</v>
      </c>
      <c r="E564" s="11" t="s">
        <v>38</v>
      </c>
      <c r="F564" s="11" t="s">
        <v>42</v>
      </c>
      <c r="G564" s="14">
        <v>0</v>
      </c>
      <c r="H564" s="15">
        <v>0</v>
      </c>
      <c r="I564" s="11">
        <v>3</v>
      </c>
      <c r="J564" s="16">
        <v>1.736111111111111E-3</v>
      </c>
      <c r="K564" s="11"/>
      <c r="L564" s="11"/>
      <c r="M564" s="11" t="s">
        <v>30</v>
      </c>
      <c r="N564" s="11" t="s">
        <v>78</v>
      </c>
      <c r="O564" s="11" t="s">
        <v>41</v>
      </c>
    </row>
    <row r="565" spans="2:15" ht="21" customHeight="1" x14ac:dyDescent="0.3">
      <c r="B565" s="4" t="s">
        <v>14</v>
      </c>
      <c r="C565" s="5">
        <v>11</v>
      </c>
      <c r="D565" s="6" t="s">
        <v>57</v>
      </c>
      <c r="E565" s="4" t="s">
        <v>16</v>
      </c>
      <c r="F565" s="4" t="s">
        <v>42</v>
      </c>
      <c r="G565" s="7">
        <v>4</v>
      </c>
      <c r="H565" s="1">
        <v>20000000</v>
      </c>
      <c r="I565" s="4">
        <v>2</v>
      </c>
      <c r="J565" s="8">
        <v>1.9675925925925928E-3</v>
      </c>
      <c r="K565" s="4" t="s">
        <v>18</v>
      </c>
      <c r="L565" s="4" t="s">
        <v>19</v>
      </c>
      <c r="M565" s="4" t="s">
        <v>43</v>
      </c>
      <c r="N565" s="4" t="s">
        <v>78</v>
      </c>
      <c r="O565" s="4" t="s">
        <v>63</v>
      </c>
    </row>
    <row r="566" spans="2:15" ht="21" customHeight="1" x14ac:dyDescent="0.3">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2:15" ht="21" customHeight="1" x14ac:dyDescent="0.3">
      <c r="B567" s="4" t="s">
        <v>14</v>
      </c>
      <c r="C567" s="5">
        <v>30</v>
      </c>
      <c r="D567" s="6" t="s">
        <v>27</v>
      </c>
      <c r="E567" s="4" t="s">
        <v>32</v>
      </c>
      <c r="F567" s="4" t="s">
        <v>23</v>
      </c>
      <c r="G567" s="7">
        <v>5</v>
      </c>
      <c r="H567" s="1">
        <v>25000000</v>
      </c>
      <c r="I567" s="4">
        <v>2</v>
      </c>
      <c r="J567" s="8">
        <v>1.9675925925925928E-3</v>
      </c>
      <c r="K567" s="4" t="s">
        <v>18</v>
      </c>
      <c r="L567" s="4" t="s">
        <v>29</v>
      </c>
      <c r="M567" s="4" t="s">
        <v>30</v>
      </c>
      <c r="N567" s="4" t="s">
        <v>78</v>
      </c>
      <c r="O567" s="4" t="s">
        <v>66</v>
      </c>
    </row>
    <row r="568" spans="2:15" ht="21" customHeight="1" x14ac:dyDescent="0.3">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2:15" ht="21" customHeight="1" x14ac:dyDescent="0.3">
      <c r="B569" s="4" t="s">
        <v>14</v>
      </c>
      <c r="C569" s="5">
        <v>31</v>
      </c>
      <c r="D569" s="6" t="s">
        <v>37</v>
      </c>
      <c r="E569" s="4" t="s">
        <v>28</v>
      </c>
      <c r="F569" s="4" t="s">
        <v>23</v>
      </c>
      <c r="G569" s="7">
        <v>2</v>
      </c>
      <c r="H569" s="1">
        <v>12000000</v>
      </c>
      <c r="I569" s="4">
        <v>2</v>
      </c>
      <c r="J569" s="8">
        <v>1.9675925925925928E-3</v>
      </c>
      <c r="K569" s="4" t="s">
        <v>18</v>
      </c>
      <c r="L569" s="4" t="s">
        <v>56</v>
      </c>
      <c r="M569" s="4" t="s">
        <v>33</v>
      </c>
      <c r="N569" s="4" t="s">
        <v>77</v>
      </c>
      <c r="O569" s="4" t="s">
        <v>34</v>
      </c>
    </row>
    <row r="570" spans="2:15" ht="21" customHeight="1" x14ac:dyDescent="0.3">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2:15" ht="21" customHeight="1" x14ac:dyDescent="0.3">
      <c r="B571" s="4" t="s">
        <v>14</v>
      </c>
      <c r="C571" s="5">
        <v>27</v>
      </c>
      <c r="D571" s="6" t="s">
        <v>37</v>
      </c>
      <c r="E571" s="4" t="s">
        <v>38</v>
      </c>
      <c r="F571" s="4" t="s">
        <v>17</v>
      </c>
      <c r="G571" s="7">
        <v>2</v>
      </c>
      <c r="H571" s="1">
        <v>12000000</v>
      </c>
      <c r="I571" s="4">
        <v>2</v>
      </c>
      <c r="J571" s="8">
        <v>1.9675925925925928E-3</v>
      </c>
      <c r="K571" s="4" t="s">
        <v>18</v>
      </c>
      <c r="L571" s="4" t="s">
        <v>24</v>
      </c>
      <c r="M571" s="4" t="s">
        <v>51</v>
      </c>
      <c r="N571" s="4" t="s">
        <v>76</v>
      </c>
      <c r="O571" s="4" t="s">
        <v>31</v>
      </c>
    </row>
    <row r="572" spans="2:15" ht="21" customHeight="1" x14ac:dyDescent="0.3">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2:15" ht="21" customHeight="1" x14ac:dyDescent="0.3">
      <c r="B573" s="4" t="s">
        <v>14</v>
      </c>
      <c r="C573" s="5">
        <v>18</v>
      </c>
      <c r="D573" s="6" t="s">
        <v>44</v>
      </c>
      <c r="E573" s="4" t="s">
        <v>32</v>
      </c>
      <c r="F573" s="4" t="s">
        <v>17</v>
      </c>
      <c r="G573" s="7">
        <v>5</v>
      </c>
      <c r="H573" s="1">
        <v>21000000</v>
      </c>
      <c r="I573" s="4">
        <v>1</v>
      </c>
      <c r="J573" s="8">
        <v>1.9675925925925928E-3</v>
      </c>
      <c r="K573" s="4" t="s">
        <v>18</v>
      </c>
      <c r="L573" s="4" t="s">
        <v>19</v>
      </c>
      <c r="M573" s="4" t="s">
        <v>48</v>
      </c>
      <c r="N573" s="4" t="s">
        <v>66</v>
      </c>
      <c r="O573" s="4" t="s">
        <v>36</v>
      </c>
    </row>
    <row r="574" spans="2:15" ht="21" customHeight="1" x14ac:dyDescent="0.3">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2:15" ht="21" customHeight="1" x14ac:dyDescent="0.3">
      <c r="B575" s="4" t="s">
        <v>14</v>
      </c>
      <c r="C575" s="5">
        <v>11</v>
      </c>
      <c r="D575" s="6" t="s">
        <v>57</v>
      </c>
      <c r="E575" s="4" t="s">
        <v>16</v>
      </c>
      <c r="F575" s="4" t="s">
        <v>42</v>
      </c>
      <c r="G575" s="7">
        <v>4</v>
      </c>
      <c r="H575" s="1">
        <v>20000000</v>
      </c>
      <c r="I575" s="4">
        <v>2</v>
      </c>
      <c r="J575" s="8">
        <v>1.9675925925925928E-3</v>
      </c>
      <c r="K575" s="4" t="s">
        <v>18</v>
      </c>
      <c r="L575" s="4" t="s">
        <v>19</v>
      </c>
      <c r="M575" s="4" t="s">
        <v>43</v>
      </c>
      <c r="N575" s="4" t="s">
        <v>78</v>
      </c>
      <c r="O575" s="4" t="s">
        <v>63</v>
      </c>
    </row>
    <row r="576" spans="2:15" ht="21" customHeight="1" x14ac:dyDescent="0.3">
      <c r="B576" s="11" t="s">
        <v>70</v>
      </c>
      <c r="C576" s="12">
        <v>24</v>
      </c>
      <c r="D576" s="13" t="s">
        <v>27</v>
      </c>
      <c r="E576" s="11" t="s">
        <v>32</v>
      </c>
      <c r="F576" s="11" t="s">
        <v>42</v>
      </c>
      <c r="G576" s="14">
        <v>0</v>
      </c>
      <c r="H576" s="15">
        <v>0</v>
      </c>
      <c r="I576" s="11">
        <v>2</v>
      </c>
      <c r="J576" s="16">
        <v>1.9675925925925928E-3</v>
      </c>
      <c r="K576" s="11"/>
      <c r="L576" s="11"/>
      <c r="M576" s="11" t="s">
        <v>51</v>
      </c>
      <c r="N576" s="11" t="s">
        <v>66</v>
      </c>
      <c r="O576" s="11" t="s">
        <v>36</v>
      </c>
    </row>
    <row r="577" spans="2:15" ht="21" customHeight="1" x14ac:dyDescent="0.3">
      <c r="B577" s="4" t="s">
        <v>70</v>
      </c>
      <c r="C577" s="5">
        <v>28</v>
      </c>
      <c r="D577" s="6" t="s">
        <v>44</v>
      </c>
      <c r="E577" s="4" t="s">
        <v>16</v>
      </c>
      <c r="F577" s="4" t="s">
        <v>42</v>
      </c>
      <c r="G577" s="7">
        <v>0</v>
      </c>
      <c r="H577" s="1">
        <v>0</v>
      </c>
      <c r="I577" s="4">
        <v>2</v>
      </c>
      <c r="J577" s="8">
        <v>1.9675925925925928E-3</v>
      </c>
      <c r="K577" s="4"/>
      <c r="L577" s="4"/>
      <c r="M577" s="4" t="s">
        <v>33</v>
      </c>
      <c r="N577" s="4" t="s">
        <v>76</v>
      </c>
      <c r="O577" s="4" t="s">
        <v>31</v>
      </c>
    </row>
    <row r="578" spans="2:15" ht="21" customHeight="1" x14ac:dyDescent="0.3">
      <c r="B578" s="11" t="s">
        <v>70</v>
      </c>
      <c r="C578" s="12">
        <v>11</v>
      </c>
      <c r="D578" s="13" t="s">
        <v>44</v>
      </c>
      <c r="E578" s="11" t="s">
        <v>49</v>
      </c>
      <c r="F578" s="11" t="s">
        <v>23</v>
      </c>
      <c r="G578" s="14">
        <v>0</v>
      </c>
      <c r="H578" s="15">
        <v>0</v>
      </c>
      <c r="I578" s="11">
        <v>3</v>
      </c>
      <c r="J578" s="16">
        <v>1.9675925925925928E-3</v>
      </c>
      <c r="K578" s="11"/>
      <c r="L578" s="11"/>
      <c r="M578" s="11" t="s">
        <v>40</v>
      </c>
      <c r="N578" s="11" t="s">
        <v>77</v>
      </c>
      <c r="O578" s="11" t="s">
        <v>65</v>
      </c>
    </row>
    <row r="579" spans="2:15" ht="21" customHeight="1" x14ac:dyDescent="0.3">
      <c r="B579" s="4" t="s">
        <v>14</v>
      </c>
      <c r="C579" s="5">
        <v>12</v>
      </c>
      <c r="D579" s="6" t="s">
        <v>55</v>
      </c>
      <c r="E579" s="4" t="s">
        <v>16</v>
      </c>
      <c r="F579" s="4" t="s">
        <v>23</v>
      </c>
      <c r="G579" s="7">
        <v>2</v>
      </c>
      <c r="H579" s="1">
        <v>12000000</v>
      </c>
      <c r="I579" s="4">
        <v>3</v>
      </c>
      <c r="J579" s="8">
        <v>2.0370370370370373E-3</v>
      </c>
      <c r="K579" s="4" t="s">
        <v>18</v>
      </c>
      <c r="L579" s="4" t="s">
        <v>39</v>
      </c>
      <c r="M579" s="4" t="s">
        <v>33</v>
      </c>
      <c r="N579" s="4" t="s">
        <v>76</v>
      </c>
      <c r="O579" s="4" t="s">
        <v>71</v>
      </c>
    </row>
    <row r="580" spans="2:15" ht="21" customHeight="1" x14ac:dyDescent="0.3">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2:15" ht="21" customHeight="1" x14ac:dyDescent="0.3">
      <c r="B581" s="4" t="s">
        <v>14</v>
      </c>
      <c r="C581" s="5">
        <v>27</v>
      </c>
      <c r="D581" s="6" t="s">
        <v>27</v>
      </c>
      <c r="E581" s="4" t="s">
        <v>49</v>
      </c>
      <c r="F581" s="4" t="s">
        <v>23</v>
      </c>
      <c r="G581" s="7">
        <v>5</v>
      </c>
      <c r="H581" s="1">
        <v>25000000</v>
      </c>
      <c r="I581" s="4">
        <v>1</v>
      </c>
      <c r="J581" s="8">
        <v>2.0370370370370373E-3</v>
      </c>
      <c r="K581" s="4" t="s">
        <v>18</v>
      </c>
      <c r="L581" s="4" t="s">
        <v>56</v>
      </c>
      <c r="M581" s="4" t="s">
        <v>48</v>
      </c>
      <c r="N581" s="4" t="s">
        <v>78</v>
      </c>
      <c r="O581" s="4" t="s">
        <v>62</v>
      </c>
    </row>
    <row r="582" spans="2:15" ht="21" customHeight="1" x14ac:dyDescent="0.3">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2:15" ht="21" customHeight="1" x14ac:dyDescent="0.3">
      <c r="B583" s="4" t="s">
        <v>14</v>
      </c>
      <c r="C583" s="5">
        <v>30</v>
      </c>
      <c r="D583" s="6" t="s">
        <v>27</v>
      </c>
      <c r="E583" s="4" t="s">
        <v>73</v>
      </c>
      <c r="F583" s="4" t="s">
        <v>17</v>
      </c>
      <c r="G583" s="7">
        <v>3</v>
      </c>
      <c r="H583" s="1">
        <v>15000000</v>
      </c>
      <c r="I583" s="4">
        <v>4</v>
      </c>
      <c r="J583" s="8">
        <v>2.0370370370370373E-3</v>
      </c>
      <c r="K583" s="4" t="s">
        <v>18</v>
      </c>
      <c r="L583" s="4" t="s">
        <v>39</v>
      </c>
      <c r="M583" s="4" t="s">
        <v>51</v>
      </c>
      <c r="N583" s="4" t="s">
        <v>66</v>
      </c>
      <c r="O583" s="4" t="s">
        <v>67</v>
      </c>
    </row>
    <row r="584" spans="2:15" ht="21" customHeight="1" x14ac:dyDescent="0.3">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2:15" ht="21" customHeight="1" x14ac:dyDescent="0.3">
      <c r="B585" s="4" t="s">
        <v>14</v>
      </c>
      <c r="C585" s="5">
        <v>6</v>
      </c>
      <c r="D585" s="6" t="s">
        <v>37</v>
      </c>
      <c r="E585" s="4" t="s">
        <v>16</v>
      </c>
      <c r="F585" s="4" t="s">
        <v>23</v>
      </c>
      <c r="G585" s="7">
        <v>1</v>
      </c>
      <c r="H585" s="1">
        <v>7000000</v>
      </c>
      <c r="I585" s="4">
        <v>2</v>
      </c>
      <c r="J585" s="8">
        <v>2.0370370370370373E-3</v>
      </c>
      <c r="K585" s="4" t="s">
        <v>18</v>
      </c>
      <c r="L585" s="4" t="s">
        <v>19</v>
      </c>
      <c r="M585" s="4" t="s">
        <v>30</v>
      </c>
      <c r="N585" s="4" t="s">
        <v>78</v>
      </c>
      <c r="O585" s="4" t="s">
        <v>63</v>
      </c>
    </row>
    <row r="586" spans="2:15" ht="21" customHeight="1" x14ac:dyDescent="0.3">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2:15" ht="21" customHeight="1" x14ac:dyDescent="0.3">
      <c r="B587" s="4" t="s">
        <v>14</v>
      </c>
      <c r="C587" s="5">
        <v>3</v>
      </c>
      <c r="D587" s="6" t="s">
        <v>44</v>
      </c>
      <c r="E587" s="4" t="s">
        <v>16</v>
      </c>
      <c r="F587" s="4" t="s">
        <v>23</v>
      </c>
      <c r="G587" s="7">
        <v>5</v>
      </c>
      <c r="H587" s="1">
        <v>25000000</v>
      </c>
      <c r="I587" s="4">
        <v>2</v>
      </c>
      <c r="J587" s="8">
        <v>2.0370370370370373E-3</v>
      </c>
      <c r="K587" s="4" t="s">
        <v>18</v>
      </c>
      <c r="L587" s="4" t="s">
        <v>29</v>
      </c>
      <c r="M587" s="4" t="s">
        <v>20</v>
      </c>
      <c r="N587" s="4" t="s">
        <v>78</v>
      </c>
      <c r="O587" s="4" t="s">
        <v>53</v>
      </c>
    </row>
    <row r="588" spans="2:15" ht="21" customHeight="1" x14ac:dyDescent="0.3">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2:15" ht="21" customHeight="1" x14ac:dyDescent="0.3">
      <c r="B589" s="4" t="s">
        <v>14</v>
      </c>
      <c r="C589" s="5">
        <v>21</v>
      </c>
      <c r="D589" s="6" t="s">
        <v>69</v>
      </c>
      <c r="E589" s="4" t="s">
        <v>38</v>
      </c>
      <c r="F589" s="4" t="s">
        <v>23</v>
      </c>
      <c r="G589" s="7">
        <v>3</v>
      </c>
      <c r="H589" s="1">
        <v>15000000</v>
      </c>
      <c r="I589" s="4">
        <v>3</v>
      </c>
      <c r="J589" s="8">
        <v>2.0370370370370373E-3</v>
      </c>
      <c r="K589" s="4" t="s">
        <v>18</v>
      </c>
      <c r="L589" s="4" t="s">
        <v>19</v>
      </c>
      <c r="M589" s="4" t="s">
        <v>33</v>
      </c>
      <c r="N589" s="4" t="s">
        <v>77</v>
      </c>
      <c r="O589" s="4" t="s">
        <v>65</v>
      </c>
    </row>
    <row r="590" spans="2:15" ht="21" customHeight="1" x14ac:dyDescent="0.3">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2:15" ht="21" customHeight="1" x14ac:dyDescent="0.3">
      <c r="B591" s="4" t="s">
        <v>14</v>
      </c>
      <c r="C591" s="5">
        <v>17</v>
      </c>
      <c r="D591" s="6" t="s">
        <v>60</v>
      </c>
      <c r="E591" s="4" t="s">
        <v>16</v>
      </c>
      <c r="F591" s="4" t="s">
        <v>42</v>
      </c>
      <c r="G591" s="7">
        <v>4</v>
      </c>
      <c r="H591" s="1">
        <v>20000000</v>
      </c>
      <c r="I591" s="4">
        <v>1</v>
      </c>
      <c r="J591" s="8">
        <v>2.0370370370370373E-3</v>
      </c>
      <c r="K591" s="4" t="s">
        <v>61</v>
      </c>
      <c r="L591" s="4" t="s">
        <v>24</v>
      </c>
      <c r="M591" s="4" t="s">
        <v>48</v>
      </c>
      <c r="N591" s="4" t="s">
        <v>78</v>
      </c>
      <c r="O591" s="4" t="s">
        <v>66</v>
      </c>
    </row>
    <row r="592" spans="2:15" ht="21" customHeight="1" x14ac:dyDescent="0.3">
      <c r="B592" s="11" t="s">
        <v>70</v>
      </c>
      <c r="C592" s="12">
        <v>11</v>
      </c>
      <c r="D592" s="13" t="s">
        <v>44</v>
      </c>
      <c r="E592" s="11" t="s">
        <v>38</v>
      </c>
      <c r="F592" s="11" t="s">
        <v>23</v>
      </c>
      <c r="G592" s="14">
        <v>0</v>
      </c>
      <c r="H592" s="15">
        <v>0</v>
      </c>
      <c r="I592" s="11">
        <v>2</v>
      </c>
      <c r="J592" s="16">
        <v>2.0370370370370373E-3</v>
      </c>
      <c r="K592" s="11"/>
      <c r="L592" s="11"/>
      <c r="M592" s="11" t="s">
        <v>25</v>
      </c>
      <c r="N592" s="11" t="s">
        <v>76</v>
      </c>
      <c r="O592" s="11" t="s">
        <v>31</v>
      </c>
    </row>
    <row r="593" spans="2:15" ht="21" customHeight="1" x14ac:dyDescent="0.3">
      <c r="B593" s="4" t="s">
        <v>70</v>
      </c>
      <c r="C593" s="5">
        <v>1</v>
      </c>
      <c r="D593" s="6" t="s">
        <v>69</v>
      </c>
      <c r="E593" s="4" t="s">
        <v>16</v>
      </c>
      <c r="F593" s="4" t="s">
        <v>23</v>
      </c>
      <c r="G593" s="7">
        <v>0</v>
      </c>
      <c r="H593" s="1">
        <v>0</v>
      </c>
      <c r="I593" s="4">
        <v>2</v>
      </c>
      <c r="J593" s="8">
        <v>2.0370370370370373E-3</v>
      </c>
      <c r="K593" s="4"/>
      <c r="L593" s="4"/>
      <c r="M593" s="4" t="s">
        <v>43</v>
      </c>
      <c r="N593" s="4" t="s">
        <v>66</v>
      </c>
      <c r="O593" s="4" t="s">
        <v>67</v>
      </c>
    </row>
    <row r="594" spans="2:15" ht="21" customHeight="1" x14ac:dyDescent="0.3">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2:15" ht="21" customHeight="1" x14ac:dyDescent="0.3">
      <c r="B595" s="4" t="s">
        <v>14</v>
      </c>
      <c r="C595" s="5">
        <v>8</v>
      </c>
      <c r="D595" s="6" t="s">
        <v>59</v>
      </c>
      <c r="E595" s="4" t="s">
        <v>16</v>
      </c>
      <c r="F595" s="4" t="s">
        <v>42</v>
      </c>
      <c r="G595" s="7">
        <v>3</v>
      </c>
      <c r="H595" s="1">
        <v>15000000</v>
      </c>
      <c r="I595" s="4">
        <v>3</v>
      </c>
      <c r="J595" s="8">
        <v>2.0833333333333333E-3</v>
      </c>
      <c r="K595" s="4" t="s">
        <v>18</v>
      </c>
      <c r="L595" s="4" t="s">
        <v>29</v>
      </c>
      <c r="M595" s="4" t="s">
        <v>40</v>
      </c>
      <c r="N595" s="4" t="s">
        <v>76</v>
      </c>
      <c r="O595" s="4" t="s">
        <v>26</v>
      </c>
    </row>
    <row r="596" spans="2:15" ht="21" customHeight="1" x14ac:dyDescent="0.3">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2:15" ht="21" customHeight="1" x14ac:dyDescent="0.3">
      <c r="B597" s="4" t="s">
        <v>14</v>
      </c>
      <c r="C597" s="5">
        <v>8</v>
      </c>
      <c r="D597" s="6" t="s">
        <v>37</v>
      </c>
      <c r="E597" s="4" t="s">
        <v>16</v>
      </c>
      <c r="F597" s="4" t="s">
        <v>17</v>
      </c>
      <c r="G597" s="7">
        <v>5</v>
      </c>
      <c r="H597" s="1">
        <v>25000000</v>
      </c>
      <c r="I597" s="4">
        <v>2</v>
      </c>
      <c r="J597" s="8">
        <v>2.0833333333333333E-3</v>
      </c>
      <c r="K597" s="4" t="s">
        <v>18</v>
      </c>
      <c r="L597" s="4" t="s">
        <v>29</v>
      </c>
      <c r="M597" s="4" t="s">
        <v>33</v>
      </c>
      <c r="N597" s="4" t="s">
        <v>76</v>
      </c>
      <c r="O597" s="4" t="s">
        <v>52</v>
      </c>
    </row>
    <row r="598" spans="2:15" ht="21" customHeight="1" x14ac:dyDescent="0.3">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2:15" ht="21" customHeight="1" x14ac:dyDescent="0.3">
      <c r="B599" s="4" t="s">
        <v>14</v>
      </c>
      <c r="C599" s="5">
        <v>20</v>
      </c>
      <c r="D599" s="6" t="s">
        <v>37</v>
      </c>
      <c r="E599" s="4" t="s">
        <v>49</v>
      </c>
      <c r="F599" s="4" t="s">
        <v>17</v>
      </c>
      <c r="G599" s="7">
        <v>3</v>
      </c>
      <c r="H599" s="1">
        <v>15000000</v>
      </c>
      <c r="I599" s="4">
        <v>6</v>
      </c>
      <c r="J599" s="8">
        <v>2.0833333333333333E-3</v>
      </c>
      <c r="K599" s="4" t="s">
        <v>18</v>
      </c>
      <c r="L599" s="4" t="s">
        <v>19</v>
      </c>
      <c r="M599" s="4" t="s">
        <v>48</v>
      </c>
      <c r="N599" s="4" t="s">
        <v>78</v>
      </c>
      <c r="O599" s="4" t="s">
        <v>66</v>
      </c>
    </row>
    <row r="600" spans="2:15" ht="21" customHeight="1" x14ac:dyDescent="0.3">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2:15" ht="21" customHeight="1" x14ac:dyDescent="0.3">
      <c r="B601" s="4" t="s">
        <v>14</v>
      </c>
      <c r="C601" s="5">
        <v>22</v>
      </c>
      <c r="D601" s="6" t="s">
        <v>44</v>
      </c>
      <c r="E601" s="4" t="s">
        <v>38</v>
      </c>
      <c r="F601" s="4" t="s">
        <v>42</v>
      </c>
      <c r="G601" s="7">
        <v>3</v>
      </c>
      <c r="H601" s="1">
        <v>15000000</v>
      </c>
      <c r="I601" s="4">
        <v>6</v>
      </c>
      <c r="J601" s="8">
        <v>2.0833333333333333E-3</v>
      </c>
      <c r="K601" s="4" t="s">
        <v>18</v>
      </c>
      <c r="L601" s="4" t="s">
        <v>24</v>
      </c>
      <c r="M601" s="4" t="s">
        <v>43</v>
      </c>
      <c r="N601" s="4" t="s">
        <v>78</v>
      </c>
      <c r="O601" s="4" t="s">
        <v>66</v>
      </c>
    </row>
    <row r="602" spans="2:15" ht="21" customHeight="1" x14ac:dyDescent="0.3">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2:15" ht="21" customHeight="1" x14ac:dyDescent="0.3">
      <c r="B603" s="4" t="s">
        <v>14</v>
      </c>
      <c r="C603" s="5">
        <v>15</v>
      </c>
      <c r="D603" s="6" t="s">
        <v>57</v>
      </c>
      <c r="E603" s="4" t="s">
        <v>16</v>
      </c>
      <c r="F603" s="4" t="s">
        <v>23</v>
      </c>
      <c r="G603" s="7">
        <v>2</v>
      </c>
      <c r="H603" s="1">
        <v>12000000</v>
      </c>
      <c r="I603" s="4">
        <v>2</v>
      </c>
      <c r="J603" s="8">
        <v>2.0833333333333333E-3</v>
      </c>
      <c r="K603" s="4" t="s">
        <v>18</v>
      </c>
      <c r="L603" s="4" t="s">
        <v>29</v>
      </c>
      <c r="M603" s="4" t="s">
        <v>51</v>
      </c>
      <c r="N603" s="4" t="s">
        <v>76</v>
      </c>
      <c r="O603" s="4" t="s">
        <v>26</v>
      </c>
    </row>
    <row r="604" spans="2:15" ht="21" customHeight="1" x14ac:dyDescent="0.3">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2:15" ht="21" customHeight="1" x14ac:dyDescent="0.3">
      <c r="B605" s="4" t="s">
        <v>14</v>
      </c>
      <c r="C605" s="5">
        <v>16</v>
      </c>
      <c r="D605" s="6" t="s">
        <v>22</v>
      </c>
      <c r="E605" s="4" t="s">
        <v>28</v>
      </c>
      <c r="F605" s="4" t="s">
        <v>23</v>
      </c>
      <c r="G605" s="7">
        <v>4</v>
      </c>
      <c r="H605" s="1">
        <v>11000000</v>
      </c>
      <c r="I605" s="4">
        <v>3</v>
      </c>
      <c r="J605" s="8">
        <v>2.0833333333333333E-3</v>
      </c>
      <c r="K605" s="4" t="s">
        <v>61</v>
      </c>
      <c r="L605" s="4" t="s">
        <v>29</v>
      </c>
      <c r="M605" s="4" t="s">
        <v>33</v>
      </c>
      <c r="N605" s="4" t="s">
        <v>78</v>
      </c>
      <c r="O605" s="4" t="s">
        <v>53</v>
      </c>
    </row>
    <row r="606" spans="2:15" ht="21" customHeight="1" x14ac:dyDescent="0.3">
      <c r="B606" s="11" t="s">
        <v>70</v>
      </c>
      <c r="C606" s="12">
        <v>4</v>
      </c>
      <c r="D606" s="13" t="s">
        <v>59</v>
      </c>
      <c r="E606" s="11" t="s">
        <v>16</v>
      </c>
      <c r="F606" s="11" t="s">
        <v>17</v>
      </c>
      <c r="G606" s="14">
        <v>0</v>
      </c>
      <c r="H606" s="15">
        <v>0</v>
      </c>
      <c r="I606" s="11">
        <v>3</v>
      </c>
      <c r="J606" s="16">
        <v>2.0833333333333333E-3</v>
      </c>
      <c r="K606" s="11"/>
      <c r="L606" s="11"/>
      <c r="M606" s="11" t="s">
        <v>30</v>
      </c>
      <c r="N606" s="11" t="s">
        <v>76</v>
      </c>
      <c r="O606" s="11" t="s">
        <v>26</v>
      </c>
    </row>
    <row r="607" spans="2:15" ht="21" customHeight="1" x14ac:dyDescent="0.3">
      <c r="B607" s="4" t="s">
        <v>70</v>
      </c>
      <c r="C607" s="5">
        <v>28</v>
      </c>
      <c r="D607" s="6" t="s">
        <v>27</v>
      </c>
      <c r="E607" s="4" t="s">
        <v>16</v>
      </c>
      <c r="F607" s="4" t="s">
        <v>17</v>
      </c>
      <c r="G607" s="7">
        <v>0</v>
      </c>
      <c r="H607" s="1">
        <v>0</v>
      </c>
      <c r="I607" s="4">
        <v>3</v>
      </c>
      <c r="J607" s="8">
        <v>2.0833333333333333E-3</v>
      </c>
      <c r="K607" s="4"/>
      <c r="L607" s="4"/>
      <c r="M607" s="4" t="s">
        <v>51</v>
      </c>
      <c r="N607" s="4" t="s">
        <v>66</v>
      </c>
      <c r="O607" s="4" t="s">
        <v>36</v>
      </c>
    </row>
    <row r="608" spans="2:15" ht="21" customHeight="1" x14ac:dyDescent="0.3">
      <c r="B608" s="11" t="s">
        <v>70</v>
      </c>
      <c r="C608" s="12">
        <v>10</v>
      </c>
      <c r="D608" s="13" t="s">
        <v>37</v>
      </c>
      <c r="E608" s="11" t="s">
        <v>28</v>
      </c>
      <c r="F608" s="11" t="s">
        <v>42</v>
      </c>
      <c r="G608" s="14">
        <v>0</v>
      </c>
      <c r="H608" s="15">
        <v>0</v>
      </c>
      <c r="I608" s="11">
        <v>3</v>
      </c>
      <c r="J608" s="16">
        <v>2.0833333333333333E-3</v>
      </c>
      <c r="K608" s="11"/>
      <c r="L608" s="11"/>
      <c r="M608" s="11" t="s">
        <v>30</v>
      </c>
      <c r="N608" s="11" t="s">
        <v>78</v>
      </c>
      <c r="O608" s="11" t="s">
        <v>66</v>
      </c>
    </row>
    <row r="609" spans="2:15" ht="21" customHeight="1" x14ac:dyDescent="0.3">
      <c r="B609" s="4" t="s">
        <v>70</v>
      </c>
      <c r="C609" s="5">
        <v>22</v>
      </c>
      <c r="D609" s="6" t="s">
        <v>44</v>
      </c>
      <c r="E609" s="4" t="s">
        <v>49</v>
      </c>
      <c r="F609" s="4" t="s">
        <v>23</v>
      </c>
      <c r="G609" s="7">
        <v>0</v>
      </c>
      <c r="H609" s="1">
        <v>0</v>
      </c>
      <c r="I609" s="4">
        <v>1</v>
      </c>
      <c r="J609" s="8">
        <v>2.0833333333333333E-3</v>
      </c>
      <c r="K609" s="4"/>
      <c r="L609" s="4"/>
      <c r="M609" s="4" t="s">
        <v>40</v>
      </c>
      <c r="N609" s="4" t="s">
        <v>77</v>
      </c>
      <c r="O609" s="4" t="s">
        <v>54</v>
      </c>
    </row>
    <row r="610" spans="2:15" ht="21" customHeight="1" x14ac:dyDescent="0.3">
      <c r="B610" s="11" t="s">
        <v>70</v>
      </c>
      <c r="C610" s="12">
        <v>4</v>
      </c>
      <c r="D610" s="13" t="s">
        <v>59</v>
      </c>
      <c r="E610" s="11" t="s">
        <v>16</v>
      </c>
      <c r="F610" s="11" t="s">
        <v>17</v>
      </c>
      <c r="G610" s="14">
        <v>0</v>
      </c>
      <c r="H610" s="15">
        <v>0</v>
      </c>
      <c r="I610" s="11">
        <v>3</v>
      </c>
      <c r="J610" s="16">
        <v>2.0833333333333333E-3</v>
      </c>
      <c r="K610" s="11"/>
      <c r="L610" s="11"/>
      <c r="M610" s="11" t="s">
        <v>30</v>
      </c>
      <c r="N610" s="11" t="s">
        <v>76</v>
      </c>
      <c r="O610" s="11" t="s">
        <v>26</v>
      </c>
    </row>
    <row r="611" spans="2:15" ht="21" customHeight="1" x14ac:dyDescent="0.3">
      <c r="B611" s="4" t="s">
        <v>14</v>
      </c>
      <c r="C611" s="5">
        <v>4</v>
      </c>
      <c r="D611" s="6" t="s">
        <v>59</v>
      </c>
      <c r="E611" s="4" t="s">
        <v>38</v>
      </c>
      <c r="F611" s="4" t="s">
        <v>42</v>
      </c>
      <c r="G611" s="7">
        <v>1</v>
      </c>
      <c r="H611" s="1">
        <v>19000000</v>
      </c>
      <c r="I611" s="4">
        <v>1</v>
      </c>
      <c r="J611" s="8">
        <v>2.1990740740740742E-3</v>
      </c>
      <c r="K611" s="4" t="s">
        <v>46</v>
      </c>
      <c r="L611" s="4" t="s">
        <v>56</v>
      </c>
      <c r="M611" s="4" t="s">
        <v>33</v>
      </c>
      <c r="N611" s="4" t="s">
        <v>77</v>
      </c>
      <c r="O611" s="4" t="s">
        <v>34</v>
      </c>
    </row>
    <row r="612" spans="2:15" ht="21" customHeight="1" x14ac:dyDescent="0.3">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2:15" ht="21" customHeight="1" x14ac:dyDescent="0.3">
      <c r="B613" s="4" t="s">
        <v>14</v>
      </c>
      <c r="C613" s="5">
        <v>30</v>
      </c>
      <c r="D613" s="6" t="s">
        <v>27</v>
      </c>
      <c r="E613" s="4" t="s">
        <v>16</v>
      </c>
      <c r="F613" s="4" t="s">
        <v>17</v>
      </c>
      <c r="G613" s="7">
        <v>1</v>
      </c>
      <c r="H613" s="1">
        <v>7000000</v>
      </c>
      <c r="I613" s="4">
        <v>2</v>
      </c>
      <c r="J613" s="8">
        <v>2.1990740740740742E-3</v>
      </c>
      <c r="K613" s="4" t="s">
        <v>18</v>
      </c>
      <c r="L613" s="4" t="s">
        <v>19</v>
      </c>
      <c r="M613" s="4" t="s">
        <v>40</v>
      </c>
      <c r="N613" s="4" t="s">
        <v>66</v>
      </c>
      <c r="O613" s="4" t="s">
        <v>36</v>
      </c>
    </row>
    <row r="614" spans="2:15" ht="21" customHeight="1" x14ac:dyDescent="0.3">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2:15" ht="21" customHeight="1" x14ac:dyDescent="0.3">
      <c r="B615" s="4" t="s">
        <v>14</v>
      </c>
      <c r="C615" s="5">
        <v>27</v>
      </c>
      <c r="D615" s="6" t="s">
        <v>27</v>
      </c>
      <c r="E615" s="4" t="s">
        <v>38</v>
      </c>
      <c r="F615" s="4" t="s">
        <v>42</v>
      </c>
      <c r="G615" s="7">
        <v>3</v>
      </c>
      <c r="H615" s="1">
        <v>11000000</v>
      </c>
      <c r="I615" s="4">
        <v>4</v>
      </c>
      <c r="J615" s="8">
        <v>2.1990740740740742E-3</v>
      </c>
      <c r="K615" s="4" t="s">
        <v>18</v>
      </c>
      <c r="L615" s="4" t="s">
        <v>56</v>
      </c>
      <c r="M615" s="4" t="s">
        <v>43</v>
      </c>
      <c r="N615" s="4" t="s">
        <v>78</v>
      </c>
      <c r="O615" s="4" t="s">
        <v>53</v>
      </c>
    </row>
    <row r="616" spans="2:15" ht="21" customHeight="1" x14ac:dyDescent="0.3">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2:15" ht="21" customHeight="1" x14ac:dyDescent="0.3">
      <c r="B617" s="4" t="s">
        <v>14</v>
      </c>
      <c r="C617" s="5">
        <v>8</v>
      </c>
      <c r="D617" s="6" t="s">
        <v>37</v>
      </c>
      <c r="E617" s="4" t="s">
        <v>16</v>
      </c>
      <c r="F617" s="4" t="s">
        <v>23</v>
      </c>
      <c r="G617" s="7">
        <v>2</v>
      </c>
      <c r="H617" s="1">
        <v>12000000</v>
      </c>
      <c r="I617" s="4">
        <v>2</v>
      </c>
      <c r="J617" s="8">
        <v>2.1990740740740742E-3</v>
      </c>
      <c r="K617" s="4" t="s">
        <v>18</v>
      </c>
      <c r="L617" s="4" t="s">
        <v>56</v>
      </c>
      <c r="M617" s="4" t="s">
        <v>25</v>
      </c>
      <c r="N617" s="4" t="s">
        <v>78</v>
      </c>
      <c r="O617" s="4" t="s">
        <v>66</v>
      </c>
    </row>
    <row r="618" spans="2:15" ht="21" customHeight="1" x14ac:dyDescent="0.3">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2:15" ht="21" customHeight="1" x14ac:dyDescent="0.3">
      <c r="B619" s="4" t="s">
        <v>14</v>
      </c>
      <c r="C619" s="5">
        <v>2</v>
      </c>
      <c r="D619" s="6" t="s">
        <v>69</v>
      </c>
      <c r="E619" s="4" t="s">
        <v>16</v>
      </c>
      <c r="F619" s="4" t="s">
        <v>17</v>
      </c>
      <c r="G619" s="7">
        <v>4</v>
      </c>
      <c r="H619" s="1">
        <v>15000000</v>
      </c>
      <c r="I619" s="4">
        <v>1</v>
      </c>
      <c r="J619" s="8">
        <v>2.1990740740740742E-3</v>
      </c>
      <c r="K619" s="4" t="s">
        <v>18</v>
      </c>
      <c r="L619" s="4" t="s">
        <v>19</v>
      </c>
      <c r="M619" s="4" t="s">
        <v>25</v>
      </c>
      <c r="N619" s="4" t="s">
        <v>76</v>
      </c>
      <c r="O619" s="4" t="s">
        <v>31</v>
      </c>
    </row>
    <row r="620" spans="2:15" ht="21" customHeight="1" x14ac:dyDescent="0.3">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2:15" ht="21" customHeight="1" x14ac:dyDescent="0.3">
      <c r="B621" s="4" t="s">
        <v>14</v>
      </c>
      <c r="C621" s="5">
        <v>17</v>
      </c>
      <c r="D621" s="6" t="s">
        <v>22</v>
      </c>
      <c r="E621" s="4" t="s">
        <v>16</v>
      </c>
      <c r="F621" s="4" t="s">
        <v>42</v>
      </c>
      <c r="G621" s="7">
        <v>3</v>
      </c>
      <c r="H621" s="1">
        <v>15000000</v>
      </c>
      <c r="I621" s="4">
        <v>2</v>
      </c>
      <c r="J621" s="8">
        <v>2.1990740740740742E-3</v>
      </c>
      <c r="K621" s="4" t="s">
        <v>18</v>
      </c>
      <c r="L621" s="4" t="s">
        <v>39</v>
      </c>
      <c r="M621" s="4" t="s">
        <v>43</v>
      </c>
      <c r="N621" s="4" t="s">
        <v>76</v>
      </c>
      <c r="O621" s="4" t="s">
        <v>75</v>
      </c>
    </row>
    <row r="622" spans="2:15" ht="21" customHeight="1" x14ac:dyDescent="0.3">
      <c r="B622" s="11" t="s">
        <v>70</v>
      </c>
      <c r="C622" s="12">
        <v>13</v>
      </c>
      <c r="D622" s="13" t="s">
        <v>15</v>
      </c>
      <c r="E622" s="11" t="s">
        <v>28</v>
      </c>
      <c r="F622" s="11" t="s">
        <v>42</v>
      </c>
      <c r="G622" s="14">
        <v>0</v>
      </c>
      <c r="H622" s="15">
        <v>0</v>
      </c>
      <c r="I622" s="11">
        <v>4</v>
      </c>
      <c r="J622" s="16">
        <v>2.1990740740740742E-3</v>
      </c>
      <c r="K622" s="11"/>
      <c r="L622" s="11"/>
      <c r="M622" s="11" t="s">
        <v>48</v>
      </c>
      <c r="N622" s="11" t="s">
        <v>78</v>
      </c>
      <c r="O622" s="11" t="s">
        <v>66</v>
      </c>
    </row>
    <row r="623" spans="2:15" ht="21" customHeight="1" x14ac:dyDescent="0.3">
      <c r="B623" s="4" t="s">
        <v>70</v>
      </c>
      <c r="C623" s="5">
        <v>27</v>
      </c>
      <c r="D623" s="6" t="s">
        <v>37</v>
      </c>
      <c r="E623" s="4" t="s">
        <v>28</v>
      </c>
      <c r="F623" s="4" t="s">
        <v>42</v>
      </c>
      <c r="G623" s="7">
        <v>0</v>
      </c>
      <c r="H623" s="1">
        <v>0</v>
      </c>
      <c r="I623" s="4">
        <v>2</v>
      </c>
      <c r="J623" s="8">
        <v>2.1990740740740742E-3</v>
      </c>
      <c r="K623" s="4"/>
      <c r="L623" s="4"/>
      <c r="M623" s="4" t="s">
        <v>43</v>
      </c>
      <c r="N623" s="4" t="s">
        <v>78</v>
      </c>
      <c r="O623" s="4" t="s">
        <v>62</v>
      </c>
    </row>
    <row r="624" spans="2:15" ht="21" customHeight="1" x14ac:dyDescent="0.3">
      <c r="B624" s="11" t="s">
        <v>70</v>
      </c>
      <c r="C624" s="12">
        <v>20</v>
      </c>
      <c r="D624" s="13" t="s">
        <v>37</v>
      </c>
      <c r="E624" s="11" t="s">
        <v>49</v>
      </c>
      <c r="F624" s="11" t="s">
        <v>42</v>
      </c>
      <c r="G624" s="14">
        <v>0</v>
      </c>
      <c r="H624" s="15">
        <v>0</v>
      </c>
      <c r="I624" s="11">
        <v>1</v>
      </c>
      <c r="J624" s="16">
        <v>2.1990740740740742E-3</v>
      </c>
      <c r="K624" s="11"/>
      <c r="L624" s="11"/>
      <c r="M624" s="11" t="s">
        <v>33</v>
      </c>
      <c r="N624" s="11" t="s">
        <v>66</v>
      </c>
      <c r="O624" s="11" t="s">
        <v>67</v>
      </c>
    </row>
    <row r="625" spans="2:15" ht="21" customHeight="1" x14ac:dyDescent="0.3">
      <c r="B625" s="4" t="s">
        <v>70</v>
      </c>
      <c r="C625" s="5">
        <v>18</v>
      </c>
      <c r="D625" s="6" t="s">
        <v>44</v>
      </c>
      <c r="E625" s="4" t="s">
        <v>32</v>
      </c>
      <c r="F625" s="4" t="s">
        <v>42</v>
      </c>
      <c r="G625" s="7">
        <v>0</v>
      </c>
      <c r="H625" s="1">
        <v>0</v>
      </c>
      <c r="I625" s="4">
        <v>5</v>
      </c>
      <c r="J625" s="8">
        <v>2.1990740740740742E-3</v>
      </c>
      <c r="K625" s="4"/>
      <c r="L625" s="4"/>
      <c r="M625" s="4" t="s">
        <v>51</v>
      </c>
      <c r="N625" s="4" t="s">
        <v>78</v>
      </c>
      <c r="O625" s="4" t="s">
        <v>62</v>
      </c>
    </row>
    <row r="626" spans="2:15" ht="21" customHeight="1" x14ac:dyDescent="0.3">
      <c r="B626" s="11" t="s">
        <v>70</v>
      </c>
      <c r="C626" s="12">
        <v>13</v>
      </c>
      <c r="D626" s="13" t="s">
        <v>15</v>
      </c>
      <c r="E626" s="11" t="s">
        <v>28</v>
      </c>
      <c r="F626" s="11" t="s">
        <v>42</v>
      </c>
      <c r="G626" s="14">
        <v>0</v>
      </c>
      <c r="H626" s="15">
        <v>0</v>
      </c>
      <c r="I626" s="11">
        <v>4</v>
      </c>
      <c r="J626" s="16">
        <v>2.1990740740740742E-3</v>
      </c>
      <c r="K626" s="11"/>
      <c r="L626" s="11"/>
      <c r="M626" s="11" t="s">
        <v>48</v>
      </c>
      <c r="N626" s="11" t="s">
        <v>78</v>
      </c>
      <c r="O626" s="11" t="s">
        <v>66</v>
      </c>
    </row>
    <row r="627" spans="2:15" ht="21" customHeight="1" x14ac:dyDescent="0.3">
      <c r="B627" s="4" t="s">
        <v>14</v>
      </c>
      <c r="C627" s="5">
        <v>17</v>
      </c>
      <c r="D627" s="6" t="s">
        <v>55</v>
      </c>
      <c r="E627" s="4" t="s">
        <v>49</v>
      </c>
      <c r="F627" s="4" t="s">
        <v>68</v>
      </c>
      <c r="G627" s="7">
        <v>3</v>
      </c>
      <c r="H627" s="1">
        <v>15000000</v>
      </c>
      <c r="I627" s="4">
        <v>1</v>
      </c>
      <c r="J627" s="8">
        <v>2.2222222222222222E-3</v>
      </c>
      <c r="K627" s="4" t="s">
        <v>18</v>
      </c>
      <c r="L627" s="4" t="s">
        <v>24</v>
      </c>
      <c r="M627" s="4" t="s">
        <v>30</v>
      </c>
      <c r="N627" s="4" t="s">
        <v>66</v>
      </c>
      <c r="O627" s="4" t="s">
        <v>67</v>
      </c>
    </row>
    <row r="628" spans="2:15" ht="21" customHeight="1" x14ac:dyDescent="0.3">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2:15" ht="21" customHeight="1" x14ac:dyDescent="0.3">
      <c r="B629" s="4" t="s">
        <v>14</v>
      </c>
      <c r="C629" s="5">
        <v>1</v>
      </c>
      <c r="D629" s="6" t="s">
        <v>59</v>
      </c>
      <c r="E629" s="4" t="s">
        <v>49</v>
      </c>
      <c r="F629" s="4" t="s">
        <v>42</v>
      </c>
      <c r="G629" s="7">
        <v>4</v>
      </c>
      <c r="H629" s="1">
        <v>20000000</v>
      </c>
      <c r="I629" s="4">
        <v>3</v>
      </c>
      <c r="J629" s="8">
        <v>2.2222222222222222E-3</v>
      </c>
      <c r="K629" s="4" t="s">
        <v>18</v>
      </c>
      <c r="L629" s="4" t="s">
        <v>56</v>
      </c>
      <c r="M629" s="4" t="s">
        <v>33</v>
      </c>
      <c r="N629" s="4" t="s">
        <v>76</v>
      </c>
      <c r="O629" s="4" t="s">
        <v>52</v>
      </c>
    </row>
    <row r="630" spans="2:15" ht="21" customHeight="1" x14ac:dyDescent="0.3">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2:15" ht="21" customHeight="1" x14ac:dyDescent="0.3">
      <c r="B631" s="4" t="s">
        <v>14</v>
      </c>
      <c r="C631" s="5">
        <v>30</v>
      </c>
      <c r="D631" s="6" t="s">
        <v>27</v>
      </c>
      <c r="E631" s="4" t="s">
        <v>16</v>
      </c>
      <c r="F631" s="4" t="s">
        <v>42</v>
      </c>
      <c r="G631" s="7">
        <v>1</v>
      </c>
      <c r="H631" s="1">
        <v>19000000</v>
      </c>
      <c r="I631" s="4">
        <v>1</v>
      </c>
      <c r="J631" s="8">
        <v>2.2222222222222222E-3</v>
      </c>
      <c r="K631" s="4" t="s">
        <v>46</v>
      </c>
      <c r="L631" s="4" t="s">
        <v>29</v>
      </c>
      <c r="M631" s="4" t="s">
        <v>20</v>
      </c>
      <c r="N631" s="4" t="s">
        <v>76</v>
      </c>
      <c r="O631" s="4" t="s">
        <v>31</v>
      </c>
    </row>
    <row r="632" spans="2:15" ht="21" customHeight="1" x14ac:dyDescent="0.3">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2:15" ht="21" customHeight="1" x14ac:dyDescent="0.3">
      <c r="B633" s="4" t="s">
        <v>14</v>
      </c>
      <c r="C633" s="5">
        <v>22</v>
      </c>
      <c r="D633" s="6" t="s">
        <v>27</v>
      </c>
      <c r="E633" s="4" t="s">
        <v>16</v>
      </c>
      <c r="F633" s="4" t="s">
        <v>42</v>
      </c>
      <c r="G633" s="7">
        <v>5</v>
      </c>
      <c r="H633" s="1">
        <v>25000000</v>
      </c>
      <c r="I633" s="4">
        <v>3</v>
      </c>
      <c r="J633" s="8">
        <v>2.2222222222222222E-3</v>
      </c>
      <c r="K633" s="4" t="s">
        <v>18</v>
      </c>
      <c r="L633" s="4" t="s">
        <v>19</v>
      </c>
      <c r="M633" s="4" t="s">
        <v>43</v>
      </c>
      <c r="N633" s="4" t="s">
        <v>77</v>
      </c>
      <c r="O633" s="4" t="s">
        <v>65</v>
      </c>
    </row>
    <row r="634" spans="2:15" ht="21" customHeight="1" x14ac:dyDescent="0.3">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2:15" ht="21" customHeight="1" x14ac:dyDescent="0.3">
      <c r="B635" s="4" t="s">
        <v>14</v>
      </c>
      <c r="C635" s="5">
        <v>30</v>
      </c>
      <c r="D635" s="6" t="s">
        <v>27</v>
      </c>
      <c r="E635" s="4" t="s">
        <v>38</v>
      </c>
      <c r="F635" s="4" t="s">
        <v>23</v>
      </c>
      <c r="G635" s="7">
        <v>3</v>
      </c>
      <c r="H635" s="1">
        <v>15000000</v>
      </c>
      <c r="I635" s="4">
        <v>5</v>
      </c>
      <c r="J635" s="8">
        <v>2.2222222222222222E-3</v>
      </c>
      <c r="K635" s="4" t="s">
        <v>18</v>
      </c>
      <c r="L635" s="4" t="s">
        <v>29</v>
      </c>
      <c r="M635" s="4" t="s">
        <v>51</v>
      </c>
      <c r="N635" s="4" t="s">
        <v>76</v>
      </c>
      <c r="O635" s="4" t="s">
        <v>52</v>
      </c>
    </row>
    <row r="636" spans="2:15" ht="21" customHeight="1" x14ac:dyDescent="0.3">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2:15" ht="21" customHeight="1" x14ac:dyDescent="0.3">
      <c r="B637" s="4" t="s">
        <v>14</v>
      </c>
      <c r="C637" s="5">
        <v>25</v>
      </c>
      <c r="D637" s="6" t="s">
        <v>37</v>
      </c>
      <c r="E637" s="4" t="s">
        <v>32</v>
      </c>
      <c r="F637" s="4" t="s">
        <v>17</v>
      </c>
      <c r="G637" s="7">
        <v>5</v>
      </c>
      <c r="H637" s="1">
        <v>25000000</v>
      </c>
      <c r="I637" s="4">
        <v>2</v>
      </c>
      <c r="J637" s="8">
        <v>2.2222222222222222E-3</v>
      </c>
      <c r="K637" s="4" t="s">
        <v>18</v>
      </c>
      <c r="L637" s="4" t="s">
        <v>39</v>
      </c>
      <c r="M637" s="4" t="s">
        <v>30</v>
      </c>
      <c r="N637" s="4" t="s">
        <v>78</v>
      </c>
      <c r="O637" s="4" t="s">
        <v>63</v>
      </c>
    </row>
    <row r="638" spans="2:15" ht="21" customHeight="1" x14ac:dyDescent="0.3">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2:15" ht="21" customHeight="1" x14ac:dyDescent="0.3">
      <c r="B639" s="4" t="s">
        <v>14</v>
      </c>
      <c r="C639" s="5">
        <v>22</v>
      </c>
      <c r="D639" s="6" t="s">
        <v>37</v>
      </c>
      <c r="E639" s="4" t="s">
        <v>32</v>
      </c>
      <c r="F639" s="4" t="s">
        <v>23</v>
      </c>
      <c r="G639" s="7">
        <v>3</v>
      </c>
      <c r="H639" s="1">
        <v>15000000</v>
      </c>
      <c r="I639" s="4">
        <v>2</v>
      </c>
      <c r="J639" s="8">
        <v>2.2222222222222222E-3</v>
      </c>
      <c r="K639" s="4" t="s">
        <v>18</v>
      </c>
      <c r="L639" s="4" t="s">
        <v>29</v>
      </c>
      <c r="M639" s="4" t="s">
        <v>48</v>
      </c>
      <c r="N639" s="4" t="s">
        <v>77</v>
      </c>
      <c r="O639" s="4" t="s">
        <v>54</v>
      </c>
    </row>
    <row r="640" spans="2:15" ht="21" customHeight="1" x14ac:dyDescent="0.3">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2:15" ht="21" customHeight="1" x14ac:dyDescent="0.3">
      <c r="B641" s="4" t="s">
        <v>14</v>
      </c>
      <c r="C641" s="5">
        <v>29</v>
      </c>
      <c r="D641" s="6" t="s">
        <v>37</v>
      </c>
      <c r="E641" s="4" t="s">
        <v>49</v>
      </c>
      <c r="F641" s="4" t="s">
        <v>42</v>
      </c>
      <c r="G641" s="7">
        <v>2</v>
      </c>
      <c r="H641" s="1">
        <v>12000000</v>
      </c>
      <c r="I641" s="4">
        <v>1</v>
      </c>
      <c r="J641" s="8">
        <v>2.2222222222222222E-3</v>
      </c>
      <c r="K641" s="4" t="s">
        <v>18</v>
      </c>
      <c r="L641" s="4" t="s">
        <v>24</v>
      </c>
      <c r="M641" s="4" t="s">
        <v>51</v>
      </c>
      <c r="N641" s="4" t="s">
        <v>76</v>
      </c>
      <c r="O641" s="4" t="s">
        <v>26</v>
      </c>
    </row>
    <row r="642" spans="2:15" ht="21" customHeight="1" x14ac:dyDescent="0.3">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2:15" ht="21" customHeight="1" x14ac:dyDescent="0.3">
      <c r="B643" s="4" t="s">
        <v>14</v>
      </c>
      <c r="C643" s="5">
        <v>9</v>
      </c>
      <c r="D643" s="6" t="s">
        <v>44</v>
      </c>
      <c r="E643" s="4" t="s">
        <v>32</v>
      </c>
      <c r="F643" s="4" t="s">
        <v>42</v>
      </c>
      <c r="G643" s="7">
        <v>5</v>
      </c>
      <c r="H643" s="1">
        <v>25000000</v>
      </c>
      <c r="I643" s="4">
        <v>2</v>
      </c>
      <c r="J643" s="8">
        <v>2.2222222222222222E-3</v>
      </c>
      <c r="K643" s="4" t="s">
        <v>18</v>
      </c>
      <c r="L643" s="4" t="s">
        <v>35</v>
      </c>
      <c r="M643" s="4" t="s">
        <v>33</v>
      </c>
      <c r="N643" s="4" t="s">
        <v>66</v>
      </c>
      <c r="O643" s="4" t="s">
        <v>36</v>
      </c>
    </row>
    <row r="644" spans="2:15" ht="21" customHeight="1" x14ac:dyDescent="0.3">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2:15" ht="21" customHeight="1" x14ac:dyDescent="0.3">
      <c r="B645" s="4" t="s">
        <v>14</v>
      </c>
      <c r="C645" s="5">
        <v>10</v>
      </c>
      <c r="D645" s="6" t="s">
        <v>69</v>
      </c>
      <c r="E645" s="4" t="s">
        <v>49</v>
      </c>
      <c r="F645" s="4" t="s">
        <v>42</v>
      </c>
      <c r="G645" s="7">
        <v>2</v>
      </c>
      <c r="H645" s="1">
        <v>12000000</v>
      </c>
      <c r="I645" s="4">
        <v>4</v>
      </c>
      <c r="J645" s="8">
        <v>2.2222222222222222E-3</v>
      </c>
      <c r="K645" s="4" t="s">
        <v>18</v>
      </c>
      <c r="L645" s="4" t="s">
        <v>39</v>
      </c>
      <c r="M645" s="4" t="s">
        <v>20</v>
      </c>
      <c r="N645" s="4" t="s">
        <v>76</v>
      </c>
      <c r="O645" s="4" t="s">
        <v>52</v>
      </c>
    </row>
    <row r="646" spans="2:15" ht="21" customHeight="1" x14ac:dyDescent="0.3">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2:15" ht="21" customHeight="1" x14ac:dyDescent="0.3">
      <c r="B647" s="4" t="s">
        <v>14</v>
      </c>
      <c r="C647" s="5">
        <v>20</v>
      </c>
      <c r="D647" s="6" t="s">
        <v>69</v>
      </c>
      <c r="E647" s="4" t="s">
        <v>38</v>
      </c>
      <c r="F647" s="4" t="s">
        <v>23</v>
      </c>
      <c r="G647" s="7">
        <v>4</v>
      </c>
      <c r="H647" s="1">
        <v>20000000</v>
      </c>
      <c r="I647" s="4">
        <v>4</v>
      </c>
      <c r="J647" s="8">
        <v>2.2222222222222222E-3</v>
      </c>
      <c r="K647" s="4" t="s">
        <v>18</v>
      </c>
      <c r="L647" s="4" t="s">
        <v>39</v>
      </c>
      <c r="M647" s="4" t="s">
        <v>48</v>
      </c>
      <c r="N647" s="4" t="s">
        <v>77</v>
      </c>
      <c r="O647" s="4" t="s">
        <v>65</v>
      </c>
    </row>
    <row r="648" spans="2:15" ht="21" customHeight="1" x14ac:dyDescent="0.3">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2:15" ht="21" customHeight="1" x14ac:dyDescent="0.3">
      <c r="B649" s="4" t="s">
        <v>14</v>
      </c>
      <c r="C649" s="5">
        <v>11</v>
      </c>
      <c r="D649" s="6" t="s">
        <v>57</v>
      </c>
      <c r="E649" s="4" t="s">
        <v>16</v>
      </c>
      <c r="F649" s="4" t="s">
        <v>42</v>
      </c>
      <c r="G649" s="7">
        <v>3</v>
      </c>
      <c r="H649" s="1">
        <v>15000000</v>
      </c>
      <c r="I649" s="4">
        <v>5</v>
      </c>
      <c r="J649" s="8">
        <v>2.2222222222222222E-3</v>
      </c>
      <c r="K649" s="4" t="s">
        <v>18</v>
      </c>
      <c r="L649" s="4" t="s">
        <v>19</v>
      </c>
      <c r="M649" s="4" t="s">
        <v>51</v>
      </c>
      <c r="N649" s="4" t="s">
        <v>66</v>
      </c>
      <c r="O649" s="4" t="s">
        <v>36</v>
      </c>
    </row>
    <row r="650" spans="2:15" ht="21" customHeight="1" x14ac:dyDescent="0.3">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2:15" ht="21" customHeight="1" x14ac:dyDescent="0.3">
      <c r="B651" s="4" t="s">
        <v>14</v>
      </c>
      <c r="C651" s="5">
        <v>10</v>
      </c>
      <c r="D651" s="6" t="s">
        <v>72</v>
      </c>
      <c r="E651" s="4" t="s">
        <v>32</v>
      </c>
      <c r="F651" s="4" t="s">
        <v>42</v>
      </c>
      <c r="G651" s="7">
        <v>1</v>
      </c>
      <c r="H651" s="1">
        <v>7000000</v>
      </c>
      <c r="I651" s="4">
        <v>4</v>
      </c>
      <c r="J651" s="8">
        <v>2.2222222222222222E-3</v>
      </c>
      <c r="K651" s="4" t="s">
        <v>18</v>
      </c>
      <c r="L651" s="4" t="s">
        <v>19</v>
      </c>
      <c r="M651" s="4" t="s">
        <v>51</v>
      </c>
      <c r="N651" s="4" t="s">
        <v>78</v>
      </c>
      <c r="O651" s="4" t="s">
        <v>53</v>
      </c>
    </row>
    <row r="652" spans="2:15" ht="21" customHeight="1" x14ac:dyDescent="0.3">
      <c r="B652" s="11" t="s">
        <v>70</v>
      </c>
      <c r="C652" s="12">
        <v>21</v>
      </c>
      <c r="D652" s="13" t="s">
        <v>57</v>
      </c>
      <c r="E652" s="11" t="s">
        <v>73</v>
      </c>
      <c r="F652" s="11" t="s">
        <v>42</v>
      </c>
      <c r="G652" s="14">
        <v>0</v>
      </c>
      <c r="H652" s="15">
        <v>0</v>
      </c>
      <c r="I652" s="11">
        <v>2</v>
      </c>
      <c r="J652" s="16">
        <v>2.2222222222222222E-3</v>
      </c>
      <c r="K652" s="11"/>
      <c r="L652" s="11"/>
      <c r="M652" s="11" t="s">
        <v>43</v>
      </c>
      <c r="N652" s="11" t="s">
        <v>78</v>
      </c>
      <c r="O652" s="11" t="s">
        <v>53</v>
      </c>
    </row>
    <row r="653" spans="2:15" ht="21" customHeight="1" x14ac:dyDescent="0.3">
      <c r="B653" s="4" t="s">
        <v>70</v>
      </c>
      <c r="C653" s="5">
        <v>16</v>
      </c>
      <c r="D653" s="6" t="s">
        <v>58</v>
      </c>
      <c r="E653" s="4" t="s">
        <v>28</v>
      </c>
      <c r="F653" s="4" t="s">
        <v>17</v>
      </c>
      <c r="G653" s="7">
        <v>0</v>
      </c>
      <c r="H653" s="1">
        <v>0</v>
      </c>
      <c r="I653" s="4">
        <v>5</v>
      </c>
      <c r="J653" s="8">
        <v>2.2222222222222222E-3</v>
      </c>
      <c r="K653" s="4"/>
      <c r="L653" s="4"/>
      <c r="M653" s="4" t="s">
        <v>40</v>
      </c>
      <c r="N653" s="4" t="s">
        <v>78</v>
      </c>
      <c r="O653" s="4" t="s">
        <v>53</v>
      </c>
    </row>
    <row r="654" spans="2:15" ht="21" customHeight="1" x14ac:dyDescent="0.3">
      <c r="B654" s="11" t="s">
        <v>70</v>
      </c>
      <c r="C654" s="12">
        <v>25</v>
      </c>
      <c r="D654" s="13" t="s">
        <v>27</v>
      </c>
      <c r="E654" s="11" t="s">
        <v>28</v>
      </c>
      <c r="F654" s="11" t="s">
        <v>42</v>
      </c>
      <c r="G654" s="14">
        <v>0</v>
      </c>
      <c r="H654" s="15">
        <v>0</v>
      </c>
      <c r="I654" s="11">
        <v>1</v>
      </c>
      <c r="J654" s="16">
        <v>2.2222222222222222E-3</v>
      </c>
      <c r="K654" s="11"/>
      <c r="L654" s="11"/>
      <c r="M654" s="11" t="s">
        <v>30</v>
      </c>
      <c r="N654" s="11" t="s">
        <v>78</v>
      </c>
      <c r="O654" s="11" t="s">
        <v>63</v>
      </c>
    </row>
    <row r="655" spans="2:15" ht="21" customHeight="1" x14ac:dyDescent="0.3">
      <c r="B655" s="4" t="s">
        <v>70</v>
      </c>
      <c r="C655" s="5">
        <v>7</v>
      </c>
      <c r="D655" s="6" t="s">
        <v>69</v>
      </c>
      <c r="E655" s="4" t="s">
        <v>16</v>
      </c>
      <c r="F655" s="4" t="s">
        <v>17</v>
      </c>
      <c r="G655" s="7">
        <v>0</v>
      </c>
      <c r="H655" s="1">
        <v>0</v>
      </c>
      <c r="I655" s="4">
        <v>1</v>
      </c>
      <c r="J655" s="8">
        <v>2.2222222222222222E-3</v>
      </c>
      <c r="K655" s="4"/>
      <c r="L655" s="4"/>
      <c r="M655" s="4" t="s">
        <v>33</v>
      </c>
      <c r="N655" s="4" t="s">
        <v>78</v>
      </c>
      <c r="O655" s="4" t="s">
        <v>41</v>
      </c>
    </row>
    <row r="656" spans="2:15" ht="21" customHeight="1" x14ac:dyDescent="0.3">
      <c r="B656" s="11" t="s">
        <v>70</v>
      </c>
      <c r="C656" s="12">
        <v>23</v>
      </c>
      <c r="D656" s="13" t="s">
        <v>69</v>
      </c>
      <c r="E656" s="11" t="s">
        <v>32</v>
      </c>
      <c r="F656" s="11" t="s">
        <v>42</v>
      </c>
      <c r="G656" s="14">
        <v>0</v>
      </c>
      <c r="H656" s="15">
        <v>0</v>
      </c>
      <c r="I656" s="11">
        <v>5</v>
      </c>
      <c r="J656" s="16">
        <v>2.2222222222222222E-3</v>
      </c>
      <c r="K656" s="11"/>
      <c r="L656" s="11"/>
      <c r="M656" s="11" t="s">
        <v>25</v>
      </c>
      <c r="N656" s="11" t="s">
        <v>76</v>
      </c>
      <c r="O656" s="11" t="s">
        <v>31</v>
      </c>
    </row>
    <row r="657" spans="2:15" ht="21" customHeight="1" x14ac:dyDescent="0.3">
      <c r="B657" s="4" t="s">
        <v>70</v>
      </c>
      <c r="C657" s="5">
        <v>21</v>
      </c>
      <c r="D657" s="6" t="s">
        <v>57</v>
      </c>
      <c r="E657" s="4" t="s">
        <v>73</v>
      </c>
      <c r="F657" s="4" t="s">
        <v>42</v>
      </c>
      <c r="G657" s="7">
        <v>0</v>
      </c>
      <c r="H657" s="1">
        <v>0</v>
      </c>
      <c r="I657" s="4">
        <v>2</v>
      </c>
      <c r="J657" s="8">
        <v>2.2222222222222222E-3</v>
      </c>
      <c r="K657" s="4"/>
      <c r="L657" s="4"/>
      <c r="M657" s="4" t="s">
        <v>43</v>
      </c>
      <c r="N657" s="4" t="s">
        <v>78</v>
      </c>
      <c r="O657" s="4" t="s">
        <v>53</v>
      </c>
    </row>
    <row r="658" spans="2:15" ht="21" customHeight="1" x14ac:dyDescent="0.3">
      <c r="B658" s="11" t="s">
        <v>70</v>
      </c>
      <c r="C658" s="12">
        <v>16</v>
      </c>
      <c r="D658" s="13" t="s">
        <v>58</v>
      </c>
      <c r="E658" s="11" t="s">
        <v>28</v>
      </c>
      <c r="F658" s="11" t="s">
        <v>17</v>
      </c>
      <c r="G658" s="14">
        <v>0</v>
      </c>
      <c r="H658" s="15">
        <v>0</v>
      </c>
      <c r="I658" s="11">
        <v>5</v>
      </c>
      <c r="J658" s="16">
        <v>2.2222222222222222E-3</v>
      </c>
      <c r="K658" s="11"/>
      <c r="L658" s="11"/>
      <c r="M658" s="11" t="s">
        <v>40</v>
      </c>
      <c r="N658" s="11" t="s">
        <v>78</v>
      </c>
      <c r="O658" s="11" t="s">
        <v>53</v>
      </c>
    </row>
    <row r="659" spans="2:15" ht="21" customHeight="1" x14ac:dyDescent="0.3">
      <c r="B659" s="4" t="s">
        <v>14</v>
      </c>
      <c r="C659" s="5">
        <v>30</v>
      </c>
      <c r="D659" s="6" t="s">
        <v>22</v>
      </c>
      <c r="E659" s="4" t="s">
        <v>28</v>
      </c>
      <c r="F659" s="4" t="s">
        <v>23</v>
      </c>
      <c r="G659" s="7">
        <v>5</v>
      </c>
      <c r="H659" s="1">
        <v>25000000</v>
      </c>
      <c r="I659" s="4">
        <v>1</v>
      </c>
      <c r="J659" s="8">
        <v>2.2453703703703702E-3</v>
      </c>
      <c r="K659" s="4" t="s">
        <v>18</v>
      </c>
      <c r="L659" s="4" t="s">
        <v>64</v>
      </c>
      <c r="M659" s="4" t="s">
        <v>25</v>
      </c>
      <c r="N659" s="4" t="s">
        <v>76</v>
      </c>
      <c r="O659" s="4" t="s">
        <v>26</v>
      </c>
    </row>
    <row r="660" spans="2:15" ht="21" customHeight="1" x14ac:dyDescent="0.3">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2:15" ht="21" customHeight="1" x14ac:dyDescent="0.3">
      <c r="B661" s="4" t="s">
        <v>14</v>
      </c>
      <c r="C661" s="5">
        <v>9</v>
      </c>
      <c r="D661" s="6" t="s">
        <v>27</v>
      </c>
      <c r="E661" s="4" t="s">
        <v>28</v>
      </c>
      <c r="F661" s="4" t="s">
        <v>23</v>
      </c>
      <c r="G661" s="7">
        <v>1</v>
      </c>
      <c r="H661" s="1">
        <v>7000000</v>
      </c>
      <c r="I661" s="4">
        <v>2</v>
      </c>
      <c r="J661" s="8">
        <v>2.2453703703703702E-3</v>
      </c>
      <c r="K661" s="4" t="s">
        <v>18</v>
      </c>
      <c r="L661" s="4" t="s">
        <v>29</v>
      </c>
      <c r="M661" s="4" t="s">
        <v>43</v>
      </c>
      <c r="N661" s="4" t="s">
        <v>76</v>
      </c>
      <c r="O661" s="4" t="s">
        <v>26</v>
      </c>
    </row>
    <row r="662" spans="2:15" ht="21" customHeight="1" x14ac:dyDescent="0.3">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2:15" ht="21" customHeight="1" x14ac:dyDescent="0.3">
      <c r="B663" s="4" t="s">
        <v>14</v>
      </c>
      <c r="C663" s="5">
        <v>13</v>
      </c>
      <c r="D663" s="6" t="s">
        <v>37</v>
      </c>
      <c r="E663" s="4" t="s">
        <v>28</v>
      </c>
      <c r="F663" s="4" t="s">
        <v>23</v>
      </c>
      <c r="G663" s="7">
        <v>2</v>
      </c>
      <c r="H663" s="1">
        <v>12000000</v>
      </c>
      <c r="I663" s="4">
        <v>2</v>
      </c>
      <c r="J663" s="8">
        <v>2.2453703703703702E-3</v>
      </c>
      <c r="K663" s="4" t="s">
        <v>18</v>
      </c>
      <c r="L663" s="4" t="s">
        <v>19</v>
      </c>
      <c r="M663" s="4" t="s">
        <v>33</v>
      </c>
      <c r="N663" s="4" t="s">
        <v>66</v>
      </c>
      <c r="O663" s="4" t="s">
        <v>36</v>
      </c>
    </row>
    <row r="664" spans="2:15" ht="21" customHeight="1" x14ac:dyDescent="0.3">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2:15" ht="21" customHeight="1" x14ac:dyDescent="0.3">
      <c r="B665" s="4" t="s">
        <v>14</v>
      </c>
      <c r="C665" s="5">
        <v>1</v>
      </c>
      <c r="D665" s="6" t="s">
        <v>44</v>
      </c>
      <c r="E665" s="4" t="s">
        <v>28</v>
      </c>
      <c r="F665" s="4" t="s">
        <v>23</v>
      </c>
      <c r="G665" s="7">
        <v>2</v>
      </c>
      <c r="H665" s="1">
        <v>38000000</v>
      </c>
      <c r="I665" s="4">
        <v>4</v>
      </c>
      <c r="J665" s="8">
        <v>2.2453703703703702E-3</v>
      </c>
      <c r="K665" s="4" t="s">
        <v>46</v>
      </c>
      <c r="L665" s="4" t="s">
        <v>19</v>
      </c>
      <c r="M665" s="4" t="s">
        <v>30</v>
      </c>
      <c r="N665" s="4" t="s">
        <v>78</v>
      </c>
      <c r="O665" s="4" t="s">
        <v>41</v>
      </c>
    </row>
    <row r="666" spans="2:15" ht="21" customHeight="1" x14ac:dyDescent="0.3">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2:15" ht="21" customHeight="1" x14ac:dyDescent="0.3">
      <c r="B667" s="4" t="s">
        <v>14</v>
      </c>
      <c r="C667" s="5">
        <v>1</v>
      </c>
      <c r="D667" s="6" t="s">
        <v>69</v>
      </c>
      <c r="E667" s="4" t="s">
        <v>16</v>
      </c>
      <c r="F667" s="4" t="s">
        <v>23</v>
      </c>
      <c r="G667" s="7">
        <v>5</v>
      </c>
      <c r="H667" s="1">
        <v>21000000</v>
      </c>
      <c r="I667" s="4">
        <v>2</v>
      </c>
      <c r="J667" s="8">
        <v>2.2453703703703702E-3</v>
      </c>
      <c r="K667" s="4" t="s">
        <v>18</v>
      </c>
      <c r="L667" s="4" t="s">
        <v>47</v>
      </c>
      <c r="M667" s="4" t="s">
        <v>40</v>
      </c>
      <c r="N667" s="4" t="s">
        <v>78</v>
      </c>
      <c r="O667" s="4" t="s">
        <v>66</v>
      </c>
    </row>
    <row r="668" spans="2:15" ht="21" customHeight="1" x14ac:dyDescent="0.3">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2:15" ht="21" customHeight="1" x14ac:dyDescent="0.3">
      <c r="B669" s="4" t="s">
        <v>70</v>
      </c>
      <c r="C669" s="5">
        <v>20</v>
      </c>
      <c r="D669" s="6" t="s">
        <v>58</v>
      </c>
      <c r="E669" s="4" t="s">
        <v>16</v>
      </c>
      <c r="F669" s="4" t="s">
        <v>23</v>
      </c>
      <c r="G669" s="7">
        <v>0</v>
      </c>
      <c r="H669" s="1">
        <v>0</v>
      </c>
      <c r="I669" s="4">
        <v>2</v>
      </c>
      <c r="J669" s="8">
        <v>2.2453703703703702E-3</v>
      </c>
      <c r="K669" s="4"/>
      <c r="L669" s="4"/>
      <c r="M669" s="4" t="s">
        <v>51</v>
      </c>
      <c r="N669" s="4" t="s">
        <v>66</v>
      </c>
      <c r="O669" s="4" t="s">
        <v>36</v>
      </c>
    </row>
    <row r="670" spans="2:15" ht="21" customHeight="1" x14ac:dyDescent="0.3">
      <c r="B670" s="11" t="s">
        <v>70</v>
      </c>
      <c r="C670" s="12">
        <v>10</v>
      </c>
      <c r="D670" s="13" t="s">
        <v>69</v>
      </c>
      <c r="E670" s="11" t="s">
        <v>28</v>
      </c>
      <c r="F670" s="11" t="s">
        <v>42</v>
      </c>
      <c r="G670" s="14">
        <v>0</v>
      </c>
      <c r="H670" s="15">
        <v>0</v>
      </c>
      <c r="I670" s="11">
        <v>4</v>
      </c>
      <c r="J670" s="16">
        <v>2.2453703703703702E-3</v>
      </c>
      <c r="K670" s="11"/>
      <c r="L670" s="11"/>
      <c r="M670" s="11" t="s">
        <v>43</v>
      </c>
      <c r="N670" s="11" t="s">
        <v>78</v>
      </c>
      <c r="O670" s="11" t="s">
        <v>66</v>
      </c>
    </row>
    <row r="671" spans="2:15" ht="21" customHeight="1" x14ac:dyDescent="0.3">
      <c r="B671" s="4" t="s">
        <v>70</v>
      </c>
      <c r="C671" s="5">
        <v>20</v>
      </c>
      <c r="D671" s="6" t="s">
        <v>69</v>
      </c>
      <c r="E671" s="4" t="s">
        <v>16</v>
      </c>
      <c r="F671" s="4" t="s">
        <v>23</v>
      </c>
      <c r="G671" s="7">
        <v>0</v>
      </c>
      <c r="H671" s="1">
        <v>0</v>
      </c>
      <c r="I671" s="4">
        <v>1</v>
      </c>
      <c r="J671" s="8">
        <v>2.2453703703703702E-3</v>
      </c>
      <c r="K671" s="4"/>
      <c r="L671" s="4"/>
      <c r="M671" s="4" t="s">
        <v>33</v>
      </c>
      <c r="N671" s="4" t="s">
        <v>76</v>
      </c>
      <c r="O671" s="4" t="s">
        <v>71</v>
      </c>
    </row>
    <row r="672" spans="2:15" ht="21" customHeight="1" x14ac:dyDescent="0.3">
      <c r="B672" s="11" t="s">
        <v>70</v>
      </c>
      <c r="C672" s="12">
        <v>20</v>
      </c>
      <c r="D672" s="13" t="s">
        <v>58</v>
      </c>
      <c r="E672" s="11" t="s">
        <v>16</v>
      </c>
      <c r="F672" s="11" t="s">
        <v>23</v>
      </c>
      <c r="G672" s="14">
        <v>0</v>
      </c>
      <c r="H672" s="15">
        <v>0</v>
      </c>
      <c r="I672" s="11">
        <v>2</v>
      </c>
      <c r="J672" s="16">
        <v>2.2453703703703702E-3</v>
      </c>
      <c r="K672" s="11"/>
      <c r="L672" s="11"/>
      <c r="M672" s="11" t="s">
        <v>51</v>
      </c>
      <c r="N672" s="11" t="s">
        <v>66</v>
      </c>
      <c r="O672" s="11" t="s">
        <v>36</v>
      </c>
    </row>
    <row r="673" spans="2:15" ht="21" customHeight="1" x14ac:dyDescent="0.3">
      <c r="B673" s="4" t="s">
        <v>14</v>
      </c>
      <c r="C673" s="5">
        <v>12</v>
      </c>
      <c r="D673" s="6" t="s">
        <v>55</v>
      </c>
      <c r="E673" s="4" t="s">
        <v>16</v>
      </c>
      <c r="F673" s="4" t="s">
        <v>23</v>
      </c>
      <c r="G673" s="7">
        <v>5</v>
      </c>
      <c r="H673" s="1">
        <v>25000000</v>
      </c>
      <c r="I673" s="4">
        <v>1</v>
      </c>
      <c r="J673" s="8">
        <v>2.2685185185185182E-3</v>
      </c>
      <c r="K673" s="4" t="s">
        <v>18</v>
      </c>
      <c r="L673" s="4" t="s">
        <v>24</v>
      </c>
      <c r="M673" s="4" t="s">
        <v>30</v>
      </c>
      <c r="N673" s="4" t="s">
        <v>76</v>
      </c>
      <c r="O673" s="4" t="s">
        <v>52</v>
      </c>
    </row>
    <row r="674" spans="2:15" ht="21" customHeight="1" x14ac:dyDescent="0.3">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2:15" ht="21" customHeight="1" x14ac:dyDescent="0.3">
      <c r="B675" s="4" t="s">
        <v>14</v>
      </c>
      <c r="C675" s="5">
        <v>28</v>
      </c>
      <c r="D675" s="6" t="s">
        <v>60</v>
      </c>
      <c r="E675" s="4" t="s">
        <v>49</v>
      </c>
      <c r="F675" s="4" t="s">
        <v>17</v>
      </c>
      <c r="G675" s="7">
        <v>4</v>
      </c>
      <c r="H675" s="1">
        <v>15000000</v>
      </c>
      <c r="I675" s="4">
        <v>2</v>
      </c>
      <c r="J675" s="8">
        <v>2.2685185185185182E-3</v>
      </c>
      <c r="K675" s="4" t="s">
        <v>18</v>
      </c>
      <c r="L675" s="4" t="s">
        <v>29</v>
      </c>
      <c r="M675" s="4" t="s">
        <v>48</v>
      </c>
      <c r="N675" s="4" t="s">
        <v>66</v>
      </c>
      <c r="O675" s="4" t="s">
        <v>67</v>
      </c>
    </row>
    <row r="676" spans="2:15" ht="21" customHeight="1" x14ac:dyDescent="0.3">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2:15" ht="21" customHeight="1" x14ac:dyDescent="0.3">
      <c r="B677" s="4" t="s">
        <v>14</v>
      </c>
      <c r="C677" s="5">
        <v>28</v>
      </c>
      <c r="D677" s="6" t="s">
        <v>37</v>
      </c>
      <c r="E677" s="4" t="s">
        <v>38</v>
      </c>
      <c r="F677" s="4" t="s">
        <v>45</v>
      </c>
      <c r="G677" s="7">
        <v>2</v>
      </c>
      <c r="H677" s="1">
        <v>38000000</v>
      </c>
      <c r="I677" s="4">
        <v>2</v>
      </c>
      <c r="J677" s="8">
        <v>2.2685185185185182E-3</v>
      </c>
      <c r="K677" s="4" t="s">
        <v>46</v>
      </c>
      <c r="L677" s="4" t="s">
        <v>29</v>
      </c>
      <c r="M677" s="4" t="s">
        <v>25</v>
      </c>
      <c r="N677" s="4" t="s">
        <v>78</v>
      </c>
      <c r="O677" s="4" t="s">
        <v>62</v>
      </c>
    </row>
    <row r="678" spans="2:15" ht="21" customHeight="1" x14ac:dyDescent="0.3">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2:15" ht="21" customHeight="1" x14ac:dyDescent="0.3">
      <c r="B679" s="4" t="s">
        <v>14</v>
      </c>
      <c r="C679" s="5">
        <v>23</v>
      </c>
      <c r="D679" s="6" t="s">
        <v>37</v>
      </c>
      <c r="E679" s="4" t="s">
        <v>49</v>
      </c>
      <c r="F679" s="4" t="s">
        <v>42</v>
      </c>
      <c r="G679" s="7">
        <v>2</v>
      </c>
      <c r="H679" s="1">
        <v>10000000</v>
      </c>
      <c r="I679" s="4">
        <v>2</v>
      </c>
      <c r="J679" s="8">
        <v>2.2685185185185182E-3</v>
      </c>
      <c r="K679" s="4" t="s">
        <v>18</v>
      </c>
      <c r="L679" s="4" t="s">
        <v>19</v>
      </c>
      <c r="M679" s="4" t="s">
        <v>25</v>
      </c>
      <c r="N679" s="4" t="s">
        <v>78</v>
      </c>
      <c r="O679" s="4" t="s">
        <v>53</v>
      </c>
    </row>
    <row r="680" spans="2:15" ht="21" customHeight="1" x14ac:dyDescent="0.3">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2:15" ht="21" customHeight="1" x14ac:dyDescent="0.3">
      <c r="B681" s="4" t="s">
        <v>14</v>
      </c>
      <c r="C681" s="5">
        <v>1</v>
      </c>
      <c r="D681" s="6" t="s">
        <v>37</v>
      </c>
      <c r="E681" s="4" t="s">
        <v>38</v>
      </c>
      <c r="F681" s="4" t="s">
        <v>68</v>
      </c>
      <c r="G681" s="7">
        <v>3</v>
      </c>
      <c r="H681" s="1">
        <v>11000000</v>
      </c>
      <c r="I681" s="4">
        <v>3</v>
      </c>
      <c r="J681" s="8">
        <v>2.2685185185185182E-3</v>
      </c>
      <c r="K681" s="4" t="s">
        <v>18</v>
      </c>
      <c r="L681" s="4" t="s">
        <v>19</v>
      </c>
      <c r="M681" s="4" t="s">
        <v>40</v>
      </c>
      <c r="N681" s="4" t="s">
        <v>77</v>
      </c>
      <c r="O681" s="4" t="s">
        <v>65</v>
      </c>
    </row>
    <row r="682" spans="2:15" ht="21" customHeight="1" x14ac:dyDescent="0.3">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2:15" ht="21" customHeight="1" x14ac:dyDescent="0.3">
      <c r="B683" s="4" t="s">
        <v>14</v>
      </c>
      <c r="C683" s="5">
        <v>12</v>
      </c>
      <c r="D683" s="6" t="s">
        <v>55</v>
      </c>
      <c r="E683" s="4" t="s">
        <v>16</v>
      </c>
      <c r="F683" s="4" t="s">
        <v>23</v>
      </c>
      <c r="G683" s="7">
        <v>5</v>
      </c>
      <c r="H683" s="1">
        <v>25000000</v>
      </c>
      <c r="I683" s="4">
        <v>1</v>
      </c>
      <c r="J683" s="8">
        <v>2.2685185185185182E-3</v>
      </c>
      <c r="K683" s="4" t="s">
        <v>18</v>
      </c>
      <c r="L683" s="4" t="s">
        <v>24</v>
      </c>
      <c r="M683" s="4" t="s">
        <v>30</v>
      </c>
      <c r="N683" s="4" t="s">
        <v>76</v>
      </c>
      <c r="O683" s="4" t="s">
        <v>52</v>
      </c>
    </row>
    <row r="684" spans="2:15" ht="21" customHeight="1" x14ac:dyDescent="0.3">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2:15" ht="21" customHeight="1" x14ac:dyDescent="0.3">
      <c r="B685" s="4" t="s">
        <v>14</v>
      </c>
      <c r="C685" s="5">
        <v>28</v>
      </c>
      <c r="D685" s="6" t="s">
        <v>60</v>
      </c>
      <c r="E685" s="4" t="s">
        <v>49</v>
      </c>
      <c r="F685" s="4" t="s">
        <v>17</v>
      </c>
      <c r="G685" s="7">
        <v>4</v>
      </c>
      <c r="H685" s="1">
        <v>15000000</v>
      </c>
      <c r="I685" s="4">
        <v>2</v>
      </c>
      <c r="J685" s="8">
        <v>2.2685185185185182E-3</v>
      </c>
      <c r="K685" s="4" t="s">
        <v>18</v>
      </c>
      <c r="L685" s="4" t="s">
        <v>29</v>
      </c>
      <c r="M685" s="4" t="s">
        <v>48</v>
      </c>
      <c r="N685" s="4" t="s">
        <v>66</v>
      </c>
      <c r="O685" s="4" t="s">
        <v>67</v>
      </c>
    </row>
    <row r="686" spans="2:15" ht="21" customHeight="1" x14ac:dyDescent="0.3">
      <c r="B686" s="11" t="s">
        <v>70</v>
      </c>
      <c r="C686" s="12">
        <v>9</v>
      </c>
      <c r="D686" s="13" t="s">
        <v>60</v>
      </c>
      <c r="E686" s="11" t="s">
        <v>16</v>
      </c>
      <c r="F686" s="11" t="s">
        <v>17</v>
      </c>
      <c r="G686" s="14">
        <v>0</v>
      </c>
      <c r="H686" s="15">
        <v>0</v>
      </c>
      <c r="I686" s="11">
        <v>3</v>
      </c>
      <c r="J686" s="16">
        <v>2.2685185185185182E-3</v>
      </c>
      <c r="K686" s="11"/>
      <c r="L686" s="11"/>
      <c r="M686" s="11" t="s">
        <v>43</v>
      </c>
      <c r="N686" s="11" t="s">
        <v>78</v>
      </c>
      <c r="O686" s="11" t="s">
        <v>66</v>
      </c>
    </row>
    <row r="687" spans="2:15" ht="21" customHeight="1" x14ac:dyDescent="0.3">
      <c r="B687" s="4" t="s">
        <v>70</v>
      </c>
      <c r="C687" s="5">
        <v>17</v>
      </c>
      <c r="D687" s="6" t="s">
        <v>27</v>
      </c>
      <c r="E687" s="4" t="s">
        <v>28</v>
      </c>
      <c r="F687" s="4" t="s">
        <v>17</v>
      </c>
      <c r="G687" s="7">
        <v>0</v>
      </c>
      <c r="H687" s="1">
        <v>0</v>
      </c>
      <c r="I687" s="4">
        <v>2</v>
      </c>
      <c r="J687" s="8">
        <v>2.2685185185185182E-3</v>
      </c>
      <c r="K687" s="4"/>
      <c r="L687" s="4"/>
      <c r="M687" s="4" t="s">
        <v>51</v>
      </c>
      <c r="N687" s="4" t="s">
        <v>77</v>
      </c>
      <c r="O687" s="4" t="s">
        <v>54</v>
      </c>
    </row>
    <row r="688" spans="2:15" ht="21" customHeight="1" x14ac:dyDescent="0.3">
      <c r="B688" s="11" t="s">
        <v>70</v>
      </c>
      <c r="C688" s="12">
        <v>11</v>
      </c>
      <c r="D688" s="13" t="s">
        <v>44</v>
      </c>
      <c r="E688" s="11" t="s">
        <v>73</v>
      </c>
      <c r="F688" s="11" t="s">
        <v>42</v>
      </c>
      <c r="G688" s="14">
        <v>0</v>
      </c>
      <c r="H688" s="15">
        <v>0</v>
      </c>
      <c r="I688" s="11">
        <v>3</v>
      </c>
      <c r="J688" s="16">
        <v>2.2685185185185182E-3</v>
      </c>
      <c r="K688" s="11"/>
      <c r="L688" s="11"/>
      <c r="M688" s="11" t="s">
        <v>40</v>
      </c>
      <c r="N688" s="11" t="s">
        <v>76</v>
      </c>
      <c r="O688" s="11" t="s">
        <v>26</v>
      </c>
    </row>
    <row r="689" spans="2:15" ht="21" customHeight="1" x14ac:dyDescent="0.3">
      <c r="B689" s="4" t="s">
        <v>70</v>
      </c>
      <c r="C689" s="5">
        <v>9</v>
      </c>
      <c r="D689" s="6" t="s">
        <v>60</v>
      </c>
      <c r="E689" s="4" t="s">
        <v>16</v>
      </c>
      <c r="F689" s="4" t="s">
        <v>17</v>
      </c>
      <c r="G689" s="7">
        <v>0</v>
      </c>
      <c r="H689" s="1">
        <v>0</v>
      </c>
      <c r="I689" s="4">
        <v>3</v>
      </c>
      <c r="J689" s="8">
        <v>2.2685185185185182E-3</v>
      </c>
      <c r="K689" s="4"/>
      <c r="L689" s="4"/>
      <c r="M689" s="4" t="s">
        <v>43</v>
      </c>
      <c r="N689" s="4" t="s">
        <v>78</v>
      </c>
      <c r="O689" s="4" t="s">
        <v>66</v>
      </c>
    </row>
    <row r="690" spans="2:15" ht="21" customHeight="1" x14ac:dyDescent="0.3">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2:15" ht="21" customHeight="1" x14ac:dyDescent="0.3">
      <c r="B691" s="4" t="s">
        <v>14</v>
      </c>
      <c r="C691" s="5">
        <v>30</v>
      </c>
      <c r="D691" s="6" t="s">
        <v>22</v>
      </c>
      <c r="E691" s="4" t="s">
        <v>32</v>
      </c>
      <c r="F691" s="4" t="s">
        <v>23</v>
      </c>
      <c r="G691" s="7">
        <v>2</v>
      </c>
      <c r="H691" s="1">
        <v>12000000</v>
      </c>
      <c r="I691" s="4">
        <v>2</v>
      </c>
      <c r="J691" s="8">
        <v>2.2800925925925927E-3</v>
      </c>
      <c r="K691" s="4" t="s">
        <v>18</v>
      </c>
      <c r="L691" s="4" t="s">
        <v>29</v>
      </c>
      <c r="M691" s="4" t="s">
        <v>30</v>
      </c>
      <c r="N691" s="4" t="s">
        <v>76</v>
      </c>
      <c r="O691" s="4" t="s">
        <v>31</v>
      </c>
    </row>
    <row r="692" spans="2:15" ht="21" customHeight="1" x14ac:dyDescent="0.3">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2:15" ht="21" customHeight="1" x14ac:dyDescent="0.3">
      <c r="B693" s="4" t="s">
        <v>14</v>
      </c>
      <c r="C693" s="5">
        <v>31</v>
      </c>
      <c r="D693" s="6" t="s">
        <v>37</v>
      </c>
      <c r="E693" s="4" t="s">
        <v>38</v>
      </c>
      <c r="F693" s="4" t="s">
        <v>23</v>
      </c>
      <c r="G693" s="7">
        <v>3</v>
      </c>
      <c r="H693" s="1">
        <v>15000000</v>
      </c>
      <c r="I693" s="4">
        <v>2</v>
      </c>
      <c r="J693" s="8">
        <v>2.2800925925925927E-3</v>
      </c>
      <c r="K693" s="4" t="s">
        <v>18</v>
      </c>
      <c r="L693" s="4" t="s">
        <v>19</v>
      </c>
      <c r="M693" s="4" t="s">
        <v>20</v>
      </c>
      <c r="N693" s="4" t="s">
        <v>66</v>
      </c>
      <c r="O693" s="4" t="s">
        <v>67</v>
      </c>
    </row>
    <row r="694" spans="2:15" ht="21" customHeight="1" x14ac:dyDescent="0.3">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2:15" ht="21" customHeight="1" x14ac:dyDescent="0.3">
      <c r="B695" s="4" t="s">
        <v>14</v>
      </c>
      <c r="C695" s="5">
        <v>30</v>
      </c>
      <c r="D695" s="6" t="s">
        <v>44</v>
      </c>
      <c r="E695" s="4" t="s">
        <v>16</v>
      </c>
      <c r="F695" s="4" t="s">
        <v>23</v>
      </c>
      <c r="G695" s="7">
        <v>5</v>
      </c>
      <c r="H695" s="1">
        <v>20000000</v>
      </c>
      <c r="I695" s="4">
        <v>2</v>
      </c>
      <c r="J695" s="8">
        <v>2.2800925925925927E-3</v>
      </c>
      <c r="K695" s="4" t="s">
        <v>18</v>
      </c>
      <c r="L695" s="4" t="s">
        <v>19</v>
      </c>
      <c r="M695" s="4" t="s">
        <v>40</v>
      </c>
      <c r="N695" s="4" t="s">
        <v>66</v>
      </c>
      <c r="O695" s="4" t="s">
        <v>36</v>
      </c>
    </row>
    <row r="696" spans="2:15" ht="21" customHeight="1" x14ac:dyDescent="0.3">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2:15" ht="21" customHeight="1" x14ac:dyDescent="0.3">
      <c r="B697" s="4" t="s">
        <v>14</v>
      </c>
      <c r="C697" s="5">
        <v>4</v>
      </c>
      <c r="D697" s="6" t="s">
        <v>44</v>
      </c>
      <c r="E697" s="4" t="s">
        <v>38</v>
      </c>
      <c r="F697" s="4" t="s">
        <v>23</v>
      </c>
      <c r="G697" s="7">
        <v>1</v>
      </c>
      <c r="H697" s="1">
        <v>7000000</v>
      </c>
      <c r="I697" s="4">
        <v>2</v>
      </c>
      <c r="J697" s="8">
        <v>2.2800925925925927E-3</v>
      </c>
      <c r="K697" s="4" t="s">
        <v>18</v>
      </c>
      <c r="L697" s="4" t="s">
        <v>39</v>
      </c>
      <c r="M697" s="4" t="s">
        <v>25</v>
      </c>
      <c r="N697" s="4" t="s">
        <v>76</v>
      </c>
      <c r="O697" s="4" t="s">
        <v>26</v>
      </c>
    </row>
    <row r="698" spans="2:15" ht="21" customHeight="1" x14ac:dyDescent="0.3">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2:15" ht="21" customHeight="1" x14ac:dyDescent="0.3">
      <c r="B699" s="4" t="s">
        <v>14</v>
      </c>
      <c r="C699" s="5">
        <v>30</v>
      </c>
      <c r="D699" s="6" t="s">
        <v>22</v>
      </c>
      <c r="E699" s="4" t="s">
        <v>32</v>
      </c>
      <c r="F699" s="4" t="s">
        <v>23</v>
      </c>
      <c r="G699" s="7">
        <v>2</v>
      </c>
      <c r="H699" s="1">
        <v>12000000</v>
      </c>
      <c r="I699" s="4">
        <v>2</v>
      </c>
      <c r="J699" s="8">
        <v>2.2800925925925927E-3</v>
      </c>
      <c r="K699" s="4" t="s">
        <v>18</v>
      </c>
      <c r="L699" s="4" t="s">
        <v>29</v>
      </c>
      <c r="M699" s="4" t="s">
        <v>30</v>
      </c>
      <c r="N699" s="4" t="s">
        <v>76</v>
      </c>
      <c r="O699" s="4" t="s">
        <v>31</v>
      </c>
    </row>
    <row r="700" spans="2:15" ht="21" customHeight="1" x14ac:dyDescent="0.3">
      <c r="B700" s="11" t="s">
        <v>70</v>
      </c>
      <c r="C700" s="12">
        <v>14</v>
      </c>
      <c r="D700" s="13" t="s">
        <v>37</v>
      </c>
      <c r="E700" s="11" t="s">
        <v>49</v>
      </c>
      <c r="F700" s="11" t="s">
        <v>42</v>
      </c>
      <c r="G700" s="14">
        <v>0</v>
      </c>
      <c r="H700" s="15">
        <v>0</v>
      </c>
      <c r="I700" s="11">
        <v>4</v>
      </c>
      <c r="J700" s="16">
        <v>2.2800925925925927E-3</v>
      </c>
      <c r="K700" s="11"/>
      <c r="L700" s="11"/>
      <c r="M700" s="11" t="s">
        <v>25</v>
      </c>
      <c r="N700" s="11" t="s">
        <v>78</v>
      </c>
      <c r="O700" s="11" t="s">
        <v>53</v>
      </c>
    </row>
    <row r="701" spans="2:15" ht="21" customHeight="1" x14ac:dyDescent="0.3">
      <c r="B701" s="4" t="s">
        <v>70</v>
      </c>
      <c r="C701" s="5">
        <v>5</v>
      </c>
      <c r="D701" s="6" t="s">
        <v>37</v>
      </c>
      <c r="E701" s="4" t="s">
        <v>28</v>
      </c>
      <c r="F701" s="4" t="s">
        <v>23</v>
      </c>
      <c r="G701" s="7">
        <v>0</v>
      </c>
      <c r="H701" s="1">
        <v>0</v>
      </c>
      <c r="I701" s="4">
        <v>1</v>
      </c>
      <c r="J701" s="8">
        <v>2.2800925925925927E-3</v>
      </c>
      <c r="K701" s="4"/>
      <c r="L701" s="4"/>
      <c r="M701" s="4" t="s">
        <v>51</v>
      </c>
      <c r="N701" s="4" t="s">
        <v>76</v>
      </c>
      <c r="O701" s="4" t="s">
        <v>71</v>
      </c>
    </row>
    <row r="702" spans="2:15" ht="21" customHeight="1" x14ac:dyDescent="0.3">
      <c r="B702" s="11" t="s">
        <v>70</v>
      </c>
      <c r="C702" s="12">
        <v>2</v>
      </c>
      <c r="D702" s="13" t="s">
        <v>69</v>
      </c>
      <c r="E702" s="11" t="s">
        <v>49</v>
      </c>
      <c r="F702" s="11" t="s">
        <v>42</v>
      </c>
      <c r="G702" s="14">
        <v>0</v>
      </c>
      <c r="H702" s="15">
        <v>0</v>
      </c>
      <c r="I702" s="11">
        <v>3</v>
      </c>
      <c r="J702" s="16">
        <v>2.2800925925925927E-3</v>
      </c>
      <c r="K702" s="11"/>
      <c r="L702" s="11"/>
      <c r="M702" s="11" t="s">
        <v>30</v>
      </c>
      <c r="N702" s="11" t="s">
        <v>78</v>
      </c>
      <c r="O702" s="11" t="s">
        <v>53</v>
      </c>
    </row>
    <row r="703" spans="2:15" ht="21" customHeight="1" x14ac:dyDescent="0.3">
      <c r="B703" s="4" t="s">
        <v>70</v>
      </c>
      <c r="C703" s="5">
        <v>30</v>
      </c>
      <c r="D703" s="6" t="s">
        <v>69</v>
      </c>
      <c r="E703" s="4" t="s">
        <v>38</v>
      </c>
      <c r="F703" s="4" t="s">
        <v>23</v>
      </c>
      <c r="G703" s="7">
        <v>0</v>
      </c>
      <c r="H703" s="1">
        <v>0</v>
      </c>
      <c r="I703" s="4">
        <v>2</v>
      </c>
      <c r="J703" s="8">
        <v>2.2800925925925927E-3</v>
      </c>
      <c r="K703" s="4"/>
      <c r="L703" s="4"/>
      <c r="M703" s="4" t="s">
        <v>30</v>
      </c>
      <c r="N703" s="4" t="s">
        <v>77</v>
      </c>
      <c r="O703" s="4" t="s">
        <v>54</v>
      </c>
    </row>
    <row r="704" spans="2:15" ht="21" customHeight="1" x14ac:dyDescent="0.3">
      <c r="B704" s="11" t="s">
        <v>70</v>
      </c>
      <c r="C704" s="12">
        <v>10</v>
      </c>
      <c r="D704" s="13" t="s">
        <v>69</v>
      </c>
      <c r="E704" s="11" t="s">
        <v>28</v>
      </c>
      <c r="F704" s="11" t="s">
        <v>42</v>
      </c>
      <c r="G704" s="14">
        <v>0</v>
      </c>
      <c r="H704" s="15">
        <v>0</v>
      </c>
      <c r="I704" s="11">
        <v>1</v>
      </c>
      <c r="J704" s="16">
        <v>2.2800925925925927E-3</v>
      </c>
      <c r="K704" s="11"/>
      <c r="L704" s="11"/>
      <c r="M704" s="11" t="s">
        <v>33</v>
      </c>
      <c r="N704" s="11" t="s">
        <v>77</v>
      </c>
      <c r="O704" s="11" t="s">
        <v>34</v>
      </c>
    </row>
    <row r="705" spans="2:15" ht="21" customHeight="1" x14ac:dyDescent="0.3">
      <c r="B705" s="4" t="s">
        <v>14</v>
      </c>
      <c r="C705" s="5">
        <v>1</v>
      </c>
      <c r="D705" s="6" t="s">
        <v>55</v>
      </c>
      <c r="E705" s="4" t="s">
        <v>49</v>
      </c>
      <c r="F705" s="4" t="s">
        <v>23</v>
      </c>
      <c r="G705" s="7">
        <v>1</v>
      </c>
      <c r="H705" s="1">
        <v>7000000</v>
      </c>
      <c r="I705" s="4">
        <v>3</v>
      </c>
      <c r="J705" s="8">
        <v>2.4305555555555556E-3</v>
      </c>
      <c r="K705" s="4" t="s">
        <v>18</v>
      </c>
      <c r="L705" s="4" t="s">
        <v>50</v>
      </c>
      <c r="M705" s="4" t="s">
        <v>48</v>
      </c>
      <c r="N705" s="4" t="s">
        <v>78</v>
      </c>
      <c r="O705" s="4" t="s">
        <v>41</v>
      </c>
    </row>
    <row r="706" spans="2:15" ht="21" customHeight="1" x14ac:dyDescent="0.3">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2:15" ht="21" customHeight="1" x14ac:dyDescent="0.3">
      <c r="B707" s="4" t="s">
        <v>14</v>
      </c>
      <c r="C707" s="5">
        <v>25</v>
      </c>
      <c r="D707" s="6" t="s">
        <v>22</v>
      </c>
      <c r="E707" s="4" t="s">
        <v>16</v>
      </c>
      <c r="F707" s="4" t="s">
        <v>17</v>
      </c>
      <c r="G707" s="7">
        <v>3</v>
      </c>
      <c r="H707" s="1">
        <v>15000000</v>
      </c>
      <c r="I707" s="4">
        <v>1</v>
      </c>
      <c r="J707" s="8">
        <v>2.4305555555555556E-3</v>
      </c>
      <c r="K707" s="4" t="s">
        <v>18</v>
      </c>
      <c r="L707" s="4" t="s">
        <v>19</v>
      </c>
      <c r="M707" s="4" t="s">
        <v>25</v>
      </c>
      <c r="N707" s="4" t="s">
        <v>66</v>
      </c>
      <c r="O707" s="4" t="s">
        <v>67</v>
      </c>
    </row>
    <row r="708" spans="2:15" ht="21" customHeight="1" x14ac:dyDescent="0.3">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2:15" ht="21" customHeight="1" x14ac:dyDescent="0.3">
      <c r="B709" s="4" t="s">
        <v>14</v>
      </c>
      <c r="C709" s="5">
        <v>30</v>
      </c>
      <c r="D709" s="6" t="s">
        <v>27</v>
      </c>
      <c r="E709" s="4" t="s">
        <v>16</v>
      </c>
      <c r="F709" s="4" t="s">
        <v>23</v>
      </c>
      <c r="G709" s="7">
        <v>5</v>
      </c>
      <c r="H709" s="1">
        <v>25000000</v>
      </c>
      <c r="I709" s="4">
        <v>3</v>
      </c>
      <c r="J709" s="8">
        <v>2.4305555555555556E-3</v>
      </c>
      <c r="K709" s="4" t="s">
        <v>18</v>
      </c>
      <c r="L709" s="4" t="s">
        <v>19</v>
      </c>
      <c r="M709" s="4" t="s">
        <v>33</v>
      </c>
      <c r="N709" s="4" t="s">
        <v>78</v>
      </c>
      <c r="O709" s="4" t="s">
        <v>41</v>
      </c>
    </row>
    <row r="710" spans="2:15" ht="21" customHeight="1" x14ac:dyDescent="0.3">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2:15" ht="21" customHeight="1" x14ac:dyDescent="0.3">
      <c r="B711" s="4" t="s">
        <v>14</v>
      </c>
      <c r="C711" s="5">
        <v>7</v>
      </c>
      <c r="D711" s="6" t="s">
        <v>37</v>
      </c>
      <c r="E711" s="4" t="s">
        <v>16</v>
      </c>
      <c r="F711" s="4" t="s">
        <v>42</v>
      </c>
      <c r="G711" s="7">
        <v>2</v>
      </c>
      <c r="H711" s="1">
        <v>10000000</v>
      </c>
      <c r="I711" s="4">
        <v>5</v>
      </c>
      <c r="J711" s="8">
        <v>2.4305555555555556E-3</v>
      </c>
      <c r="K711" s="4" t="s">
        <v>18</v>
      </c>
      <c r="L711" s="4" t="s">
        <v>29</v>
      </c>
      <c r="M711" s="4" t="s">
        <v>30</v>
      </c>
      <c r="N711" s="4" t="s">
        <v>76</v>
      </c>
      <c r="O711" s="4" t="s">
        <v>31</v>
      </c>
    </row>
    <row r="712" spans="2:15" ht="21" customHeight="1" x14ac:dyDescent="0.3">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2:15" ht="21" customHeight="1" x14ac:dyDescent="0.3">
      <c r="B713" s="4" t="s">
        <v>14</v>
      </c>
      <c r="C713" s="5">
        <v>19</v>
      </c>
      <c r="D713" s="6" t="s">
        <v>37</v>
      </c>
      <c r="E713" s="4" t="s">
        <v>28</v>
      </c>
      <c r="F713" s="4" t="s">
        <v>68</v>
      </c>
      <c r="G713" s="7">
        <v>4</v>
      </c>
      <c r="H713" s="1">
        <v>20000000</v>
      </c>
      <c r="I713" s="4">
        <v>1</v>
      </c>
      <c r="J713" s="8">
        <v>2.4305555555555556E-3</v>
      </c>
      <c r="K713" s="4" t="s">
        <v>18</v>
      </c>
      <c r="L713" s="4" t="s">
        <v>56</v>
      </c>
      <c r="M713" s="4" t="s">
        <v>40</v>
      </c>
      <c r="N713" s="4" t="s">
        <v>76</v>
      </c>
      <c r="O713" s="4" t="s">
        <v>75</v>
      </c>
    </row>
    <row r="714" spans="2:15" ht="21" customHeight="1" x14ac:dyDescent="0.3">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2:15" ht="21" customHeight="1" x14ac:dyDescent="0.3">
      <c r="B715" s="4" t="s">
        <v>14</v>
      </c>
      <c r="C715" s="5">
        <v>5</v>
      </c>
      <c r="D715" s="6" t="s">
        <v>44</v>
      </c>
      <c r="E715" s="4" t="s">
        <v>16</v>
      </c>
      <c r="F715" s="4" t="s">
        <v>42</v>
      </c>
      <c r="G715" s="7">
        <v>1</v>
      </c>
      <c r="H715" s="1">
        <v>19000000</v>
      </c>
      <c r="I715" s="4">
        <v>2</v>
      </c>
      <c r="J715" s="8">
        <v>2.4305555555555556E-3</v>
      </c>
      <c r="K715" s="4" t="s">
        <v>46</v>
      </c>
      <c r="L715" s="4" t="s">
        <v>24</v>
      </c>
      <c r="M715" s="4" t="s">
        <v>25</v>
      </c>
      <c r="N715" s="4" t="s">
        <v>76</v>
      </c>
      <c r="O715" s="4" t="s">
        <v>26</v>
      </c>
    </row>
    <row r="716" spans="2:15" ht="21" customHeight="1" x14ac:dyDescent="0.3">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2:15" ht="21" customHeight="1" x14ac:dyDescent="0.3">
      <c r="B717" s="4" t="s">
        <v>14</v>
      </c>
      <c r="C717" s="5">
        <v>11</v>
      </c>
      <c r="D717" s="6" t="s">
        <v>57</v>
      </c>
      <c r="E717" s="4" t="s">
        <v>38</v>
      </c>
      <c r="F717" s="4" t="s">
        <v>23</v>
      </c>
      <c r="G717" s="7">
        <v>4</v>
      </c>
      <c r="H717" s="1">
        <v>20000000</v>
      </c>
      <c r="I717" s="4">
        <v>2</v>
      </c>
      <c r="J717" s="8">
        <v>2.4305555555555556E-3</v>
      </c>
      <c r="K717" s="4" t="s">
        <v>61</v>
      </c>
      <c r="L717" s="4" t="s">
        <v>29</v>
      </c>
      <c r="M717" s="4" t="s">
        <v>51</v>
      </c>
      <c r="N717" s="4" t="s">
        <v>76</v>
      </c>
      <c r="O717" s="4" t="s">
        <v>71</v>
      </c>
    </row>
    <row r="718" spans="2:15" ht="21" customHeight="1" x14ac:dyDescent="0.3">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2:15" ht="21" customHeight="1" x14ac:dyDescent="0.3">
      <c r="B719" s="4" t="s">
        <v>70</v>
      </c>
      <c r="C719" s="5">
        <v>12</v>
      </c>
      <c r="D719" s="6" t="s">
        <v>27</v>
      </c>
      <c r="E719" s="4" t="s">
        <v>32</v>
      </c>
      <c r="F719" s="4" t="s">
        <v>42</v>
      </c>
      <c r="G719" s="7">
        <v>0</v>
      </c>
      <c r="H719" s="1">
        <v>0</v>
      </c>
      <c r="I719" s="4">
        <v>1</v>
      </c>
      <c r="J719" s="8">
        <v>2.4305555555555556E-3</v>
      </c>
      <c r="K719" s="4"/>
      <c r="L719" s="4"/>
      <c r="M719" s="4" t="s">
        <v>30</v>
      </c>
      <c r="N719" s="4" t="s">
        <v>78</v>
      </c>
      <c r="O719" s="4" t="s">
        <v>62</v>
      </c>
    </row>
    <row r="720" spans="2:15" ht="21" customHeight="1" x14ac:dyDescent="0.3">
      <c r="B720" s="11" t="s">
        <v>70</v>
      </c>
      <c r="C720" s="12">
        <v>14</v>
      </c>
      <c r="D720" s="13" t="s">
        <v>69</v>
      </c>
      <c r="E720" s="11" t="s">
        <v>28</v>
      </c>
      <c r="F720" s="11" t="s">
        <v>23</v>
      </c>
      <c r="G720" s="14">
        <v>0</v>
      </c>
      <c r="H720" s="15">
        <v>0</v>
      </c>
      <c r="I720" s="11">
        <v>4</v>
      </c>
      <c r="J720" s="16">
        <v>2.4305555555555556E-3</v>
      </c>
      <c r="K720" s="11"/>
      <c r="L720" s="11"/>
      <c r="M720" s="11" t="s">
        <v>30</v>
      </c>
      <c r="N720" s="11" t="s">
        <v>76</v>
      </c>
      <c r="O720" s="11" t="s">
        <v>31</v>
      </c>
    </row>
    <row r="721" spans="2:15" ht="21" customHeight="1" x14ac:dyDescent="0.3">
      <c r="B721" s="4" t="s">
        <v>14</v>
      </c>
      <c r="C721" s="5">
        <v>11</v>
      </c>
      <c r="D721" s="6" t="s">
        <v>57</v>
      </c>
      <c r="E721" s="4" t="s">
        <v>16</v>
      </c>
      <c r="F721" s="4" t="s">
        <v>68</v>
      </c>
      <c r="G721" s="7">
        <v>3</v>
      </c>
      <c r="H721" s="1">
        <v>15000000</v>
      </c>
      <c r="I721" s="4">
        <v>1</v>
      </c>
      <c r="J721" s="8">
        <v>2.5462962962962961E-3</v>
      </c>
      <c r="K721" s="4" t="s">
        <v>18</v>
      </c>
      <c r="L721" s="4" t="s">
        <v>19</v>
      </c>
      <c r="M721" s="4" t="s">
        <v>33</v>
      </c>
      <c r="N721" s="4" t="s">
        <v>66</v>
      </c>
      <c r="O721" s="4" t="s">
        <v>67</v>
      </c>
    </row>
    <row r="722" spans="2:15" ht="21" customHeight="1" x14ac:dyDescent="0.3">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2:15" ht="21" customHeight="1" x14ac:dyDescent="0.3">
      <c r="B723" s="4" t="s">
        <v>14</v>
      </c>
      <c r="C723" s="5">
        <v>10</v>
      </c>
      <c r="D723" s="6" t="s">
        <v>22</v>
      </c>
      <c r="E723" s="4" t="s">
        <v>16</v>
      </c>
      <c r="F723" s="4" t="s">
        <v>23</v>
      </c>
      <c r="G723" s="7">
        <v>2</v>
      </c>
      <c r="H723" s="1">
        <v>12000000</v>
      </c>
      <c r="I723" s="4">
        <v>2</v>
      </c>
      <c r="J723" s="8">
        <v>2.5462962962962961E-3</v>
      </c>
      <c r="K723" s="4" t="s">
        <v>18</v>
      </c>
      <c r="L723" s="4" t="s">
        <v>29</v>
      </c>
      <c r="M723" s="4" t="s">
        <v>48</v>
      </c>
      <c r="N723" s="4" t="s">
        <v>76</v>
      </c>
      <c r="O723" s="4" t="s">
        <v>52</v>
      </c>
    </row>
    <row r="724" spans="2:15" ht="21" customHeight="1" x14ac:dyDescent="0.3">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2:15" ht="21" customHeight="1" x14ac:dyDescent="0.3">
      <c r="B725" s="4" t="s">
        <v>14</v>
      </c>
      <c r="C725" s="5">
        <v>11</v>
      </c>
      <c r="D725" s="6" t="s">
        <v>27</v>
      </c>
      <c r="E725" s="4" t="s">
        <v>16</v>
      </c>
      <c r="F725" s="4" t="s">
        <v>23</v>
      </c>
      <c r="G725" s="7">
        <v>5</v>
      </c>
      <c r="H725" s="1">
        <v>21000000</v>
      </c>
      <c r="I725" s="4">
        <v>5</v>
      </c>
      <c r="J725" s="8">
        <v>2.5462962962962961E-3</v>
      </c>
      <c r="K725" s="4" t="s">
        <v>18</v>
      </c>
      <c r="L725" s="4" t="s">
        <v>56</v>
      </c>
      <c r="M725" s="4" t="s">
        <v>40</v>
      </c>
      <c r="N725" s="4" t="s">
        <v>76</v>
      </c>
      <c r="O725" s="4" t="s">
        <v>75</v>
      </c>
    </row>
    <row r="726" spans="2:15" ht="21" customHeight="1" x14ac:dyDescent="0.3">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2:15" ht="21" customHeight="1" x14ac:dyDescent="0.3">
      <c r="B727" s="4" t="s">
        <v>14</v>
      </c>
      <c r="C727" s="5">
        <v>30</v>
      </c>
      <c r="D727" s="6" t="s">
        <v>37</v>
      </c>
      <c r="E727" s="4" t="s">
        <v>28</v>
      </c>
      <c r="F727" s="4" t="s">
        <v>42</v>
      </c>
      <c r="G727" s="7">
        <v>2</v>
      </c>
      <c r="H727" s="1">
        <v>12000000</v>
      </c>
      <c r="I727" s="4">
        <v>1</v>
      </c>
      <c r="J727" s="8">
        <v>2.5462962962962961E-3</v>
      </c>
      <c r="K727" s="4" t="s">
        <v>18</v>
      </c>
      <c r="L727" s="4" t="s">
        <v>56</v>
      </c>
      <c r="M727" s="4" t="s">
        <v>48</v>
      </c>
      <c r="N727" s="4" t="s">
        <v>77</v>
      </c>
      <c r="O727" s="4" t="s">
        <v>65</v>
      </c>
    </row>
    <row r="728" spans="2:15" ht="21" customHeight="1" x14ac:dyDescent="0.3">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2:15" ht="21" customHeight="1" x14ac:dyDescent="0.3">
      <c r="B729" s="4" t="s">
        <v>14</v>
      </c>
      <c r="C729" s="5">
        <v>16</v>
      </c>
      <c r="D729" s="6" t="s">
        <v>44</v>
      </c>
      <c r="E729" s="4" t="s">
        <v>38</v>
      </c>
      <c r="F729" s="4" t="s">
        <v>68</v>
      </c>
      <c r="G729" s="7">
        <v>5</v>
      </c>
      <c r="H729" s="1">
        <v>25000000</v>
      </c>
      <c r="I729" s="4">
        <v>1</v>
      </c>
      <c r="J729" s="8">
        <v>2.5462962962962961E-3</v>
      </c>
      <c r="K729" s="4" t="s">
        <v>18</v>
      </c>
      <c r="L729" s="4" t="s">
        <v>29</v>
      </c>
      <c r="M729" s="4" t="s">
        <v>25</v>
      </c>
      <c r="N729" s="4" t="s">
        <v>76</v>
      </c>
      <c r="O729" s="4" t="s">
        <v>52</v>
      </c>
    </row>
    <row r="730" spans="2:15" ht="21" customHeight="1" x14ac:dyDescent="0.3">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2:15" ht="21" customHeight="1" x14ac:dyDescent="0.3">
      <c r="B731" s="4" t="s">
        <v>14</v>
      </c>
      <c r="C731" s="5">
        <v>11</v>
      </c>
      <c r="D731" s="6" t="s">
        <v>57</v>
      </c>
      <c r="E731" s="4" t="s">
        <v>16</v>
      </c>
      <c r="F731" s="4" t="s">
        <v>68</v>
      </c>
      <c r="G731" s="7">
        <v>3</v>
      </c>
      <c r="H731" s="1">
        <v>15000000</v>
      </c>
      <c r="I731" s="4">
        <v>1</v>
      </c>
      <c r="J731" s="8">
        <v>2.5462962962962961E-3</v>
      </c>
      <c r="K731" s="4" t="s">
        <v>18</v>
      </c>
      <c r="L731" s="4" t="s">
        <v>19</v>
      </c>
      <c r="M731" s="4" t="s">
        <v>33</v>
      </c>
      <c r="N731" s="4" t="s">
        <v>66</v>
      </c>
      <c r="O731" s="4" t="s">
        <v>67</v>
      </c>
    </row>
    <row r="732" spans="2:15" ht="21" customHeight="1" x14ac:dyDescent="0.3">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2:15" ht="21" customHeight="1" x14ac:dyDescent="0.3">
      <c r="B733" s="4" t="s">
        <v>14</v>
      </c>
      <c r="C733" s="5">
        <v>10</v>
      </c>
      <c r="D733" s="6" t="s">
        <v>22</v>
      </c>
      <c r="E733" s="4" t="s">
        <v>16</v>
      </c>
      <c r="F733" s="4" t="s">
        <v>23</v>
      </c>
      <c r="G733" s="7">
        <v>2</v>
      </c>
      <c r="H733" s="1">
        <v>12000000</v>
      </c>
      <c r="I733" s="4">
        <v>2</v>
      </c>
      <c r="J733" s="8">
        <v>2.5462962962962961E-3</v>
      </c>
      <c r="K733" s="4" t="s">
        <v>18</v>
      </c>
      <c r="L733" s="4" t="s">
        <v>29</v>
      </c>
      <c r="M733" s="4" t="s">
        <v>48</v>
      </c>
      <c r="N733" s="4" t="s">
        <v>76</v>
      </c>
      <c r="O733" s="4" t="s">
        <v>52</v>
      </c>
    </row>
    <row r="734" spans="2:15" ht="21" customHeight="1" x14ac:dyDescent="0.3">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2:15" ht="21" customHeight="1" x14ac:dyDescent="0.3">
      <c r="B735" s="4" t="s">
        <v>70</v>
      </c>
      <c r="C735" s="5">
        <v>23</v>
      </c>
      <c r="D735" s="6" t="s">
        <v>27</v>
      </c>
      <c r="E735" s="4" t="s">
        <v>32</v>
      </c>
      <c r="F735" s="4" t="s">
        <v>42</v>
      </c>
      <c r="G735" s="7">
        <v>0</v>
      </c>
      <c r="H735" s="1">
        <v>0</v>
      </c>
      <c r="I735" s="4">
        <v>1</v>
      </c>
      <c r="J735" s="8">
        <v>2.5462962962962961E-3</v>
      </c>
      <c r="K735" s="4"/>
      <c r="L735" s="4"/>
      <c r="M735" s="4" t="s">
        <v>40</v>
      </c>
      <c r="N735" s="4" t="s">
        <v>76</v>
      </c>
      <c r="O735" s="4" t="s">
        <v>26</v>
      </c>
    </row>
    <row r="736" spans="2:15" ht="21" customHeight="1" x14ac:dyDescent="0.3">
      <c r="B736" s="11" t="s">
        <v>70</v>
      </c>
      <c r="C736" s="12">
        <v>19</v>
      </c>
      <c r="D736" s="13" t="s">
        <v>37</v>
      </c>
      <c r="E736" s="11" t="s">
        <v>32</v>
      </c>
      <c r="F736" s="11" t="s">
        <v>42</v>
      </c>
      <c r="G736" s="14">
        <v>0</v>
      </c>
      <c r="H736" s="15">
        <v>0</v>
      </c>
      <c r="I736" s="11">
        <v>4</v>
      </c>
      <c r="J736" s="16">
        <v>2.5462962962962961E-3</v>
      </c>
      <c r="K736" s="11"/>
      <c r="L736" s="11"/>
      <c r="M736" s="11" t="s">
        <v>43</v>
      </c>
      <c r="N736" s="11" t="s">
        <v>78</v>
      </c>
      <c r="O736" s="11" t="s">
        <v>63</v>
      </c>
    </row>
    <row r="737" spans="2:15" ht="21" customHeight="1" x14ac:dyDescent="0.3">
      <c r="B737" s="4" t="s">
        <v>70</v>
      </c>
      <c r="C737" s="5">
        <v>27</v>
      </c>
      <c r="D737" s="6" t="s">
        <v>44</v>
      </c>
      <c r="E737" s="4" t="s">
        <v>16</v>
      </c>
      <c r="F737" s="4" t="s">
        <v>42</v>
      </c>
      <c r="G737" s="7">
        <v>0</v>
      </c>
      <c r="H737" s="1">
        <v>0</v>
      </c>
      <c r="I737" s="4">
        <v>1</v>
      </c>
      <c r="J737" s="8">
        <v>2.5462962962962961E-3</v>
      </c>
      <c r="K737" s="4"/>
      <c r="L737" s="4"/>
      <c r="M737" s="4" t="s">
        <v>30</v>
      </c>
      <c r="N737" s="4" t="s">
        <v>78</v>
      </c>
      <c r="O737" s="4" t="s">
        <v>62</v>
      </c>
    </row>
    <row r="738" spans="2:15" ht="21" customHeight="1" x14ac:dyDescent="0.3">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2:15" ht="21" customHeight="1" x14ac:dyDescent="0.3">
      <c r="B739" s="4" t="s">
        <v>14</v>
      </c>
      <c r="C739" s="5">
        <v>4</v>
      </c>
      <c r="D739" s="6" t="s">
        <v>72</v>
      </c>
      <c r="E739" s="4" t="s">
        <v>28</v>
      </c>
      <c r="F739" s="4" t="s">
        <v>23</v>
      </c>
      <c r="G739" s="7">
        <v>1</v>
      </c>
      <c r="H739" s="1">
        <v>19000000</v>
      </c>
      <c r="I739" s="4">
        <v>2</v>
      </c>
      <c r="J739" s="8">
        <v>2.7777777777777779E-3</v>
      </c>
      <c r="K739" s="4" t="s">
        <v>46</v>
      </c>
      <c r="L739" s="4" t="s">
        <v>47</v>
      </c>
      <c r="M739" s="4" t="s">
        <v>25</v>
      </c>
      <c r="N739" s="4" t="s">
        <v>77</v>
      </c>
      <c r="O739" s="4" t="s">
        <v>34</v>
      </c>
    </row>
    <row r="740" spans="2:15" ht="21" customHeight="1" x14ac:dyDescent="0.3">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2:15" ht="21" customHeight="1" x14ac:dyDescent="0.3">
      <c r="B741" s="4" t="s">
        <v>14</v>
      </c>
      <c r="C741" s="5">
        <v>23</v>
      </c>
      <c r="D741" s="6" t="s">
        <v>27</v>
      </c>
      <c r="E741" s="4" t="s">
        <v>32</v>
      </c>
      <c r="F741" s="4" t="s">
        <v>17</v>
      </c>
      <c r="G741" s="7">
        <v>1</v>
      </c>
      <c r="H741" s="1">
        <v>7000000</v>
      </c>
      <c r="I741" s="4">
        <v>3</v>
      </c>
      <c r="J741" s="8">
        <v>2.7777777777777779E-3</v>
      </c>
      <c r="K741" s="4" t="s">
        <v>18</v>
      </c>
      <c r="L741" s="4" t="s">
        <v>19</v>
      </c>
      <c r="M741" s="4" t="s">
        <v>43</v>
      </c>
      <c r="N741" s="4" t="s">
        <v>66</v>
      </c>
      <c r="O741" s="4" t="s">
        <v>36</v>
      </c>
    </row>
    <row r="742" spans="2:15" ht="21" customHeight="1" x14ac:dyDescent="0.3">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2:15" ht="21" customHeight="1" x14ac:dyDescent="0.3">
      <c r="B743" s="4" t="s">
        <v>14</v>
      </c>
      <c r="C743" s="5">
        <v>8</v>
      </c>
      <c r="D743" s="6" t="s">
        <v>37</v>
      </c>
      <c r="E743" s="4" t="s">
        <v>28</v>
      </c>
      <c r="F743" s="4" t="s">
        <v>17</v>
      </c>
      <c r="G743" s="7">
        <v>3</v>
      </c>
      <c r="H743" s="1">
        <v>15000000</v>
      </c>
      <c r="I743" s="4">
        <v>1</v>
      </c>
      <c r="J743" s="8">
        <v>2.7777777777777779E-3</v>
      </c>
      <c r="K743" s="4" t="s">
        <v>18</v>
      </c>
      <c r="L743" s="4" t="s">
        <v>47</v>
      </c>
      <c r="M743" s="4" t="s">
        <v>33</v>
      </c>
      <c r="N743" s="4" t="s">
        <v>78</v>
      </c>
      <c r="O743" s="4" t="s">
        <v>66</v>
      </c>
    </row>
    <row r="744" spans="2:15" ht="21" customHeight="1" x14ac:dyDescent="0.3">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2:15" ht="21" customHeight="1" x14ac:dyDescent="0.3">
      <c r="B745" s="4" t="s">
        <v>14</v>
      </c>
      <c r="C745" s="5">
        <v>25</v>
      </c>
      <c r="D745" s="6" t="s">
        <v>37</v>
      </c>
      <c r="E745" s="4" t="s">
        <v>32</v>
      </c>
      <c r="F745" s="4" t="s">
        <v>23</v>
      </c>
      <c r="G745" s="7">
        <v>5</v>
      </c>
      <c r="H745" s="1">
        <v>25000000</v>
      </c>
      <c r="I745" s="4">
        <v>3</v>
      </c>
      <c r="J745" s="8">
        <v>2.7777777777777779E-3</v>
      </c>
      <c r="K745" s="4" t="s">
        <v>18</v>
      </c>
      <c r="L745" s="4" t="s">
        <v>29</v>
      </c>
      <c r="M745" s="4" t="s">
        <v>51</v>
      </c>
      <c r="N745" s="4" t="s">
        <v>77</v>
      </c>
      <c r="O745" s="4" t="s">
        <v>65</v>
      </c>
    </row>
    <row r="746" spans="2:15" ht="21" customHeight="1" x14ac:dyDescent="0.3">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2:15" ht="21" customHeight="1" x14ac:dyDescent="0.3">
      <c r="B747" s="4" t="s">
        <v>14</v>
      </c>
      <c r="C747" s="5">
        <v>15</v>
      </c>
      <c r="D747" s="6" t="s">
        <v>57</v>
      </c>
      <c r="E747" s="4" t="s">
        <v>49</v>
      </c>
      <c r="F747" s="4" t="s">
        <v>23</v>
      </c>
      <c r="G747" s="7">
        <v>3</v>
      </c>
      <c r="H747" s="1">
        <v>12000000</v>
      </c>
      <c r="I747" s="4">
        <v>4</v>
      </c>
      <c r="J747" s="8">
        <v>2.7777777777777779E-3</v>
      </c>
      <c r="K747" s="4" t="s">
        <v>18</v>
      </c>
      <c r="L747" s="4" t="s">
        <v>29</v>
      </c>
      <c r="M747" s="4" t="s">
        <v>30</v>
      </c>
      <c r="N747" s="4" t="s">
        <v>78</v>
      </c>
      <c r="O747" s="4" t="s">
        <v>53</v>
      </c>
    </row>
    <row r="748" spans="2:15" ht="21" customHeight="1" x14ac:dyDescent="0.3">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2:15" ht="21" customHeight="1" x14ac:dyDescent="0.3">
      <c r="B749" s="4" t="s">
        <v>70</v>
      </c>
      <c r="C749" s="5">
        <v>25</v>
      </c>
      <c r="D749" s="6" t="s">
        <v>37</v>
      </c>
      <c r="E749" s="4" t="s">
        <v>32</v>
      </c>
      <c r="F749" s="4" t="s">
        <v>42</v>
      </c>
      <c r="G749" s="7">
        <v>0</v>
      </c>
      <c r="H749" s="1">
        <v>0</v>
      </c>
      <c r="I749" s="4">
        <v>5</v>
      </c>
      <c r="J749" s="8">
        <v>2.7777777777777779E-3</v>
      </c>
      <c r="K749" s="4"/>
      <c r="L749" s="4"/>
      <c r="M749" s="4" t="s">
        <v>33</v>
      </c>
      <c r="N749" s="4" t="s">
        <v>77</v>
      </c>
      <c r="O749" s="4" t="s">
        <v>54</v>
      </c>
    </row>
    <row r="750" spans="2:15" ht="21" customHeight="1" x14ac:dyDescent="0.3">
      <c r="B750" s="11" t="s">
        <v>70</v>
      </c>
      <c r="C750" s="12">
        <v>26</v>
      </c>
      <c r="D750" s="13" t="s">
        <v>44</v>
      </c>
      <c r="E750" s="11" t="s">
        <v>16</v>
      </c>
      <c r="F750" s="11" t="s">
        <v>23</v>
      </c>
      <c r="G750" s="14">
        <v>0</v>
      </c>
      <c r="H750" s="15">
        <v>0</v>
      </c>
      <c r="I750" s="11">
        <v>2</v>
      </c>
      <c r="J750" s="16">
        <v>2.7777777777777779E-3</v>
      </c>
      <c r="K750" s="11"/>
      <c r="L750" s="11"/>
      <c r="M750" s="11" t="s">
        <v>43</v>
      </c>
      <c r="N750" s="11" t="s">
        <v>76</v>
      </c>
      <c r="O750" s="11" t="s">
        <v>26</v>
      </c>
    </row>
    <row r="751" spans="2:15" ht="21" customHeight="1" x14ac:dyDescent="0.3">
      <c r="B751" s="4" t="s">
        <v>70</v>
      </c>
      <c r="C751" s="5">
        <v>26</v>
      </c>
      <c r="D751" s="6" t="s">
        <v>44</v>
      </c>
      <c r="E751" s="4" t="s">
        <v>28</v>
      </c>
      <c r="F751" s="4" t="s">
        <v>23</v>
      </c>
      <c r="G751" s="7">
        <v>0</v>
      </c>
      <c r="H751" s="1">
        <v>0</v>
      </c>
      <c r="I751" s="4">
        <v>3</v>
      </c>
      <c r="J751" s="8">
        <v>2.7777777777777779E-3</v>
      </c>
      <c r="K751" s="4"/>
      <c r="L751" s="4"/>
      <c r="M751" s="4" t="s">
        <v>51</v>
      </c>
      <c r="N751" s="4" t="s">
        <v>76</v>
      </c>
      <c r="O751" s="4" t="s">
        <v>26</v>
      </c>
    </row>
    <row r="752" spans="2:15" ht="21" customHeight="1" x14ac:dyDescent="0.3">
      <c r="B752" s="11" t="s">
        <v>70</v>
      </c>
      <c r="C752" s="12">
        <v>10</v>
      </c>
      <c r="D752" s="13" t="s">
        <v>69</v>
      </c>
      <c r="E752" s="11" t="s">
        <v>32</v>
      </c>
      <c r="F752" s="11" t="s">
        <v>17</v>
      </c>
      <c r="G752" s="14">
        <v>0</v>
      </c>
      <c r="H752" s="15">
        <v>0</v>
      </c>
      <c r="I752" s="11">
        <v>3</v>
      </c>
      <c r="J752" s="16">
        <v>2.7777777777777779E-3</v>
      </c>
      <c r="K752" s="11"/>
      <c r="L752" s="11"/>
      <c r="M752" s="11" t="s">
        <v>43</v>
      </c>
      <c r="N752" s="11" t="s">
        <v>66</v>
      </c>
      <c r="O752" s="11" t="s">
        <v>36</v>
      </c>
    </row>
    <row r="753" spans="2:15" ht="21" customHeight="1" x14ac:dyDescent="0.3">
      <c r="B753" s="4" t="s">
        <v>14</v>
      </c>
      <c r="C753" s="5">
        <v>16</v>
      </c>
      <c r="D753" s="6" t="s">
        <v>55</v>
      </c>
      <c r="E753" s="4" t="s">
        <v>32</v>
      </c>
      <c r="F753" s="4" t="s">
        <v>23</v>
      </c>
      <c r="G753" s="7">
        <v>2</v>
      </c>
      <c r="H753" s="1">
        <v>12000000</v>
      </c>
      <c r="I753" s="4">
        <v>1</v>
      </c>
      <c r="J753" s="8">
        <v>3.2407407407407406E-3</v>
      </c>
      <c r="K753" s="4" t="s">
        <v>18</v>
      </c>
      <c r="L753" s="4" t="s">
        <v>29</v>
      </c>
      <c r="M753" s="4" t="s">
        <v>40</v>
      </c>
      <c r="N753" s="4" t="s">
        <v>76</v>
      </c>
      <c r="O753" s="4" t="s">
        <v>26</v>
      </c>
    </row>
    <row r="754" spans="2:15" ht="21" customHeight="1" x14ac:dyDescent="0.3">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2:15" ht="21" customHeight="1" x14ac:dyDescent="0.3">
      <c r="B755" s="4" t="s">
        <v>14</v>
      </c>
      <c r="C755" s="5">
        <v>1</v>
      </c>
      <c r="D755" s="6" t="s">
        <v>59</v>
      </c>
      <c r="E755" s="4" t="s">
        <v>32</v>
      </c>
      <c r="F755" s="4" t="s">
        <v>23</v>
      </c>
      <c r="G755" s="7">
        <v>2</v>
      </c>
      <c r="H755" s="1">
        <v>12000000</v>
      </c>
      <c r="I755" s="4">
        <v>2</v>
      </c>
      <c r="J755" s="8">
        <v>3.2407407407407406E-3</v>
      </c>
      <c r="K755" s="4" t="s">
        <v>18</v>
      </c>
      <c r="L755" s="4" t="s">
        <v>29</v>
      </c>
      <c r="M755" s="4" t="s">
        <v>51</v>
      </c>
      <c r="N755" s="4" t="s">
        <v>66</v>
      </c>
      <c r="O755" s="4" t="s">
        <v>67</v>
      </c>
    </row>
    <row r="756" spans="2:15" ht="21" customHeight="1" x14ac:dyDescent="0.3">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2:15" ht="21" customHeight="1" x14ac:dyDescent="0.3">
      <c r="B757" s="4" t="s">
        <v>14</v>
      </c>
      <c r="C757" s="5">
        <v>11</v>
      </c>
      <c r="D757" s="6" t="s">
        <v>27</v>
      </c>
      <c r="E757" s="4" t="s">
        <v>32</v>
      </c>
      <c r="F757" s="4" t="s">
        <v>42</v>
      </c>
      <c r="G757" s="7">
        <v>2</v>
      </c>
      <c r="H757" s="1">
        <v>12000000</v>
      </c>
      <c r="I757" s="4">
        <v>5</v>
      </c>
      <c r="J757" s="8">
        <v>3.2407407407407406E-3</v>
      </c>
      <c r="K757" s="4" t="s">
        <v>18</v>
      </c>
      <c r="L757" s="4" t="s">
        <v>50</v>
      </c>
      <c r="M757" s="4" t="s">
        <v>20</v>
      </c>
      <c r="N757" s="4" t="s">
        <v>78</v>
      </c>
      <c r="O757" s="4" t="s">
        <v>63</v>
      </c>
    </row>
    <row r="758" spans="2:15" ht="21" customHeight="1" x14ac:dyDescent="0.3">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2:15" ht="21" customHeight="1" x14ac:dyDescent="0.3">
      <c r="B759" s="4" t="s">
        <v>14</v>
      </c>
      <c r="C759" s="5">
        <v>30</v>
      </c>
      <c r="D759" s="6" t="s">
        <v>27</v>
      </c>
      <c r="E759" s="4" t="s">
        <v>49</v>
      </c>
      <c r="F759" s="4" t="s">
        <v>23</v>
      </c>
      <c r="G759" s="7">
        <v>3</v>
      </c>
      <c r="H759" s="1">
        <v>15000000</v>
      </c>
      <c r="I759" s="4">
        <v>3</v>
      </c>
      <c r="J759" s="8">
        <v>3.2407407407407406E-3</v>
      </c>
      <c r="K759" s="4" t="s">
        <v>18</v>
      </c>
      <c r="L759" s="4" t="s">
        <v>29</v>
      </c>
      <c r="M759" s="4" t="s">
        <v>25</v>
      </c>
      <c r="N759" s="4" t="s">
        <v>76</v>
      </c>
      <c r="O759" s="4" t="s">
        <v>31</v>
      </c>
    </row>
    <row r="760" spans="2:15" ht="21" customHeight="1" x14ac:dyDescent="0.3">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2:15" ht="21" customHeight="1" x14ac:dyDescent="0.3">
      <c r="B761" s="4" t="s">
        <v>14</v>
      </c>
      <c r="C761" s="5">
        <v>24</v>
      </c>
      <c r="D761" s="6" t="s">
        <v>37</v>
      </c>
      <c r="E761" s="4" t="s">
        <v>16</v>
      </c>
      <c r="F761" s="4" t="s">
        <v>42</v>
      </c>
      <c r="G761" s="7">
        <v>4</v>
      </c>
      <c r="H761" s="1">
        <v>20000000</v>
      </c>
      <c r="I761" s="4">
        <v>1</v>
      </c>
      <c r="J761" s="8">
        <v>3.2407407407407406E-3</v>
      </c>
      <c r="K761" s="4" t="s">
        <v>61</v>
      </c>
      <c r="L761" s="4" t="s">
        <v>19</v>
      </c>
      <c r="M761" s="4" t="s">
        <v>30</v>
      </c>
      <c r="N761" s="4" t="s">
        <v>66</v>
      </c>
      <c r="O761" s="4" t="s">
        <v>36</v>
      </c>
    </row>
    <row r="762" spans="2:15" ht="21" customHeight="1" x14ac:dyDescent="0.3">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2:15" ht="21" customHeight="1" x14ac:dyDescent="0.3">
      <c r="B763" s="4" t="s">
        <v>14</v>
      </c>
      <c r="C763" s="5">
        <v>1</v>
      </c>
      <c r="D763" s="6" t="s">
        <v>37</v>
      </c>
      <c r="E763" s="4" t="s">
        <v>32</v>
      </c>
      <c r="F763" s="4" t="s">
        <v>45</v>
      </c>
      <c r="G763" s="7">
        <v>4</v>
      </c>
      <c r="H763" s="1">
        <v>20000000</v>
      </c>
      <c r="I763" s="4">
        <v>2</v>
      </c>
      <c r="J763" s="8">
        <v>3.2407407407407406E-3</v>
      </c>
      <c r="K763" s="4" t="s">
        <v>18</v>
      </c>
      <c r="L763" s="4" t="s">
        <v>39</v>
      </c>
      <c r="M763" s="4" t="s">
        <v>33</v>
      </c>
      <c r="N763" s="4" t="s">
        <v>78</v>
      </c>
      <c r="O763" s="4" t="s">
        <v>63</v>
      </c>
    </row>
    <row r="764" spans="2:15" ht="21" customHeight="1" x14ac:dyDescent="0.3">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2:15" ht="21" customHeight="1" x14ac:dyDescent="0.3">
      <c r="B765" s="4" t="s">
        <v>14</v>
      </c>
      <c r="C765" s="5">
        <v>8</v>
      </c>
      <c r="D765" s="6" t="s">
        <v>37</v>
      </c>
      <c r="E765" s="4" t="s">
        <v>32</v>
      </c>
      <c r="F765" s="4" t="s">
        <v>23</v>
      </c>
      <c r="G765" s="7">
        <v>5</v>
      </c>
      <c r="H765" s="1">
        <v>25000000</v>
      </c>
      <c r="I765" s="4">
        <v>4</v>
      </c>
      <c r="J765" s="8">
        <v>3.2407407407407406E-3</v>
      </c>
      <c r="K765" s="4" t="s">
        <v>18</v>
      </c>
      <c r="L765" s="4" t="s">
        <v>24</v>
      </c>
      <c r="M765" s="4" t="s">
        <v>20</v>
      </c>
      <c r="N765" s="4" t="s">
        <v>77</v>
      </c>
      <c r="O765" s="4" t="s">
        <v>65</v>
      </c>
    </row>
    <row r="766" spans="2:15" ht="21" customHeight="1" x14ac:dyDescent="0.3">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2:15" ht="21" customHeight="1" x14ac:dyDescent="0.3">
      <c r="B767" s="4" t="s">
        <v>14</v>
      </c>
      <c r="C767" s="5">
        <v>11</v>
      </c>
      <c r="D767" s="6" t="s">
        <v>37</v>
      </c>
      <c r="E767" s="4" t="s">
        <v>38</v>
      </c>
      <c r="F767" s="4" t="s">
        <v>42</v>
      </c>
      <c r="G767" s="7">
        <v>3</v>
      </c>
      <c r="H767" s="1">
        <v>15000000</v>
      </c>
      <c r="I767" s="4">
        <v>1</v>
      </c>
      <c r="J767" s="8">
        <v>3.2407407407407406E-3</v>
      </c>
      <c r="K767" s="4" t="s">
        <v>18</v>
      </c>
      <c r="L767" s="4" t="s">
        <v>35</v>
      </c>
      <c r="M767" s="4" t="s">
        <v>48</v>
      </c>
      <c r="N767" s="4" t="s">
        <v>78</v>
      </c>
      <c r="O767" s="4" t="s">
        <v>41</v>
      </c>
    </row>
    <row r="768" spans="2:15" ht="21" customHeight="1" x14ac:dyDescent="0.3">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2:15" ht="21" customHeight="1" x14ac:dyDescent="0.3">
      <c r="B769" s="4" t="s">
        <v>14</v>
      </c>
      <c r="C769" s="5">
        <v>22</v>
      </c>
      <c r="D769" s="6" t="s">
        <v>44</v>
      </c>
      <c r="E769" s="4" t="s">
        <v>32</v>
      </c>
      <c r="F769" s="4" t="s">
        <v>42</v>
      </c>
      <c r="G769" s="7">
        <v>1</v>
      </c>
      <c r="H769" s="1">
        <v>19000000</v>
      </c>
      <c r="I769" s="4">
        <v>1</v>
      </c>
      <c r="J769" s="8">
        <v>3.2407407407407406E-3</v>
      </c>
      <c r="K769" s="4" t="s">
        <v>46</v>
      </c>
      <c r="L769" s="4" t="s">
        <v>64</v>
      </c>
      <c r="M769" s="4" t="s">
        <v>51</v>
      </c>
      <c r="N769" s="4" t="s">
        <v>76</v>
      </c>
      <c r="O769" s="4" t="s">
        <v>31</v>
      </c>
    </row>
    <row r="770" spans="2:15" ht="21" customHeight="1" x14ac:dyDescent="0.3">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2:15" ht="21" customHeight="1" x14ac:dyDescent="0.3">
      <c r="B771" s="4" t="s">
        <v>14</v>
      </c>
      <c r="C771" s="5">
        <v>22</v>
      </c>
      <c r="D771" s="6" t="s">
        <v>44</v>
      </c>
      <c r="E771" s="4" t="s">
        <v>32</v>
      </c>
      <c r="F771" s="4" t="s">
        <v>42</v>
      </c>
      <c r="G771" s="7">
        <v>3</v>
      </c>
      <c r="H771" s="1">
        <v>15000000</v>
      </c>
      <c r="I771" s="4">
        <v>1</v>
      </c>
      <c r="J771" s="8">
        <v>3.2407407407407406E-3</v>
      </c>
      <c r="K771" s="4" t="s">
        <v>18</v>
      </c>
      <c r="L771" s="4" t="s">
        <v>19</v>
      </c>
      <c r="M771" s="4" t="s">
        <v>48</v>
      </c>
      <c r="N771" s="4" t="s">
        <v>78</v>
      </c>
      <c r="O771" s="4" t="s">
        <v>63</v>
      </c>
    </row>
    <row r="772" spans="2:15" ht="21" customHeight="1" x14ac:dyDescent="0.3">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2:15" ht="21" customHeight="1" x14ac:dyDescent="0.3">
      <c r="B773" s="4" t="s">
        <v>14</v>
      </c>
      <c r="C773" s="5">
        <v>11</v>
      </c>
      <c r="D773" s="6" t="s">
        <v>57</v>
      </c>
      <c r="E773" s="4" t="s">
        <v>16</v>
      </c>
      <c r="F773" s="4" t="s">
        <v>42</v>
      </c>
      <c r="G773" s="7">
        <v>2</v>
      </c>
      <c r="H773" s="1">
        <v>12000000</v>
      </c>
      <c r="I773" s="4">
        <v>4</v>
      </c>
      <c r="J773" s="8">
        <v>3.2407407407407406E-3</v>
      </c>
      <c r="K773" s="4" t="s">
        <v>18</v>
      </c>
      <c r="L773" s="4" t="s">
        <v>19</v>
      </c>
      <c r="M773" s="4" t="s">
        <v>43</v>
      </c>
      <c r="N773" s="4" t="s">
        <v>66</v>
      </c>
      <c r="O773" s="4" t="s">
        <v>36</v>
      </c>
    </row>
    <row r="774" spans="2:15" ht="21" customHeight="1" x14ac:dyDescent="0.3">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2:15" ht="21" customHeight="1" x14ac:dyDescent="0.3">
      <c r="B775" s="4" t="s">
        <v>70</v>
      </c>
      <c r="C775" s="5">
        <v>15</v>
      </c>
      <c r="D775" s="6" t="s">
        <v>58</v>
      </c>
      <c r="E775" s="4" t="s">
        <v>38</v>
      </c>
      <c r="F775" s="4" t="s">
        <v>17</v>
      </c>
      <c r="G775" s="7">
        <v>0</v>
      </c>
      <c r="H775" s="1">
        <v>0</v>
      </c>
      <c r="I775" s="4">
        <v>2</v>
      </c>
      <c r="J775" s="8">
        <v>3.2407407407407406E-3</v>
      </c>
      <c r="K775" s="4"/>
      <c r="L775" s="4"/>
      <c r="M775" s="4" t="s">
        <v>43</v>
      </c>
      <c r="N775" s="4" t="s">
        <v>76</v>
      </c>
      <c r="O775" s="4" t="s">
        <v>26</v>
      </c>
    </row>
    <row r="776" spans="2:15" ht="21" customHeight="1" x14ac:dyDescent="0.3">
      <c r="B776" s="11" t="s">
        <v>70</v>
      </c>
      <c r="C776" s="12">
        <v>11</v>
      </c>
      <c r="D776" s="13" t="s">
        <v>59</v>
      </c>
      <c r="E776" s="11" t="s">
        <v>16</v>
      </c>
      <c r="F776" s="11" t="s">
        <v>42</v>
      </c>
      <c r="G776" s="14">
        <v>0</v>
      </c>
      <c r="H776" s="15">
        <v>0</v>
      </c>
      <c r="I776" s="11">
        <v>5</v>
      </c>
      <c r="J776" s="16">
        <v>3.2407407407407406E-3</v>
      </c>
      <c r="K776" s="11"/>
      <c r="L776" s="11"/>
      <c r="M776" s="11" t="s">
        <v>33</v>
      </c>
      <c r="N776" s="11" t="s">
        <v>66</v>
      </c>
      <c r="O776" s="11" t="s">
        <v>67</v>
      </c>
    </row>
    <row r="777" spans="2:15" ht="21" customHeight="1" x14ac:dyDescent="0.3">
      <c r="B777" s="4" t="s">
        <v>70</v>
      </c>
      <c r="C777" s="5">
        <v>14</v>
      </c>
      <c r="D777" s="6" t="s">
        <v>22</v>
      </c>
      <c r="E777" s="4" t="s">
        <v>28</v>
      </c>
      <c r="F777" s="4" t="s">
        <v>42</v>
      </c>
      <c r="G777" s="7">
        <v>0</v>
      </c>
      <c r="H777" s="1">
        <v>0</v>
      </c>
      <c r="I777" s="4">
        <v>4</v>
      </c>
      <c r="J777" s="8">
        <v>3.2407407407407406E-3</v>
      </c>
      <c r="K777" s="4"/>
      <c r="L777" s="4"/>
      <c r="M777" s="4" t="s">
        <v>43</v>
      </c>
      <c r="N777" s="4" t="s">
        <v>78</v>
      </c>
      <c r="O777" s="4" t="s">
        <v>41</v>
      </c>
    </row>
    <row r="778" spans="2:15" ht="21" customHeight="1" x14ac:dyDescent="0.3">
      <c r="B778" s="11" t="s">
        <v>70</v>
      </c>
      <c r="C778" s="12">
        <v>24</v>
      </c>
      <c r="D778" s="13" t="s">
        <v>27</v>
      </c>
      <c r="E778" s="11" t="s">
        <v>73</v>
      </c>
      <c r="F778" s="11" t="s">
        <v>42</v>
      </c>
      <c r="G778" s="14">
        <v>0</v>
      </c>
      <c r="H778" s="15">
        <v>0</v>
      </c>
      <c r="I778" s="11">
        <v>3</v>
      </c>
      <c r="J778" s="16">
        <v>3.2407407407407406E-3</v>
      </c>
      <c r="K778" s="11"/>
      <c r="L778" s="11"/>
      <c r="M778" s="11" t="s">
        <v>20</v>
      </c>
      <c r="N778" s="11" t="s">
        <v>78</v>
      </c>
      <c r="O778" s="11" t="s">
        <v>63</v>
      </c>
    </row>
    <row r="779" spans="2:15" ht="21" customHeight="1" x14ac:dyDescent="0.3">
      <c r="B779" s="4" t="s">
        <v>70</v>
      </c>
      <c r="C779" s="5">
        <v>1</v>
      </c>
      <c r="D779" s="6" t="s">
        <v>37</v>
      </c>
      <c r="E779" s="4" t="s">
        <v>16</v>
      </c>
      <c r="F779" s="4" t="s">
        <v>42</v>
      </c>
      <c r="G779" s="7">
        <v>0</v>
      </c>
      <c r="H779" s="1">
        <v>0</v>
      </c>
      <c r="I779" s="4">
        <v>1</v>
      </c>
      <c r="J779" s="8">
        <v>3.2407407407407406E-3</v>
      </c>
      <c r="K779" s="4"/>
      <c r="L779" s="4"/>
      <c r="M779" s="4" t="s">
        <v>43</v>
      </c>
      <c r="N779" s="4" t="s">
        <v>76</v>
      </c>
      <c r="O779" s="4" t="s">
        <v>52</v>
      </c>
    </row>
    <row r="780" spans="2:15" ht="21" customHeight="1" x14ac:dyDescent="0.3">
      <c r="B780" s="11" t="s">
        <v>70</v>
      </c>
      <c r="C780" s="12">
        <v>19</v>
      </c>
      <c r="D780" s="13" t="s">
        <v>69</v>
      </c>
      <c r="E780" s="11" t="s">
        <v>32</v>
      </c>
      <c r="F780" s="11" t="s">
        <v>42</v>
      </c>
      <c r="G780" s="14">
        <v>0</v>
      </c>
      <c r="H780" s="15">
        <v>0</v>
      </c>
      <c r="I780" s="11">
        <v>2</v>
      </c>
      <c r="J780" s="16">
        <v>3.2407407407407406E-3</v>
      </c>
      <c r="K780" s="11"/>
      <c r="L780" s="11"/>
      <c r="M780" s="11" t="s">
        <v>30</v>
      </c>
      <c r="N780" s="11" t="s">
        <v>66</v>
      </c>
      <c r="O780" s="11" t="s">
        <v>67</v>
      </c>
    </row>
    <row r="781" spans="2:15" ht="21" customHeight="1" x14ac:dyDescent="0.3">
      <c r="B781" s="4" t="s">
        <v>70</v>
      </c>
      <c r="C781" s="5">
        <v>15</v>
      </c>
      <c r="D781" s="6" t="s">
        <v>58</v>
      </c>
      <c r="E781" s="4" t="s">
        <v>38</v>
      </c>
      <c r="F781" s="4" t="s">
        <v>17</v>
      </c>
      <c r="G781" s="7">
        <v>0</v>
      </c>
      <c r="H781" s="1">
        <v>0</v>
      </c>
      <c r="I781" s="4">
        <v>2</v>
      </c>
      <c r="J781" s="8">
        <v>3.2407407407407406E-3</v>
      </c>
      <c r="K781" s="4"/>
      <c r="L781" s="4"/>
      <c r="M781" s="4" t="s">
        <v>43</v>
      </c>
      <c r="N781" s="4" t="s">
        <v>76</v>
      </c>
      <c r="O781" s="4" t="s">
        <v>26</v>
      </c>
    </row>
    <row r="782" spans="2:15" ht="21" customHeight="1" x14ac:dyDescent="0.3">
      <c r="B782" s="11" t="s">
        <v>70</v>
      </c>
      <c r="C782" s="12">
        <v>11</v>
      </c>
      <c r="D782" s="13" t="s">
        <v>59</v>
      </c>
      <c r="E782" s="11" t="s">
        <v>16</v>
      </c>
      <c r="F782" s="11" t="s">
        <v>42</v>
      </c>
      <c r="G782" s="14">
        <v>0</v>
      </c>
      <c r="H782" s="15">
        <v>0</v>
      </c>
      <c r="I782" s="11">
        <v>5</v>
      </c>
      <c r="J782" s="16">
        <v>3.2407407407407406E-3</v>
      </c>
      <c r="K782" s="11"/>
      <c r="L782" s="11"/>
      <c r="M782" s="11" t="s">
        <v>33</v>
      </c>
      <c r="N782" s="11" t="s">
        <v>66</v>
      </c>
      <c r="O782" s="11" t="s">
        <v>67</v>
      </c>
    </row>
    <row r="783" spans="2:15" ht="21" customHeight="1" x14ac:dyDescent="0.3">
      <c r="B783" s="4" t="s">
        <v>14</v>
      </c>
      <c r="C783" s="5">
        <v>19</v>
      </c>
      <c r="D783" s="6" t="s">
        <v>22</v>
      </c>
      <c r="E783" s="4" t="s">
        <v>28</v>
      </c>
      <c r="F783" s="4" t="s">
        <v>45</v>
      </c>
      <c r="G783" s="7">
        <v>1</v>
      </c>
      <c r="H783" s="1">
        <v>7000000</v>
      </c>
      <c r="I783" s="4">
        <v>5</v>
      </c>
      <c r="J783" s="8">
        <v>3.2986111111111111E-3</v>
      </c>
      <c r="K783" s="4" t="s">
        <v>18</v>
      </c>
      <c r="L783" s="4" t="s">
        <v>24</v>
      </c>
      <c r="M783" s="4" t="s">
        <v>48</v>
      </c>
      <c r="N783" s="4" t="s">
        <v>78</v>
      </c>
      <c r="O783" s="4" t="s">
        <v>53</v>
      </c>
    </row>
    <row r="784" spans="2:15" ht="21" customHeight="1" x14ac:dyDescent="0.3">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2:15" ht="21" customHeight="1" x14ac:dyDescent="0.3">
      <c r="B785" s="4" t="s">
        <v>14</v>
      </c>
      <c r="C785" s="5">
        <v>11</v>
      </c>
      <c r="D785" s="6" t="s">
        <v>37</v>
      </c>
      <c r="E785" s="4" t="s">
        <v>16</v>
      </c>
      <c r="F785" s="4" t="s">
        <v>45</v>
      </c>
      <c r="G785" s="7">
        <v>2</v>
      </c>
      <c r="H785" s="1">
        <v>38000000</v>
      </c>
      <c r="I785" s="4">
        <v>1</v>
      </c>
      <c r="J785" s="8">
        <v>3.2986111111111111E-3</v>
      </c>
      <c r="K785" s="4" t="s">
        <v>46</v>
      </c>
      <c r="L785" s="4" t="s">
        <v>19</v>
      </c>
      <c r="M785" s="4" t="s">
        <v>40</v>
      </c>
      <c r="N785" s="4" t="s">
        <v>78</v>
      </c>
      <c r="O785" s="4" t="s">
        <v>53</v>
      </c>
    </row>
    <row r="786" spans="2:15" ht="21" customHeight="1" x14ac:dyDescent="0.3">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2:15" ht="21" customHeight="1" x14ac:dyDescent="0.3">
      <c r="B787" s="4" t="s">
        <v>14</v>
      </c>
      <c r="C787" s="5">
        <v>21</v>
      </c>
      <c r="D787" s="6" t="s">
        <v>37</v>
      </c>
      <c r="E787" s="4" t="s">
        <v>28</v>
      </c>
      <c r="F787" s="4" t="s">
        <v>17</v>
      </c>
      <c r="G787" s="7">
        <v>5</v>
      </c>
      <c r="H787" s="1">
        <v>20000000</v>
      </c>
      <c r="I787" s="4">
        <v>5</v>
      </c>
      <c r="J787" s="8">
        <v>3.2986111111111111E-3</v>
      </c>
      <c r="K787" s="4" t="s">
        <v>18</v>
      </c>
      <c r="L787" s="4" t="s">
        <v>56</v>
      </c>
      <c r="M787" s="4" t="s">
        <v>20</v>
      </c>
      <c r="N787" s="4" t="s">
        <v>76</v>
      </c>
      <c r="O787" s="4" t="s">
        <v>31</v>
      </c>
    </row>
    <row r="788" spans="2:15" ht="21" customHeight="1" x14ac:dyDescent="0.3">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2:15" ht="21" customHeight="1" x14ac:dyDescent="0.3">
      <c r="B789" s="4" t="s">
        <v>14</v>
      </c>
      <c r="C789" s="5">
        <v>28</v>
      </c>
      <c r="D789" s="6" t="s">
        <v>44</v>
      </c>
      <c r="E789" s="4" t="s">
        <v>38</v>
      </c>
      <c r="F789" s="4" t="s">
        <v>23</v>
      </c>
      <c r="G789" s="7">
        <v>2</v>
      </c>
      <c r="H789" s="1">
        <v>12000000</v>
      </c>
      <c r="I789" s="4">
        <v>3</v>
      </c>
      <c r="J789" s="8">
        <v>3.2986111111111111E-3</v>
      </c>
      <c r="K789" s="4" t="s">
        <v>18</v>
      </c>
      <c r="L789" s="4" t="s">
        <v>39</v>
      </c>
      <c r="M789" s="4" t="s">
        <v>51</v>
      </c>
      <c r="N789" s="4" t="s">
        <v>78</v>
      </c>
      <c r="O789" s="4" t="s">
        <v>62</v>
      </c>
    </row>
    <row r="790" spans="2:15" ht="21" customHeight="1" x14ac:dyDescent="0.3">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2:15" ht="21" customHeight="1" x14ac:dyDescent="0.3">
      <c r="B791" s="4" t="s">
        <v>14</v>
      </c>
      <c r="C791" s="5">
        <v>25</v>
      </c>
      <c r="D791" s="6" t="s">
        <v>69</v>
      </c>
      <c r="E791" s="4" t="s">
        <v>16</v>
      </c>
      <c r="F791" s="4" t="s">
        <v>23</v>
      </c>
      <c r="G791" s="7">
        <v>2</v>
      </c>
      <c r="H791" s="1">
        <v>12000000</v>
      </c>
      <c r="I791" s="4">
        <v>1</v>
      </c>
      <c r="J791" s="8">
        <v>3.2986111111111111E-3</v>
      </c>
      <c r="K791" s="4" t="s">
        <v>18</v>
      </c>
      <c r="L791" s="4" t="s">
        <v>56</v>
      </c>
      <c r="M791" s="4" t="s">
        <v>43</v>
      </c>
      <c r="N791" s="4" t="s">
        <v>77</v>
      </c>
      <c r="O791" s="4" t="s">
        <v>54</v>
      </c>
    </row>
    <row r="792" spans="2:15" ht="21" customHeight="1" x14ac:dyDescent="0.3">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2:15" ht="21" customHeight="1" x14ac:dyDescent="0.3">
      <c r="B793" s="4" t="s">
        <v>14</v>
      </c>
      <c r="C793" s="5">
        <v>19</v>
      </c>
      <c r="D793" s="6" t="s">
        <v>22</v>
      </c>
      <c r="E793" s="4" t="s">
        <v>28</v>
      </c>
      <c r="F793" s="4" t="s">
        <v>45</v>
      </c>
      <c r="G793" s="7">
        <v>1</v>
      </c>
      <c r="H793" s="1">
        <v>7000000</v>
      </c>
      <c r="I793" s="4">
        <v>5</v>
      </c>
      <c r="J793" s="8">
        <v>3.2986111111111111E-3</v>
      </c>
      <c r="K793" s="4" t="s">
        <v>18</v>
      </c>
      <c r="L793" s="4" t="s">
        <v>24</v>
      </c>
      <c r="M793" s="4" t="s">
        <v>48</v>
      </c>
      <c r="N793" s="4" t="s">
        <v>78</v>
      </c>
      <c r="O793" s="4" t="s">
        <v>53</v>
      </c>
    </row>
    <row r="794" spans="2:15" ht="21" customHeight="1" x14ac:dyDescent="0.3">
      <c r="B794" s="11" t="s">
        <v>70</v>
      </c>
      <c r="C794" s="12">
        <v>11</v>
      </c>
      <c r="D794" s="13" t="s">
        <v>55</v>
      </c>
      <c r="E794" s="11" t="s">
        <v>38</v>
      </c>
      <c r="F794" s="11" t="s">
        <v>23</v>
      </c>
      <c r="G794" s="14">
        <v>0</v>
      </c>
      <c r="H794" s="15">
        <v>0</v>
      </c>
      <c r="I794" s="11">
        <v>4</v>
      </c>
      <c r="J794" s="16">
        <v>3.2986111111111111E-3</v>
      </c>
      <c r="K794" s="11"/>
      <c r="L794" s="11"/>
      <c r="M794" s="11" t="s">
        <v>30</v>
      </c>
      <c r="N794" s="11" t="s">
        <v>77</v>
      </c>
      <c r="O794" s="11" t="s">
        <v>65</v>
      </c>
    </row>
    <row r="795" spans="2:15" ht="21" customHeight="1" x14ac:dyDescent="0.3">
      <c r="B795" s="4" t="s">
        <v>70</v>
      </c>
      <c r="C795" s="5">
        <v>19</v>
      </c>
      <c r="D795" s="6" t="s">
        <v>27</v>
      </c>
      <c r="E795" s="4" t="s">
        <v>16</v>
      </c>
      <c r="F795" s="4" t="s">
        <v>42</v>
      </c>
      <c r="G795" s="7">
        <v>0</v>
      </c>
      <c r="H795" s="1">
        <v>0</v>
      </c>
      <c r="I795" s="4">
        <v>6</v>
      </c>
      <c r="J795" s="8">
        <v>3.2986111111111111E-3</v>
      </c>
      <c r="K795" s="4"/>
      <c r="L795" s="4"/>
      <c r="M795" s="4" t="s">
        <v>30</v>
      </c>
      <c r="N795" s="4" t="s">
        <v>76</v>
      </c>
      <c r="O795" s="4" t="s">
        <v>71</v>
      </c>
    </row>
    <row r="796" spans="2:15" ht="21" customHeight="1" x14ac:dyDescent="0.3">
      <c r="B796" s="11" t="s">
        <v>70</v>
      </c>
      <c r="C796" s="12">
        <v>18</v>
      </c>
      <c r="D796" s="13" t="s">
        <v>44</v>
      </c>
      <c r="E796" s="11" t="s">
        <v>73</v>
      </c>
      <c r="F796" s="11" t="s">
        <v>42</v>
      </c>
      <c r="G796" s="14">
        <v>0</v>
      </c>
      <c r="H796" s="15">
        <v>0</v>
      </c>
      <c r="I796" s="11">
        <v>4</v>
      </c>
      <c r="J796" s="16">
        <v>3.2986111111111111E-3</v>
      </c>
      <c r="K796" s="11"/>
      <c r="L796" s="11"/>
      <c r="M796" s="11" t="s">
        <v>51</v>
      </c>
      <c r="N796" s="11" t="s">
        <v>66</v>
      </c>
      <c r="O796" s="11" t="s">
        <v>67</v>
      </c>
    </row>
    <row r="797" spans="2:15" ht="21" customHeight="1" x14ac:dyDescent="0.3">
      <c r="B797" s="4" t="s">
        <v>70</v>
      </c>
      <c r="C797" s="5">
        <v>11</v>
      </c>
      <c r="D797" s="6" t="s">
        <v>55</v>
      </c>
      <c r="E797" s="4" t="s">
        <v>38</v>
      </c>
      <c r="F797" s="4" t="s">
        <v>23</v>
      </c>
      <c r="G797" s="7">
        <v>0</v>
      </c>
      <c r="H797" s="1">
        <v>0</v>
      </c>
      <c r="I797" s="4">
        <v>4</v>
      </c>
      <c r="J797" s="8">
        <v>3.2986111111111111E-3</v>
      </c>
      <c r="K797" s="4"/>
      <c r="L797" s="4"/>
      <c r="M797" s="4" t="s">
        <v>30</v>
      </c>
      <c r="N797" s="4" t="s">
        <v>77</v>
      </c>
      <c r="O797" s="4" t="s">
        <v>65</v>
      </c>
    </row>
    <row r="798" spans="2:15" ht="21" customHeight="1" x14ac:dyDescent="0.3">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2:15" ht="21" customHeight="1" x14ac:dyDescent="0.3">
      <c r="B799" s="4" t="s">
        <v>14</v>
      </c>
      <c r="C799" s="5">
        <v>1</v>
      </c>
      <c r="D799" s="6" t="s">
        <v>59</v>
      </c>
      <c r="E799" s="4" t="s">
        <v>49</v>
      </c>
      <c r="F799" s="4" t="s">
        <v>23</v>
      </c>
      <c r="G799" s="7">
        <v>4</v>
      </c>
      <c r="H799" s="1">
        <v>20000000</v>
      </c>
      <c r="I799" s="4">
        <v>4</v>
      </c>
      <c r="J799" s="8">
        <v>3.3333333333333335E-3</v>
      </c>
      <c r="K799" s="4" t="s">
        <v>61</v>
      </c>
      <c r="L799" s="4" t="s">
        <v>64</v>
      </c>
      <c r="M799" s="4" t="s">
        <v>43</v>
      </c>
      <c r="N799" s="4" t="s">
        <v>78</v>
      </c>
      <c r="O799" s="4" t="s">
        <v>63</v>
      </c>
    </row>
    <row r="800" spans="2:15" ht="21" customHeight="1" x14ac:dyDescent="0.3">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2:15" ht="21" customHeight="1" x14ac:dyDescent="0.3">
      <c r="B801" s="4" t="s">
        <v>14</v>
      </c>
      <c r="C801" s="5">
        <v>13</v>
      </c>
      <c r="D801" s="6" t="s">
        <v>37</v>
      </c>
      <c r="E801" s="4" t="s">
        <v>16</v>
      </c>
      <c r="F801" s="4" t="s">
        <v>23</v>
      </c>
      <c r="G801" s="7">
        <v>1</v>
      </c>
      <c r="H801" s="1">
        <v>19000000</v>
      </c>
      <c r="I801" s="4">
        <v>4</v>
      </c>
      <c r="J801" s="8">
        <v>3.3333333333333335E-3</v>
      </c>
      <c r="K801" s="4" t="s">
        <v>46</v>
      </c>
      <c r="L801" s="4" t="s">
        <v>56</v>
      </c>
      <c r="M801" s="4" t="s">
        <v>33</v>
      </c>
      <c r="N801" s="4" t="s">
        <v>76</v>
      </c>
      <c r="O801" s="4" t="s">
        <v>31</v>
      </c>
    </row>
    <row r="802" spans="2:15" ht="21" customHeight="1" x14ac:dyDescent="0.3">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2:15" ht="21" customHeight="1" x14ac:dyDescent="0.3">
      <c r="B803" s="4" t="s">
        <v>14</v>
      </c>
      <c r="C803" s="5">
        <v>17</v>
      </c>
      <c r="D803" s="6" t="s">
        <v>44</v>
      </c>
      <c r="E803" s="4" t="s">
        <v>16</v>
      </c>
      <c r="F803" s="4" t="s">
        <v>42</v>
      </c>
      <c r="G803" s="7">
        <v>2</v>
      </c>
      <c r="H803" s="1">
        <v>12000000</v>
      </c>
      <c r="I803" s="4">
        <v>3</v>
      </c>
      <c r="J803" s="8">
        <v>3.3333333333333335E-3</v>
      </c>
      <c r="K803" s="4" t="s">
        <v>18</v>
      </c>
      <c r="L803" s="4" t="s">
        <v>29</v>
      </c>
      <c r="M803" s="4" t="s">
        <v>40</v>
      </c>
      <c r="N803" s="4" t="s">
        <v>66</v>
      </c>
      <c r="O803" s="4" t="s">
        <v>67</v>
      </c>
    </row>
    <row r="804" spans="2:15" ht="21" customHeight="1" x14ac:dyDescent="0.3">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2:15" ht="21" customHeight="1" x14ac:dyDescent="0.3">
      <c r="B805" s="4" t="s">
        <v>14</v>
      </c>
      <c r="C805" s="5">
        <v>16</v>
      </c>
      <c r="D805" s="6" t="s">
        <v>69</v>
      </c>
      <c r="E805" s="4" t="s">
        <v>73</v>
      </c>
      <c r="F805" s="4" t="s">
        <v>23</v>
      </c>
      <c r="G805" s="7">
        <v>5</v>
      </c>
      <c r="H805" s="1">
        <v>25000000</v>
      </c>
      <c r="I805" s="4">
        <v>2</v>
      </c>
      <c r="J805" s="8">
        <v>3.3333333333333335E-3</v>
      </c>
      <c r="K805" s="4" t="s">
        <v>18</v>
      </c>
      <c r="L805" s="4" t="s">
        <v>19</v>
      </c>
      <c r="M805" s="4" t="s">
        <v>25</v>
      </c>
      <c r="N805" s="4" t="s">
        <v>77</v>
      </c>
      <c r="O805" s="4" t="s">
        <v>65</v>
      </c>
    </row>
    <row r="806" spans="2:15" ht="21" customHeight="1" x14ac:dyDescent="0.3">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2:15" ht="21" customHeight="1" x14ac:dyDescent="0.3">
      <c r="B807" s="4" t="s">
        <v>14</v>
      </c>
      <c r="C807" s="5">
        <v>1</v>
      </c>
      <c r="D807" s="6" t="s">
        <v>59</v>
      </c>
      <c r="E807" s="4" t="s">
        <v>49</v>
      </c>
      <c r="F807" s="4" t="s">
        <v>23</v>
      </c>
      <c r="G807" s="7">
        <v>4</v>
      </c>
      <c r="H807" s="1">
        <v>20000000</v>
      </c>
      <c r="I807" s="4">
        <v>4</v>
      </c>
      <c r="J807" s="8">
        <v>3.3333333333333335E-3</v>
      </c>
      <c r="K807" s="4" t="s">
        <v>61</v>
      </c>
      <c r="L807" s="4" t="s">
        <v>64</v>
      </c>
      <c r="M807" s="4" t="s">
        <v>43</v>
      </c>
      <c r="N807" s="4" t="s">
        <v>78</v>
      </c>
      <c r="O807" s="4" t="s">
        <v>63</v>
      </c>
    </row>
    <row r="808" spans="2:15" ht="21" customHeight="1" x14ac:dyDescent="0.3">
      <c r="B808" s="11" t="s">
        <v>70</v>
      </c>
      <c r="C808" s="12">
        <v>12</v>
      </c>
      <c r="D808" s="13" t="s">
        <v>60</v>
      </c>
      <c r="E808" s="11" t="s">
        <v>16</v>
      </c>
      <c r="F808" s="11" t="s">
        <v>42</v>
      </c>
      <c r="G808" s="14">
        <v>0</v>
      </c>
      <c r="H808" s="15">
        <v>0</v>
      </c>
      <c r="I808" s="11">
        <v>2</v>
      </c>
      <c r="J808" s="16">
        <v>3.3333333333333335E-3</v>
      </c>
      <c r="K808" s="11"/>
      <c r="L808" s="11"/>
      <c r="M808" s="11" t="s">
        <v>20</v>
      </c>
      <c r="N808" s="11" t="s">
        <v>77</v>
      </c>
      <c r="O808" s="11" t="s">
        <v>34</v>
      </c>
    </row>
    <row r="809" spans="2:15" ht="21" customHeight="1" x14ac:dyDescent="0.3">
      <c r="B809" s="4" t="s">
        <v>70</v>
      </c>
      <c r="C809" s="5">
        <v>6</v>
      </c>
      <c r="D809" s="6" t="s">
        <v>27</v>
      </c>
      <c r="E809" s="4" t="s">
        <v>16</v>
      </c>
      <c r="F809" s="4" t="s">
        <v>23</v>
      </c>
      <c r="G809" s="7">
        <v>0</v>
      </c>
      <c r="H809" s="1">
        <v>0</v>
      </c>
      <c r="I809" s="4">
        <v>1</v>
      </c>
      <c r="J809" s="8">
        <v>3.3333333333333335E-3</v>
      </c>
      <c r="K809" s="4"/>
      <c r="L809" s="4"/>
      <c r="M809" s="4" t="s">
        <v>33</v>
      </c>
      <c r="N809" s="4" t="s">
        <v>76</v>
      </c>
      <c r="O809" s="4" t="s">
        <v>71</v>
      </c>
    </row>
    <row r="810" spans="2:15" ht="21" customHeight="1" x14ac:dyDescent="0.3">
      <c r="B810" s="11" t="s">
        <v>70</v>
      </c>
      <c r="C810" s="12">
        <v>17</v>
      </c>
      <c r="D810" s="13" t="s">
        <v>27</v>
      </c>
      <c r="E810" s="11" t="s">
        <v>16</v>
      </c>
      <c r="F810" s="11" t="s">
        <v>42</v>
      </c>
      <c r="G810" s="14">
        <v>0</v>
      </c>
      <c r="H810" s="15">
        <v>0</v>
      </c>
      <c r="I810" s="11">
        <v>4</v>
      </c>
      <c r="J810" s="16">
        <v>3.3333333333333335E-3</v>
      </c>
      <c r="K810" s="11"/>
      <c r="L810" s="11"/>
      <c r="M810" s="11" t="s">
        <v>20</v>
      </c>
      <c r="N810" s="11" t="s">
        <v>78</v>
      </c>
      <c r="O810" s="11" t="s">
        <v>66</v>
      </c>
    </row>
    <row r="811" spans="2:15" ht="21" customHeight="1" x14ac:dyDescent="0.3">
      <c r="B811" s="4" t="s">
        <v>70</v>
      </c>
      <c r="C811" s="5">
        <v>11</v>
      </c>
      <c r="D811" s="6" t="s">
        <v>44</v>
      </c>
      <c r="E811" s="4" t="s">
        <v>49</v>
      </c>
      <c r="F811" s="4" t="s">
        <v>17</v>
      </c>
      <c r="G811" s="7">
        <v>0</v>
      </c>
      <c r="H811" s="1">
        <v>0</v>
      </c>
      <c r="I811" s="4">
        <v>2</v>
      </c>
      <c r="J811" s="8">
        <v>3.3333333333333335E-3</v>
      </c>
      <c r="K811" s="4"/>
      <c r="L811" s="4"/>
      <c r="M811" s="4" t="s">
        <v>48</v>
      </c>
      <c r="N811" s="4" t="s">
        <v>78</v>
      </c>
      <c r="O811" s="4" t="s">
        <v>62</v>
      </c>
    </row>
    <row r="812" spans="2:15" ht="21" customHeight="1" x14ac:dyDescent="0.3">
      <c r="B812" s="11" t="s">
        <v>70</v>
      </c>
      <c r="C812" s="12">
        <v>12</v>
      </c>
      <c r="D812" s="13" t="s">
        <v>60</v>
      </c>
      <c r="E812" s="11" t="s">
        <v>16</v>
      </c>
      <c r="F812" s="11" t="s">
        <v>42</v>
      </c>
      <c r="G812" s="14">
        <v>0</v>
      </c>
      <c r="H812" s="15">
        <v>0</v>
      </c>
      <c r="I812" s="11">
        <v>2</v>
      </c>
      <c r="J812" s="16">
        <v>3.3333333333333335E-3</v>
      </c>
      <c r="K812" s="11"/>
      <c r="L812" s="11"/>
      <c r="M812" s="11" t="s">
        <v>20</v>
      </c>
      <c r="N812" s="11" t="s">
        <v>77</v>
      </c>
      <c r="O812" s="11" t="s">
        <v>34</v>
      </c>
    </row>
    <row r="813" spans="2:15" ht="21" customHeight="1" x14ac:dyDescent="0.3">
      <c r="B813" s="4" t="s">
        <v>14</v>
      </c>
      <c r="C813" s="5">
        <v>18</v>
      </c>
      <c r="D813" s="6" t="s">
        <v>57</v>
      </c>
      <c r="E813" s="4" t="s">
        <v>28</v>
      </c>
      <c r="F813" s="4" t="s">
        <v>42</v>
      </c>
      <c r="G813" s="7">
        <v>5</v>
      </c>
      <c r="H813" s="1">
        <v>20000000</v>
      </c>
      <c r="I813" s="4">
        <v>1</v>
      </c>
      <c r="J813" s="8">
        <v>3.6111111111111114E-3</v>
      </c>
      <c r="K813" s="4" t="s">
        <v>18</v>
      </c>
      <c r="L813" s="4" t="s">
        <v>64</v>
      </c>
      <c r="M813" s="4" t="s">
        <v>51</v>
      </c>
      <c r="N813" s="4" t="s">
        <v>77</v>
      </c>
      <c r="O813" s="4" t="s">
        <v>34</v>
      </c>
    </row>
    <row r="814" spans="2:15" ht="21" customHeight="1" x14ac:dyDescent="0.3">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2:15" ht="21" customHeight="1" x14ac:dyDescent="0.3">
      <c r="B815" s="4" t="s">
        <v>14</v>
      </c>
      <c r="C815" s="5">
        <v>23</v>
      </c>
      <c r="D815" s="6" t="s">
        <v>37</v>
      </c>
      <c r="E815" s="4" t="s">
        <v>16</v>
      </c>
      <c r="F815" s="4" t="s">
        <v>17</v>
      </c>
      <c r="G815" s="7">
        <v>1</v>
      </c>
      <c r="H815" s="1">
        <v>19000000</v>
      </c>
      <c r="I815" s="4">
        <v>2</v>
      </c>
      <c r="J815" s="8">
        <v>3.6111111111111114E-3</v>
      </c>
      <c r="K815" s="4" t="s">
        <v>46</v>
      </c>
      <c r="L815" s="4" t="s">
        <v>56</v>
      </c>
      <c r="M815" s="4" t="s">
        <v>20</v>
      </c>
      <c r="N815" s="4" t="s">
        <v>78</v>
      </c>
      <c r="O815" s="4" t="s">
        <v>41</v>
      </c>
    </row>
    <row r="816" spans="2:15" ht="21" customHeight="1" x14ac:dyDescent="0.3">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2:15" ht="21" customHeight="1" x14ac:dyDescent="0.3">
      <c r="B817" s="4" t="s">
        <v>14</v>
      </c>
      <c r="C817" s="5">
        <v>30</v>
      </c>
      <c r="D817" s="6" t="s">
        <v>37</v>
      </c>
      <c r="E817" s="4" t="s">
        <v>16</v>
      </c>
      <c r="F817" s="4" t="s">
        <v>23</v>
      </c>
      <c r="G817" s="7">
        <v>3</v>
      </c>
      <c r="H817" s="1">
        <v>12000000</v>
      </c>
      <c r="I817" s="4">
        <v>1</v>
      </c>
      <c r="J817" s="8">
        <v>3.6111111111111114E-3</v>
      </c>
      <c r="K817" s="4" t="s">
        <v>18</v>
      </c>
      <c r="L817" s="4" t="s">
        <v>19</v>
      </c>
      <c r="M817" s="4" t="s">
        <v>48</v>
      </c>
      <c r="N817" s="4" t="s">
        <v>78</v>
      </c>
      <c r="O817" s="4" t="s">
        <v>41</v>
      </c>
    </row>
    <row r="818" spans="2:15" ht="21" customHeight="1" x14ac:dyDescent="0.3">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2:15" ht="21" customHeight="1" x14ac:dyDescent="0.3">
      <c r="B819" s="4" t="s">
        <v>14</v>
      </c>
      <c r="C819" s="5">
        <v>1</v>
      </c>
      <c r="D819" s="6" t="s">
        <v>44</v>
      </c>
      <c r="E819" s="4" t="s">
        <v>32</v>
      </c>
      <c r="F819" s="4" t="s">
        <v>17</v>
      </c>
      <c r="G819" s="7">
        <v>5</v>
      </c>
      <c r="H819" s="1">
        <v>25000000</v>
      </c>
      <c r="I819" s="4">
        <v>2</v>
      </c>
      <c r="J819" s="8">
        <v>3.6111111111111114E-3</v>
      </c>
      <c r="K819" s="4" t="s">
        <v>18</v>
      </c>
      <c r="L819" s="4" t="s">
        <v>29</v>
      </c>
      <c r="M819" s="4" t="s">
        <v>40</v>
      </c>
      <c r="N819" s="4" t="s">
        <v>77</v>
      </c>
      <c r="O819" s="4" t="s">
        <v>65</v>
      </c>
    </row>
    <row r="820" spans="2:15" ht="21" customHeight="1" x14ac:dyDescent="0.3">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2:15" ht="21" customHeight="1" x14ac:dyDescent="0.3">
      <c r="B821" s="4" t="s">
        <v>14</v>
      </c>
      <c r="C821" s="5">
        <v>18</v>
      </c>
      <c r="D821" s="6" t="s">
        <v>57</v>
      </c>
      <c r="E821" s="4" t="s">
        <v>28</v>
      </c>
      <c r="F821" s="4" t="s">
        <v>42</v>
      </c>
      <c r="G821" s="7">
        <v>5</v>
      </c>
      <c r="H821" s="1">
        <v>20000000</v>
      </c>
      <c r="I821" s="4">
        <v>1</v>
      </c>
      <c r="J821" s="8">
        <v>3.6111111111111114E-3</v>
      </c>
      <c r="K821" s="4" t="s">
        <v>18</v>
      </c>
      <c r="L821" s="4" t="s">
        <v>64</v>
      </c>
      <c r="M821" s="4" t="s">
        <v>51</v>
      </c>
      <c r="N821" s="4" t="s">
        <v>77</v>
      </c>
      <c r="O821" s="4" t="s">
        <v>34</v>
      </c>
    </row>
    <row r="822" spans="2:15" ht="21" customHeight="1" x14ac:dyDescent="0.3">
      <c r="B822" s="11" t="s">
        <v>70</v>
      </c>
      <c r="C822" s="12">
        <v>3</v>
      </c>
      <c r="D822" s="13" t="s">
        <v>55</v>
      </c>
      <c r="E822" s="11" t="s">
        <v>32</v>
      </c>
      <c r="F822" s="11" t="s">
        <v>23</v>
      </c>
      <c r="G822" s="14">
        <v>0</v>
      </c>
      <c r="H822" s="15">
        <v>0</v>
      </c>
      <c r="I822" s="11">
        <v>1</v>
      </c>
      <c r="J822" s="16">
        <v>3.6111111111111114E-3</v>
      </c>
      <c r="K822" s="11"/>
      <c r="L822" s="11"/>
      <c r="M822" s="11" t="s">
        <v>25</v>
      </c>
      <c r="N822" s="11" t="s">
        <v>78</v>
      </c>
      <c r="O822" s="11" t="s">
        <v>53</v>
      </c>
    </row>
    <row r="823" spans="2:15" ht="21" customHeight="1" x14ac:dyDescent="0.3">
      <c r="B823" s="4" t="s">
        <v>70</v>
      </c>
      <c r="C823" s="5">
        <v>22</v>
      </c>
      <c r="D823" s="6" t="s">
        <v>27</v>
      </c>
      <c r="E823" s="4" t="s">
        <v>38</v>
      </c>
      <c r="F823" s="4" t="s">
        <v>68</v>
      </c>
      <c r="G823" s="7">
        <v>0</v>
      </c>
      <c r="H823" s="1">
        <v>0</v>
      </c>
      <c r="I823" s="4">
        <v>6</v>
      </c>
      <c r="J823" s="8">
        <v>3.6111111111111114E-3</v>
      </c>
      <c r="K823" s="4"/>
      <c r="L823" s="4"/>
      <c r="M823" s="4" t="s">
        <v>30</v>
      </c>
      <c r="N823" s="4" t="s">
        <v>78</v>
      </c>
      <c r="O823" s="4" t="s">
        <v>53</v>
      </c>
    </row>
    <row r="824" spans="2:15" ht="21" customHeight="1" x14ac:dyDescent="0.3">
      <c r="B824" s="11" t="s">
        <v>70</v>
      </c>
      <c r="C824" s="12">
        <v>5</v>
      </c>
      <c r="D824" s="13" t="s">
        <v>37</v>
      </c>
      <c r="E824" s="11" t="s">
        <v>38</v>
      </c>
      <c r="F824" s="11" t="s">
        <v>23</v>
      </c>
      <c r="G824" s="14">
        <v>0</v>
      </c>
      <c r="H824" s="15">
        <v>0</v>
      </c>
      <c r="I824" s="11">
        <v>3</v>
      </c>
      <c r="J824" s="16">
        <v>3.6111111111111114E-3</v>
      </c>
      <c r="K824" s="11"/>
      <c r="L824" s="11"/>
      <c r="M824" s="11" t="s">
        <v>30</v>
      </c>
      <c r="N824" s="11" t="s">
        <v>76</v>
      </c>
      <c r="O824" s="11" t="s">
        <v>75</v>
      </c>
    </row>
    <row r="825" spans="2:15" ht="21" customHeight="1" x14ac:dyDescent="0.3">
      <c r="B825" s="4" t="s">
        <v>70</v>
      </c>
      <c r="C825" s="5">
        <v>20</v>
      </c>
      <c r="D825" s="6" t="s">
        <v>44</v>
      </c>
      <c r="E825" s="4" t="s">
        <v>32</v>
      </c>
      <c r="F825" s="4" t="s">
        <v>45</v>
      </c>
      <c r="G825" s="7">
        <v>0</v>
      </c>
      <c r="H825" s="1">
        <v>0</v>
      </c>
      <c r="I825" s="4">
        <v>3</v>
      </c>
      <c r="J825" s="8">
        <v>3.6111111111111114E-3</v>
      </c>
      <c r="K825" s="4"/>
      <c r="L825" s="4"/>
      <c r="M825" s="4" t="s">
        <v>20</v>
      </c>
      <c r="N825" s="4" t="s">
        <v>76</v>
      </c>
      <c r="O825" s="4" t="s">
        <v>52</v>
      </c>
    </row>
    <row r="826" spans="2:15" ht="21" customHeight="1" x14ac:dyDescent="0.3">
      <c r="B826" s="11" t="s">
        <v>70</v>
      </c>
      <c r="C826" s="12">
        <v>29</v>
      </c>
      <c r="D826" s="13" t="s">
        <v>44</v>
      </c>
      <c r="E826" s="11" t="s">
        <v>32</v>
      </c>
      <c r="F826" s="11" t="s">
        <v>23</v>
      </c>
      <c r="G826" s="14">
        <v>0</v>
      </c>
      <c r="H826" s="15">
        <v>0</v>
      </c>
      <c r="I826" s="11">
        <v>2</v>
      </c>
      <c r="J826" s="16">
        <v>3.6111111111111114E-3</v>
      </c>
      <c r="K826" s="11"/>
      <c r="L826" s="11"/>
      <c r="M826" s="11" t="s">
        <v>48</v>
      </c>
      <c r="N826" s="11" t="s">
        <v>66</v>
      </c>
      <c r="O826" s="11" t="s">
        <v>67</v>
      </c>
    </row>
    <row r="827" spans="2:15" ht="21" customHeight="1" x14ac:dyDescent="0.3">
      <c r="B827" s="4" t="s">
        <v>70</v>
      </c>
      <c r="C827" s="5">
        <v>3</v>
      </c>
      <c r="D827" s="6" t="s">
        <v>55</v>
      </c>
      <c r="E827" s="4" t="s">
        <v>32</v>
      </c>
      <c r="F827" s="4" t="s">
        <v>23</v>
      </c>
      <c r="G827" s="7">
        <v>0</v>
      </c>
      <c r="H827" s="1">
        <v>0</v>
      </c>
      <c r="I827" s="4">
        <v>1</v>
      </c>
      <c r="J827" s="8">
        <v>3.6111111111111114E-3</v>
      </c>
      <c r="K827" s="4"/>
      <c r="L827" s="4"/>
      <c r="M827" s="4" t="s">
        <v>25</v>
      </c>
      <c r="N827" s="4" t="s">
        <v>78</v>
      </c>
      <c r="O827" s="4" t="s">
        <v>53</v>
      </c>
    </row>
    <row r="828" spans="2:15" ht="21" customHeight="1" x14ac:dyDescent="0.3">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2:15" ht="21" customHeight="1" x14ac:dyDescent="0.3">
      <c r="B829" s="4" t="s">
        <v>14</v>
      </c>
      <c r="C829" s="5">
        <v>17</v>
      </c>
      <c r="D829" s="6" t="s">
        <v>22</v>
      </c>
      <c r="E829" s="4" t="s">
        <v>73</v>
      </c>
      <c r="F829" s="4" t="s">
        <v>42</v>
      </c>
      <c r="G829" s="7">
        <v>2</v>
      </c>
      <c r="H829" s="1">
        <v>12000000</v>
      </c>
      <c r="I829" s="4">
        <v>4</v>
      </c>
      <c r="J829" s="8">
        <v>3.6342592592592594E-3</v>
      </c>
      <c r="K829" s="4" t="s">
        <v>18</v>
      </c>
      <c r="L829" s="4" t="s">
        <v>29</v>
      </c>
      <c r="M829" s="4" t="s">
        <v>43</v>
      </c>
      <c r="N829" s="4" t="s">
        <v>77</v>
      </c>
      <c r="O829" s="4" t="s">
        <v>54</v>
      </c>
    </row>
    <row r="830" spans="2:15" ht="21" customHeight="1" x14ac:dyDescent="0.3">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2:15" ht="21" customHeight="1" x14ac:dyDescent="0.3">
      <c r="B831" s="4" t="s">
        <v>14</v>
      </c>
      <c r="C831" s="5">
        <v>29</v>
      </c>
      <c r="D831" s="6" t="s">
        <v>27</v>
      </c>
      <c r="E831" s="4" t="s">
        <v>16</v>
      </c>
      <c r="F831" s="4" t="s">
        <v>45</v>
      </c>
      <c r="G831" s="7">
        <v>1</v>
      </c>
      <c r="H831" s="1">
        <v>7000000</v>
      </c>
      <c r="I831" s="4">
        <v>4</v>
      </c>
      <c r="J831" s="8">
        <v>3.6342592592592594E-3</v>
      </c>
      <c r="K831" s="4" t="s">
        <v>18</v>
      </c>
      <c r="L831" s="4" t="s">
        <v>29</v>
      </c>
      <c r="M831" s="4" t="s">
        <v>48</v>
      </c>
      <c r="N831" s="4" t="s">
        <v>77</v>
      </c>
      <c r="O831" s="4" t="s">
        <v>34</v>
      </c>
    </row>
    <row r="832" spans="2:15" ht="21" customHeight="1" x14ac:dyDescent="0.3">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2:15" ht="21" customHeight="1" x14ac:dyDescent="0.3">
      <c r="B833" s="4" t="s">
        <v>14</v>
      </c>
      <c r="C833" s="5">
        <v>17</v>
      </c>
      <c r="D833" s="6" t="s">
        <v>37</v>
      </c>
      <c r="E833" s="4" t="s">
        <v>28</v>
      </c>
      <c r="F833" s="4" t="s">
        <v>17</v>
      </c>
      <c r="G833" s="7">
        <v>1</v>
      </c>
      <c r="H833" s="1">
        <v>19000000</v>
      </c>
      <c r="I833" s="4">
        <v>2</v>
      </c>
      <c r="J833" s="8">
        <v>3.6342592592592594E-3</v>
      </c>
      <c r="K833" s="4" t="s">
        <v>46</v>
      </c>
      <c r="L833" s="4" t="s">
        <v>24</v>
      </c>
      <c r="M833" s="4" t="s">
        <v>25</v>
      </c>
      <c r="N833" s="4" t="s">
        <v>76</v>
      </c>
      <c r="O833" s="4" t="s">
        <v>26</v>
      </c>
    </row>
    <row r="834" spans="2:15" ht="21" customHeight="1" x14ac:dyDescent="0.3">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2:15" ht="21" customHeight="1" x14ac:dyDescent="0.3">
      <c r="B835" s="4" t="s">
        <v>14</v>
      </c>
      <c r="C835" s="5">
        <v>1</v>
      </c>
      <c r="D835" s="6" t="s">
        <v>37</v>
      </c>
      <c r="E835" s="4" t="s">
        <v>38</v>
      </c>
      <c r="F835" s="4" t="s">
        <v>17</v>
      </c>
      <c r="G835" s="7">
        <v>3</v>
      </c>
      <c r="H835" s="1">
        <v>15000000</v>
      </c>
      <c r="I835" s="4">
        <v>5</v>
      </c>
      <c r="J835" s="8">
        <v>3.6342592592592594E-3</v>
      </c>
      <c r="K835" s="4" t="s">
        <v>18</v>
      </c>
      <c r="L835" s="4" t="s">
        <v>29</v>
      </c>
      <c r="M835" s="4" t="s">
        <v>20</v>
      </c>
      <c r="N835" s="4" t="s">
        <v>78</v>
      </c>
      <c r="O835" s="4" t="s">
        <v>53</v>
      </c>
    </row>
    <row r="836" spans="2:15" ht="21" customHeight="1" x14ac:dyDescent="0.3">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2:15" ht="21" customHeight="1" x14ac:dyDescent="0.3">
      <c r="B837" s="4" t="s">
        <v>14</v>
      </c>
      <c r="C837" s="5">
        <v>4</v>
      </c>
      <c r="D837" s="6" t="s">
        <v>44</v>
      </c>
      <c r="E837" s="4" t="s">
        <v>16</v>
      </c>
      <c r="F837" s="4" t="s">
        <v>23</v>
      </c>
      <c r="G837" s="7">
        <v>2</v>
      </c>
      <c r="H837" s="1">
        <v>12000000</v>
      </c>
      <c r="I837" s="4">
        <v>1</v>
      </c>
      <c r="J837" s="8">
        <v>3.6342592592592594E-3</v>
      </c>
      <c r="K837" s="4" t="s">
        <v>18</v>
      </c>
      <c r="L837" s="4" t="s">
        <v>24</v>
      </c>
      <c r="M837" s="4" t="s">
        <v>43</v>
      </c>
      <c r="N837" s="4" t="s">
        <v>66</v>
      </c>
      <c r="O837" s="4" t="s">
        <v>36</v>
      </c>
    </row>
    <row r="838" spans="2:15" ht="21" customHeight="1" x14ac:dyDescent="0.3">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2:15" ht="21" customHeight="1" x14ac:dyDescent="0.3">
      <c r="B839" s="4" t="s">
        <v>14</v>
      </c>
      <c r="C839" s="5">
        <v>17</v>
      </c>
      <c r="D839" s="6" t="s">
        <v>22</v>
      </c>
      <c r="E839" s="4" t="s">
        <v>73</v>
      </c>
      <c r="F839" s="4" t="s">
        <v>42</v>
      </c>
      <c r="G839" s="7">
        <v>2</v>
      </c>
      <c r="H839" s="1">
        <v>12000000</v>
      </c>
      <c r="I839" s="4">
        <v>4</v>
      </c>
      <c r="J839" s="8">
        <v>3.6342592592592594E-3</v>
      </c>
      <c r="K839" s="4" t="s">
        <v>18</v>
      </c>
      <c r="L839" s="4" t="s">
        <v>29</v>
      </c>
      <c r="M839" s="4" t="s">
        <v>43</v>
      </c>
      <c r="N839" s="4" t="s">
        <v>77</v>
      </c>
      <c r="O839" s="4" t="s">
        <v>54</v>
      </c>
    </row>
    <row r="840" spans="2:15" ht="21" customHeight="1" x14ac:dyDescent="0.3">
      <c r="B840" s="11" t="s">
        <v>70</v>
      </c>
      <c r="C840" s="12">
        <v>11</v>
      </c>
      <c r="D840" s="13" t="s">
        <v>22</v>
      </c>
      <c r="E840" s="11" t="s">
        <v>16</v>
      </c>
      <c r="F840" s="11" t="s">
        <v>17</v>
      </c>
      <c r="G840" s="14">
        <v>0</v>
      </c>
      <c r="H840" s="15">
        <v>0</v>
      </c>
      <c r="I840" s="11">
        <v>1</v>
      </c>
      <c r="J840" s="16">
        <v>3.6342592592592594E-3</v>
      </c>
      <c r="K840" s="11"/>
      <c r="L840" s="11"/>
      <c r="M840" s="11" t="s">
        <v>20</v>
      </c>
      <c r="N840" s="11" t="s">
        <v>76</v>
      </c>
      <c r="O840" s="11" t="s">
        <v>71</v>
      </c>
    </row>
    <row r="841" spans="2:15" ht="21" customHeight="1" x14ac:dyDescent="0.3">
      <c r="B841" s="4" t="s">
        <v>70</v>
      </c>
      <c r="C841" s="5">
        <v>12</v>
      </c>
      <c r="D841" s="6" t="s">
        <v>22</v>
      </c>
      <c r="E841" s="4" t="s">
        <v>49</v>
      </c>
      <c r="F841" s="4" t="s">
        <v>42</v>
      </c>
      <c r="G841" s="7">
        <v>0</v>
      </c>
      <c r="H841" s="1">
        <v>0</v>
      </c>
      <c r="I841" s="4">
        <v>1</v>
      </c>
      <c r="J841" s="8">
        <v>3.6342592592592594E-3</v>
      </c>
      <c r="K841" s="4"/>
      <c r="L841" s="4"/>
      <c r="M841" s="4" t="s">
        <v>30</v>
      </c>
      <c r="N841" s="4" t="s">
        <v>76</v>
      </c>
      <c r="O841" s="4" t="s">
        <v>26</v>
      </c>
    </row>
    <row r="842" spans="2:15" ht="21" customHeight="1" x14ac:dyDescent="0.3">
      <c r="B842" s="11" t="s">
        <v>70</v>
      </c>
      <c r="C842" s="12">
        <v>25</v>
      </c>
      <c r="D842" s="13" t="s">
        <v>37</v>
      </c>
      <c r="E842" s="11" t="s">
        <v>49</v>
      </c>
      <c r="F842" s="11" t="s">
        <v>23</v>
      </c>
      <c r="G842" s="14">
        <v>0</v>
      </c>
      <c r="H842" s="15">
        <v>0</v>
      </c>
      <c r="I842" s="11">
        <v>1</v>
      </c>
      <c r="J842" s="16">
        <v>3.6342592592592594E-3</v>
      </c>
      <c r="K842" s="11"/>
      <c r="L842" s="11"/>
      <c r="M842" s="11" t="s">
        <v>51</v>
      </c>
      <c r="N842" s="11" t="s">
        <v>78</v>
      </c>
      <c r="O842" s="11" t="s">
        <v>41</v>
      </c>
    </row>
    <row r="843" spans="2:15" ht="21" customHeight="1" x14ac:dyDescent="0.3">
      <c r="B843" s="4" t="s">
        <v>14</v>
      </c>
      <c r="C843" s="5">
        <v>8</v>
      </c>
      <c r="D843" s="6" t="s">
        <v>55</v>
      </c>
      <c r="E843" s="4" t="s">
        <v>32</v>
      </c>
      <c r="F843" s="4" t="s">
        <v>17</v>
      </c>
      <c r="G843" s="7">
        <v>3</v>
      </c>
      <c r="H843" s="1">
        <v>15000000</v>
      </c>
      <c r="I843" s="4">
        <v>5</v>
      </c>
      <c r="J843" s="8">
        <v>3.645833333333333E-3</v>
      </c>
      <c r="K843" s="4" t="s">
        <v>18</v>
      </c>
      <c r="L843" s="4" t="s">
        <v>56</v>
      </c>
      <c r="M843" s="4" t="s">
        <v>25</v>
      </c>
      <c r="N843" s="4" t="s">
        <v>78</v>
      </c>
      <c r="O843" s="4" t="s">
        <v>53</v>
      </c>
    </row>
    <row r="844" spans="2:15" ht="21" customHeight="1" x14ac:dyDescent="0.3">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2:15" ht="21" customHeight="1" x14ac:dyDescent="0.3">
      <c r="B845" s="4" t="s">
        <v>14</v>
      </c>
      <c r="C845" s="5">
        <v>30</v>
      </c>
      <c r="D845" s="6" t="s">
        <v>27</v>
      </c>
      <c r="E845" s="4" t="s">
        <v>32</v>
      </c>
      <c r="F845" s="4" t="s">
        <v>42</v>
      </c>
      <c r="G845" s="7">
        <v>4</v>
      </c>
      <c r="H845" s="1">
        <v>20000000</v>
      </c>
      <c r="I845" s="4">
        <v>3</v>
      </c>
      <c r="J845" s="8">
        <v>3.645833333333333E-3</v>
      </c>
      <c r="K845" s="4" t="s">
        <v>18</v>
      </c>
      <c r="L845" s="4" t="s">
        <v>19</v>
      </c>
      <c r="M845" s="4" t="s">
        <v>40</v>
      </c>
      <c r="N845" s="4" t="s">
        <v>77</v>
      </c>
      <c r="O845" s="4" t="s">
        <v>34</v>
      </c>
    </row>
    <row r="846" spans="2:15" ht="21" customHeight="1" x14ac:dyDescent="0.3">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2:15" ht="21" customHeight="1" x14ac:dyDescent="0.3">
      <c r="B847" s="4" t="s">
        <v>14</v>
      </c>
      <c r="C847" s="5">
        <v>3</v>
      </c>
      <c r="D847" s="6" t="s">
        <v>44</v>
      </c>
      <c r="E847" s="4" t="s">
        <v>28</v>
      </c>
      <c r="F847" s="4" t="s">
        <v>42</v>
      </c>
      <c r="G847" s="7">
        <v>2</v>
      </c>
      <c r="H847" s="1">
        <v>12000000</v>
      </c>
      <c r="I847" s="4">
        <v>4</v>
      </c>
      <c r="J847" s="8">
        <v>3.645833333333333E-3</v>
      </c>
      <c r="K847" s="4" t="s">
        <v>18</v>
      </c>
      <c r="L847" s="4" t="s">
        <v>35</v>
      </c>
      <c r="M847" s="4" t="s">
        <v>40</v>
      </c>
      <c r="N847" s="4" t="s">
        <v>78</v>
      </c>
      <c r="O847" s="4" t="s">
        <v>62</v>
      </c>
    </row>
    <row r="848" spans="2:15" ht="21" customHeight="1" x14ac:dyDescent="0.3">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2:15" ht="21" customHeight="1" x14ac:dyDescent="0.3">
      <c r="B849" s="4" t="s">
        <v>14</v>
      </c>
      <c r="C849" s="5">
        <v>19</v>
      </c>
      <c r="D849" s="6" t="s">
        <v>44</v>
      </c>
      <c r="E849" s="4" t="s">
        <v>49</v>
      </c>
      <c r="F849" s="4" t="s">
        <v>23</v>
      </c>
      <c r="G849" s="7">
        <v>3</v>
      </c>
      <c r="H849" s="1">
        <v>15000000</v>
      </c>
      <c r="I849" s="4">
        <v>3</v>
      </c>
      <c r="J849" s="8">
        <v>3.645833333333333E-3</v>
      </c>
      <c r="K849" s="4" t="s">
        <v>18</v>
      </c>
      <c r="L849" s="4" t="s">
        <v>29</v>
      </c>
      <c r="M849" s="4" t="s">
        <v>30</v>
      </c>
      <c r="N849" s="4" t="s">
        <v>78</v>
      </c>
      <c r="O849" s="4" t="s">
        <v>41</v>
      </c>
    </row>
    <row r="850" spans="2:15" ht="21" customHeight="1" x14ac:dyDescent="0.3">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2:15" ht="21" customHeight="1" x14ac:dyDescent="0.3">
      <c r="B851" s="4" t="s">
        <v>14</v>
      </c>
      <c r="C851" s="5">
        <v>14</v>
      </c>
      <c r="D851" s="6" t="s">
        <v>69</v>
      </c>
      <c r="E851" s="4" t="s">
        <v>28</v>
      </c>
      <c r="F851" s="4" t="s">
        <v>17</v>
      </c>
      <c r="G851" s="7">
        <v>2</v>
      </c>
      <c r="H851" s="1">
        <v>12000000</v>
      </c>
      <c r="I851" s="4">
        <v>2</v>
      </c>
      <c r="J851" s="8">
        <v>3.645833333333333E-3</v>
      </c>
      <c r="K851" s="4" t="s">
        <v>18</v>
      </c>
      <c r="L851" s="4" t="s">
        <v>24</v>
      </c>
      <c r="M851" s="4" t="s">
        <v>43</v>
      </c>
      <c r="N851" s="4" t="s">
        <v>76</v>
      </c>
      <c r="O851" s="4" t="s">
        <v>31</v>
      </c>
    </row>
    <row r="852" spans="2:15" ht="21" customHeight="1" x14ac:dyDescent="0.3">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2:15" ht="21" customHeight="1" x14ac:dyDescent="0.3">
      <c r="B853" s="4" t="s">
        <v>14</v>
      </c>
      <c r="C853" s="5">
        <v>12</v>
      </c>
      <c r="D853" s="6" t="s">
        <v>60</v>
      </c>
      <c r="E853" s="4" t="s">
        <v>32</v>
      </c>
      <c r="F853" s="4" t="s">
        <v>17</v>
      </c>
      <c r="G853" s="7">
        <v>5</v>
      </c>
      <c r="H853" s="1">
        <v>25000000</v>
      </c>
      <c r="I853" s="4">
        <v>1</v>
      </c>
      <c r="J853" s="8">
        <v>3.645833333333333E-3</v>
      </c>
      <c r="K853" s="4" t="s">
        <v>18</v>
      </c>
      <c r="L853" s="4" t="s">
        <v>64</v>
      </c>
      <c r="M853" s="4" t="s">
        <v>43</v>
      </c>
      <c r="N853" s="4" t="s">
        <v>76</v>
      </c>
      <c r="O853" s="4" t="s">
        <v>52</v>
      </c>
    </row>
    <row r="854" spans="2:15" ht="21" customHeight="1" x14ac:dyDescent="0.3">
      <c r="B854" s="11" t="s">
        <v>70</v>
      </c>
      <c r="C854" s="12">
        <v>29</v>
      </c>
      <c r="D854" s="13" t="s">
        <v>59</v>
      </c>
      <c r="E854" s="11" t="s">
        <v>28</v>
      </c>
      <c r="F854" s="11" t="s">
        <v>17</v>
      </c>
      <c r="G854" s="14">
        <v>0</v>
      </c>
      <c r="H854" s="15">
        <v>0</v>
      </c>
      <c r="I854" s="11">
        <v>2</v>
      </c>
      <c r="J854" s="16">
        <v>3.645833333333333E-3</v>
      </c>
      <c r="K854" s="11"/>
      <c r="L854" s="11"/>
      <c r="M854" s="11" t="s">
        <v>33</v>
      </c>
      <c r="N854" s="11" t="s">
        <v>77</v>
      </c>
      <c r="O854" s="11" t="s">
        <v>54</v>
      </c>
    </row>
    <row r="855" spans="2:15" ht="21" customHeight="1" x14ac:dyDescent="0.3">
      <c r="B855" s="4" t="s">
        <v>70</v>
      </c>
      <c r="C855" s="5">
        <v>5</v>
      </c>
      <c r="D855" s="6" t="s">
        <v>37</v>
      </c>
      <c r="E855" s="4" t="s">
        <v>32</v>
      </c>
      <c r="F855" s="4" t="s">
        <v>17</v>
      </c>
      <c r="G855" s="7">
        <v>0</v>
      </c>
      <c r="H855" s="1">
        <v>0</v>
      </c>
      <c r="I855" s="4">
        <v>5</v>
      </c>
      <c r="J855" s="8">
        <v>3.645833333333333E-3</v>
      </c>
      <c r="K855" s="4"/>
      <c r="L855" s="4"/>
      <c r="M855" s="4" t="s">
        <v>48</v>
      </c>
      <c r="N855" s="4" t="s">
        <v>78</v>
      </c>
      <c r="O855" s="4" t="s">
        <v>41</v>
      </c>
    </row>
    <row r="856" spans="2:15" ht="21" customHeight="1" x14ac:dyDescent="0.3">
      <c r="B856" s="11" t="s">
        <v>70</v>
      </c>
      <c r="C856" s="12">
        <v>10</v>
      </c>
      <c r="D856" s="13" t="s">
        <v>69</v>
      </c>
      <c r="E856" s="11" t="s">
        <v>16</v>
      </c>
      <c r="F856" s="11" t="s">
        <v>45</v>
      </c>
      <c r="G856" s="14">
        <v>0</v>
      </c>
      <c r="H856" s="15">
        <v>0</v>
      </c>
      <c r="I856" s="11">
        <v>3</v>
      </c>
      <c r="J856" s="16">
        <v>3.645833333333333E-3</v>
      </c>
      <c r="K856" s="11"/>
      <c r="L856" s="11"/>
      <c r="M856" s="11" t="s">
        <v>25</v>
      </c>
      <c r="N856" s="11" t="s">
        <v>78</v>
      </c>
      <c r="O856" s="11" t="s">
        <v>21</v>
      </c>
    </row>
    <row r="857" spans="2:15" ht="21" customHeight="1" x14ac:dyDescent="0.3">
      <c r="B857" s="4" t="s">
        <v>70</v>
      </c>
      <c r="C857" s="5">
        <v>5</v>
      </c>
      <c r="D857" s="6" t="s">
        <v>69</v>
      </c>
      <c r="E857" s="4" t="s">
        <v>28</v>
      </c>
      <c r="F857" s="4" t="s">
        <v>42</v>
      </c>
      <c r="G857" s="7">
        <v>0</v>
      </c>
      <c r="H857" s="1">
        <v>0</v>
      </c>
      <c r="I857" s="4">
        <v>5</v>
      </c>
      <c r="J857" s="8">
        <v>3.645833333333333E-3</v>
      </c>
      <c r="K857" s="4"/>
      <c r="L857" s="4"/>
      <c r="M857" s="4" t="s">
        <v>51</v>
      </c>
      <c r="N857" s="4" t="s">
        <v>76</v>
      </c>
      <c r="O857" s="4" t="s">
        <v>75</v>
      </c>
    </row>
    <row r="858" spans="2:15" ht="21" customHeight="1" x14ac:dyDescent="0.3">
      <c r="B858" s="11" t="s">
        <v>70</v>
      </c>
      <c r="C858" s="12">
        <v>29</v>
      </c>
      <c r="D858" s="13" t="s">
        <v>59</v>
      </c>
      <c r="E858" s="11" t="s">
        <v>28</v>
      </c>
      <c r="F858" s="11" t="s">
        <v>17</v>
      </c>
      <c r="G858" s="14">
        <v>0</v>
      </c>
      <c r="H858" s="15">
        <v>0</v>
      </c>
      <c r="I858" s="11">
        <v>2</v>
      </c>
      <c r="J858" s="16">
        <v>3.645833333333333E-3</v>
      </c>
      <c r="K858" s="11"/>
      <c r="L858" s="11"/>
      <c r="M858" s="11" t="s">
        <v>33</v>
      </c>
      <c r="N858" s="11" t="s">
        <v>77</v>
      </c>
      <c r="O858" s="11" t="s">
        <v>54</v>
      </c>
    </row>
    <row r="859" spans="2:15" ht="21" customHeight="1" x14ac:dyDescent="0.3">
      <c r="B859" s="4" t="s">
        <v>14</v>
      </c>
      <c r="C859" s="5">
        <v>18</v>
      </c>
      <c r="D859" s="6" t="s">
        <v>60</v>
      </c>
      <c r="E859" s="4" t="s">
        <v>16</v>
      </c>
      <c r="F859" s="4" t="s">
        <v>17</v>
      </c>
      <c r="G859" s="7">
        <v>5</v>
      </c>
      <c r="H859" s="1">
        <v>25000000</v>
      </c>
      <c r="I859" s="4">
        <v>5</v>
      </c>
      <c r="J859" s="8">
        <v>4.340277777777778E-3</v>
      </c>
      <c r="K859" s="4" t="s">
        <v>18</v>
      </c>
      <c r="L859" s="4" t="s">
        <v>50</v>
      </c>
      <c r="M859" s="4" t="s">
        <v>33</v>
      </c>
      <c r="N859" s="4" t="s">
        <v>78</v>
      </c>
      <c r="O859" s="4" t="s">
        <v>63</v>
      </c>
    </row>
    <row r="860" spans="2:15" ht="21" customHeight="1" x14ac:dyDescent="0.3">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2:15" ht="21" customHeight="1" x14ac:dyDescent="0.3">
      <c r="B861" s="4" t="s">
        <v>14</v>
      </c>
      <c r="C861" s="5">
        <v>30</v>
      </c>
      <c r="D861" s="6" t="s">
        <v>27</v>
      </c>
      <c r="E861" s="4" t="s">
        <v>73</v>
      </c>
      <c r="F861" s="4" t="s">
        <v>42</v>
      </c>
      <c r="G861" s="7">
        <v>4</v>
      </c>
      <c r="H861" s="1">
        <v>20000000</v>
      </c>
      <c r="I861" s="4">
        <v>5</v>
      </c>
      <c r="J861" s="8">
        <v>4.340277777777778E-3</v>
      </c>
      <c r="K861" s="4" t="s">
        <v>61</v>
      </c>
      <c r="L861" s="4" t="s">
        <v>19</v>
      </c>
      <c r="M861" s="4" t="s">
        <v>48</v>
      </c>
      <c r="N861" s="4" t="s">
        <v>66</v>
      </c>
      <c r="O861" s="4" t="s">
        <v>36</v>
      </c>
    </row>
    <row r="862" spans="2:15" ht="21" customHeight="1" x14ac:dyDescent="0.3">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2:15" ht="21" customHeight="1" x14ac:dyDescent="0.3">
      <c r="B863" s="4" t="s">
        <v>14</v>
      </c>
      <c r="C863" s="5">
        <v>28</v>
      </c>
      <c r="D863" s="6" t="s">
        <v>27</v>
      </c>
      <c r="E863" s="4" t="s">
        <v>38</v>
      </c>
      <c r="F863" s="4" t="s">
        <v>17</v>
      </c>
      <c r="G863" s="7">
        <v>2</v>
      </c>
      <c r="H863" s="1">
        <v>12000000</v>
      </c>
      <c r="I863" s="4">
        <v>2</v>
      </c>
      <c r="J863" s="8">
        <v>4.340277777777778E-3</v>
      </c>
      <c r="K863" s="4" t="s">
        <v>18</v>
      </c>
      <c r="L863" s="4" t="s">
        <v>35</v>
      </c>
      <c r="M863" s="4" t="s">
        <v>33</v>
      </c>
      <c r="N863" s="4" t="s">
        <v>78</v>
      </c>
      <c r="O863" s="4" t="s">
        <v>53</v>
      </c>
    </row>
    <row r="864" spans="2:15" ht="21" customHeight="1" x14ac:dyDescent="0.3">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2:15" ht="21" customHeight="1" x14ac:dyDescent="0.3">
      <c r="B865" s="4" t="s">
        <v>14</v>
      </c>
      <c r="C865" s="5">
        <v>9</v>
      </c>
      <c r="D865" s="6" t="s">
        <v>37</v>
      </c>
      <c r="E865" s="4" t="s">
        <v>16</v>
      </c>
      <c r="F865" s="4" t="s">
        <v>17</v>
      </c>
      <c r="G865" s="7">
        <v>1</v>
      </c>
      <c r="H865" s="1">
        <v>7000000</v>
      </c>
      <c r="I865" s="4">
        <v>4</v>
      </c>
      <c r="J865" s="8">
        <v>4.340277777777778E-3</v>
      </c>
      <c r="K865" s="4" t="s">
        <v>18</v>
      </c>
      <c r="L865" s="4" t="s">
        <v>29</v>
      </c>
      <c r="M865" s="4" t="s">
        <v>40</v>
      </c>
      <c r="N865" s="4" t="s">
        <v>76</v>
      </c>
      <c r="O865" s="4" t="s">
        <v>31</v>
      </c>
    </row>
    <row r="866" spans="2:15" ht="21" customHeight="1" x14ac:dyDescent="0.3">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2:15" ht="21" customHeight="1" x14ac:dyDescent="0.3">
      <c r="B867" s="4" t="s">
        <v>14</v>
      </c>
      <c r="C867" s="5">
        <v>4</v>
      </c>
      <c r="D867" s="6" t="s">
        <v>44</v>
      </c>
      <c r="E867" s="4" t="s">
        <v>16</v>
      </c>
      <c r="F867" s="4" t="s">
        <v>42</v>
      </c>
      <c r="G867" s="7">
        <v>2</v>
      </c>
      <c r="H867" s="1">
        <v>38000000</v>
      </c>
      <c r="I867" s="4">
        <v>5</v>
      </c>
      <c r="J867" s="8">
        <v>4.340277777777778E-3</v>
      </c>
      <c r="K867" s="4" t="s">
        <v>46</v>
      </c>
      <c r="L867" s="4" t="s">
        <v>29</v>
      </c>
      <c r="M867" s="4" t="s">
        <v>20</v>
      </c>
      <c r="N867" s="4" t="s">
        <v>76</v>
      </c>
      <c r="O867" s="4" t="s">
        <v>31</v>
      </c>
    </row>
    <row r="868" spans="2:15" ht="21" customHeight="1" x14ac:dyDescent="0.3">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2:15" ht="21" customHeight="1" x14ac:dyDescent="0.3">
      <c r="B869" s="4" t="s">
        <v>14</v>
      </c>
      <c r="C869" s="5">
        <v>31</v>
      </c>
      <c r="D869" s="6" t="s">
        <v>69</v>
      </c>
      <c r="E869" s="4" t="s">
        <v>32</v>
      </c>
      <c r="F869" s="4" t="s">
        <v>23</v>
      </c>
      <c r="G869" s="7">
        <v>1</v>
      </c>
      <c r="H869" s="1">
        <v>19000000</v>
      </c>
      <c r="I869" s="4">
        <v>3</v>
      </c>
      <c r="J869" s="8">
        <v>4.340277777777778E-3</v>
      </c>
      <c r="K869" s="4" t="s">
        <v>46</v>
      </c>
      <c r="L869" s="4" t="s">
        <v>24</v>
      </c>
      <c r="M869" s="4" t="s">
        <v>30</v>
      </c>
      <c r="N869" s="4" t="s">
        <v>78</v>
      </c>
      <c r="O869" s="4" t="s">
        <v>53</v>
      </c>
    </row>
    <row r="870" spans="2:15" ht="21" customHeight="1" x14ac:dyDescent="0.3">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2:15" ht="21" customHeight="1" x14ac:dyDescent="0.3">
      <c r="B871" s="4" t="s">
        <v>70</v>
      </c>
      <c r="C871" s="5">
        <v>15</v>
      </c>
      <c r="D871" s="6" t="s">
        <v>27</v>
      </c>
      <c r="E871" s="4" t="s">
        <v>32</v>
      </c>
      <c r="F871" s="4" t="s">
        <v>42</v>
      </c>
      <c r="G871" s="7">
        <v>0</v>
      </c>
      <c r="H871" s="1">
        <v>0</v>
      </c>
      <c r="I871" s="4">
        <v>1</v>
      </c>
      <c r="J871" s="8">
        <v>4.340277777777778E-3</v>
      </c>
      <c r="K871" s="4"/>
      <c r="L871" s="4"/>
      <c r="M871" s="4" t="s">
        <v>43</v>
      </c>
      <c r="N871" s="4" t="s">
        <v>78</v>
      </c>
      <c r="O871" s="4" t="s">
        <v>53</v>
      </c>
    </row>
    <row r="872" spans="2:15" ht="21" customHeight="1" x14ac:dyDescent="0.3">
      <c r="B872" s="11" t="s">
        <v>70</v>
      </c>
      <c r="C872" s="12">
        <v>15</v>
      </c>
      <c r="D872" s="13" t="s">
        <v>69</v>
      </c>
      <c r="E872" s="11" t="s">
        <v>28</v>
      </c>
      <c r="F872" s="11" t="s">
        <v>42</v>
      </c>
      <c r="G872" s="14">
        <v>0</v>
      </c>
      <c r="H872" s="15">
        <v>0</v>
      </c>
      <c r="I872" s="11">
        <v>1</v>
      </c>
      <c r="J872" s="16">
        <v>4.340277777777778E-3</v>
      </c>
      <c r="K872" s="11"/>
      <c r="L872" s="11"/>
      <c r="M872" s="11" t="s">
        <v>51</v>
      </c>
      <c r="N872" s="11" t="s">
        <v>78</v>
      </c>
      <c r="O872" s="11" t="s">
        <v>41</v>
      </c>
    </row>
    <row r="873" spans="2:15" ht="21" customHeight="1" x14ac:dyDescent="0.3">
      <c r="B873" s="4" t="s">
        <v>14</v>
      </c>
      <c r="C873" s="5">
        <v>1</v>
      </c>
      <c r="D873" s="6" t="s">
        <v>59</v>
      </c>
      <c r="E873" s="4" t="s">
        <v>16</v>
      </c>
      <c r="F873" s="4" t="s">
        <v>42</v>
      </c>
      <c r="G873" s="7">
        <v>5</v>
      </c>
      <c r="H873" s="1">
        <v>25000000</v>
      </c>
      <c r="I873" s="4">
        <v>1</v>
      </c>
      <c r="J873" s="8">
        <v>4.3749999999999995E-3</v>
      </c>
      <c r="K873" s="4" t="s">
        <v>18</v>
      </c>
      <c r="L873" s="4" t="s">
        <v>19</v>
      </c>
      <c r="M873" s="4" t="s">
        <v>51</v>
      </c>
      <c r="N873" s="4" t="s">
        <v>78</v>
      </c>
      <c r="O873" s="4" t="s">
        <v>62</v>
      </c>
    </row>
    <row r="874" spans="2:15" ht="21" customHeight="1" x14ac:dyDescent="0.3">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2:15" ht="21" customHeight="1" x14ac:dyDescent="0.3">
      <c r="B875" s="4" t="s">
        <v>14</v>
      </c>
      <c r="C875" s="5">
        <v>27</v>
      </c>
      <c r="D875" s="6" t="s">
        <v>27</v>
      </c>
      <c r="E875" s="4" t="s">
        <v>32</v>
      </c>
      <c r="F875" s="4" t="s">
        <v>23</v>
      </c>
      <c r="G875" s="7">
        <v>2</v>
      </c>
      <c r="H875" s="1">
        <v>38000000</v>
      </c>
      <c r="I875" s="4">
        <v>3</v>
      </c>
      <c r="J875" s="8">
        <v>4.3749999999999995E-3</v>
      </c>
      <c r="K875" s="4" t="s">
        <v>46</v>
      </c>
      <c r="L875" s="4" t="s">
        <v>56</v>
      </c>
      <c r="M875" s="4" t="s">
        <v>33</v>
      </c>
      <c r="N875" s="4" t="s">
        <v>76</v>
      </c>
      <c r="O875" s="4" t="s">
        <v>31</v>
      </c>
    </row>
    <row r="876" spans="2:15" ht="21" customHeight="1" x14ac:dyDescent="0.3">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2:15" ht="21" customHeight="1" x14ac:dyDescent="0.3">
      <c r="B877" s="4" t="s">
        <v>14</v>
      </c>
      <c r="C877" s="5">
        <v>11</v>
      </c>
      <c r="D877" s="6" t="s">
        <v>37</v>
      </c>
      <c r="E877" s="4" t="s">
        <v>16</v>
      </c>
      <c r="F877" s="4" t="s">
        <v>23</v>
      </c>
      <c r="G877" s="7">
        <v>2</v>
      </c>
      <c r="H877" s="1">
        <v>12000000</v>
      </c>
      <c r="I877" s="4">
        <v>3</v>
      </c>
      <c r="J877" s="8">
        <v>4.3749999999999995E-3</v>
      </c>
      <c r="K877" s="4" t="s">
        <v>18</v>
      </c>
      <c r="L877" s="4" t="s">
        <v>50</v>
      </c>
      <c r="M877" s="4" t="s">
        <v>33</v>
      </c>
      <c r="N877" s="4" t="s">
        <v>66</v>
      </c>
      <c r="O877" s="4" t="s">
        <v>36</v>
      </c>
    </row>
    <row r="878" spans="2:15" ht="21" customHeight="1" x14ac:dyDescent="0.3">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2:15" ht="21" customHeight="1" x14ac:dyDescent="0.3">
      <c r="B879" s="4" t="s">
        <v>14</v>
      </c>
      <c r="C879" s="5">
        <v>31</v>
      </c>
      <c r="D879" s="6" t="s">
        <v>37</v>
      </c>
      <c r="E879" s="4" t="s">
        <v>38</v>
      </c>
      <c r="F879" s="4" t="s">
        <v>42</v>
      </c>
      <c r="G879" s="7">
        <v>3</v>
      </c>
      <c r="H879" s="1">
        <v>15000000</v>
      </c>
      <c r="I879" s="4">
        <v>1</v>
      </c>
      <c r="J879" s="8">
        <v>4.3749999999999995E-3</v>
      </c>
      <c r="K879" s="4" t="s">
        <v>18</v>
      </c>
      <c r="L879" s="4" t="s">
        <v>35</v>
      </c>
      <c r="M879" s="4" t="s">
        <v>51</v>
      </c>
      <c r="N879" s="4" t="s">
        <v>76</v>
      </c>
      <c r="O879" s="4" t="s">
        <v>31</v>
      </c>
    </row>
    <row r="880" spans="2:15" ht="21" customHeight="1" x14ac:dyDescent="0.3">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2:15" ht="21" customHeight="1" x14ac:dyDescent="0.3">
      <c r="B881" s="4" t="s">
        <v>14</v>
      </c>
      <c r="C881" s="5">
        <v>1</v>
      </c>
      <c r="D881" s="6" t="s">
        <v>44</v>
      </c>
      <c r="E881" s="4" t="s">
        <v>49</v>
      </c>
      <c r="F881" s="4" t="s">
        <v>42</v>
      </c>
      <c r="G881" s="7">
        <v>3</v>
      </c>
      <c r="H881" s="1">
        <v>15000000</v>
      </c>
      <c r="I881" s="4">
        <v>3</v>
      </c>
      <c r="J881" s="8">
        <v>4.3749999999999995E-3</v>
      </c>
      <c r="K881" s="4" t="s">
        <v>18</v>
      </c>
      <c r="L881" s="4" t="s">
        <v>29</v>
      </c>
      <c r="M881" s="4" t="s">
        <v>43</v>
      </c>
      <c r="N881" s="4" t="s">
        <v>76</v>
      </c>
      <c r="O881" s="4" t="s">
        <v>52</v>
      </c>
    </row>
    <row r="882" spans="2:15" ht="21" customHeight="1" x14ac:dyDescent="0.3">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2:15" ht="21" customHeight="1" x14ac:dyDescent="0.3">
      <c r="B883" s="4" t="s">
        <v>14</v>
      </c>
      <c r="C883" s="5">
        <v>1</v>
      </c>
      <c r="D883" s="6" t="s">
        <v>59</v>
      </c>
      <c r="E883" s="4" t="s">
        <v>16</v>
      </c>
      <c r="F883" s="4" t="s">
        <v>42</v>
      </c>
      <c r="G883" s="7">
        <v>5</v>
      </c>
      <c r="H883" s="1">
        <v>25000000</v>
      </c>
      <c r="I883" s="4">
        <v>1</v>
      </c>
      <c r="J883" s="8">
        <v>4.3749999999999995E-3</v>
      </c>
      <c r="K883" s="4" t="s">
        <v>18</v>
      </c>
      <c r="L883" s="4" t="s">
        <v>19</v>
      </c>
      <c r="M883" s="4" t="s">
        <v>51</v>
      </c>
      <c r="N883" s="4" t="s">
        <v>78</v>
      </c>
      <c r="O883" s="4" t="s">
        <v>62</v>
      </c>
    </row>
    <row r="884" spans="2:15" ht="21" customHeight="1" x14ac:dyDescent="0.3">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2:15" ht="21" customHeight="1" x14ac:dyDescent="0.3">
      <c r="B885" s="4" t="s">
        <v>70</v>
      </c>
      <c r="C885" s="5">
        <v>7</v>
      </c>
      <c r="D885" s="6" t="s">
        <v>37</v>
      </c>
      <c r="E885" s="4" t="s">
        <v>32</v>
      </c>
      <c r="F885" s="4" t="s">
        <v>23</v>
      </c>
      <c r="G885" s="7">
        <v>0</v>
      </c>
      <c r="H885" s="1">
        <v>0</v>
      </c>
      <c r="I885" s="4">
        <v>1</v>
      </c>
      <c r="J885" s="8">
        <v>4.3749999999999995E-3</v>
      </c>
      <c r="K885" s="4"/>
      <c r="L885" s="4"/>
      <c r="M885" s="4" t="s">
        <v>30</v>
      </c>
      <c r="N885" s="4" t="s">
        <v>78</v>
      </c>
      <c r="O885" s="4" t="s">
        <v>63</v>
      </c>
    </row>
    <row r="886" spans="2:15" ht="21" customHeight="1" x14ac:dyDescent="0.3">
      <c r="B886" s="11" t="s">
        <v>70</v>
      </c>
      <c r="C886" s="12">
        <v>16</v>
      </c>
      <c r="D886" s="13" t="s">
        <v>44</v>
      </c>
      <c r="E886" s="11" t="s">
        <v>16</v>
      </c>
      <c r="F886" s="11" t="s">
        <v>17</v>
      </c>
      <c r="G886" s="14">
        <v>0</v>
      </c>
      <c r="H886" s="15">
        <v>0</v>
      </c>
      <c r="I886" s="11">
        <v>1</v>
      </c>
      <c r="J886" s="16">
        <v>4.3749999999999995E-3</v>
      </c>
      <c r="K886" s="11"/>
      <c r="L886" s="11"/>
      <c r="M886" s="11" t="s">
        <v>48</v>
      </c>
      <c r="N886" s="11" t="s">
        <v>77</v>
      </c>
      <c r="O886" s="11" t="s">
        <v>54</v>
      </c>
    </row>
    <row r="887" spans="2:15" ht="21" customHeight="1" x14ac:dyDescent="0.3">
      <c r="B887" s="4" t="s">
        <v>70</v>
      </c>
      <c r="C887" s="5">
        <v>11</v>
      </c>
      <c r="D887" s="6" t="s">
        <v>69</v>
      </c>
      <c r="E887" s="4" t="s">
        <v>32</v>
      </c>
      <c r="F887" s="4" t="s">
        <v>23</v>
      </c>
      <c r="G887" s="7">
        <v>0</v>
      </c>
      <c r="H887" s="1">
        <v>0</v>
      </c>
      <c r="I887" s="4">
        <v>2</v>
      </c>
      <c r="J887" s="8">
        <v>4.3749999999999995E-3</v>
      </c>
      <c r="K887" s="4"/>
      <c r="L887" s="4"/>
      <c r="M887" s="4" t="s">
        <v>40</v>
      </c>
      <c r="N887" s="4" t="s">
        <v>76</v>
      </c>
      <c r="O887" s="4" t="s">
        <v>26</v>
      </c>
    </row>
    <row r="888" spans="2:15" ht="21" customHeight="1" x14ac:dyDescent="0.3">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2:15" ht="21" customHeight="1" x14ac:dyDescent="0.3">
      <c r="B889" s="4" t="s">
        <v>14</v>
      </c>
      <c r="C889" s="5">
        <v>27</v>
      </c>
      <c r="D889" s="6" t="s">
        <v>37</v>
      </c>
      <c r="E889" s="4" t="s">
        <v>32</v>
      </c>
      <c r="F889" s="4" t="s">
        <v>42</v>
      </c>
      <c r="G889" s="7">
        <v>1</v>
      </c>
      <c r="H889" s="1">
        <v>19000000</v>
      </c>
      <c r="I889" s="4">
        <v>2</v>
      </c>
      <c r="J889" s="8">
        <v>4.3981481481481484E-3</v>
      </c>
      <c r="K889" s="4" t="s">
        <v>46</v>
      </c>
      <c r="L889" s="4" t="s">
        <v>19</v>
      </c>
      <c r="M889" s="4" t="s">
        <v>33</v>
      </c>
      <c r="N889" s="4" t="s">
        <v>76</v>
      </c>
      <c r="O889" s="4" t="s">
        <v>26</v>
      </c>
    </row>
    <row r="890" spans="2:15" ht="21" customHeight="1" x14ac:dyDescent="0.3">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2:15" ht="21" customHeight="1" x14ac:dyDescent="0.3">
      <c r="B891" s="4" t="s">
        <v>14</v>
      </c>
      <c r="C891" s="5">
        <v>31</v>
      </c>
      <c r="D891" s="6" t="s">
        <v>37</v>
      </c>
      <c r="E891" s="4" t="s">
        <v>32</v>
      </c>
      <c r="F891" s="4" t="s">
        <v>23</v>
      </c>
      <c r="G891" s="7">
        <v>4</v>
      </c>
      <c r="H891" s="1">
        <v>20000000</v>
      </c>
      <c r="I891" s="4">
        <v>1</v>
      </c>
      <c r="J891" s="8">
        <v>4.3981481481481484E-3</v>
      </c>
      <c r="K891" s="4" t="s">
        <v>61</v>
      </c>
      <c r="L891" s="4" t="s">
        <v>50</v>
      </c>
      <c r="M891" s="4" t="s">
        <v>43</v>
      </c>
      <c r="N891" s="4" t="s">
        <v>78</v>
      </c>
      <c r="O891" s="4" t="s">
        <v>62</v>
      </c>
    </row>
    <row r="892" spans="2:15" ht="21" customHeight="1" x14ac:dyDescent="0.3">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2:15" ht="21" customHeight="1" x14ac:dyDescent="0.3">
      <c r="B893" s="4" t="s">
        <v>14</v>
      </c>
      <c r="C893" s="5">
        <v>29</v>
      </c>
      <c r="D893" s="6" t="s">
        <v>37</v>
      </c>
      <c r="E893" s="4" t="s">
        <v>16</v>
      </c>
      <c r="F893" s="4" t="s">
        <v>23</v>
      </c>
      <c r="G893" s="7">
        <v>2</v>
      </c>
      <c r="H893" s="1">
        <v>10000000</v>
      </c>
      <c r="I893" s="4">
        <v>1</v>
      </c>
      <c r="J893" s="8">
        <v>4.3981481481481484E-3</v>
      </c>
      <c r="K893" s="4" t="s">
        <v>18</v>
      </c>
      <c r="L893" s="4" t="s">
        <v>29</v>
      </c>
      <c r="M893" s="4" t="s">
        <v>51</v>
      </c>
      <c r="N893" s="4" t="s">
        <v>76</v>
      </c>
      <c r="O893" s="4" t="s">
        <v>26</v>
      </c>
    </row>
    <row r="894" spans="2:15" ht="21" customHeight="1" x14ac:dyDescent="0.3">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2:15" ht="21" customHeight="1" x14ac:dyDescent="0.3">
      <c r="B895" s="4" t="s">
        <v>14</v>
      </c>
      <c r="C895" s="5">
        <v>17</v>
      </c>
      <c r="D895" s="6" t="s">
        <v>69</v>
      </c>
      <c r="E895" s="4" t="s">
        <v>73</v>
      </c>
      <c r="F895" s="4" t="s">
        <v>45</v>
      </c>
      <c r="G895" s="7">
        <v>3</v>
      </c>
      <c r="H895" s="1">
        <v>12000000</v>
      </c>
      <c r="I895" s="4">
        <v>1</v>
      </c>
      <c r="J895" s="8">
        <v>4.3981481481481484E-3</v>
      </c>
      <c r="K895" s="4" t="s">
        <v>18</v>
      </c>
      <c r="L895" s="4" t="s">
        <v>56</v>
      </c>
      <c r="M895" s="4" t="s">
        <v>48</v>
      </c>
      <c r="N895" s="4" t="s">
        <v>78</v>
      </c>
      <c r="O895" s="4" t="s">
        <v>63</v>
      </c>
    </row>
    <row r="896" spans="2:15" ht="21" customHeight="1" x14ac:dyDescent="0.3">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2:15" ht="21" customHeight="1" x14ac:dyDescent="0.3">
      <c r="B897" s="4" t="s">
        <v>70</v>
      </c>
      <c r="C897" s="5">
        <v>13</v>
      </c>
      <c r="D897" s="6" t="s">
        <v>27</v>
      </c>
      <c r="E897" s="4" t="s">
        <v>32</v>
      </c>
      <c r="F897" s="4" t="s">
        <v>23</v>
      </c>
      <c r="G897" s="7">
        <v>0</v>
      </c>
      <c r="H897" s="1">
        <v>0</v>
      </c>
      <c r="I897" s="4">
        <v>1</v>
      </c>
      <c r="J897" s="8">
        <v>4.3981481481481484E-3</v>
      </c>
      <c r="K897" s="4"/>
      <c r="L897" s="4"/>
      <c r="M897" s="4" t="s">
        <v>20</v>
      </c>
      <c r="N897" s="4" t="s">
        <v>66</v>
      </c>
      <c r="O897" s="4" t="s">
        <v>36</v>
      </c>
    </row>
    <row r="898" spans="2:15" ht="21" customHeight="1" x14ac:dyDescent="0.3">
      <c r="B898" s="11" t="s">
        <v>70</v>
      </c>
      <c r="C898" s="12">
        <v>5</v>
      </c>
      <c r="D898" s="13" t="s">
        <v>37</v>
      </c>
      <c r="E898" s="11" t="s">
        <v>49</v>
      </c>
      <c r="F898" s="11" t="s">
        <v>42</v>
      </c>
      <c r="G898" s="14">
        <v>0</v>
      </c>
      <c r="H898" s="15">
        <v>0</v>
      </c>
      <c r="I898" s="11">
        <v>5</v>
      </c>
      <c r="J898" s="16">
        <v>4.3981481481481484E-3</v>
      </c>
      <c r="K898" s="11"/>
      <c r="L898" s="11"/>
      <c r="M898" s="11" t="s">
        <v>40</v>
      </c>
      <c r="N898" s="11" t="s">
        <v>76</v>
      </c>
      <c r="O898" s="11" t="s">
        <v>26</v>
      </c>
    </row>
    <row r="899" spans="2:15" ht="21" customHeight="1" x14ac:dyDescent="0.3">
      <c r="B899" s="4" t="s">
        <v>70</v>
      </c>
      <c r="C899" s="5">
        <v>19</v>
      </c>
      <c r="D899" s="6" t="s">
        <v>44</v>
      </c>
      <c r="E899" s="4" t="s">
        <v>32</v>
      </c>
      <c r="F899" s="4" t="s">
        <v>17</v>
      </c>
      <c r="G899" s="7">
        <v>0</v>
      </c>
      <c r="H899" s="1">
        <v>0</v>
      </c>
      <c r="I899" s="4">
        <v>2</v>
      </c>
      <c r="J899" s="8">
        <v>4.3981481481481484E-3</v>
      </c>
      <c r="K899" s="4"/>
      <c r="L899" s="4"/>
      <c r="M899" s="4" t="s">
        <v>30</v>
      </c>
      <c r="N899" s="4" t="s">
        <v>76</v>
      </c>
      <c r="O899" s="4" t="s">
        <v>26</v>
      </c>
    </row>
    <row r="900" spans="2:15" ht="21" customHeight="1" x14ac:dyDescent="0.3">
      <c r="B900" s="11" t="s">
        <v>70</v>
      </c>
      <c r="C900" s="12">
        <v>28</v>
      </c>
      <c r="D900" s="13" t="s">
        <v>44</v>
      </c>
      <c r="E900" s="11" t="s">
        <v>32</v>
      </c>
      <c r="F900" s="11" t="s">
        <v>23</v>
      </c>
      <c r="G900" s="14">
        <v>0</v>
      </c>
      <c r="H900" s="15">
        <v>0</v>
      </c>
      <c r="I900" s="11">
        <v>4</v>
      </c>
      <c r="J900" s="16">
        <v>4.3981481481481484E-3</v>
      </c>
      <c r="K900" s="11"/>
      <c r="L900" s="11"/>
      <c r="M900" s="11" t="s">
        <v>43</v>
      </c>
      <c r="N900" s="11" t="s">
        <v>66</v>
      </c>
      <c r="O900" s="11" t="s">
        <v>36</v>
      </c>
    </row>
    <row r="901" spans="2:15" ht="21" customHeight="1" x14ac:dyDescent="0.3">
      <c r="B901" s="4" t="s">
        <v>70</v>
      </c>
      <c r="C901" s="5">
        <v>10</v>
      </c>
      <c r="D901" s="6" t="s">
        <v>69</v>
      </c>
      <c r="E901" s="4" t="s">
        <v>49</v>
      </c>
      <c r="F901" s="4" t="s">
        <v>42</v>
      </c>
      <c r="G901" s="7">
        <v>0</v>
      </c>
      <c r="H901" s="1">
        <v>0</v>
      </c>
      <c r="I901" s="4">
        <v>5</v>
      </c>
      <c r="J901" s="8">
        <v>4.3981481481481484E-3</v>
      </c>
      <c r="K901" s="4"/>
      <c r="L901" s="4"/>
      <c r="M901" s="4" t="s">
        <v>48</v>
      </c>
      <c r="N901" s="4" t="s">
        <v>78</v>
      </c>
      <c r="O901" s="4" t="s">
        <v>62</v>
      </c>
    </row>
    <row r="902" spans="2:15" ht="21" customHeight="1" x14ac:dyDescent="0.3">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2:15" ht="21" customHeight="1" x14ac:dyDescent="0.3">
      <c r="B903" s="4" t="s">
        <v>14</v>
      </c>
      <c r="C903" s="5">
        <v>1</v>
      </c>
      <c r="D903" s="6" t="s">
        <v>15</v>
      </c>
      <c r="E903" s="4" t="s">
        <v>28</v>
      </c>
      <c r="F903" s="4" t="s">
        <v>23</v>
      </c>
      <c r="G903" s="7">
        <v>2</v>
      </c>
      <c r="H903" s="1">
        <v>12000000</v>
      </c>
      <c r="I903" s="4">
        <v>1</v>
      </c>
      <c r="J903" s="8">
        <v>4.5138888888888893E-3</v>
      </c>
      <c r="K903" s="4" t="s">
        <v>18</v>
      </c>
      <c r="L903" s="4" t="s">
        <v>39</v>
      </c>
      <c r="M903" s="4" t="s">
        <v>48</v>
      </c>
      <c r="N903" s="4" t="s">
        <v>76</v>
      </c>
      <c r="O903" s="4" t="s">
        <v>26</v>
      </c>
    </row>
    <row r="904" spans="2:15" ht="21" customHeight="1" x14ac:dyDescent="0.3">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2:15" ht="21" customHeight="1" x14ac:dyDescent="0.3">
      <c r="B905" s="4" t="s">
        <v>14</v>
      </c>
      <c r="C905" s="5">
        <v>12</v>
      </c>
      <c r="D905" s="6" t="s">
        <v>60</v>
      </c>
      <c r="E905" s="4" t="s">
        <v>73</v>
      </c>
      <c r="F905" s="4" t="s">
        <v>42</v>
      </c>
      <c r="G905" s="7">
        <v>4</v>
      </c>
      <c r="H905" s="1">
        <v>11000000</v>
      </c>
      <c r="I905" s="4">
        <v>1</v>
      </c>
      <c r="J905" s="8">
        <v>4.5138888888888893E-3</v>
      </c>
      <c r="K905" s="4" t="s">
        <v>61</v>
      </c>
      <c r="L905" s="4" t="s">
        <v>24</v>
      </c>
      <c r="M905" s="4" t="s">
        <v>30</v>
      </c>
      <c r="N905" s="4" t="s">
        <v>76</v>
      </c>
      <c r="O905" s="4" t="s">
        <v>26</v>
      </c>
    </row>
    <row r="906" spans="2:15" ht="21" customHeight="1" x14ac:dyDescent="0.3">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2:15" ht="21" customHeight="1" x14ac:dyDescent="0.3">
      <c r="B907" s="4" t="s">
        <v>14</v>
      </c>
      <c r="C907" s="5">
        <v>16</v>
      </c>
      <c r="D907" s="6" t="s">
        <v>22</v>
      </c>
      <c r="E907" s="4" t="s">
        <v>73</v>
      </c>
      <c r="F907" s="4" t="s">
        <v>23</v>
      </c>
      <c r="G907" s="7">
        <v>5</v>
      </c>
      <c r="H907" s="1">
        <v>20000000</v>
      </c>
      <c r="I907" s="4">
        <v>3</v>
      </c>
      <c r="J907" s="8">
        <v>4.5138888888888893E-3</v>
      </c>
      <c r="K907" s="4" t="s">
        <v>18</v>
      </c>
      <c r="L907" s="4" t="s">
        <v>50</v>
      </c>
      <c r="M907" s="4" t="s">
        <v>51</v>
      </c>
      <c r="N907" s="4" t="s">
        <v>78</v>
      </c>
      <c r="O907" s="4" t="s">
        <v>41</v>
      </c>
    </row>
    <row r="908" spans="2:15" ht="21" customHeight="1" x14ac:dyDescent="0.3">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2:15" ht="21" customHeight="1" x14ac:dyDescent="0.3">
      <c r="B909" s="4" t="s">
        <v>14</v>
      </c>
      <c r="C909" s="5">
        <v>30</v>
      </c>
      <c r="D909" s="6" t="s">
        <v>27</v>
      </c>
      <c r="E909" s="4" t="s">
        <v>49</v>
      </c>
      <c r="F909" s="4" t="s">
        <v>42</v>
      </c>
      <c r="G909" s="7">
        <v>2</v>
      </c>
      <c r="H909" s="1">
        <v>12000000</v>
      </c>
      <c r="I909" s="4">
        <v>4</v>
      </c>
      <c r="J909" s="8">
        <v>4.5138888888888893E-3</v>
      </c>
      <c r="K909" s="4" t="s">
        <v>18</v>
      </c>
      <c r="L909" s="4" t="s">
        <v>29</v>
      </c>
      <c r="M909" s="4" t="s">
        <v>30</v>
      </c>
      <c r="N909" s="4" t="s">
        <v>78</v>
      </c>
      <c r="O909" s="4" t="s">
        <v>41</v>
      </c>
    </row>
    <row r="910" spans="2:15" ht="21" customHeight="1" x14ac:dyDescent="0.3">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2:15" ht="21" customHeight="1" x14ac:dyDescent="0.3">
      <c r="B911" s="4" t="s">
        <v>14</v>
      </c>
      <c r="C911" s="5">
        <v>8</v>
      </c>
      <c r="D911" s="6" t="s">
        <v>37</v>
      </c>
      <c r="E911" s="4" t="s">
        <v>28</v>
      </c>
      <c r="F911" s="4" t="s">
        <v>23</v>
      </c>
      <c r="G911" s="7">
        <v>1</v>
      </c>
      <c r="H911" s="1">
        <v>19000000</v>
      </c>
      <c r="I911" s="4">
        <v>3</v>
      </c>
      <c r="J911" s="8">
        <v>4.5138888888888893E-3</v>
      </c>
      <c r="K911" s="4" t="s">
        <v>46</v>
      </c>
      <c r="L911" s="4" t="s">
        <v>29</v>
      </c>
      <c r="M911" s="4" t="s">
        <v>33</v>
      </c>
      <c r="N911" s="4" t="s">
        <v>76</v>
      </c>
      <c r="O911" s="4" t="s">
        <v>31</v>
      </c>
    </row>
    <row r="912" spans="2:15" ht="21" customHeight="1" x14ac:dyDescent="0.3">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2:15" ht="21" customHeight="1" x14ac:dyDescent="0.3">
      <c r="B913" s="4" t="s">
        <v>14</v>
      </c>
      <c r="C913" s="5">
        <v>10</v>
      </c>
      <c r="D913" s="6" t="s">
        <v>37</v>
      </c>
      <c r="E913" s="4" t="s">
        <v>16</v>
      </c>
      <c r="F913" s="4" t="s">
        <v>23</v>
      </c>
      <c r="G913" s="7">
        <v>4</v>
      </c>
      <c r="H913" s="1">
        <v>11000000</v>
      </c>
      <c r="I913" s="4">
        <v>5</v>
      </c>
      <c r="J913" s="8">
        <v>4.5138888888888893E-3</v>
      </c>
      <c r="K913" s="4" t="s">
        <v>61</v>
      </c>
      <c r="L913" s="4" t="s">
        <v>35</v>
      </c>
      <c r="M913" s="4" t="s">
        <v>43</v>
      </c>
      <c r="N913" s="4" t="s">
        <v>66</v>
      </c>
      <c r="O913" s="4" t="s">
        <v>36</v>
      </c>
    </row>
    <row r="914" spans="2:15" ht="21" customHeight="1" x14ac:dyDescent="0.3">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2:15" ht="21" customHeight="1" x14ac:dyDescent="0.3">
      <c r="B915" s="4" t="s">
        <v>14</v>
      </c>
      <c r="C915" s="5">
        <v>11</v>
      </c>
      <c r="D915" s="6" t="s">
        <v>37</v>
      </c>
      <c r="E915" s="4" t="s">
        <v>32</v>
      </c>
      <c r="F915" s="4" t="s">
        <v>17</v>
      </c>
      <c r="G915" s="7">
        <v>5</v>
      </c>
      <c r="H915" s="1">
        <v>25000000</v>
      </c>
      <c r="I915" s="4">
        <v>2</v>
      </c>
      <c r="J915" s="8">
        <v>4.5138888888888893E-3</v>
      </c>
      <c r="K915" s="4" t="s">
        <v>18</v>
      </c>
      <c r="L915" s="4" t="s">
        <v>39</v>
      </c>
      <c r="M915" s="4" t="s">
        <v>33</v>
      </c>
      <c r="N915" s="4" t="s">
        <v>78</v>
      </c>
      <c r="O915" s="4" t="s">
        <v>53</v>
      </c>
    </row>
    <row r="916" spans="2:15" ht="21" customHeight="1" x14ac:dyDescent="0.3">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2:15" ht="21" customHeight="1" x14ac:dyDescent="0.3">
      <c r="B917" s="4" t="s">
        <v>14</v>
      </c>
      <c r="C917" s="5">
        <v>28</v>
      </c>
      <c r="D917" s="6" t="s">
        <v>37</v>
      </c>
      <c r="E917" s="4" t="s">
        <v>49</v>
      </c>
      <c r="F917" s="4" t="s">
        <v>17</v>
      </c>
      <c r="G917" s="7">
        <v>1</v>
      </c>
      <c r="H917" s="1">
        <v>7000000</v>
      </c>
      <c r="I917" s="4">
        <v>5</v>
      </c>
      <c r="J917" s="8">
        <v>4.5138888888888893E-3</v>
      </c>
      <c r="K917" s="4" t="s">
        <v>18</v>
      </c>
      <c r="L917" s="4" t="s">
        <v>19</v>
      </c>
      <c r="M917" s="4" t="s">
        <v>43</v>
      </c>
      <c r="N917" s="4" t="s">
        <v>77</v>
      </c>
      <c r="O917" s="4" t="s">
        <v>54</v>
      </c>
    </row>
    <row r="918" spans="2:15" ht="21" customHeight="1" x14ac:dyDescent="0.3">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2:15" ht="21" customHeight="1" x14ac:dyDescent="0.3">
      <c r="B919" s="4" t="s">
        <v>14</v>
      </c>
      <c r="C919" s="5">
        <v>15</v>
      </c>
      <c r="D919" s="6" t="s">
        <v>44</v>
      </c>
      <c r="E919" s="4" t="s">
        <v>28</v>
      </c>
      <c r="F919" s="4" t="s">
        <v>45</v>
      </c>
      <c r="G919" s="7">
        <v>1</v>
      </c>
      <c r="H919" s="1">
        <v>19000000</v>
      </c>
      <c r="I919" s="4">
        <v>7</v>
      </c>
      <c r="J919" s="8">
        <v>4.5138888888888893E-3</v>
      </c>
      <c r="K919" s="4" t="s">
        <v>46</v>
      </c>
      <c r="L919" s="4" t="s">
        <v>47</v>
      </c>
      <c r="M919" s="4" t="s">
        <v>51</v>
      </c>
      <c r="N919" s="4" t="s">
        <v>77</v>
      </c>
      <c r="O919" s="4" t="s">
        <v>54</v>
      </c>
    </row>
    <row r="920" spans="2:15" ht="21" customHeight="1" x14ac:dyDescent="0.3">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2:15" ht="21" customHeight="1" x14ac:dyDescent="0.3">
      <c r="B921" s="4" t="s">
        <v>14</v>
      </c>
      <c r="C921" s="5">
        <v>3</v>
      </c>
      <c r="D921" s="6" t="s">
        <v>44</v>
      </c>
      <c r="E921" s="4" t="s">
        <v>28</v>
      </c>
      <c r="F921" s="4" t="s">
        <v>42</v>
      </c>
      <c r="G921" s="7">
        <v>2</v>
      </c>
      <c r="H921" s="1">
        <v>12000000</v>
      </c>
      <c r="I921" s="4">
        <v>2</v>
      </c>
      <c r="J921" s="8">
        <v>4.5138888888888893E-3</v>
      </c>
      <c r="K921" s="4" t="s">
        <v>18</v>
      </c>
      <c r="L921" s="4" t="s">
        <v>19</v>
      </c>
      <c r="M921" s="4" t="s">
        <v>25</v>
      </c>
      <c r="N921" s="4" t="s">
        <v>78</v>
      </c>
      <c r="O921" s="4" t="s">
        <v>63</v>
      </c>
    </row>
    <row r="922" spans="2:15" ht="21" customHeight="1" x14ac:dyDescent="0.3">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2:15" ht="21" customHeight="1" x14ac:dyDescent="0.3">
      <c r="B923" s="4" t="s">
        <v>14</v>
      </c>
      <c r="C923" s="5">
        <v>3</v>
      </c>
      <c r="D923" s="6" t="s">
        <v>44</v>
      </c>
      <c r="E923" s="4" t="s">
        <v>16</v>
      </c>
      <c r="F923" s="4" t="s">
        <v>17</v>
      </c>
      <c r="G923" s="7">
        <v>2</v>
      </c>
      <c r="H923" s="1">
        <v>12000000</v>
      </c>
      <c r="I923" s="4">
        <v>3</v>
      </c>
      <c r="J923" s="8">
        <v>4.5138888888888893E-3</v>
      </c>
      <c r="K923" s="4" t="s">
        <v>18</v>
      </c>
      <c r="L923" s="4" t="s">
        <v>29</v>
      </c>
      <c r="M923" s="4" t="s">
        <v>33</v>
      </c>
      <c r="N923" s="4" t="s">
        <v>76</v>
      </c>
      <c r="O923" s="4" t="s">
        <v>31</v>
      </c>
    </row>
    <row r="924" spans="2:15" ht="21" customHeight="1" x14ac:dyDescent="0.3">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2:15" ht="21" customHeight="1" x14ac:dyDescent="0.3">
      <c r="B925" s="4" t="s">
        <v>14</v>
      </c>
      <c r="C925" s="5">
        <v>22</v>
      </c>
      <c r="D925" s="6" t="s">
        <v>44</v>
      </c>
      <c r="E925" s="4" t="s">
        <v>73</v>
      </c>
      <c r="F925" s="4" t="s">
        <v>42</v>
      </c>
      <c r="G925" s="7">
        <v>3</v>
      </c>
      <c r="H925" s="1">
        <v>15000000</v>
      </c>
      <c r="I925" s="4">
        <v>4</v>
      </c>
      <c r="J925" s="8">
        <v>4.5138888888888893E-3</v>
      </c>
      <c r="K925" s="4" t="s">
        <v>18</v>
      </c>
      <c r="L925" s="4" t="s">
        <v>19</v>
      </c>
      <c r="M925" s="4" t="s">
        <v>33</v>
      </c>
      <c r="N925" s="4" t="s">
        <v>78</v>
      </c>
      <c r="O925" s="4" t="s">
        <v>62</v>
      </c>
    </row>
    <row r="926" spans="2:15" ht="21" customHeight="1" x14ac:dyDescent="0.3">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2:15" ht="21" customHeight="1" x14ac:dyDescent="0.3">
      <c r="B927" s="4" t="s">
        <v>14</v>
      </c>
      <c r="C927" s="5">
        <v>30</v>
      </c>
      <c r="D927" s="6" t="s">
        <v>44</v>
      </c>
      <c r="E927" s="4" t="s">
        <v>73</v>
      </c>
      <c r="F927" s="4" t="s">
        <v>42</v>
      </c>
      <c r="G927" s="7">
        <v>1</v>
      </c>
      <c r="H927" s="1">
        <v>7000000</v>
      </c>
      <c r="I927" s="4">
        <v>3</v>
      </c>
      <c r="J927" s="8">
        <v>4.5138888888888893E-3</v>
      </c>
      <c r="K927" s="4" t="s">
        <v>18</v>
      </c>
      <c r="L927" s="4" t="s">
        <v>19</v>
      </c>
      <c r="M927" s="4" t="s">
        <v>48</v>
      </c>
      <c r="N927" s="4" t="s">
        <v>76</v>
      </c>
      <c r="O927" s="4" t="s">
        <v>31</v>
      </c>
    </row>
    <row r="928" spans="2:15" ht="21" customHeight="1" x14ac:dyDescent="0.3">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2:15" ht="21" customHeight="1" x14ac:dyDescent="0.3">
      <c r="B929" s="4" t="s">
        <v>14</v>
      </c>
      <c r="C929" s="5">
        <v>17</v>
      </c>
      <c r="D929" s="6" t="s">
        <v>69</v>
      </c>
      <c r="E929" s="4" t="s">
        <v>16</v>
      </c>
      <c r="F929" s="4" t="s">
        <v>42</v>
      </c>
      <c r="G929" s="7">
        <v>3</v>
      </c>
      <c r="H929" s="1">
        <v>11000000</v>
      </c>
      <c r="I929" s="4">
        <v>4</v>
      </c>
      <c r="J929" s="8">
        <v>4.5138888888888893E-3</v>
      </c>
      <c r="K929" s="4" t="s">
        <v>18</v>
      </c>
      <c r="L929" s="4" t="s">
        <v>47</v>
      </c>
      <c r="M929" s="4" t="s">
        <v>43</v>
      </c>
      <c r="N929" s="4" t="s">
        <v>78</v>
      </c>
      <c r="O929" s="4" t="s">
        <v>41</v>
      </c>
    </row>
    <row r="930" spans="2:15" ht="21" customHeight="1" x14ac:dyDescent="0.3">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2:15" ht="21" customHeight="1" x14ac:dyDescent="0.3">
      <c r="B931" s="4" t="s">
        <v>14</v>
      </c>
      <c r="C931" s="5">
        <v>28</v>
      </c>
      <c r="D931" s="6" t="s">
        <v>69</v>
      </c>
      <c r="E931" s="4" t="s">
        <v>73</v>
      </c>
      <c r="F931" s="4" t="s">
        <v>42</v>
      </c>
      <c r="G931" s="7">
        <v>4</v>
      </c>
      <c r="H931" s="1">
        <v>20000000</v>
      </c>
      <c r="I931" s="4">
        <v>2</v>
      </c>
      <c r="J931" s="8">
        <v>4.5138888888888893E-3</v>
      </c>
      <c r="K931" s="4" t="s">
        <v>18</v>
      </c>
      <c r="L931" s="4" t="s">
        <v>39</v>
      </c>
      <c r="M931" s="4" t="s">
        <v>51</v>
      </c>
      <c r="N931" s="4" t="s">
        <v>76</v>
      </c>
      <c r="O931" s="4" t="s">
        <v>31</v>
      </c>
    </row>
    <row r="932" spans="2:15" ht="21" customHeight="1" x14ac:dyDescent="0.3">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2:15" ht="21" customHeight="1" x14ac:dyDescent="0.3">
      <c r="B933" s="4" t="s">
        <v>14</v>
      </c>
      <c r="C933" s="5">
        <v>1</v>
      </c>
      <c r="D933" s="6" t="s">
        <v>15</v>
      </c>
      <c r="E933" s="4" t="s">
        <v>28</v>
      </c>
      <c r="F933" s="4" t="s">
        <v>23</v>
      </c>
      <c r="G933" s="7">
        <v>2</v>
      </c>
      <c r="H933" s="1">
        <v>12000000</v>
      </c>
      <c r="I933" s="4">
        <v>1</v>
      </c>
      <c r="J933" s="8">
        <v>4.5138888888888893E-3</v>
      </c>
      <c r="K933" s="4" t="s">
        <v>18</v>
      </c>
      <c r="L933" s="4" t="s">
        <v>39</v>
      </c>
      <c r="M933" s="4" t="s">
        <v>48</v>
      </c>
      <c r="N933" s="4" t="s">
        <v>76</v>
      </c>
      <c r="O933" s="4" t="s">
        <v>26</v>
      </c>
    </row>
    <row r="934" spans="2:15" ht="21" customHeight="1" x14ac:dyDescent="0.3">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2:15" ht="21" customHeight="1" x14ac:dyDescent="0.3">
      <c r="B935" s="4" t="s">
        <v>14</v>
      </c>
      <c r="C935" s="5">
        <v>12</v>
      </c>
      <c r="D935" s="6" t="s">
        <v>60</v>
      </c>
      <c r="E935" s="4" t="s">
        <v>73</v>
      </c>
      <c r="F935" s="4" t="s">
        <v>42</v>
      </c>
      <c r="G935" s="7">
        <v>4</v>
      </c>
      <c r="H935" s="1">
        <v>11000000</v>
      </c>
      <c r="I935" s="4">
        <v>1</v>
      </c>
      <c r="J935" s="8">
        <v>4.5138888888888893E-3</v>
      </c>
      <c r="K935" s="4" t="s">
        <v>61</v>
      </c>
      <c r="L935" s="4" t="s">
        <v>24</v>
      </c>
      <c r="M935" s="4" t="s">
        <v>30</v>
      </c>
      <c r="N935" s="4" t="s">
        <v>76</v>
      </c>
      <c r="O935" s="4" t="s">
        <v>26</v>
      </c>
    </row>
    <row r="936" spans="2:15" ht="21" customHeight="1" x14ac:dyDescent="0.3">
      <c r="B936" s="11" t="s">
        <v>70</v>
      </c>
      <c r="C936" s="12">
        <v>19</v>
      </c>
      <c r="D936" s="13" t="s">
        <v>58</v>
      </c>
      <c r="E936" s="11" t="s">
        <v>16</v>
      </c>
      <c r="F936" s="11" t="s">
        <v>23</v>
      </c>
      <c r="G936" s="14">
        <v>0</v>
      </c>
      <c r="H936" s="15">
        <v>0</v>
      </c>
      <c r="I936" s="11">
        <v>3</v>
      </c>
      <c r="J936" s="16">
        <v>4.5138888888888893E-3</v>
      </c>
      <c r="K936" s="11"/>
      <c r="L936" s="11"/>
      <c r="M936" s="11" t="s">
        <v>25</v>
      </c>
      <c r="N936" s="11" t="s">
        <v>66</v>
      </c>
      <c r="O936" s="11" t="s">
        <v>36</v>
      </c>
    </row>
    <row r="937" spans="2:15" ht="21" customHeight="1" x14ac:dyDescent="0.3">
      <c r="B937" s="4" t="s">
        <v>70</v>
      </c>
      <c r="C937" s="5">
        <v>3</v>
      </c>
      <c r="D937" s="6" t="s">
        <v>72</v>
      </c>
      <c r="E937" s="4" t="s">
        <v>16</v>
      </c>
      <c r="F937" s="4" t="s">
        <v>23</v>
      </c>
      <c r="G937" s="7">
        <v>0</v>
      </c>
      <c r="H937" s="1">
        <v>0</v>
      </c>
      <c r="I937" s="4">
        <v>1</v>
      </c>
      <c r="J937" s="8">
        <v>4.5138888888888893E-3</v>
      </c>
      <c r="K937" s="4"/>
      <c r="L937" s="4"/>
      <c r="M937" s="4" t="s">
        <v>48</v>
      </c>
      <c r="N937" s="4" t="s">
        <v>76</v>
      </c>
      <c r="O937" s="4" t="s">
        <v>31</v>
      </c>
    </row>
    <row r="938" spans="2:15" ht="21" customHeight="1" x14ac:dyDescent="0.3">
      <c r="B938" s="11" t="s">
        <v>70</v>
      </c>
      <c r="C938" s="12">
        <v>23</v>
      </c>
      <c r="D938" s="13" t="s">
        <v>27</v>
      </c>
      <c r="E938" s="11" t="s">
        <v>38</v>
      </c>
      <c r="F938" s="11" t="s">
        <v>23</v>
      </c>
      <c r="G938" s="14">
        <v>0</v>
      </c>
      <c r="H938" s="15">
        <v>0</v>
      </c>
      <c r="I938" s="11">
        <v>3</v>
      </c>
      <c r="J938" s="16">
        <v>4.5138888888888893E-3</v>
      </c>
      <c r="K938" s="11"/>
      <c r="L938" s="11"/>
      <c r="M938" s="11" t="s">
        <v>51</v>
      </c>
      <c r="N938" s="11" t="s">
        <v>78</v>
      </c>
      <c r="O938" s="11" t="s">
        <v>41</v>
      </c>
    </row>
    <row r="939" spans="2:15" ht="21" customHeight="1" x14ac:dyDescent="0.3">
      <c r="B939" s="4" t="s">
        <v>70</v>
      </c>
      <c r="C939" s="5">
        <v>5</v>
      </c>
      <c r="D939" s="6" t="s">
        <v>37</v>
      </c>
      <c r="E939" s="4" t="s">
        <v>16</v>
      </c>
      <c r="F939" s="4" t="s">
        <v>17</v>
      </c>
      <c r="G939" s="7">
        <v>0</v>
      </c>
      <c r="H939" s="1">
        <v>0</v>
      </c>
      <c r="I939" s="4">
        <v>1</v>
      </c>
      <c r="J939" s="8">
        <v>4.5138888888888893E-3</v>
      </c>
      <c r="K939" s="4"/>
      <c r="L939" s="4"/>
      <c r="M939" s="4" t="s">
        <v>30</v>
      </c>
      <c r="N939" s="4" t="s">
        <v>78</v>
      </c>
      <c r="O939" s="4" t="s">
        <v>62</v>
      </c>
    </row>
    <row r="940" spans="2:15" ht="21" customHeight="1" x14ac:dyDescent="0.3">
      <c r="B940" s="11" t="s">
        <v>70</v>
      </c>
      <c r="C940" s="12">
        <v>10</v>
      </c>
      <c r="D940" s="13" t="s">
        <v>37</v>
      </c>
      <c r="E940" s="11" t="s">
        <v>49</v>
      </c>
      <c r="F940" s="11" t="s">
        <v>23</v>
      </c>
      <c r="G940" s="14">
        <v>0</v>
      </c>
      <c r="H940" s="15">
        <v>0</v>
      </c>
      <c r="I940" s="11">
        <v>6</v>
      </c>
      <c r="J940" s="16">
        <v>4.5138888888888893E-3</v>
      </c>
      <c r="K940" s="11"/>
      <c r="L940" s="11"/>
      <c r="M940" s="11" t="s">
        <v>43</v>
      </c>
      <c r="N940" s="11" t="s">
        <v>77</v>
      </c>
      <c r="O940" s="11" t="s">
        <v>65</v>
      </c>
    </row>
    <row r="941" spans="2:15" ht="21" customHeight="1" x14ac:dyDescent="0.3">
      <c r="B941" s="4" t="s">
        <v>70</v>
      </c>
      <c r="C941" s="5">
        <v>24</v>
      </c>
      <c r="D941" s="6" t="s">
        <v>37</v>
      </c>
      <c r="E941" s="4" t="s">
        <v>49</v>
      </c>
      <c r="F941" s="4" t="s">
        <v>42</v>
      </c>
      <c r="G941" s="7">
        <v>0</v>
      </c>
      <c r="H941" s="1">
        <v>0</v>
      </c>
      <c r="I941" s="4">
        <v>3</v>
      </c>
      <c r="J941" s="8">
        <v>4.5138888888888893E-3</v>
      </c>
      <c r="K941" s="4"/>
      <c r="L941" s="4"/>
      <c r="M941" s="4" t="s">
        <v>25</v>
      </c>
      <c r="N941" s="4" t="s">
        <v>66</v>
      </c>
      <c r="O941" s="4" t="s">
        <v>67</v>
      </c>
    </row>
    <row r="942" spans="2:15" ht="21" customHeight="1" x14ac:dyDescent="0.3">
      <c r="B942" s="11" t="s">
        <v>70</v>
      </c>
      <c r="C942" s="12">
        <v>29</v>
      </c>
      <c r="D942" s="13" t="s">
        <v>69</v>
      </c>
      <c r="E942" s="11" t="s">
        <v>38</v>
      </c>
      <c r="F942" s="11" t="s">
        <v>42</v>
      </c>
      <c r="G942" s="14">
        <v>0</v>
      </c>
      <c r="H942" s="15">
        <v>0</v>
      </c>
      <c r="I942" s="11">
        <v>3</v>
      </c>
      <c r="J942" s="16">
        <v>4.5138888888888893E-3</v>
      </c>
      <c r="K942" s="11"/>
      <c r="L942" s="11"/>
      <c r="M942" s="11" t="s">
        <v>43</v>
      </c>
      <c r="N942" s="11" t="s">
        <v>76</v>
      </c>
      <c r="O942" s="11" t="s">
        <v>26</v>
      </c>
    </row>
    <row r="943" spans="2:15" ht="21" customHeight="1" x14ac:dyDescent="0.3">
      <c r="B943" s="4" t="s">
        <v>70</v>
      </c>
      <c r="C943" s="5">
        <v>30</v>
      </c>
      <c r="D943" s="6" t="s">
        <v>69</v>
      </c>
      <c r="E943" s="4" t="s">
        <v>28</v>
      </c>
      <c r="F943" s="4" t="s">
        <v>68</v>
      </c>
      <c r="G943" s="7">
        <v>0</v>
      </c>
      <c r="H943" s="1">
        <v>0</v>
      </c>
      <c r="I943" s="4">
        <v>1</v>
      </c>
      <c r="J943" s="8">
        <v>4.5138888888888893E-3</v>
      </c>
      <c r="K943" s="4"/>
      <c r="L943" s="4"/>
      <c r="M943" s="4" t="s">
        <v>25</v>
      </c>
      <c r="N943" s="4" t="s">
        <v>78</v>
      </c>
      <c r="O943" s="4" t="s">
        <v>21</v>
      </c>
    </row>
    <row r="944" spans="2:15" ht="21" customHeight="1" x14ac:dyDescent="0.3">
      <c r="B944" s="11" t="s">
        <v>70</v>
      </c>
      <c r="C944" s="12">
        <v>21</v>
      </c>
      <c r="D944" s="13" t="s">
        <v>69</v>
      </c>
      <c r="E944" s="11" t="s">
        <v>16</v>
      </c>
      <c r="F944" s="11" t="s">
        <v>23</v>
      </c>
      <c r="G944" s="14">
        <v>0</v>
      </c>
      <c r="H944" s="15">
        <v>0</v>
      </c>
      <c r="I944" s="11">
        <v>2</v>
      </c>
      <c r="J944" s="16">
        <v>4.5138888888888893E-3</v>
      </c>
      <c r="K944" s="11"/>
      <c r="L944" s="11"/>
      <c r="M944" s="11" t="s">
        <v>48</v>
      </c>
      <c r="N944" s="11" t="s">
        <v>76</v>
      </c>
      <c r="O944" s="11" t="s">
        <v>26</v>
      </c>
    </row>
    <row r="945" spans="2:15" ht="21" customHeight="1" x14ac:dyDescent="0.3">
      <c r="B945" s="4" t="s">
        <v>70</v>
      </c>
      <c r="C945" s="5">
        <v>19</v>
      </c>
      <c r="D945" s="6" t="s">
        <v>58</v>
      </c>
      <c r="E945" s="4" t="s">
        <v>16</v>
      </c>
      <c r="F945" s="4" t="s">
        <v>23</v>
      </c>
      <c r="G945" s="7">
        <v>0</v>
      </c>
      <c r="H945" s="1">
        <v>0</v>
      </c>
      <c r="I945" s="4">
        <v>3</v>
      </c>
      <c r="J945" s="8">
        <v>4.5138888888888893E-3</v>
      </c>
      <c r="K945" s="4"/>
      <c r="L945" s="4"/>
      <c r="M945" s="4" t="s">
        <v>25</v>
      </c>
      <c r="N945" s="4" t="s">
        <v>66</v>
      </c>
      <c r="O945" s="4" t="s">
        <v>36</v>
      </c>
    </row>
    <row r="946" spans="2:15" ht="21" customHeight="1" x14ac:dyDescent="0.3">
      <c r="B946" s="11" t="s">
        <v>70</v>
      </c>
      <c r="C946" s="12">
        <v>3</v>
      </c>
      <c r="D946" s="13" t="s">
        <v>72</v>
      </c>
      <c r="E946" s="11" t="s">
        <v>16</v>
      </c>
      <c r="F946" s="11" t="s">
        <v>23</v>
      </c>
      <c r="G946" s="14">
        <v>0</v>
      </c>
      <c r="H946" s="15">
        <v>0</v>
      </c>
      <c r="I946" s="11">
        <v>1</v>
      </c>
      <c r="J946" s="16">
        <v>4.5138888888888893E-3</v>
      </c>
      <c r="K946" s="11"/>
      <c r="L946" s="11"/>
      <c r="M946" s="11" t="s">
        <v>48</v>
      </c>
      <c r="N946" s="11" t="s">
        <v>76</v>
      </c>
      <c r="O946" s="11" t="s">
        <v>31</v>
      </c>
    </row>
    <row r="947" spans="2:15" ht="21" customHeight="1" x14ac:dyDescent="0.3">
      <c r="B947" s="4" t="s">
        <v>14</v>
      </c>
      <c r="C947" s="5">
        <v>19</v>
      </c>
      <c r="D947" s="6" t="s">
        <v>57</v>
      </c>
      <c r="E947" s="4" t="s">
        <v>28</v>
      </c>
      <c r="F947" s="4" t="s">
        <v>45</v>
      </c>
      <c r="G947" s="7">
        <v>2</v>
      </c>
      <c r="H947" s="1">
        <v>12000000</v>
      </c>
      <c r="I947" s="4">
        <v>3</v>
      </c>
      <c r="J947" s="8">
        <v>4.9768518518518521E-3</v>
      </c>
      <c r="K947" s="4" t="s">
        <v>18</v>
      </c>
      <c r="L947" s="4" t="s">
        <v>24</v>
      </c>
      <c r="M947" s="4" t="s">
        <v>48</v>
      </c>
      <c r="N947" s="4" t="s">
        <v>76</v>
      </c>
      <c r="O947" s="4" t="s">
        <v>52</v>
      </c>
    </row>
    <row r="948" spans="2:15" ht="21" customHeight="1" x14ac:dyDescent="0.3">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2:15" ht="21" customHeight="1" x14ac:dyDescent="0.3">
      <c r="B949" s="4" t="s">
        <v>14</v>
      </c>
      <c r="C949" s="5">
        <v>25</v>
      </c>
      <c r="D949" s="6" t="s">
        <v>37</v>
      </c>
      <c r="E949" s="4" t="s">
        <v>16</v>
      </c>
      <c r="F949" s="4" t="s">
        <v>42</v>
      </c>
      <c r="G949" s="7">
        <v>1</v>
      </c>
      <c r="H949" s="1">
        <v>19000000</v>
      </c>
      <c r="I949" s="4">
        <v>4</v>
      </c>
      <c r="J949" s="8">
        <v>4.9768518518518521E-3</v>
      </c>
      <c r="K949" s="4" t="s">
        <v>46</v>
      </c>
      <c r="L949" s="4" t="s">
        <v>64</v>
      </c>
      <c r="M949" s="4" t="s">
        <v>30</v>
      </c>
      <c r="N949" s="4" t="s">
        <v>66</v>
      </c>
      <c r="O949" s="4" t="s">
        <v>36</v>
      </c>
    </row>
    <row r="950" spans="2:15" ht="21" customHeight="1" x14ac:dyDescent="0.3">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2:15" ht="21" customHeight="1" x14ac:dyDescent="0.3">
      <c r="B951" s="4" t="s">
        <v>14</v>
      </c>
      <c r="C951" s="5">
        <v>29</v>
      </c>
      <c r="D951" s="6" t="s">
        <v>37</v>
      </c>
      <c r="E951" s="4" t="s">
        <v>49</v>
      </c>
      <c r="F951" s="4" t="s">
        <v>23</v>
      </c>
      <c r="G951" s="7">
        <v>2</v>
      </c>
      <c r="H951" s="1">
        <v>12000000</v>
      </c>
      <c r="I951" s="4">
        <v>3</v>
      </c>
      <c r="J951" s="8">
        <v>4.9768518518518521E-3</v>
      </c>
      <c r="K951" s="4" t="s">
        <v>18</v>
      </c>
      <c r="L951" s="4" t="s">
        <v>39</v>
      </c>
      <c r="M951" s="4" t="s">
        <v>40</v>
      </c>
      <c r="N951" s="4" t="s">
        <v>76</v>
      </c>
      <c r="O951" s="4" t="s">
        <v>26</v>
      </c>
    </row>
    <row r="952" spans="2:15" ht="21" customHeight="1" x14ac:dyDescent="0.3">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2:15" ht="21" customHeight="1" x14ac:dyDescent="0.3">
      <c r="B953" s="4" t="s">
        <v>14</v>
      </c>
      <c r="C953" s="5">
        <v>22</v>
      </c>
      <c r="D953" s="6" t="s">
        <v>44</v>
      </c>
      <c r="E953" s="4" t="s">
        <v>73</v>
      </c>
      <c r="F953" s="4" t="s">
        <v>23</v>
      </c>
      <c r="G953" s="7">
        <v>5</v>
      </c>
      <c r="H953" s="1">
        <v>25000000</v>
      </c>
      <c r="I953" s="4">
        <v>3</v>
      </c>
      <c r="J953" s="8">
        <v>4.9768518518518521E-3</v>
      </c>
      <c r="K953" s="4" t="s">
        <v>18</v>
      </c>
      <c r="L953" s="4" t="s">
        <v>56</v>
      </c>
      <c r="M953" s="4" t="s">
        <v>48</v>
      </c>
      <c r="N953" s="4" t="s">
        <v>76</v>
      </c>
      <c r="O953" s="4" t="s">
        <v>52</v>
      </c>
    </row>
    <row r="954" spans="2:15" ht="21" customHeight="1" x14ac:dyDescent="0.3">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2:15" ht="21" customHeight="1" x14ac:dyDescent="0.3">
      <c r="B955" s="4" t="s">
        <v>14</v>
      </c>
      <c r="C955" s="5">
        <v>19</v>
      </c>
      <c r="D955" s="6" t="s">
        <v>57</v>
      </c>
      <c r="E955" s="4" t="s">
        <v>28</v>
      </c>
      <c r="F955" s="4" t="s">
        <v>45</v>
      </c>
      <c r="G955" s="7">
        <v>2</v>
      </c>
      <c r="H955" s="1">
        <v>12000000</v>
      </c>
      <c r="I955" s="4">
        <v>3</v>
      </c>
      <c r="J955" s="8">
        <v>4.9768518518518521E-3</v>
      </c>
      <c r="K955" s="4" t="s">
        <v>18</v>
      </c>
      <c r="L955" s="4" t="s">
        <v>24</v>
      </c>
      <c r="M955" s="4" t="s">
        <v>48</v>
      </c>
      <c r="N955" s="4" t="s">
        <v>76</v>
      </c>
      <c r="O955" s="4" t="s">
        <v>52</v>
      </c>
    </row>
    <row r="956" spans="2:15" ht="21" customHeight="1" x14ac:dyDescent="0.3">
      <c r="B956" s="11" t="s">
        <v>70</v>
      </c>
      <c r="C956" s="12">
        <v>28</v>
      </c>
      <c r="D956" s="13" t="s">
        <v>27</v>
      </c>
      <c r="E956" s="11" t="s">
        <v>38</v>
      </c>
      <c r="F956" s="11" t="s">
        <v>42</v>
      </c>
      <c r="G956" s="14">
        <v>0</v>
      </c>
      <c r="H956" s="15">
        <v>0</v>
      </c>
      <c r="I956" s="11">
        <v>1</v>
      </c>
      <c r="J956" s="16">
        <v>4.9768518518518521E-3</v>
      </c>
      <c r="K956" s="11"/>
      <c r="L956" s="11"/>
      <c r="M956" s="11" t="s">
        <v>51</v>
      </c>
      <c r="N956" s="11" t="s">
        <v>78</v>
      </c>
      <c r="O956" s="11" t="s">
        <v>66</v>
      </c>
    </row>
    <row r="957" spans="2:15" ht="21" customHeight="1" x14ac:dyDescent="0.3">
      <c r="B957" s="4" t="s">
        <v>70</v>
      </c>
      <c r="C957" s="5">
        <v>5</v>
      </c>
      <c r="D957" s="6" t="s">
        <v>37</v>
      </c>
      <c r="E957" s="4" t="s">
        <v>38</v>
      </c>
      <c r="F957" s="4" t="s">
        <v>42</v>
      </c>
      <c r="G957" s="7">
        <v>0</v>
      </c>
      <c r="H957" s="1">
        <v>0</v>
      </c>
      <c r="I957" s="4">
        <v>2</v>
      </c>
      <c r="J957" s="8">
        <v>4.9768518518518521E-3</v>
      </c>
      <c r="K957" s="4"/>
      <c r="L957" s="4"/>
      <c r="M957" s="4" t="s">
        <v>20</v>
      </c>
      <c r="N957" s="4" t="s">
        <v>78</v>
      </c>
      <c r="O957" s="4" t="s">
        <v>53</v>
      </c>
    </row>
    <row r="958" spans="2:15" ht="21" customHeight="1" x14ac:dyDescent="0.3">
      <c r="B958" s="11" t="s">
        <v>70</v>
      </c>
      <c r="C958" s="12">
        <v>29</v>
      </c>
      <c r="D958" s="13" t="s">
        <v>37</v>
      </c>
      <c r="E958" s="11" t="s">
        <v>32</v>
      </c>
      <c r="F958" s="11" t="s">
        <v>45</v>
      </c>
      <c r="G958" s="14">
        <v>0</v>
      </c>
      <c r="H958" s="15">
        <v>0</v>
      </c>
      <c r="I958" s="11">
        <v>5</v>
      </c>
      <c r="J958" s="16">
        <v>4.9768518518518521E-3</v>
      </c>
      <c r="K958" s="11"/>
      <c r="L958" s="11"/>
      <c r="M958" s="11" t="s">
        <v>25</v>
      </c>
      <c r="N958" s="11" t="s">
        <v>66</v>
      </c>
      <c r="O958" s="11" t="s">
        <v>36</v>
      </c>
    </row>
    <row r="959" spans="2:15" ht="21" customHeight="1" x14ac:dyDescent="0.3">
      <c r="B959" s="4" t="s">
        <v>70</v>
      </c>
      <c r="C959" s="5">
        <v>30</v>
      </c>
      <c r="D959" s="6" t="s">
        <v>44</v>
      </c>
      <c r="E959" s="4" t="s">
        <v>32</v>
      </c>
      <c r="F959" s="4" t="s">
        <v>42</v>
      </c>
      <c r="G959" s="7">
        <v>0</v>
      </c>
      <c r="H959" s="1">
        <v>0</v>
      </c>
      <c r="I959" s="4">
        <v>1</v>
      </c>
      <c r="J959" s="8">
        <v>4.9768518518518521E-3</v>
      </c>
      <c r="K959" s="4"/>
      <c r="L959" s="4"/>
      <c r="M959" s="4" t="s">
        <v>33</v>
      </c>
      <c r="N959" s="4" t="s">
        <v>78</v>
      </c>
      <c r="O959" s="4" t="s">
        <v>66</v>
      </c>
    </row>
    <row r="960" spans="2:15" ht="21" customHeight="1" x14ac:dyDescent="0.3">
      <c r="B960" s="11" t="s">
        <v>70</v>
      </c>
      <c r="C960" s="12">
        <v>15</v>
      </c>
      <c r="D960" s="13" t="s">
        <v>44</v>
      </c>
      <c r="E960" s="11" t="s">
        <v>49</v>
      </c>
      <c r="F960" s="11" t="s">
        <v>42</v>
      </c>
      <c r="G960" s="14">
        <v>0</v>
      </c>
      <c r="H960" s="15">
        <v>0</v>
      </c>
      <c r="I960" s="11">
        <v>4</v>
      </c>
      <c r="J960" s="16">
        <v>4.9768518518518521E-3</v>
      </c>
      <c r="K960" s="11"/>
      <c r="L960" s="11"/>
      <c r="M960" s="11" t="s">
        <v>51</v>
      </c>
      <c r="N960" s="11" t="s">
        <v>78</v>
      </c>
      <c r="O960" s="11" t="s">
        <v>66</v>
      </c>
    </row>
    <row r="961" spans="2:15" ht="21" customHeight="1" x14ac:dyDescent="0.3">
      <c r="B961" s="4" t="s">
        <v>14</v>
      </c>
      <c r="C961" s="5">
        <v>14</v>
      </c>
      <c r="D961" s="6" t="s">
        <v>55</v>
      </c>
      <c r="E961" s="4" t="s">
        <v>32</v>
      </c>
      <c r="F961" s="4" t="s">
        <v>17</v>
      </c>
      <c r="G961" s="7">
        <v>5</v>
      </c>
      <c r="H961" s="1">
        <v>20000000</v>
      </c>
      <c r="I961" s="4">
        <v>6</v>
      </c>
      <c r="J961" s="8">
        <v>5.0231481481481481E-3</v>
      </c>
      <c r="K961" s="4" t="s">
        <v>18</v>
      </c>
      <c r="L961" s="4" t="s">
        <v>47</v>
      </c>
      <c r="M961" s="4" t="s">
        <v>33</v>
      </c>
      <c r="N961" s="4" t="s">
        <v>78</v>
      </c>
      <c r="O961" s="4" t="s">
        <v>53</v>
      </c>
    </row>
    <row r="962" spans="2:15" ht="21" customHeight="1" x14ac:dyDescent="0.3">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2:15" ht="21" customHeight="1" x14ac:dyDescent="0.3">
      <c r="B963" s="4" t="s">
        <v>14</v>
      </c>
      <c r="C963" s="5">
        <v>13</v>
      </c>
      <c r="D963" s="6" t="s">
        <v>59</v>
      </c>
      <c r="E963" s="4" t="s">
        <v>32</v>
      </c>
      <c r="F963" s="4" t="s">
        <v>42</v>
      </c>
      <c r="G963" s="7">
        <v>2</v>
      </c>
      <c r="H963" s="1">
        <v>12000000</v>
      </c>
      <c r="I963" s="4">
        <v>1</v>
      </c>
      <c r="J963" s="8">
        <v>5.0231481481481481E-3</v>
      </c>
      <c r="K963" s="4" t="s">
        <v>18</v>
      </c>
      <c r="L963" s="4" t="s">
        <v>39</v>
      </c>
      <c r="M963" s="4" t="s">
        <v>51</v>
      </c>
      <c r="N963" s="4" t="s">
        <v>76</v>
      </c>
      <c r="O963" s="4" t="s">
        <v>26</v>
      </c>
    </row>
    <row r="964" spans="2:15" ht="21" customHeight="1" x14ac:dyDescent="0.3">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2:15" ht="21" customHeight="1" x14ac:dyDescent="0.3">
      <c r="B965" s="4" t="s">
        <v>14</v>
      </c>
      <c r="C965" s="5">
        <v>30</v>
      </c>
      <c r="D965" s="6" t="s">
        <v>27</v>
      </c>
      <c r="E965" s="4" t="s">
        <v>32</v>
      </c>
      <c r="F965" s="4" t="s">
        <v>17</v>
      </c>
      <c r="G965" s="7">
        <v>1</v>
      </c>
      <c r="H965" s="1">
        <v>7000000</v>
      </c>
      <c r="I965" s="4">
        <v>1</v>
      </c>
      <c r="J965" s="8">
        <v>5.0231481481481481E-3</v>
      </c>
      <c r="K965" s="4" t="s">
        <v>18</v>
      </c>
      <c r="L965" s="4" t="s">
        <v>35</v>
      </c>
      <c r="M965" s="4" t="s">
        <v>30</v>
      </c>
      <c r="N965" s="4" t="s">
        <v>77</v>
      </c>
      <c r="O965" s="4" t="s">
        <v>54</v>
      </c>
    </row>
    <row r="966" spans="2:15" ht="21" customHeight="1" x14ac:dyDescent="0.3">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2:15" ht="21" customHeight="1" x14ac:dyDescent="0.3">
      <c r="B967" s="4" t="s">
        <v>14</v>
      </c>
      <c r="C967" s="5">
        <v>22</v>
      </c>
      <c r="D967" s="6" t="s">
        <v>37</v>
      </c>
      <c r="E967" s="4" t="s">
        <v>16</v>
      </c>
      <c r="F967" s="4" t="s">
        <v>17</v>
      </c>
      <c r="G967" s="7">
        <v>2</v>
      </c>
      <c r="H967" s="1">
        <v>12000000</v>
      </c>
      <c r="I967" s="4">
        <v>2</v>
      </c>
      <c r="J967" s="8">
        <v>5.0231481481481481E-3</v>
      </c>
      <c r="K967" s="4" t="s">
        <v>18</v>
      </c>
      <c r="L967" s="4" t="s">
        <v>29</v>
      </c>
      <c r="M967" s="4" t="s">
        <v>25</v>
      </c>
      <c r="N967" s="4" t="s">
        <v>76</v>
      </c>
      <c r="O967" s="4" t="s">
        <v>52</v>
      </c>
    </row>
    <row r="968" spans="2:15" ht="21" customHeight="1" x14ac:dyDescent="0.3">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2:15" ht="21" customHeight="1" x14ac:dyDescent="0.3">
      <c r="B969" s="4" t="s">
        <v>14</v>
      </c>
      <c r="C969" s="5">
        <v>20</v>
      </c>
      <c r="D969" s="6" t="s">
        <v>44</v>
      </c>
      <c r="E969" s="4" t="s">
        <v>38</v>
      </c>
      <c r="F969" s="4" t="s">
        <v>42</v>
      </c>
      <c r="G969" s="7">
        <v>3</v>
      </c>
      <c r="H969" s="1">
        <v>11000000</v>
      </c>
      <c r="I969" s="4">
        <v>2</v>
      </c>
      <c r="J969" s="8">
        <v>5.0231481481481481E-3</v>
      </c>
      <c r="K969" s="4" t="s">
        <v>18</v>
      </c>
      <c r="L969" s="4" t="s">
        <v>39</v>
      </c>
      <c r="M969" s="4" t="s">
        <v>30</v>
      </c>
      <c r="N969" s="4" t="s">
        <v>76</v>
      </c>
      <c r="O969" s="4" t="s">
        <v>26</v>
      </c>
    </row>
    <row r="970" spans="2:15" ht="21" customHeight="1" x14ac:dyDescent="0.3">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2:15" ht="21" customHeight="1" x14ac:dyDescent="0.3">
      <c r="B971" s="4" t="s">
        <v>14</v>
      </c>
      <c r="C971" s="5">
        <v>3</v>
      </c>
      <c r="D971" s="6" t="s">
        <v>44</v>
      </c>
      <c r="E971" s="4" t="s">
        <v>32</v>
      </c>
      <c r="F971" s="4" t="s">
        <v>17</v>
      </c>
      <c r="G971" s="7">
        <v>4</v>
      </c>
      <c r="H971" s="1">
        <v>15000000</v>
      </c>
      <c r="I971" s="4">
        <v>3</v>
      </c>
      <c r="J971" s="8">
        <v>5.0231481481481481E-3</v>
      </c>
      <c r="K971" s="4" t="s">
        <v>18</v>
      </c>
      <c r="L971" s="4" t="s">
        <v>64</v>
      </c>
      <c r="M971" s="4" t="s">
        <v>51</v>
      </c>
      <c r="N971" s="4" t="s">
        <v>78</v>
      </c>
      <c r="O971" s="4" t="s">
        <v>41</v>
      </c>
    </row>
    <row r="972" spans="2:15" ht="21" customHeight="1" x14ac:dyDescent="0.3">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2:15" ht="21" customHeight="1" x14ac:dyDescent="0.3">
      <c r="B973" s="4" t="s">
        <v>14</v>
      </c>
      <c r="C973" s="5">
        <v>11</v>
      </c>
      <c r="D973" s="6" t="s">
        <v>57</v>
      </c>
      <c r="E973" s="4" t="s">
        <v>16</v>
      </c>
      <c r="F973" s="4" t="s">
        <v>23</v>
      </c>
      <c r="G973" s="7">
        <v>1</v>
      </c>
      <c r="H973" s="1">
        <v>19000000</v>
      </c>
      <c r="I973" s="4">
        <v>3</v>
      </c>
      <c r="J973" s="8">
        <v>5.0231481481481481E-3</v>
      </c>
      <c r="K973" s="4" t="s">
        <v>46</v>
      </c>
      <c r="L973" s="4" t="s">
        <v>39</v>
      </c>
      <c r="M973" s="4" t="s">
        <v>48</v>
      </c>
      <c r="N973" s="4" t="s">
        <v>76</v>
      </c>
      <c r="O973" s="4" t="s">
        <v>26</v>
      </c>
    </row>
    <row r="974" spans="2:15" ht="21" customHeight="1" x14ac:dyDescent="0.3">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2:15" ht="21" customHeight="1" x14ac:dyDescent="0.3">
      <c r="B975" s="4" t="s">
        <v>14</v>
      </c>
      <c r="C975" s="5">
        <v>28</v>
      </c>
      <c r="D975" s="6" t="s">
        <v>22</v>
      </c>
      <c r="E975" s="4" t="s">
        <v>32</v>
      </c>
      <c r="F975" s="4" t="s">
        <v>42</v>
      </c>
      <c r="G975" s="7">
        <v>2</v>
      </c>
      <c r="H975" s="1">
        <v>38000000</v>
      </c>
      <c r="I975" s="4">
        <v>5</v>
      </c>
      <c r="J975" s="8">
        <v>5.0231481481481481E-3</v>
      </c>
      <c r="K975" s="4" t="s">
        <v>46</v>
      </c>
      <c r="L975" s="4" t="s">
        <v>56</v>
      </c>
      <c r="M975" s="4" t="s">
        <v>51</v>
      </c>
      <c r="N975" s="4" t="s">
        <v>78</v>
      </c>
      <c r="O975" s="4" t="s">
        <v>41</v>
      </c>
    </row>
    <row r="976" spans="2:15" ht="21" customHeight="1" x14ac:dyDescent="0.3">
      <c r="B976" s="11" t="s">
        <v>70</v>
      </c>
      <c r="C976" s="12">
        <v>13</v>
      </c>
      <c r="D976" s="13" t="s">
        <v>58</v>
      </c>
      <c r="E976" s="11" t="s">
        <v>49</v>
      </c>
      <c r="F976" s="11" t="s">
        <v>42</v>
      </c>
      <c r="G976" s="14">
        <v>0</v>
      </c>
      <c r="H976" s="15">
        <v>0</v>
      </c>
      <c r="I976" s="11">
        <v>2</v>
      </c>
      <c r="J976" s="16">
        <v>5.0231481481481481E-3</v>
      </c>
      <c r="K976" s="11"/>
      <c r="L976" s="11"/>
      <c r="M976" s="11" t="s">
        <v>48</v>
      </c>
      <c r="N976" s="11" t="s">
        <v>77</v>
      </c>
      <c r="O976" s="11" t="s">
        <v>65</v>
      </c>
    </row>
    <row r="977" spans="2:15" ht="21" customHeight="1" x14ac:dyDescent="0.3">
      <c r="B977" s="4" t="s">
        <v>70</v>
      </c>
      <c r="C977" s="5">
        <v>11</v>
      </c>
      <c r="D977" s="6" t="s">
        <v>44</v>
      </c>
      <c r="E977" s="4" t="s">
        <v>32</v>
      </c>
      <c r="F977" s="4" t="s">
        <v>23</v>
      </c>
      <c r="G977" s="7">
        <v>0</v>
      </c>
      <c r="H977" s="1">
        <v>0</v>
      </c>
      <c r="I977" s="4">
        <v>2</v>
      </c>
      <c r="J977" s="8">
        <v>5.0231481481481481E-3</v>
      </c>
      <c r="K977" s="4"/>
      <c r="L977" s="4"/>
      <c r="M977" s="4" t="s">
        <v>33</v>
      </c>
      <c r="N977" s="4" t="s">
        <v>66</v>
      </c>
      <c r="O977" s="4" t="s">
        <v>36</v>
      </c>
    </row>
    <row r="978" spans="2:15" ht="21" customHeight="1" x14ac:dyDescent="0.3">
      <c r="B978" s="11" t="s">
        <v>70</v>
      </c>
      <c r="C978" s="12">
        <v>13</v>
      </c>
      <c r="D978" s="13" t="s">
        <v>58</v>
      </c>
      <c r="E978" s="11" t="s">
        <v>49</v>
      </c>
      <c r="F978" s="11" t="s">
        <v>42</v>
      </c>
      <c r="G978" s="14">
        <v>0</v>
      </c>
      <c r="H978" s="15">
        <v>0</v>
      </c>
      <c r="I978" s="11">
        <v>2</v>
      </c>
      <c r="J978" s="16">
        <v>5.0231481481481481E-3</v>
      </c>
      <c r="K978" s="11"/>
      <c r="L978" s="11"/>
      <c r="M978" s="11" t="s">
        <v>48</v>
      </c>
      <c r="N978" s="11" t="s">
        <v>77</v>
      </c>
      <c r="O978" s="11" t="s">
        <v>65</v>
      </c>
    </row>
    <row r="979" spans="2:15" ht="21" customHeight="1" x14ac:dyDescent="0.3">
      <c r="B979" s="4" t="s">
        <v>14</v>
      </c>
      <c r="C979" s="5">
        <v>11</v>
      </c>
      <c r="D979" s="6" t="s">
        <v>55</v>
      </c>
      <c r="E979" s="4" t="s">
        <v>16</v>
      </c>
      <c r="F979" s="4" t="s">
        <v>42</v>
      </c>
      <c r="G979" s="7">
        <v>2</v>
      </c>
      <c r="H979" s="1">
        <v>38000000</v>
      </c>
      <c r="I979" s="4">
        <v>4</v>
      </c>
      <c r="J979" s="8">
        <v>5.208333333333333E-3</v>
      </c>
      <c r="K979" s="4" t="s">
        <v>46</v>
      </c>
      <c r="L979" s="4" t="s">
        <v>47</v>
      </c>
      <c r="M979" s="4" t="s">
        <v>51</v>
      </c>
      <c r="N979" s="4" t="s">
        <v>66</v>
      </c>
      <c r="O979" s="4" t="s">
        <v>67</v>
      </c>
    </row>
    <row r="980" spans="2:15" ht="21" customHeight="1" x14ac:dyDescent="0.3">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2:15" ht="21" customHeight="1" x14ac:dyDescent="0.3">
      <c r="B981" s="4" t="s">
        <v>14</v>
      </c>
      <c r="C981" s="5">
        <v>1</v>
      </c>
      <c r="D981" s="6" t="s">
        <v>15</v>
      </c>
      <c r="E981" s="4" t="s">
        <v>16</v>
      </c>
      <c r="F981" s="4" t="s">
        <v>45</v>
      </c>
      <c r="G981" s="7">
        <v>2</v>
      </c>
      <c r="H981" s="1">
        <v>12000000</v>
      </c>
      <c r="I981" s="4">
        <v>1</v>
      </c>
      <c r="J981" s="8">
        <v>5.208333333333333E-3</v>
      </c>
      <c r="K981" s="4" t="s">
        <v>18</v>
      </c>
      <c r="L981" s="4" t="s">
        <v>19</v>
      </c>
      <c r="M981" s="4" t="s">
        <v>25</v>
      </c>
      <c r="N981" s="4" t="s">
        <v>77</v>
      </c>
      <c r="O981" s="4" t="s">
        <v>65</v>
      </c>
    </row>
    <row r="982" spans="2:15" ht="21" customHeight="1" x14ac:dyDescent="0.3">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2:15" ht="21" customHeight="1" x14ac:dyDescent="0.3">
      <c r="B983" s="4" t="s">
        <v>14</v>
      </c>
      <c r="C983" s="5">
        <v>1</v>
      </c>
      <c r="D983" s="6" t="s">
        <v>59</v>
      </c>
      <c r="E983" s="4" t="s">
        <v>73</v>
      </c>
      <c r="F983" s="4" t="s">
        <v>42</v>
      </c>
      <c r="G983" s="7">
        <v>3</v>
      </c>
      <c r="H983" s="1">
        <v>15000000</v>
      </c>
      <c r="I983" s="4">
        <v>1</v>
      </c>
      <c r="J983" s="8">
        <v>5.208333333333333E-3</v>
      </c>
      <c r="K983" s="4" t="s">
        <v>18</v>
      </c>
      <c r="L983" s="4" t="s">
        <v>56</v>
      </c>
      <c r="M983" s="4" t="s">
        <v>43</v>
      </c>
      <c r="N983" s="4" t="s">
        <v>78</v>
      </c>
      <c r="O983" s="4" t="s">
        <v>62</v>
      </c>
    </row>
    <row r="984" spans="2:15" ht="21" customHeight="1" x14ac:dyDescent="0.3">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2:15" ht="21" customHeight="1" x14ac:dyDescent="0.3">
      <c r="B985" s="4" t="s">
        <v>14</v>
      </c>
      <c r="C985" s="5">
        <v>27</v>
      </c>
      <c r="D985" s="6" t="s">
        <v>27</v>
      </c>
      <c r="E985" s="4" t="s">
        <v>16</v>
      </c>
      <c r="F985" s="4" t="s">
        <v>23</v>
      </c>
      <c r="G985" s="7">
        <v>1</v>
      </c>
      <c r="H985" s="1">
        <v>7000000</v>
      </c>
      <c r="I985" s="4">
        <v>1</v>
      </c>
      <c r="J985" s="8">
        <v>5.208333333333333E-3</v>
      </c>
      <c r="K985" s="4" t="s">
        <v>18</v>
      </c>
      <c r="L985" s="4" t="s">
        <v>50</v>
      </c>
      <c r="M985" s="4" t="s">
        <v>51</v>
      </c>
      <c r="N985" s="4" t="s">
        <v>66</v>
      </c>
      <c r="O985" s="4" t="s">
        <v>67</v>
      </c>
    </row>
    <row r="986" spans="2:15" ht="21" customHeight="1" x14ac:dyDescent="0.3">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2:15" ht="21" customHeight="1" x14ac:dyDescent="0.3">
      <c r="B987" s="4" t="s">
        <v>14</v>
      </c>
      <c r="C987" s="5">
        <v>5</v>
      </c>
      <c r="D987" s="6" t="s">
        <v>37</v>
      </c>
      <c r="E987" s="4" t="s">
        <v>16</v>
      </c>
      <c r="F987" s="4" t="s">
        <v>42</v>
      </c>
      <c r="G987" s="7">
        <v>4</v>
      </c>
      <c r="H987" s="1">
        <v>15000000</v>
      </c>
      <c r="I987" s="4">
        <v>6</v>
      </c>
      <c r="J987" s="8">
        <v>5.208333333333333E-3</v>
      </c>
      <c r="K987" s="4" t="s">
        <v>18</v>
      </c>
      <c r="L987" s="4" t="s">
        <v>50</v>
      </c>
      <c r="M987" s="4" t="s">
        <v>30</v>
      </c>
      <c r="N987" s="4" t="s">
        <v>66</v>
      </c>
      <c r="O987" s="4" t="s">
        <v>36</v>
      </c>
    </row>
    <row r="988" spans="2:15" ht="21" customHeight="1" x14ac:dyDescent="0.3">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2:15" ht="21" customHeight="1" x14ac:dyDescent="0.3">
      <c r="B989" s="4" t="s">
        <v>14</v>
      </c>
      <c r="C989" s="5">
        <v>12</v>
      </c>
      <c r="D989" s="6" t="s">
        <v>37</v>
      </c>
      <c r="E989" s="4" t="s">
        <v>73</v>
      </c>
      <c r="F989" s="4" t="s">
        <v>17</v>
      </c>
      <c r="G989" s="7">
        <v>2</v>
      </c>
      <c r="H989" s="1">
        <v>12000000</v>
      </c>
      <c r="I989" s="4">
        <v>2</v>
      </c>
      <c r="J989" s="8">
        <v>5.208333333333333E-3</v>
      </c>
      <c r="K989" s="4" t="s">
        <v>18</v>
      </c>
      <c r="L989" s="4" t="s">
        <v>19</v>
      </c>
      <c r="M989" s="4" t="s">
        <v>40</v>
      </c>
      <c r="N989" s="4" t="s">
        <v>77</v>
      </c>
      <c r="O989" s="4" t="s">
        <v>54</v>
      </c>
    </row>
    <row r="990" spans="2:15" ht="21" customHeight="1" x14ac:dyDescent="0.3">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2:15" ht="21" customHeight="1" x14ac:dyDescent="0.3">
      <c r="B991" s="4" t="s">
        <v>14</v>
      </c>
      <c r="C991" s="5">
        <v>8</v>
      </c>
      <c r="D991" s="6" t="s">
        <v>37</v>
      </c>
      <c r="E991" s="4" t="s">
        <v>16</v>
      </c>
      <c r="F991" s="4" t="s">
        <v>23</v>
      </c>
      <c r="G991" s="7">
        <v>2</v>
      </c>
      <c r="H991" s="1">
        <v>12000000</v>
      </c>
      <c r="I991" s="4">
        <v>3</v>
      </c>
      <c r="J991" s="8">
        <v>5.208333333333333E-3</v>
      </c>
      <c r="K991" s="4" t="s">
        <v>18</v>
      </c>
      <c r="L991" s="4" t="s">
        <v>29</v>
      </c>
      <c r="M991" s="4" t="s">
        <v>33</v>
      </c>
      <c r="N991" s="4" t="s">
        <v>76</v>
      </c>
      <c r="O991" s="4" t="s">
        <v>75</v>
      </c>
    </row>
    <row r="992" spans="2:15" ht="21" customHeight="1" x14ac:dyDescent="0.3">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2:15" ht="21" customHeight="1" x14ac:dyDescent="0.3">
      <c r="B993" s="4" t="s">
        <v>14</v>
      </c>
      <c r="C993" s="5">
        <v>9</v>
      </c>
      <c r="D993" s="6" t="s">
        <v>37</v>
      </c>
      <c r="E993" s="4" t="s">
        <v>49</v>
      </c>
      <c r="F993" s="4" t="s">
        <v>42</v>
      </c>
      <c r="G993" s="7">
        <v>3</v>
      </c>
      <c r="H993" s="1">
        <v>15000000</v>
      </c>
      <c r="I993" s="4">
        <v>1</v>
      </c>
      <c r="J993" s="8">
        <v>5.208333333333333E-3</v>
      </c>
      <c r="K993" s="4" t="s">
        <v>18</v>
      </c>
      <c r="L993" s="4" t="s">
        <v>29</v>
      </c>
      <c r="M993" s="4" t="s">
        <v>48</v>
      </c>
      <c r="N993" s="4" t="s">
        <v>66</v>
      </c>
      <c r="O993" s="4" t="s">
        <v>36</v>
      </c>
    </row>
    <row r="994" spans="2:15" ht="21" customHeight="1" x14ac:dyDescent="0.3">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2:15" ht="21" customHeight="1" x14ac:dyDescent="0.3">
      <c r="B995" s="4" t="s">
        <v>14</v>
      </c>
      <c r="C995" s="5">
        <v>22</v>
      </c>
      <c r="D995" s="6" t="s">
        <v>44</v>
      </c>
      <c r="E995" s="4" t="s">
        <v>28</v>
      </c>
      <c r="F995" s="4" t="s">
        <v>23</v>
      </c>
      <c r="G995" s="7">
        <v>3</v>
      </c>
      <c r="H995" s="1">
        <v>11000000</v>
      </c>
      <c r="I995" s="4">
        <v>3</v>
      </c>
      <c r="J995" s="8">
        <v>5.208333333333333E-3</v>
      </c>
      <c r="K995" s="4" t="s">
        <v>18</v>
      </c>
      <c r="L995" s="4" t="s">
        <v>19</v>
      </c>
      <c r="M995" s="4" t="s">
        <v>30</v>
      </c>
      <c r="N995" s="4" t="s">
        <v>77</v>
      </c>
      <c r="O995" s="4" t="s">
        <v>65</v>
      </c>
    </row>
    <row r="996" spans="2:15" ht="21" customHeight="1" x14ac:dyDescent="0.3">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2:15" ht="21" customHeight="1" x14ac:dyDescent="0.3">
      <c r="B997" s="4" t="s">
        <v>14</v>
      </c>
      <c r="C997" s="5">
        <v>29</v>
      </c>
      <c r="D997" s="6" t="s">
        <v>44</v>
      </c>
      <c r="E997" s="4" t="s">
        <v>38</v>
      </c>
      <c r="F997" s="4" t="s">
        <v>42</v>
      </c>
      <c r="G997" s="7">
        <v>3</v>
      </c>
      <c r="H997" s="1">
        <v>15000000</v>
      </c>
      <c r="I997" s="4">
        <v>4</v>
      </c>
      <c r="J997" s="8">
        <v>5.208333333333333E-3</v>
      </c>
      <c r="K997" s="4" t="s">
        <v>18</v>
      </c>
      <c r="L997" s="4" t="s">
        <v>19</v>
      </c>
      <c r="M997" s="4" t="s">
        <v>25</v>
      </c>
      <c r="N997" s="4" t="s">
        <v>78</v>
      </c>
      <c r="O997" s="4" t="s">
        <v>63</v>
      </c>
    </row>
    <row r="998" spans="2:15" ht="21" customHeight="1" x14ac:dyDescent="0.3">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2:15" ht="21" customHeight="1" x14ac:dyDescent="0.3">
      <c r="B999" s="4" t="s">
        <v>14</v>
      </c>
      <c r="C999" s="5">
        <v>11</v>
      </c>
      <c r="D999" s="6" t="s">
        <v>55</v>
      </c>
      <c r="E999" s="4" t="s">
        <v>16</v>
      </c>
      <c r="F999" s="4" t="s">
        <v>42</v>
      </c>
      <c r="G999" s="7">
        <v>2</v>
      </c>
      <c r="H999" s="1">
        <v>38000000</v>
      </c>
      <c r="I999" s="4">
        <v>4</v>
      </c>
      <c r="J999" s="8">
        <v>5.208333333333333E-3</v>
      </c>
      <c r="K999" s="4" t="s">
        <v>46</v>
      </c>
      <c r="L999" s="4" t="s">
        <v>47</v>
      </c>
      <c r="M999" s="4" t="s">
        <v>51</v>
      </c>
      <c r="N999" s="4" t="s">
        <v>66</v>
      </c>
      <c r="O999" s="4" t="s">
        <v>67</v>
      </c>
    </row>
    <row r="1000" spans="2:15" ht="21" customHeight="1" x14ac:dyDescent="0.3">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2:15" ht="21" customHeight="1" x14ac:dyDescent="0.3">
      <c r="B1001" s="4" t="s">
        <v>14</v>
      </c>
      <c r="C1001" s="5">
        <v>1</v>
      </c>
      <c r="D1001" s="6" t="s">
        <v>15</v>
      </c>
      <c r="E1001" s="4" t="s">
        <v>16</v>
      </c>
      <c r="F1001" s="4" t="s">
        <v>45</v>
      </c>
      <c r="G1001" s="7">
        <v>2</v>
      </c>
      <c r="H1001" s="1">
        <v>12000000</v>
      </c>
      <c r="I1001" s="4">
        <v>1</v>
      </c>
      <c r="J1001" s="8">
        <v>5.208333333333333E-3</v>
      </c>
      <c r="K1001" s="4" t="s">
        <v>18</v>
      </c>
      <c r="L1001" s="4" t="s">
        <v>19</v>
      </c>
      <c r="M1001" s="4" t="s">
        <v>25</v>
      </c>
      <c r="N1001" s="4" t="s">
        <v>77</v>
      </c>
      <c r="O1001" s="4" t="s">
        <v>65</v>
      </c>
    </row>
    <row r="1002" spans="2:15" ht="21" customHeight="1" x14ac:dyDescent="0.3">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2:15" ht="21" customHeight="1" x14ac:dyDescent="0.3">
      <c r="B1003" s="4" t="s">
        <v>14</v>
      </c>
      <c r="C1003" s="5">
        <v>1</v>
      </c>
      <c r="D1003" s="6" t="s">
        <v>59</v>
      </c>
      <c r="E1003" s="4" t="s">
        <v>73</v>
      </c>
      <c r="F1003" s="4" t="s">
        <v>42</v>
      </c>
      <c r="G1003" s="7">
        <v>3</v>
      </c>
      <c r="H1003" s="1">
        <v>15000000</v>
      </c>
      <c r="I1003" s="4">
        <v>1</v>
      </c>
      <c r="J1003" s="8">
        <v>5.208333333333333E-3</v>
      </c>
      <c r="K1003" s="4" t="s">
        <v>18</v>
      </c>
      <c r="L1003" s="4" t="s">
        <v>56</v>
      </c>
      <c r="M1003" s="4" t="s">
        <v>43</v>
      </c>
      <c r="N1003" s="4" t="s">
        <v>78</v>
      </c>
      <c r="O1003" s="4" t="s">
        <v>62</v>
      </c>
    </row>
    <row r="1004" spans="2:15" ht="21" customHeight="1" x14ac:dyDescent="0.3">
      <c r="B1004" s="11" t="s">
        <v>70</v>
      </c>
      <c r="C1004" s="12">
        <v>7</v>
      </c>
      <c r="D1004" s="13" t="s">
        <v>72</v>
      </c>
      <c r="E1004" s="11" t="s">
        <v>28</v>
      </c>
      <c r="F1004" s="11" t="s">
        <v>17</v>
      </c>
      <c r="G1004" s="14">
        <v>0</v>
      </c>
      <c r="H1004" s="15">
        <v>0</v>
      </c>
      <c r="I1004" s="11">
        <v>3</v>
      </c>
      <c r="J1004" s="16">
        <v>5.208333333333333E-3</v>
      </c>
      <c r="K1004" s="11"/>
      <c r="L1004" s="11"/>
      <c r="M1004" s="11" t="s">
        <v>51</v>
      </c>
      <c r="N1004" s="11" t="s">
        <v>77</v>
      </c>
      <c r="O1004" s="11" t="s">
        <v>65</v>
      </c>
    </row>
    <row r="1005" spans="2:15" ht="21" customHeight="1" x14ac:dyDescent="0.3">
      <c r="B1005" s="4" t="s">
        <v>70</v>
      </c>
      <c r="C1005" s="5">
        <v>12</v>
      </c>
      <c r="D1005" s="6" t="s">
        <v>22</v>
      </c>
      <c r="E1005" s="4" t="s">
        <v>49</v>
      </c>
      <c r="F1005" s="4" t="s">
        <v>23</v>
      </c>
      <c r="G1005" s="7">
        <v>0</v>
      </c>
      <c r="H1005" s="1">
        <v>0</v>
      </c>
      <c r="I1005" s="4">
        <v>2</v>
      </c>
      <c r="J1005" s="8">
        <v>5.208333333333333E-3</v>
      </c>
      <c r="K1005" s="4"/>
      <c r="L1005" s="4"/>
      <c r="M1005" s="4" t="s">
        <v>30</v>
      </c>
      <c r="N1005" s="4" t="s">
        <v>76</v>
      </c>
      <c r="O1005" s="4" t="s">
        <v>31</v>
      </c>
    </row>
    <row r="1006" spans="2:15" ht="21" customHeight="1" x14ac:dyDescent="0.3">
      <c r="B1006" s="11" t="s">
        <v>70</v>
      </c>
      <c r="C1006" s="12">
        <v>1</v>
      </c>
      <c r="D1006" s="13" t="s">
        <v>27</v>
      </c>
      <c r="E1006" s="11" t="s">
        <v>32</v>
      </c>
      <c r="F1006" s="11" t="s">
        <v>42</v>
      </c>
      <c r="G1006" s="14">
        <v>0</v>
      </c>
      <c r="H1006" s="15">
        <v>0</v>
      </c>
      <c r="I1006" s="11">
        <v>4</v>
      </c>
      <c r="J1006" s="16">
        <v>5.208333333333333E-3</v>
      </c>
      <c r="K1006" s="11"/>
      <c r="L1006" s="11"/>
      <c r="M1006" s="11" t="s">
        <v>30</v>
      </c>
      <c r="N1006" s="11" t="s">
        <v>78</v>
      </c>
      <c r="O1006" s="11" t="s">
        <v>63</v>
      </c>
    </row>
    <row r="1007" spans="2:15" ht="21" customHeight="1" x14ac:dyDescent="0.3">
      <c r="B1007" s="4" t="s">
        <v>70</v>
      </c>
      <c r="C1007" s="5">
        <v>29</v>
      </c>
      <c r="D1007" s="6" t="s">
        <v>27</v>
      </c>
      <c r="E1007" s="4" t="s">
        <v>38</v>
      </c>
      <c r="F1007" s="4" t="s">
        <v>42</v>
      </c>
      <c r="G1007" s="7">
        <v>0</v>
      </c>
      <c r="H1007" s="1">
        <v>0</v>
      </c>
      <c r="I1007" s="4">
        <v>2</v>
      </c>
      <c r="J1007" s="8">
        <v>5.208333333333333E-3</v>
      </c>
      <c r="K1007" s="4"/>
      <c r="L1007" s="4"/>
      <c r="M1007" s="4" t="s">
        <v>40</v>
      </c>
      <c r="N1007" s="4" t="s">
        <v>76</v>
      </c>
      <c r="O1007" s="4" t="s">
        <v>52</v>
      </c>
    </row>
    <row r="1008" spans="2:15" ht="21" customHeight="1" x14ac:dyDescent="0.3">
      <c r="B1008" s="11" t="s">
        <v>70</v>
      </c>
      <c r="C1008" s="12">
        <v>26</v>
      </c>
      <c r="D1008" s="13" t="s">
        <v>37</v>
      </c>
      <c r="E1008" s="11" t="s">
        <v>38</v>
      </c>
      <c r="F1008" s="11" t="s">
        <v>17</v>
      </c>
      <c r="G1008" s="14">
        <v>0</v>
      </c>
      <c r="H1008" s="15">
        <v>0</v>
      </c>
      <c r="I1008" s="11">
        <v>3</v>
      </c>
      <c r="J1008" s="16">
        <v>5.208333333333333E-3</v>
      </c>
      <c r="K1008" s="11"/>
      <c r="L1008" s="11"/>
      <c r="M1008" s="11" t="s">
        <v>30</v>
      </c>
      <c r="N1008" s="11" t="s">
        <v>78</v>
      </c>
      <c r="O1008" s="11" t="s">
        <v>41</v>
      </c>
    </row>
    <row r="1009" spans="2:15" ht="21" customHeight="1" x14ac:dyDescent="0.3">
      <c r="B1009" s="4" t="s">
        <v>70</v>
      </c>
      <c r="C1009" s="5">
        <v>30</v>
      </c>
      <c r="D1009" s="6" t="s">
        <v>69</v>
      </c>
      <c r="E1009" s="4" t="s">
        <v>49</v>
      </c>
      <c r="F1009" s="4" t="s">
        <v>17</v>
      </c>
      <c r="G1009" s="7">
        <v>0</v>
      </c>
      <c r="H1009" s="1">
        <v>0</v>
      </c>
      <c r="I1009" s="4">
        <v>7</v>
      </c>
      <c r="J1009" s="8">
        <v>5.208333333333333E-3</v>
      </c>
      <c r="K1009" s="4"/>
      <c r="L1009" s="4"/>
      <c r="M1009" s="4" t="s">
        <v>43</v>
      </c>
      <c r="N1009" s="4" t="s">
        <v>76</v>
      </c>
      <c r="O1009" s="4" t="s">
        <v>52</v>
      </c>
    </row>
    <row r="1010" spans="2:15" ht="21" customHeight="1" x14ac:dyDescent="0.3">
      <c r="B1010" s="11" t="s">
        <v>70</v>
      </c>
      <c r="C1010" s="12">
        <v>7</v>
      </c>
      <c r="D1010" s="13" t="s">
        <v>72</v>
      </c>
      <c r="E1010" s="11" t="s">
        <v>28</v>
      </c>
      <c r="F1010" s="11" t="s">
        <v>17</v>
      </c>
      <c r="G1010" s="14">
        <v>0</v>
      </c>
      <c r="H1010" s="15">
        <v>0</v>
      </c>
      <c r="I1010" s="11">
        <v>3</v>
      </c>
      <c r="J1010" s="16">
        <v>5.208333333333333E-3</v>
      </c>
      <c r="K1010" s="11"/>
      <c r="L1010" s="11"/>
      <c r="M1010" s="11" t="s">
        <v>51</v>
      </c>
      <c r="N1010" s="11" t="s">
        <v>77</v>
      </c>
      <c r="O1010" s="11" t="s">
        <v>65</v>
      </c>
    </row>
    <row r="1011" spans="2:15" ht="21" customHeight="1" x14ac:dyDescent="0.3">
      <c r="B1011" s="4" t="s">
        <v>14</v>
      </c>
      <c r="C1011" s="5">
        <v>16</v>
      </c>
      <c r="D1011" s="6" t="s">
        <v>57</v>
      </c>
      <c r="E1011" s="4" t="s">
        <v>38</v>
      </c>
      <c r="F1011" s="4" t="s">
        <v>23</v>
      </c>
      <c r="G1011" s="7">
        <v>3</v>
      </c>
      <c r="H1011" s="1">
        <v>11000000</v>
      </c>
      <c r="I1011" s="4">
        <v>3</v>
      </c>
      <c r="J1011" s="8">
        <v>5.5555555555555558E-3</v>
      </c>
      <c r="K1011" s="4" t="s">
        <v>18</v>
      </c>
      <c r="L1011" s="4" t="s">
        <v>24</v>
      </c>
      <c r="M1011" s="4" t="s">
        <v>30</v>
      </c>
      <c r="N1011" s="4" t="s">
        <v>78</v>
      </c>
      <c r="O1011" s="4" t="s">
        <v>41</v>
      </c>
    </row>
    <row r="1012" spans="2:15" ht="21" customHeight="1" x14ac:dyDescent="0.3">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2:15" ht="21" customHeight="1" x14ac:dyDescent="0.3">
      <c r="B1013" s="4" t="s">
        <v>14</v>
      </c>
      <c r="C1013" s="5">
        <v>16</v>
      </c>
      <c r="D1013" s="6" t="s">
        <v>27</v>
      </c>
      <c r="E1013" s="4" t="s">
        <v>16</v>
      </c>
      <c r="F1013" s="4" t="s">
        <v>42</v>
      </c>
      <c r="G1013" s="7">
        <v>2</v>
      </c>
      <c r="H1013" s="1">
        <v>12000000</v>
      </c>
      <c r="I1013" s="4">
        <v>2</v>
      </c>
      <c r="J1013" s="8">
        <v>5.5555555555555558E-3</v>
      </c>
      <c r="K1013" s="4" t="s">
        <v>18</v>
      </c>
      <c r="L1013" s="4" t="s">
        <v>39</v>
      </c>
      <c r="M1013" s="4" t="s">
        <v>51</v>
      </c>
      <c r="N1013" s="4" t="s">
        <v>76</v>
      </c>
      <c r="O1013" s="4" t="s">
        <v>26</v>
      </c>
    </row>
    <row r="1014" spans="2:15" ht="21" customHeight="1" x14ac:dyDescent="0.3">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2:15" ht="21" customHeight="1" x14ac:dyDescent="0.3">
      <c r="B1015" s="4" t="s">
        <v>14</v>
      </c>
      <c r="C1015" s="5">
        <v>9</v>
      </c>
      <c r="D1015" s="6" t="s">
        <v>37</v>
      </c>
      <c r="E1015" s="4" t="s">
        <v>28</v>
      </c>
      <c r="F1015" s="4" t="s">
        <v>42</v>
      </c>
      <c r="G1015" s="7">
        <v>4</v>
      </c>
      <c r="H1015" s="1">
        <v>20000000</v>
      </c>
      <c r="I1015" s="4">
        <v>1</v>
      </c>
      <c r="J1015" s="8">
        <v>5.5555555555555558E-3</v>
      </c>
      <c r="K1015" s="4" t="s">
        <v>61</v>
      </c>
      <c r="L1015" s="4" t="s">
        <v>29</v>
      </c>
      <c r="M1015" s="4" t="s">
        <v>43</v>
      </c>
      <c r="N1015" s="4" t="s">
        <v>76</v>
      </c>
      <c r="O1015" s="4" t="s">
        <v>71</v>
      </c>
    </row>
    <row r="1016" spans="2:15" ht="21" customHeight="1" x14ac:dyDescent="0.3">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2:15" ht="21" customHeight="1" x14ac:dyDescent="0.3">
      <c r="B1017" s="4" t="s">
        <v>14</v>
      </c>
      <c r="C1017" s="5">
        <v>30</v>
      </c>
      <c r="D1017" s="6" t="s">
        <v>37</v>
      </c>
      <c r="E1017" s="4" t="s">
        <v>32</v>
      </c>
      <c r="F1017" s="4" t="s">
        <v>17</v>
      </c>
      <c r="G1017" s="7">
        <v>3</v>
      </c>
      <c r="H1017" s="1">
        <v>15000000</v>
      </c>
      <c r="I1017" s="4">
        <v>4</v>
      </c>
      <c r="J1017" s="8">
        <v>5.5555555555555558E-3</v>
      </c>
      <c r="K1017" s="4" t="s">
        <v>18</v>
      </c>
      <c r="L1017" s="4" t="s">
        <v>24</v>
      </c>
      <c r="M1017" s="4" t="s">
        <v>33</v>
      </c>
      <c r="N1017" s="4" t="s">
        <v>78</v>
      </c>
      <c r="O1017" s="4" t="s">
        <v>63</v>
      </c>
    </row>
    <row r="1018" spans="2:15" ht="21" customHeight="1" x14ac:dyDescent="0.3">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2:15" ht="21" customHeight="1" x14ac:dyDescent="0.3">
      <c r="B1019" s="4" t="s">
        <v>14</v>
      </c>
      <c r="C1019" s="5">
        <v>16</v>
      </c>
      <c r="D1019" s="6" t="s">
        <v>57</v>
      </c>
      <c r="E1019" s="4" t="s">
        <v>38</v>
      </c>
      <c r="F1019" s="4" t="s">
        <v>23</v>
      </c>
      <c r="G1019" s="7">
        <v>3</v>
      </c>
      <c r="H1019" s="1">
        <v>11000000</v>
      </c>
      <c r="I1019" s="4">
        <v>3</v>
      </c>
      <c r="J1019" s="8">
        <v>5.5555555555555558E-3</v>
      </c>
      <c r="K1019" s="4" t="s">
        <v>18</v>
      </c>
      <c r="L1019" s="4" t="s">
        <v>24</v>
      </c>
      <c r="M1019" s="4" t="s">
        <v>30</v>
      </c>
      <c r="N1019" s="4" t="s">
        <v>78</v>
      </c>
      <c r="O1019" s="4" t="s">
        <v>41</v>
      </c>
    </row>
    <row r="1020" spans="2:15" ht="21" customHeight="1" x14ac:dyDescent="0.3">
      <c r="B1020" s="11" t="s">
        <v>70</v>
      </c>
      <c r="C1020" s="12">
        <v>12</v>
      </c>
      <c r="D1020" s="13" t="s">
        <v>27</v>
      </c>
      <c r="E1020" s="11" t="s">
        <v>32</v>
      </c>
      <c r="F1020" s="11" t="s">
        <v>42</v>
      </c>
      <c r="G1020" s="14">
        <v>0</v>
      </c>
      <c r="H1020" s="15">
        <v>0</v>
      </c>
      <c r="I1020" s="11">
        <v>3</v>
      </c>
      <c r="J1020" s="16">
        <v>5.5555555555555558E-3</v>
      </c>
      <c r="K1020" s="11"/>
      <c r="L1020" s="11"/>
      <c r="M1020" s="11" t="s">
        <v>30</v>
      </c>
      <c r="N1020" s="11" t="s">
        <v>66</v>
      </c>
      <c r="O1020" s="11" t="s">
        <v>67</v>
      </c>
    </row>
    <row r="1021" spans="2:15" ht="21" customHeight="1" x14ac:dyDescent="0.3">
      <c r="B1021" s="4" t="s">
        <v>70</v>
      </c>
      <c r="C1021" s="5">
        <v>1</v>
      </c>
      <c r="D1021" s="6" t="s">
        <v>37</v>
      </c>
      <c r="E1021" s="4" t="s">
        <v>49</v>
      </c>
      <c r="F1021" s="4" t="s">
        <v>42</v>
      </c>
      <c r="G1021" s="7">
        <v>0</v>
      </c>
      <c r="H1021" s="1">
        <v>0</v>
      </c>
      <c r="I1021" s="4">
        <v>1</v>
      </c>
      <c r="J1021" s="8">
        <v>5.5555555555555558E-3</v>
      </c>
      <c r="K1021" s="4"/>
      <c r="L1021" s="4"/>
      <c r="M1021" s="4" t="s">
        <v>30</v>
      </c>
      <c r="N1021" s="4" t="s">
        <v>66</v>
      </c>
      <c r="O1021" s="4" t="s">
        <v>67</v>
      </c>
    </row>
    <row r="1022" spans="2:15" ht="21" customHeight="1" x14ac:dyDescent="0.3">
      <c r="B1022" s="11" t="s">
        <v>70</v>
      </c>
      <c r="C1022" s="12">
        <v>5</v>
      </c>
      <c r="D1022" s="13" t="s">
        <v>37</v>
      </c>
      <c r="E1022" s="11" t="s">
        <v>49</v>
      </c>
      <c r="F1022" s="11" t="s">
        <v>45</v>
      </c>
      <c r="G1022" s="14">
        <v>0</v>
      </c>
      <c r="H1022" s="15">
        <v>0</v>
      </c>
      <c r="I1022" s="11">
        <v>4</v>
      </c>
      <c r="J1022" s="16">
        <v>5.5555555555555558E-3</v>
      </c>
      <c r="K1022" s="11"/>
      <c r="L1022" s="11"/>
      <c r="M1022" s="11" t="s">
        <v>43</v>
      </c>
      <c r="N1022" s="11" t="s">
        <v>77</v>
      </c>
      <c r="O1022" s="11" t="s">
        <v>65</v>
      </c>
    </row>
    <row r="1023" spans="2:15" ht="21" customHeight="1" x14ac:dyDescent="0.3">
      <c r="B1023" s="4" t="s">
        <v>70</v>
      </c>
      <c r="C1023" s="5">
        <v>27</v>
      </c>
      <c r="D1023" s="6" t="s">
        <v>44</v>
      </c>
      <c r="E1023" s="4" t="s">
        <v>16</v>
      </c>
      <c r="F1023" s="4" t="s">
        <v>17</v>
      </c>
      <c r="G1023" s="7">
        <v>0</v>
      </c>
      <c r="H1023" s="1">
        <v>0</v>
      </c>
      <c r="I1023" s="4">
        <v>1</v>
      </c>
      <c r="J1023" s="8">
        <v>5.5555555555555558E-3</v>
      </c>
      <c r="K1023" s="4"/>
      <c r="L1023" s="4"/>
      <c r="M1023" s="4" t="s">
        <v>30</v>
      </c>
      <c r="N1023" s="4" t="s">
        <v>76</v>
      </c>
      <c r="O1023" s="4" t="s">
        <v>52</v>
      </c>
    </row>
    <row r="1024" spans="2:15" ht="21" customHeight="1" x14ac:dyDescent="0.3">
      <c r="B1024" s="11" t="s">
        <v>70</v>
      </c>
      <c r="C1024" s="12">
        <v>16</v>
      </c>
      <c r="D1024" s="13" t="s">
        <v>44</v>
      </c>
      <c r="E1024" s="11" t="s">
        <v>16</v>
      </c>
      <c r="F1024" s="11" t="s">
        <v>17</v>
      </c>
      <c r="G1024" s="14">
        <v>0</v>
      </c>
      <c r="H1024" s="15">
        <v>0</v>
      </c>
      <c r="I1024" s="11">
        <v>1</v>
      </c>
      <c r="J1024" s="16">
        <v>5.5555555555555558E-3</v>
      </c>
      <c r="K1024" s="11"/>
      <c r="L1024" s="11"/>
      <c r="M1024" s="11" t="s">
        <v>40</v>
      </c>
      <c r="N1024" s="11" t="s">
        <v>78</v>
      </c>
      <c r="O1024" s="11" t="s">
        <v>21</v>
      </c>
    </row>
    <row r="1025" spans="2:15" ht="21" customHeight="1" x14ac:dyDescent="0.3">
      <c r="B1025" s="4" t="s">
        <v>14</v>
      </c>
      <c r="C1025" s="5">
        <v>11</v>
      </c>
      <c r="D1025" s="6" t="s">
        <v>57</v>
      </c>
      <c r="E1025" s="4" t="s">
        <v>32</v>
      </c>
      <c r="F1025" s="4" t="s">
        <v>42</v>
      </c>
      <c r="G1025" s="7">
        <v>4</v>
      </c>
      <c r="H1025" s="1">
        <v>20000000</v>
      </c>
      <c r="I1025" s="4">
        <v>1</v>
      </c>
      <c r="J1025" s="8">
        <v>5.6712962962962958E-3</v>
      </c>
      <c r="K1025" s="4" t="s">
        <v>18</v>
      </c>
      <c r="L1025" s="4" t="s">
        <v>56</v>
      </c>
      <c r="M1025" s="4" t="s">
        <v>20</v>
      </c>
      <c r="N1025" s="4" t="s">
        <v>78</v>
      </c>
      <c r="O1025" s="4" t="s">
        <v>62</v>
      </c>
    </row>
    <row r="1026" spans="2:15" ht="21" customHeight="1" x14ac:dyDescent="0.3">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2:15" ht="21" customHeight="1" x14ac:dyDescent="0.3">
      <c r="B1027" s="4" t="s">
        <v>14</v>
      </c>
      <c r="C1027" s="5">
        <v>10</v>
      </c>
      <c r="D1027" s="6" t="s">
        <v>27</v>
      </c>
      <c r="E1027" s="4" t="s">
        <v>38</v>
      </c>
      <c r="F1027" s="4" t="s">
        <v>42</v>
      </c>
      <c r="G1027" s="7">
        <v>2</v>
      </c>
      <c r="H1027" s="1">
        <v>38000000</v>
      </c>
      <c r="I1027" s="4">
        <v>2</v>
      </c>
      <c r="J1027" s="8">
        <v>5.6712962962962958E-3</v>
      </c>
      <c r="K1027" s="4" t="s">
        <v>74</v>
      </c>
      <c r="L1027" s="4" t="s">
        <v>47</v>
      </c>
      <c r="M1027" s="4" t="s">
        <v>48</v>
      </c>
      <c r="N1027" s="4" t="s">
        <v>78</v>
      </c>
      <c r="O1027" s="4" t="s">
        <v>63</v>
      </c>
    </row>
    <row r="1028" spans="2:15" ht="21" customHeight="1" x14ac:dyDescent="0.3">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2:15" ht="21" customHeight="1" x14ac:dyDescent="0.3">
      <c r="B1029" s="4" t="s">
        <v>14</v>
      </c>
      <c r="C1029" s="5">
        <v>12</v>
      </c>
      <c r="D1029" s="6" t="s">
        <v>27</v>
      </c>
      <c r="E1029" s="4" t="s">
        <v>38</v>
      </c>
      <c r="F1029" s="4" t="s">
        <v>17</v>
      </c>
      <c r="G1029" s="7">
        <v>3</v>
      </c>
      <c r="H1029" s="1">
        <v>15000000</v>
      </c>
      <c r="I1029" s="4">
        <v>4</v>
      </c>
      <c r="J1029" s="8">
        <v>5.6712962962962958E-3</v>
      </c>
      <c r="K1029" s="4" t="s">
        <v>18</v>
      </c>
      <c r="L1029" s="4" t="s">
        <v>24</v>
      </c>
      <c r="M1029" s="4" t="s">
        <v>30</v>
      </c>
      <c r="N1029" s="4" t="s">
        <v>76</v>
      </c>
      <c r="O1029" s="4" t="s">
        <v>31</v>
      </c>
    </row>
    <row r="1030" spans="2:15" ht="21" customHeight="1" x14ac:dyDescent="0.3">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2:15" ht="21" customHeight="1" x14ac:dyDescent="0.3">
      <c r="B1031" s="4" t="s">
        <v>14</v>
      </c>
      <c r="C1031" s="5">
        <v>30</v>
      </c>
      <c r="D1031" s="6" t="s">
        <v>37</v>
      </c>
      <c r="E1031" s="4" t="s">
        <v>38</v>
      </c>
      <c r="F1031" s="4" t="s">
        <v>42</v>
      </c>
      <c r="G1031" s="7">
        <v>4</v>
      </c>
      <c r="H1031" s="1">
        <v>11000000</v>
      </c>
      <c r="I1031" s="4">
        <v>3</v>
      </c>
      <c r="J1031" s="8">
        <v>5.6712962962962958E-3</v>
      </c>
      <c r="K1031" s="4" t="s">
        <v>61</v>
      </c>
      <c r="L1031" s="4" t="s">
        <v>39</v>
      </c>
      <c r="M1031" s="4" t="s">
        <v>43</v>
      </c>
      <c r="N1031" s="4" t="s">
        <v>76</v>
      </c>
      <c r="O1031" s="4" t="s">
        <v>26</v>
      </c>
    </row>
    <row r="1032" spans="2:15" ht="21" customHeight="1" x14ac:dyDescent="0.3">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2:15" ht="21" customHeight="1" x14ac:dyDescent="0.3">
      <c r="B1033" s="4" t="s">
        <v>14</v>
      </c>
      <c r="C1033" s="5">
        <v>9</v>
      </c>
      <c r="D1033" s="6" t="s">
        <v>37</v>
      </c>
      <c r="E1033" s="4" t="s">
        <v>16</v>
      </c>
      <c r="F1033" s="4" t="s">
        <v>42</v>
      </c>
      <c r="G1033" s="7">
        <v>3</v>
      </c>
      <c r="H1033" s="1">
        <v>15000000</v>
      </c>
      <c r="I1033" s="4">
        <v>4</v>
      </c>
      <c r="J1033" s="8">
        <v>5.6712962962962958E-3</v>
      </c>
      <c r="K1033" s="4" t="s">
        <v>18</v>
      </c>
      <c r="L1033" s="4" t="s">
        <v>56</v>
      </c>
      <c r="M1033" s="4" t="s">
        <v>33</v>
      </c>
      <c r="N1033" s="4" t="s">
        <v>66</v>
      </c>
      <c r="O1033" s="4" t="s">
        <v>67</v>
      </c>
    </row>
    <row r="1034" spans="2:15" ht="21" customHeight="1" x14ac:dyDescent="0.3">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2:15" ht="21" customHeight="1" x14ac:dyDescent="0.3">
      <c r="B1035" s="4" t="s">
        <v>14</v>
      </c>
      <c r="C1035" s="5">
        <v>23</v>
      </c>
      <c r="D1035" s="6" t="s">
        <v>69</v>
      </c>
      <c r="E1035" s="4" t="s">
        <v>38</v>
      </c>
      <c r="F1035" s="4" t="s">
        <v>42</v>
      </c>
      <c r="G1035" s="7">
        <v>5</v>
      </c>
      <c r="H1035" s="1">
        <v>21000000</v>
      </c>
      <c r="I1035" s="4">
        <v>1</v>
      </c>
      <c r="J1035" s="8">
        <v>5.6712962962962958E-3</v>
      </c>
      <c r="K1035" s="4" t="s">
        <v>18</v>
      </c>
      <c r="L1035" s="4" t="s">
        <v>64</v>
      </c>
      <c r="M1035" s="4" t="s">
        <v>25</v>
      </c>
      <c r="N1035" s="4" t="s">
        <v>78</v>
      </c>
      <c r="O1035" s="4" t="s">
        <v>41</v>
      </c>
    </row>
    <row r="1036" spans="2:15" ht="21" customHeight="1" x14ac:dyDescent="0.3">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2:15" ht="21" customHeight="1" x14ac:dyDescent="0.3">
      <c r="B1037" s="4" t="s">
        <v>14</v>
      </c>
      <c r="C1037" s="5">
        <v>1</v>
      </c>
      <c r="D1037" s="6" t="s">
        <v>59</v>
      </c>
      <c r="E1037" s="4" t="s">
        <v>38</v>
      </c>
      <c r="F1037" s="4" t="s">
        <v>23</v>
      </c>
      <c r="G1037" s="7">
        <v>2</v>
      </c>
      <c r="H1037" s="1">
        <v>12000000</v>
      </c>
      <c r="I1037" s="4">
        <v>5</v>
      </c>
      <c r="J1037" s="8">
        <v>5.6712962962962958E-3</v>
      </c>
      <c r="K1037" s="4" t="s">
        <v>18</v>
      </c>
      <c r="L1037" s="4" t="s">
        <v>35</v>
      </c>
      <c r="M1037" s="4" t="s">
        <v>40</v>
      </c>
      <c r="N1037" s="4" t="s">
        <v>66</v>
      </c>
      <c r="O1037" s="4" t="s">
        <v>36</v>
      </c>
    </row>
    <row r="1038" spans="2:15" ht="21" customHeight="1" x14ac:dyDescent="0.3">
      <c r="B1038" s="11" t="s">
        <v>70</v>
      </c>
      <c r="C1038" s="12">
        <v>18</v>
      </c>
      <c r="D1038" s="13" t="s">
        <v>58</v>
      </c>
      <c r="E1038" s="11" t="s">
        <v>16</v>
      </c>
      <c r="F1038" s="11" t="s">
        <v>42</v>
      </c>
      <c r="G1038" s="14">
        <v>0</v>
      </c>
      <c r="H1038" s="15">
        <v>0</v>
      </c>
      <c r="I1038" s="11">
        <v>1</v>
      </c>
      <c r="J1038" s="16">
        <v>5.6712962962962958E-3</v>
      </c>
      <c r="K1038" s="11"/>
      <c r="L1038" s="11"/>
      <c r="M1038" s="11" t="s">
        <v>20</v>
      </c>
      <c r="N1038" s="11" t="s">
        <v>76</v>
      </c>
      <c r="O1038" s="11" t="s">
        <v>31</v>
      </c>
    </row>
    <row r="1039" spans="2:15" ht="21" customHeight="1" x14ac:dyDescent="0.3">
      <c r="B1039" s="4" t="s">
        <v>70</v>
      </c>
      <c r="C1039" s="5">
        <v>2</v>
      </c>
      <c r="D1039" s="6" t="s">
        <v>72</v>
      </c>
      <c r="E1039" s="4" t="s">
        <v>16</v>
      </c>
      <c r="F1039" s="4" t="s">
        <v>23</v>
      </c>
      <c r="G1039" s="7">
        <v>0</v>
      </c>
      <c r="H1039" s="1">
        <v>0</v>
      </c>
      <c r="I1039" s="4">
        <v>4</v>
      </c>
      <c r="J1039" s="8">
        <v>5.6712962962962958E-3</v>
      </c>
      <c r="K1039" s="4"/>
      <c r="L1039" s="4"/>
      <c r="M1039" s="4" t="s">
        <v>51</v>
      </c>
      <c r="N1039" s="4" t="s">
        <v>77</v>
      </c>
      <c r="O1039" s="4" t="s">
        <v>54</v>
      </c>
    </row>
    <row r="1040" spans="2:15" ht="21" customHeight="1" x14ac:dyDescent="0.3">
      <c r="B1040" s="11" t="s">
        <v>70</v>
      </c>
      <c r="C1040" s="12">
        <v>18</v>
      </c>
      <c r="D1040" s="13" t="s">
        <v>58</v>
      </c>
      <c r="E1040" s="11" t="s">
        <v>16</v>
      </c>
      <c r="F1040" s="11" t="s">
        <v>42</v>
      </c>
      <c r="G1040" s="14">
        <v>0</v>
      </c>
      <c r="H1040" s="15">
        <v>0</v>
      </c>
      <c r="I1040" s="11">
        <v>1</v>
      </c>
      <c r="J1040" s="16">
        <v>5.6712962962962958E-3</v>
      </c>
      <c r="K1040" s="11"/>
      <c r="L1040" s="11"/>
      <c r="M1040" s="11" t="s">
        <v>20</v>
      </c>
      <c r="N1040" s="11" t="s">
        <v>76</v>
      </c>
      <c r="O1040" s="11" t="s">
        <v>31</v>
      </c>
    </row>
    <row r="1041" spans="2:15" ht="21" customHeight="1" x14ac:dyDescent="0.3">
      <c r="B1041" s="4" t="s">
        <v>70</v>
      </c>
      <c r="C1041" s="5">
        <v>2</v>
      </c>
      <c r="D1041" s="6" t="s">
        <v>72</v>
      </c>
      <c r="E1041" s="4" t="s">
        <v>16</v>
      </c>
      <c r="F1041" s="4" t="s">
        <v>23</v>
      </c>
      <c r="G1041" s="7">
        <v>0</v>
      </c>
      <c r="H1041" s="1">
        <v>0</v>
      </c>
      <c r="I1041" s="4">
        <v>4</v>
      </c>
      <c r="J1041" s="8">
        <v>5.6712962962962958E-3</v>
      </c>
      <c r="K1041" s="4"/>
      <c r="L1041" s="4"/>
      <c r="M1041" s="4" t="s">
        <v>51</v>
      </c>
      <c r="N1041" s="4" t="s">
        <v>77</v>
      </c>
      <c r="O1041" s="4" t="s">
        <v>54</v>
      </c>
    </row>
    <row r="1042" spans="2:15" ht="21" customHeight="1" x14ac:dyDescent="0.3">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2:15" ht="21" customHeight="1" x14ac:dyDescent="0.3">
      <c r="B1043" s="4" t="s">
        <v>14</v>
      </c>
      <c r="C1043" s="5">
        <v>11</v>
      </c>
      <c r="D1043" s="6" t="s">
        <v>57</v>
      </c>
      <c r="E1043" s="4" t="s">
        <v>28</v>
      </c>
      <c r="F1043" s="4" t="s">
        <v>17</v>
      </c>
      <c r="G1043" s="7">
        <v>2</v>
      </c>
      <c r="H1043" s="1">
        <v>38000000</v>
      </c>
      <c r="I1043" s="4">
        <v>2</v>
      </c>
      <c r="J1043" s="8">
        <v>5.6944444444444438E-3</v>
      </c>
      <c r="K1043" s="4" t="s">
        <v>46</v>
      </c>
      <c r="L1043" s="4" t="s">
        <v>19</v>
      </c>
      <c r="M1043" s="4" t="s">
        <v>25</v>
      </c>
      <c r="N1043" s="4" t="s">
        <v>78</v>
      </c>
      <c r="O1043" s="4" t="s">
        <v>62</v>
      </c>
    </row>
    <row r="1044" spans="2:15" ht="21" customHeight="1" x14ac:dyDescent="0.3">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2:15" ht="21" customHeight="1" x14ac:dyDescent="0.3">
      <c r="B1045" s="4" t="s">
        <v>14</v>
      </c>
      <c r="C1045" s="5">
        <v>27</v>
      </c>
      <c r="D1045" s="6" t="s">
        <v>22</v>
      </c>
      <c r="E1045" s="4" t="s">
        <v>32</v>
      </c>
      <c r="F1045" s="4" t="s">
        <v>68</v>
      </c>
      <c r="G1045" s="7">
        <v>5</v>
      </c>
      <c r="H1045" s="1">
        <v>25000000</v>
      </c>
      <c r="I1045" s="4">
        <v>4</v>
      </c>
      <c r="J1045" s="8">
        <v>5.6944444444444438E-3</v>
      </c>
      <c r="K1045" s="4" t="s">
        <v>18</v>
      </c>
      <c r="L1045" s="4" t="s">
        <v>56</v>
      </c>
      <c r="M1045" s="4" t="s">
        <v>51</v>
      </c>
      <c r="N1045" s="4" t="s">
        <v>78</v>
      </c>
      <c r="O1045" s="4" t="s">
        <v>63</v>
      </c>
    </row>
    <row r="1046" spans="2:15" ht="21" customHeight="1" x14ac:dyDescent="0.3">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2:15" ht="21" customHeight="1" x14ac:dyDescent="0.3">
      <c r="B1047" s="4" t="s">
        <v>14</v>
      </c>
      <c r="C1047" s="5">
        <v>19</v>
      </c>
      <c r="D1047" s="6" t="s">
        <v>27</v>
      </c>
      <c r="E1047" s="4" t="s">
        <v>32</v>
      </c>
      <c r="F1047" s="4" t="s">
        <v>68</v>
      </c>
      <c r="G1047" s="7">
        <v>5</v>
      </c>
      <c r="H1047" s="1">
        <v>20000000</v>
      </c>
      <c r="I1047" s="4">
        <v>5</v>
      </c>
      <c r="J1047" s="8">
        <v>5.6944444444444438E-3</v>
      </c>
      <c r="K1047" s="4" t="s">
        <v>18</v>
      </c>
      <c r="L1047" s="4" t="s">
        <v>39</v>
      </c>
      <c r="M1047" s="4" t="s">
        <v>33</v>
      </c>
      <c r="N1047" s="4" t="s">
        <v>78</v>
      </c>
      <c r="O1047" s="4" t="s">
        <v>53</v>
      </c>
    </row>
    <row r="1048" spans="2:15" ht="21" customHeight="1" x14ac:dyDescent="0.3">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2:15" ht="21" customHeight="1" x14ac:dyDescent="0.3">
      <c r="B1049" s="4" t="s">
        <v>14</v>
      </c>
      <c r="C1049" s="5">
        <v>21</v>
      </c>
      <c r="D1049" s="6" t="s">
        <v>37</v>
      </c>
      <c r="E1049" s="4" t="s">
        <v>16</v>
      </c>
      <c r="F1049" s="4" t="s">
        <v>23</v>
      </c>
      <c r="G1049" s="7">
        <v>2</v>
      </c>
      <c r="H1049" s="1">
        <v>12000000</v>
      </c>
      <c r="I1049" s="4">
        <v>1</v>
      </c>
      <c r="J1049" s="8">
        <v>5.6944444444444438E-3</v>
      </c>
      <c r="K1049" s="4" t="s">
        <v>18</v>
      </c>
      <c r="L1049" s="4" t="s">
        <v>47</v>
      </c>
      <c r="M1049" s="4" t="s">
        <v>20</v>
      </c>
      <c r="N1049" s="4" t="s">
        <v>76</v>
      </c>
      <c r="O1049" s="4" t="s">
        <v>71</v>
      </c>
    </row>
    <row r="1050" spans="2:15" ht="21" customHeight="1" x14ac:dyDescent="0.3">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2:15" ht="21" customHeight="1" x14ac:dyDescent="0.3">
      <c r="B1051" s="4" t="s">
        <v>14</v>
      </c>
      <c r="C1051" s="5">
        <v>15</v>
      </c>
      <c r="D1051" s="6" t="s">
        <v>69</v>
      </c>
      <c r="E1051" s="4" t="s">
        <v>28</v>
      </c>
      <c r="F1051" s="4" t="s">
        <v>68</v>
      </c>
      <c r="G1051" s="7">
        <v>4</v>
      </c>
      <c r="H1051" s="1">
        <v>20000000</v>
      </c>
      <c r="I1051" s="4">
        <v>2</v>
      </c>
      <c r="J1051" s="8">
        <v>5.6944444444444438E-3</v>
      </c>
      <c r="K1051" s="4" t="s">
        <v>61</v>
      </c>
      <c r="L1051" s="4" t="s">
        <v>29</v>
      </c>
      <c r="M1051" s="4" t="s">
        <v>43</v>
      </c>
      <c r="N1051" s="4" t="s">
        <v>76</v>
      </c>
      <c r="O1051" s="4" t="s">
        <v>52</v>
      </c>
    </row>
    <row r="1052" spans="2:15" ht="21" customHeight="1" x14ac:dyDescent="0.3">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2:15" ht="21" customHeight="1" x14ac:dyDescent="0.3">
      <c r="B1053" s="4" t="s">
        <v>14</v>
      </c>
      <c r="C1053" s="5">
        <v>13</v>
      </c>
      <c r="D1053" s="6" t="s">
        <v>55</v>
      </c>
      <c r="E1053" s="4" t="s">
        <v>16</v>
      </c>
      <c r="F1053" s="4" t="s">
        <v>42</v>
      </c>
      <c r="G1053" s="7">
        <v>4</v>
      </c>
      <c r="H1053" s="1">
        <v>15000000</v>
      </c>
      <c r="I1053" s="4">
        <v>5</v>
      </c>
      <c r="J1053" s="8">
        <v>5.6944444444444438E-3</v>
      </c>
      <c r="K1053" s="4" t="s">
        <v>18</v>
      </c>
      <c r="L1053" s="4" t="s">
        <v>35</v>
      </c>
      <c r="M1053" s="4" t="s">
        <v>48</v>
      </c>
      <c r="N1053" s="4" t="s">
        <v>76</v>
      </c>
      <c r="O1053" s="4" t="s">
        <v>52</v>
      </c>
    </row>
    <row r="1054" spans="2:15" ht="21" customHeight="1" x14ac:dyDescent="0.3">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2:15" ht="21" customHeight="1" x14ac:dyDescent="0.3">
      <c r="B1055" s="4" t="s">
        <v>14</v>
      </c>
      <c r="C1055" s="5">
        <v>12</v>
      </c>
      <c r="D1055" s="6" t="s">
        <v>59</v>
      </c>
      <c r="E1055" s="4" t="s">
        <v>16</v>
      </c>
      <c r="F1055" s="4" t="s">
        <v>42</v>
      </c>
      <c r="G1055" s="7">
        <v>1</v>
      </c>
      <c r="H1055" s="1">
        <v>7000000</v>
      </c>
      <c r="I1055" s="4">
        <v>1</v>
      </c>
      <c r="J1055" s="8">
        <v>5.6944444444444438E-3</v>
      </c>
      <c r="K1055" s="4" t="s">
        <v>18</v>
      </c>
      <c r="L1055" s="4" t="s">
        <v>39</v>
      </c>
      <c r="M1055" s="4" t="s">
        <v>20</v>
      </c>
      <c r="N1055" s="4" t="s">
        <v>77</v>
      </c>
      <c r="O1055" s="4" t="s">
        <v>65</v>
      </c>
    </row>
    <row r="1056" spans="2:15" ht="21" customHeight="1" x14ac:dyDescent="0.3">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2:15" ht="21" customHeight="1" x14ac:dyDescent="0.3">
      <c r="B1057" s="4" t="s">
        <v>70</v>
      </c>
      <c r="C1057" s="5">
        <v>12</v>
      </c>
      <c r="D1057" s="6" t="s">
        <v>58</v>
      </c>
      <c r="E1057" s="4" t="s">
        <v>49</v>
      </c>
      <c r="F1057" s="4" t="s">
        <v>23</v>
      </c>
      <c r="G1057" s="7">
        <v>0</v>
      </c>
      <c r="H1057" s="1">
        <v>0</v>
      </c>
      <c r="I1057" s="4">
        <v>3</v>
      </c>
      <c r="J1057" s="8">
        <v>5.6944444444444438E-3</v>
      </c>
      <c r="K1057" s="4"/>
      <c r="L1057" s="4"/>
      <c r="M1057" s="4" t="s">
        <v>51</v>
      </c>
      <c r="N1057" s="4" t="s">
        <v>77</v>
      </c>
      <c r="O1057" s="4" t="s">
        <v>54</v>
      </c>
    </row>
    <row r="1058" spans="2:15" ht="21" customHeight="1" x14ac:dyDescent="0.3">
      <c r="B1058" s="11" t="s">
        <v>70</v>
      </c>
      <c r="C1058" s="12">
        <v>25</v>
      </c>
      <c r="D1058" s="13" t="s">
        <v>44</v>
      </c>
      <c r="E1058" s="11" t="s">
        <v>16</v>
      </c>
      <c r="F1058" s="11" t="s">
        <v>42</v>
      </c>
      <c r="G1058" s="14">
        <v>0</v>
      </c>
      <c r="H1058" s="15">
        <v>0</v>
      </c>
      <c r="I1058" s="11">
        <v>1</v>
      </c>
      <c r="J1058" s="16">
        <v>5.6944444444444438E-3</v>
      </c>
      <c r="K1058" s="11"/>
      <c r="L1058" s="11"/>
      <c r="M1058" s="11" t="s">
        <v>48</v>
      </c>
      <c r="N1058" s="11" t="s">
        <v>66</v>
      </c>
      <c r="O1058" s="11" t="s">
        <v>67</v>
      </c>
    </row>
    <row r="1059" spans="2:15" ht="21" customHeight="1" x14ac:dyDescent="0.3">
      <c r="B1059" s="4" t="s">
        <v>70</v>
      </c>
      <c r="C1059" s="5">
        <v>12</v>
      </c>
      <c r="D1059" s="6" t="s">
        <v>58</v>
      </c>
      <c r="E1059" s="4" t="s">
        <v>49</v>
      </c>
      <c r="F1059" s="4" t="s">
        <v>23</v>
      </c>
      <c r="G1059" s="7">
        <v>0</v>
      </c>
      <c r="H1059" s="1">
        <v>0</v>
      </c>
      <c r="I1059" s="4">
        <v>3</v>
      </c>
      <c r="J1059" s="8">
        <v>5.6944444444444438E-3</v>
      </c>
      <c r="K1059" s="4"/>
      <c r="L1059" s="4"/>
      <c r="M1059" s="4" t="s">
        <v>51</v>
      </c>
      <c r="N1059" s="4" t="s">
        <v>77</v>
      </c>
      <c r="O1059" s="4" t="s">
        <v>54</v>
      </c>
    </row>
    <row r="1060" spans="2:15" ht="21" customHeight="1" x14ac:dyDescent="0.3">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2:15" ht="21" customHeight="1" x14ac:dyDescent="0.3">
      <c r="B1061" s="4" t="s">
        <v>14</v>
      </c>
      <c r="C1061" s="5">
        <v>30</v>
      </c>
      <c r="D1061" s="6" t="s">
        <v>27</v>
      </c>
      <c r="E1061" s="4" t="s">
        <v>28</v>
      </c>
      <c r="F1061" s="4" t="s">
        <v>42</v>
      </c>
      <c r="G1061" s="7">
        <v>2</v>
      </c>
      <c r="H1061" s="1">
        <v>12000000</v>
      </c>
      <c r="I1061" s="4">
        <v>2</v>
      </c>
      <c r="J1061" s="8">
        <v>5.7870370370370376E-3</v>
      </c>
      <c r="K1061" s="4" t="s">
        <v>18</v>
      </c>
      <c r="L1061" s="4" t="s">
        <v>64</v>
      </c>
      <c r="M1061" s="4" t="s">
        <v>30</v>
      </c>
      <c r="N1061" s="4" t="s">
        <v>77</v>
      </c>
      <c r="O1061" s="4" t="s">
        <v>54</v>
      </c>
    </row>
    <row r="1062" spans="2:15" ht="21" customHeight="1" x14ac:dyDescent="0.3">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2:15" ht="21" customHeight="1" x14ac:dyDescent="0.3">
      <c r="B1063" s="4" t="s">
        <v>14</v>
      </c>
      <c r="C1063" s="5">
        <v>21</v>
      </c>
      <c r="D1063" s="6" t="s">
        <v>37</v>
      </c>
      <c r="E1063" s="4" t="s">
        <v>28</v>
      </c>
      <c r="F1063" s="4" t="s">
        <v>23</v>
      </c>
      <c r="G1063" s="7">
        <v>1</v>
      </c>
      <c r="H1063" s="1">
        <v>7000000</v>
      </c>
      <c r="I1063" s="4">
        <v>2</v>
      </c>
      <c r="J1063" s="8">
        <v>5.7870370370370376E-3</v>
      </c>
      <c r="K1063" s="4" t="s">
        <v>18</v>
      </c>
      <c r="L1063" s="4" t="s">
        <v>19</v>
      </c>
      <c r="M1063" s="4" t="s">
        <v>30</v>
      </c>
      <c r="N1063" s="4" t="s">
        <v>76</v>
      </c>
      <c r="O1063" s="4" t="s">
        <v>75</v>
      </c>
    </row>
    <row r="1064" spans="2:15" ht="21" customHeight="1" x14ac:dyDescent="0.3">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2:15" ht="21" customHeight="1" x14ac:dyDescent="0.3">
      <c r="B1065" s="4" t="s">
        <v>14</v>
      </c>
      <c r="C1065" s="5">
        <v>12</v>
      </c>
      <c r="D1065" s="6" t="s">
        <v>37</v>
      </c>
      <c r="E1065" s="4" t="s">
        <v>28</v>
      </c>
      <c r="F1065" s="4" t="s">
        <v>42</v>
      </c>
      <c r="G1065" s="7">
        <v>4</v>
      </c>
      <c r="H1065" s="1">
        <v>15000000</v>
      </c>
      <c r="I1065" s="4">
        <v>4</v>
      </c>
      <c r="J1065" s="8">
        <v>5.7870370370370376E-3</v>
      </c>
      <c r="K1065" s="4" t="s">
        <v>18</v>
      </c>
      <c r="L1065" s="4" t="s">
        <v>56</v>
      </c>
      <c r="M1065" s="4" t="s">
        <v>33</v>
      </c>
      <c r="N1065" s="4" t="s">
        <v>76</v>
      </c>
      <c r="O1065" s="4" t="s">
        <v>52</v>
      </c>
    </row>
    <row r="1066" spans="2:15" ht="21" customHeight="1" x14ac:dyDescent="0.3">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2:15" ht="21" customHeight="1" x14ac:dyDescent="0.3">
      <c r="B1067" s="4" t="s">
        <v>14</v>
      </c>
      <c r="C1067" s="5">
        <v>29</v>
      </c>
      <c r="D1067" s="6" t="s">
        <v>44</v>
      </c>
      <c r="E1067" s="4" t="s">
        <v>38</v>
      </c>
      <c r="F1067" s="4" t="s">
        <v>17</v>
      </c>
      <c r="G1067" s="7">
        <v>2</v>
      </c>
      <c r="H1067" s="1">
        <v>12000000</v>
      </c>
      <c r="I1067" s="4">
        <v>2</v>
      </c>
      <c r="J1067" s="8">
        <v>5.7870370370370376E-3</v>
      </c>
      <c r="K1067" s="4" t="s">
        <v>18</v>
      </c>
      <c r="L1067" s="4" t="s">
        <v>39</v>
      </c>
      <c r="M1067" s="4" t="s">
        <v>48</v>
      </c>
      <c r="N1067" s="4" t="s">
        <v>78</v>
      </c>
      <c r="O1067" s="4" t="s">
        <v>53</v>
      </c>
    </row>
    <row r="1068" spans="2:15" ht="21" customHeight="1" x14ac:dyDescent="0.3">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2:15" ht="21" customHeight="1" x14ac:dyDescent="0.3">
      <c r="B1069" s="4" t="s">
        <v>14</v>
      </c>
      <c r="C1069" s="5">
        <v>24</v>
      </c>
      <c r="D1069" s="6" t="s">
        <v>69</v>
      </c>
      <c r="E1069" s="4" t="s">
        <v>16</v>
      </c>
      <c r="F1069" s="4" t="s">
        <v>23</v>
      </c>
      <c r="G1069" s="7">
        <v>3</v>
      </c>
      <c r="H1069" s="1">
        <v>15000000</v>
      </c>
      <c r="I1069" s="4">
        <v>1</v>
      </c>
      <c r="J1069" s="8">
        <v>5.7870370370370376E-3</v>
      </c>
      <c r="K1069" s="4" t="s">
        <v>18</v>
      </c>
      <c r="L1069" s="4" t="s">
        <v>24</v>
      </c>
      <c r="M1069" s="4" t="s">
        <v>33</v>
      </c>
      <c r="N1069" s="4" t="s">
        <v>76</v>
      </c>
      <c r="O1069" s="4" t="s">
        <v>26</v>
      </c>
    </row>
    <row r="1070" spans="2:15" ht="21" customHeight="1" x14ac:dyDescent="0.3">
      <c r="B1070" s="11" t="s">
        <v>70</v>
      </c>
      <c r="C1070" s="12">
        <v>20</v>
      </c>
      <c r="D1070" s="13" t="s">
        <v>27</v>
      </c>
      <c r="E1070" s="11" t="s">
        <v>16</v>
      </c>
      <c r="F1070" s="11" t="s">
        <v>42</v>
      </c>
      <c r="G1070" s="14">
        <v>0</v>
      </c>
      <c r="H1070" s="15">
        <v>0</v>
      </c>
      <c r="I1070" s="11">
        <v>1</v>
      </c>
      <c r="J1070" s="16">
        <v>5.7870370370370376E-3</v>
      </c>
      <c r="K1070" s="11"/>
      <c r="L1070" s="11"/>
      <c r="M1070" s="11" t="s">
        <v>48</v>
      </c>
      <c r="N1070" s="11" t="s">
        <v>76</v>
      </c>
      <c r="O1070" s="11" t="s">
        <v>52</v>
      </c>
    </row>
    <row r="1071" spans="2:15" ht="21" customHeight="1" x14ac:dyDescent="0.3">
      <c r="B1071" s="4" t="s">
        <v>70</v>
      </c>
      <c r="C1071" s="5">
        <v>8</v>
      </c>
      <c r="D1071" s="6" t="s">
        <v>37</v>
      </c>
      <c r="E1071" s="4" t="s">
        <v>38</v>
      </c>
      <c r="F1071" s="4" t="s">
        <v>42</v>
      </c>
      <c r="G1071" s="7">
        <v>0</v>
      </c>
      <c r="H1071" s="1">
        <v>0</v>
      </c>
      <c r="I1071" s="4">
        <v>5</v>
      </c>
      <c r="J1071" s="8">
        <v>5.7870370370370376E-3</v>
      </c>
      <c r="K1071" s="4"/>
      <c r="L1071" s="4"/>
      <c r="M1071" s="4" t="s">
        <v>20</v>
      </c>
      <c r="N1071" s="4" t="s">
        <v>77</v>
      </c>
      <c r="O1071" s="4" t="s">
        <v>54</v>
      </c>
    </row>
    <row r="1072" spans="2:15" ht="21" customHeight="1" x14ac:dyDescent="0.3">
      <c r="B1072" s="11" t="s">
        <v>70</v>
      </c>
      <c r="C1072" s="12">
        <v>31</v>
      </c>
      <c r="D1072" s="13" t="s">
        <v>69</v>
      </c>
      <c r="E1072" s="11" t="s">
        <v>16</v>
      </c>
      <c r="F1072" s="11" t="s">
        <v>42</v>
      </c>
      <c r="G1072" s="14">
        <v>0</v>
      </c>
      <c r="H1072" s="15">
        <v>0</v>
      </c>
      <c r="I1072" s="11">
        <v>1</v>
      </c>
      <c r="J1072" s="16">
        <v>5.7870370370370376E-3</v>
      </c>
      <c r="K1072" s="11"/>
      <c r="L1072" s="11"/>
      <c r="M1072" s="11" t="s">
        <v>51</v>
      </c>
      <c r="N1072" s="11" t="s">
        <v>66</v>
      </c>
      <c r="O1072" s="11" t="s">
        <v>36</v>
      </c>
    </row>
    <row r="1073" spans="2:15" ht="21" customHeight="1" x14ac:dyDescent="0.3">
      <c r="B1073" s="4" t="s">
        <v>14</v>
      </c>
      <c r="C1073" s="5">
        <v>30</v>
      </c>
      <c r="D1073" s="6" t="s">
        <v>22</v>
      </c>
      <c r="E1073" s="4" t="s">
        <v>28</v>
      </c>
      <c r="F1073" s="4" t="s">
        <v>17</v>
      </c>
      <c r="G1073" s="7">
        <v>2</v>
      </c>
      <c r="H1073" s="1">
        <v>38000000</v>
      </c>
      <c r="I1073" s="4">
        <v>2</v>
      </c>
      <c r="J1073" s="8">
        <v>6.0185185185185177E-3</v>
      </c>
      <c r="K1073" s="4" t="s">
        <v>46</v>
      </c>
      <c r="L1073" s="4" t="s">
        <v>56</v>
      </c>
      <c r="M1073" s="4" t="s">
        <v>20</v>
      </c>
      <c r="N1073" s="4" t="s">
        <v>76</v>
      </c>
      <c r="O1073" s="4" t="s">
        <v>31</v>
      </c>
    </row>
    <row r="1074" spans="2:15" ht="21" customHeight="1" x14ac:dyDescent="0.3">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2:15" ht="21" customHeight="1" x14ac:dyDescent="0.3">
      <c r="B1075" s="4" t="s">
        <v>14</v>
      </c>
      <c r="C1075" s="5">
        <v>28</v>
      </c>
      <c r="D1075" s="6" t="s">
        <v>27</v>
      </c>
      <c r="E1075" s="4" t="s">
        <v>38</v>
      </c>
      <c r="F1075" s="4" t="s">
        <v>23</v>
      </c>
      <c r="G1075" s="7">
        <v>3</v>
      </c>
      <c r="H1075" s="1">
        <v>15000000</v>
      </c>
      <c r="I1075" s="4">
        <v>2</v>
      </c>
      <c r="J1075" s="8">
        <v>6.0185185185185177E-3</v>
      </c>
      <c r="K1075" s="4" t="s">
        <v>18</v>
      </c>
      <c r="L1075" s="4" t="s">
        <v>19</v>
      </c>
      <c r="M1075" s="4" t="s">
        <v>30</v>
      </c>
      <c r="N1075" s="4" t="s">
        <v>66</v>
      </c>
      <c r="O1075" s="4" t="s">
        <v>67</v>
      </c>
    </row>
    <row r="1076" spans="2:15" ht="21" customHeight="1" x14ac:dyDescent="0.3">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2:15" ht="21" customHeight="1" x14ac:dyDescent="0.3">
      <c r="B1077" s="4" t="s">
        <v>14</v>
      </c>
      <c r="C1077" s="5">
        <v>30</v>
      </c>
      <c r="D1077" s="6" t="s">
        <v>27</v>
      </c>
      <c r="E1077" s="4" t="s">
        <v>32</v>
      </c>
      <c r="F1077" s="4" t="s">
        <v>17</v>
      </c>
      <c r="G1077" s="7">
        <v>2</v>
      </c>
      <c r="H1077" s="1">
        <v>12000000</v>
      </c>
      <c r="I1077" s="4">
        <v>2</v>
      </c>
      <c r="J1077" s="8">
        <v>6.0185185185185177E-3</v>
      </c>
      <c r="K1077" s="4" t="s">
        <v>18</v>
      </c>
      <c r="L1077" s="4" t="s">
        <v>56</v>
      </c>
      <c r="M1077" s="4" t="s">
        <v>43</v>
      </c>
      <c r="N1077" s="4" t="s">
        <v>76</v>
      </c>
      <c r="O1077" s="4" t="s">
        <v>26</v>
      </c>
    </row>
    <row r="1078" spans="2:15" ht="21" customHeight="1" x14ac:dyDescent="0.3">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2:15" ht="21" customHeight="1" x14ac:dyDescent="0.3">
      <c r="B1079" s="4" t="s">
        <v>14</v>
      </c>
      <c r="C1079" s="5">
        <v>27</v>
      </c>
      <c r="D1079" s="6" t="s">
        <v>37</v>
      </c>
      <c r="E1079" s="4" t="s">
        <v>16</v>
      </c>
      <c r="F1079" s="4" t="s">
        <v>23</v>
      </c>
      <c r="G1079" s="7">
        <v>4</v>
      </c>
      <c r="H1079" s="1">
        <v>20000000</v>
      </c>
      <c r="I1079" s="4">
        <v>5</v>
      </c>
      <c r="J1079" s="8">
        <v>6.0185185185185177E-3</v>
      </c>
      <c r="K1079" s="4" t="s">
        <v>61</v>
      </c>
      <c r="L1079" s="4" t="s">
        <v>56</v>
      </c>
      <c r="M1079" s="4" t="s">
        <v>51</v>
      </c>
      <c r="N1079" s="4" t="s">
        <v>76</v>
      </c>
      <c r="O1079" s="4" t="s">
        <v>52</v>
      </c>
    </row>
    <row r="1080" spans="2:15" ht="21" customHeight="1" x14ac:dyDescent="0.3">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2:15" ht="21" customHeight="1" x14ac:dyDescent="0.3">
      <c r="B1081" s="4" t="s">
        <v>14</v>
      </c>
      <c r="C1081" s="5">
        <v>29</v>
      </c>
      <c r="D1081" s="6" t="s">
        <v>37</v>
      </c>
      <c r="E1081" s="4" t="s">
        <v>38</v>
      </c>
      <c r="F1081" s="4" t="s">
        <v>42</v>
      </c>
      <c r="G1081" s="7">
        <v>2</v>
      </c>
      <c r="H1081" s="1">
        <v>12000000</v>
      </c>
      <c r="I1081" s="4">
        <v>2</v>
      </c>
      <c r="J1081" s="8">
        <v>6.0185185185185177E-3</v>
      </c>
      <c r="K1081" s="4" t="s">
        <v>18</v>
      </c>
      <c r="L1081" s="4" t="s">
        <v>35</v>
      </c>
      <c r="M1081" s="4" t="s">
        <v>30</v>
      </c>
      <c r="N1081" s="4" t="s">
        <v>78</v>
      </c>
      <c r="O1081" s="4" t="s">
        <v>41</v>
      </c>
    </row>
    <row r="1082" spans="2:15" ht="21" customHeight="1" x14ac:dyDescent="0.3">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2:15" ht="21" customHeight="1" x14ac:dyDescent="0.3">
      <c r="B1083" s="4" t="s">
        <v>14</v>
      </c>
      <c r="C1083" s="5">
        <v>8</v>
      </c>
      <c r="D1083" s="6" t="s">
        <v>37</v>
      </c>
      <c r="E1083" s="4" t="s">
        <v>16</v>
      </c>
      <c r="F1083" s="4" t="s">
        <v>42</v>
      </c>
      <c r="G1083" s="7">
        <v>3</v>
      </c>
      <c r="H1083" s="1">
        <v>15000000</v>
      </c>
      <c r="I1083" s="4">
        <v>2</v>
      </c>
      <c r="J1083" s="8">
        <v>6.0185185185185177E-3</v>
      </c>
      <c r="K1083" s="4" t="s">
        <v>18</v>
      </c>
      <c r="L1083" s="4" t="s">
        <v>24</v>
      </c>
      <c r="M1083" s="4" t="s">
        <v>43</v>
      </c>
      <c r="N1083" s="4" t="s">
        <v>76</v>
      </c>
      <c r="O1083" s="4" t="s">
        <v>71</v>
      </c>
    </row>
    <row r="1084" spans="2:15" ht="21" customHeight="1" x14ac:dyDescent="0.3">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2:15" ht="21" customHeight="1" x14ac:dyDescent="0.3">
      <c r="B1085" s="4" t="s">
        <v>14</v>
      </c>
      <c r="C1085" s="5">
        <v>22</v>
      </c>
      <c r="D1085" s="6" t="s">
        <v>44</v>
      </c>
      <c r="E1085" s="4" t="s">
        <v>28</v>
      </c>
      <c r="F1085" s="4" t="s">
        <v>17</v>
      </c>
      <c r="G1085" s="7">
        <v>1</v>
      </c>
      <c r="H1085" s="1">
        <v>19000000</v>
      </c>
      <c r="I1085" s="4">
        <v>1</v>
      </c>
      <c r="J1085" s="8">
        <v>6.0185185185185177E-3</v>
      </c>
      <c r="K1085" s="4" t="s">
        <v>46</v>
      </c>
      <c r="L1085" s="4" t="s">
        <v>29</v>
      </c>
      <c r="M1085" s="4" t="s">
        <v>40</v>
      </c>
      <c r="N1085" s="4" t="s">
        <v>76</v>
      </c>
      <c r="O1085" s="4" t="s">
        <v>26</v>
      </c>
    </row>
    <row r="1086" spans="2:15" ht="21" customHeight="1" x14ac:dyDescent="0.3">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2:15" ht="21" customHeight="1" x14ac:dyDescent="0.3">
      <c r="B1087" s="4" t="s">
        <v>14</v>
      </c>
      <c r="C1087" s="5">
        <v>1</v>
      </c>
      <c r="D1087" s="6" t="s">
        <v>44</v>
      </c>
      <c r="E1087" s="4" t="s">
        <v>32</v>
      </c>
      <c r="F1087" s="4" t="s">
        <v>17</v>
      </c>
      <c r="G1087" s="7">
        <v>2</v>
      </c>
      <c r="H1087" s="1">
        <v>12000000</v>
      </c>
      <c r="I1087" s="4">
        <v>1</v>
      </c>
      <c r="J1087" s="8">
        <v>6.0185185185185177E-3</v>
      </c>
      <c r="K1087" s="4" t="s">
        <v>18</v>
      </c>
      <c r="L1087" s="4" t="s">
        <v>29</v>
      </c>
      <c r="M1087" s="4" t="s">
        <v>30</v>
      </c>
      <c r="N1087" s="4" t="s">
        <v>78</v>
      </c>
      <c r="O1087" s="4" t="s">
        <v>53</v>
      </c>
    </row>
    <row r="1088" spans="2:15" ht="21" customHeight="1" x14ac:dyDescent="0.3">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2:15" ht="21" customHeight="1" x14ac:dyDescent="0.3">
      <c r="B1089" s="4" t="s">
        <v>14</v>
      </c>
      <c r="C1089" s="5">
        <v>10</v>
      </c>
      <c r="D1089" s="6" t="s">
        <v>44</v>
      </c>
      <c r="E1089" s="4" t="s">
        <v>16</v>
      </c>
      <c r="F1089" s="4" t="s">
        <v>23</v>
      </c>
      <c r="G1089" s="7">
        <v>1</v>
      </c>
      <c r="H1089" s="1">
        <v>7000000</v>
      </c>
      <c r="I1089" s="4">
        <v>2</v>
      </c>
      <c r="J1089" s="8">
        <v>6.0185185185185177E-3</v>
      </c>
      <c r="K1089" s="4" t="s">
        <v>18</v>
      </c>
      <c r="L1089" s="4" t="s">
        <v>64</v>
      </c>
      <c r="M1089" s="4" t="s">
        <v>48</v>
      </c>
      <c r="N1089" s="4" t="s">
        <v>78</v>
      </c>
      <c r="O1089" s="4" t="s">
        <v>66</v>
      </c>
    </row>
    <row r="1090" spans="2:15" ht="21" customHeight="1" x14ac:dyDescent="0.3">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2:15" ht="21" customHeight="1" x14ac:dyDescent="0.3">
      <c r="B1091" s="4" t="s">
        <v>14</v>
      </c>
      <c r="C1091" s="5">
        <v>16</v>
      </c>
      <c r="D1091" s="6" t="s">
        <v>69</v>
      </c>
      <c r="E1091" s="4" t="s">
        <v>16</v>
      </c>
      <c r="F1091" s="4" t="s">
        <v>17</v>
      </c>
      <c r="G1091" s="7">
        <v>5</v>
      </c>
      <c r="H1091" s="1">
        <v>20000000</v>
      </c>
      <c r="I1091" s="4">
        <v>4</v>
      </c>
      <c r="J1091" s="8">
        <v>6.0185185185185177E-3</v>
      </c>
      <c r="K1091" s="4" t="s">
        <v>18</v>
      </c>
      <c r="L1091" s="4" t="s">
        <v>56</v>
      </c>
      <c r="M1091" s="4" t="s">
        <v>33</v>
      </c>
      <c r="N1091" s="4" t="s">
        <v>76</v>
      </c>
      <c r="O1091" s="4" t="s">
        <v>52</v>
      </c>
    </row>
    <row r="1092" spans="2:15" ht="21" customHeight="1" x14ac:dyDescent="0.3">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2:15" ht="21" customHeight="1" x14ac:dyDescent="0.3">
      <c r="B1093" s="4" t="s">
        <v>14</v>
      </c>
      <c r="C1093" s="5">
        <v>30</v>
      </c>
      <c r="D1093" s="6" t="s">
        <v>22</v>
      </c>
      <c r="E1093" s="4" t="s">
        <v>28</v>
      </c>
      <c r="F1093" s="4" t="s">
        <v>17</v>
      </c>
      <c r="G1093" s="7">
        <v>2</v>
      </c>
      <c r="H1093" s="1">
        <v>38000000</v>
      </c>
      <c r="I1093" s="4">
        <v>2</v>
      </c>
      <c r="J1093" s="8">
        <v>6.0185185185185177E-3</v>
      </c>
      <c r="K1093" s="4" t="s">
        <v>46</v>
      </c>
      <c r="L1093" s="4" t="s">
        <v>56</v>
      </c>
      <c r="M1093" s="4" t="s">
        <v>20</v>
      </c>
      <c r="N1093" s="4" t="s">
        <v>76</v>
      </c>
      <c r="O1093" s="4" t="s">
        <v>31</v>
      </c>
    </row>
    <row r="1094" spans="2:15" ht="21" customHeight="1" x14ac:dyDescent="0.3">
      <c r="B1094" s="11" t="s">
        <v>70</v>
      </c>
      <c r="C1094" s="12">
        <v>5</v>
      </c>
      <c r="D1094" s="13" t="s">
        <v>55</v>
      </c>
      <c r="E1094" s="11" t="s">
        <v>16</v>
      </c>
      <c r="F1094" s="11" t="s">
        <v>45</v>
      </c>
      <c r="G1094" s="14">
        <v>0</v>
      </c>
      <c r="H1094" s="15">
        <v>0</v>
      </c>
      <c r="I1094" s="11">
        <v>4</v>
      </c>
      <c r="J1094" s="16">
        <v>6.0185185185185177E-3</v>
      </c>
      <c r="K1094" s="11"/>
      <c r="L1094" s="11"/>
      <c r="M1094" s="11" t="s">
        <v>48</v>
      </c>
      <c r="N1094" s="11" t="s">
        <v>76</v>
      </c>
      <c r="O1094" s="11" t="s">
        <v>26</v>
      </c>
    </row>
    <row r="1095" spans="2:15" ht="21" customHeight="1" x14ac:dyDescent="0.3">
      <c r="B1095" s="4" t="s">
        <v>70</v>
      </c>
      <c r="C1095" s="5">
        <v>10</v>
      </c>
      <c r="D1095" s="6" t="s">
        <v>72</v>
      </c>
      <c r="E1095" s="4" t="s">
        <v>38</v>
      </c>
      <c r="F1095" s="4" t="s">
        <v>23</v>
      </c>
      <c r="G1095" s="7">
        <v>0</v>
      </c>
      <c r="H1095" s="1">
        <v>0</v>
      </c>
      <c r="I1095" s="4">
        <v>3</v>
      </c>
      <c r="J1095" s="8">
        <v>6.0185185185185177E-3</v>
      </c>
      <c r="K1095" s="4"/>
      <c r="L1095" s="4"/>
      <c r="M1095" s="4" t="s">
        <v>51</v>
      </c>
      <c r="N1095" s="4" t="s">
        <v>66</v>
      </c>
      <c r="O1095" s="4" t="s">
        <v>36</v>
      </c>
    </row>
    <row r="1096" spans="2:15" ht="21" customHeight="1" x14ac:dyDescent="0.3">
      <c r="B1096" s="11" t="s">
        <v>70</v>
      </c>
      <c r="C1096" s="12">
        <v>12</v>
      </c>
      <c r="D1096" s="13" t="s">
        <v>22</v>
      </c>
      <c r="E1096" s="11" t="s">
        <v>38</v>
      </c>
      <c r="F1096" s="11" t="s">
        <v>45</v>
      </c>
      <c r="G1096" s="14">
        <v>0</v>
      </c>
      <c r="H1096" s="15">
        <v>0</v>
      </c>
      <c r="I1096" s="11">
        <v>1</v>
      </c>
      <c r="J1096" s="16">
        <v>6.0185185185185177E-3</v>
      </c>
      <c r="K1096" s="11"/>
      <c r="L1096" s="11"/>
      <c r="M1096" s="11" t="s">
        <v>30</v>
      </c>
      <c r="N1096" s="11" t="s">
        <v>78</v>
      </c>
      <c r="O1096" s="11" t="s">
        <v>66</v>
      </c>
    </row>
    <row r="1097" spans="2:15" ht="21" customHeight="1" x14ac:dyDescent="0.3">
      <c r="B1097" s="4" t="s">
        <v>70</v>
      </c>
      <c r="C1097" s="5">
        <v>30</v>
      </c>
      <c r="D1097" s="6" t="s">
        <v>27</v>
      </c>
      <c r="E1097" s="4" t="s">
        <v>38</v>
      </c>
      <c r="F1097" s="4" t="s">
        <v>23</v>
      </c>
      <c r="G1097" s="7">
        <v>0</v>
      </c>
      <c r="H1097" s="1">
        <v>0</v>
      </c>
      <c r="I1097" s="4">
        <v>2</v>
      </c>
      <c r="J1097" s="8">
        <v>6.0185185185185177E-3</v>
      </c>
      <c r="K1097" s="4"/>
      <c r="L1097" s="4"/>
      <c r="M1097" s="4" t="s">
        <v>51</v>
      </c>
      <c r="N1097" s="4" t="s">
        <v>78</v>
      </c>
      <c r="O1097" s="4" t="s">
        <v>41</v>
      </c>
    </row>
    <row r="1098" spans="2:15" ht="21" customHeight="1" x14ac:dyDescent="0.3">
      <c r="B1098" s="11" t="s">
        <v>70</v>
      </c>
      <c r="C1098" s="12">
        <v>30</v>
      </c>
      <c r="D1098" s="13" t="s">
        <v>69</v>
      </c>
      <c r="E1098" s="11" t="s">
        <v>16</v>
      </c>
      <c r="F1098" s="11" t="s">
        <v>42</v>
      </c>
      <c r="G1098" s="14">
        <v>0</v>
      </c>
      <c r="H1098" s="15">
        <v>0</v>
      </c>
      <c r="I1098" s="11">
        <v>5</v>
      </c>
      <c r="J1098" s="16">
        <v>6.0185185185185177E-3</v>
      </c>
      <c r="K1098" s="11"/>
      <c r="L1098" s="11"/>
      <c r="M1098" s="11" t="s">
        <v>30</v>
      </c>
      <c r="N1098" s="11" t="s">
        <v>77</v>
      </c>
      <c r="O1098" s="11" t="s">
        <v>54</v>
      </c>
    </row>
    <row r="1099" spans="2:15" ht="21" customHeight="1" x14ac:dyDescent="0.3">
      <c r="B1099" s="4" t="s">
        <v>70</v>
      </c>
      <c r="C1099" s="5">
        <v>30</v>
      </c>
      <c r="D1099" s="6" t="s">
        <v>69</v>
      </c>
      <c r="E1099" s="4" t="s">
        <v>49</v>
      </c>
      <c r="F1099" s="4" t="s">
        <v>17</v>
      </c>
      <c r="G1099" s="7">
        <v>0</v>
      </c>
      <c r="H1099" s="1">
        <v>0</v>
      </c>
      <c r="I1099" s="4">
        <v>3</v>
      </c>
      <c r="J1099" s="8">
        <v>6.0185185185185177E-3</v>
      </c>
      <c r="K1099" s="4"/>
      <c r="L1099" s="4"/>
      <c r="M1099" s="4" t="s">
        <v>40</v>
      </c>
      <c r="N1099" s="4" t="s">
        <v>66</v>
      </c>
      <c r="O1099" s="4" t="s">
        <v>67</v>
      </c>
    </row>
    <row r="1100" spans="2:15" ht="21" customHeight="1" x14ac:dyDescent="0.3">
      <c r="B1100" s="11" t="s">
        <v>70</v>
      </c>
      <c r="C1100" s="12">
        <v>5</v>
      </c>
      <c r="D1100" s="13" t="s">
        <v>55</v>
      </c>
      <c r="E1100" s="11" t="s">
        <v>16</v>
      </c>
      <c r="F1100" s="11" t="s">
        <v>45</v>
      </c>
      <c r="G1100" s="14">
        <v>0</v>
      </c>
      <c r="H1100" s="15">
        <v>0</v>
      </c>
      <c r="I1100" s="11">
        <v>4</v>
      </c>
      <c r="J1100" s="16">
        <v>6.0185185185185177E-3</v>
      </c>
      <c r="K1100" s="11"/>
      <c r="L1100" s="11"/>
      <c r="M1100" s="11" t="s">
        <v>48</v>
      </c>
      <c r="N1100" s="11" t="s">
        <v>76</v>
      </c>
      <c r="O1100" s="11" t="s">
        <v>26</v>
      </c>
    </row>
    <row r="1101" spans="2:15" ht="21" customHeight="1" x14ac:dyDescent="0.3">
      <c r="B1101" s="4" t="s">
        <v>70</v>
      </c>
      <c r="C1101" s="5">
        <v>10</v>
      </c>
      <c r="D1101" s="6" t="s">
        <v>72</v>
      </c>
      <c r="E1101" s="4" t="s">
        <v>38</v>
      </c>
      <c r="F1101" s="4" t="s">
        <v>23</v>
      </c>
      <c r="G1101" s="7">
        <v>0</v>
      </c>
      <c r="H1101" s="1">
        <v>0</v>
      </c>
      <c r="I1101" s="4">
        <v>3</v>
      </c>
      <c r="J1101" s="8">
        <v>6.0185185185185177E-3</v>
      </c>
      <c r="K1101" s="4"/>
      <c r="L1101" s="4"/>
      <c r="M1101" s="4" t="s">
        <v>51</v>
      </c>
      <c r="N1101" s="4" t="s">
        <v>66</v>
      </c>
      <c r="O1101" s="4" t="s">
        <v>36</v>
      </c>
    </row>
    <row r="1102" spans="2:15" ht="21" customHeight="1" x14ac:dyDescent="0.3">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2:15" ht="21" customHeight="1" x14ac:dyDescent="0.3">
      <c r="B1103" s="4" t="s">
        <v>14</v>
      </c>
      <c r="C1103" s="5">
        <v>27</v>
      </c>
      <c r="D1103" s="6" t="s">
        <v>27</v>
      </c>
      <c r="E1103" s="4" t="s">
        <v>32</v>
      </c>
      <c r="F1103" s="4" t="s">
        <v>23</v>
      </c>
      <c r="G1103" s="7">
        <v>3</v>
      </c>
      <c r="H1103" s="1">
        <v>15000000</v>
      </c>
      <c r="I1103" s="4">
        <v>4</v>
      </c>
      <c r="J1103" s="8">
        <v>6.2499999999999995E-3</v>
      </c>
      <c r="K1103" s="4" t="s">
        <v>18</v>
      </c>
      <c r="L1103" s="4" t="s">
        <v>56</v>
      </c>
      <c r="M1103" s="4" t="s">
        <v>40</v>
      </c>
      <c r="N1103" s="4" t="s">
        <v>76</v>
      </c>
      <c r="O1103" s="4" t="s">
        <v>31</v>
      </c>
    </row>
    <row r="1104" spans="2:15" ht="21" customHeight="1" x14ac:dyDescent="0.3">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2:15" ht="21" customHeight="1" x14ac:dyDescent="0.3">
      <c r="B1105" s="4" t="s">
        <v>14</v>
      </c>
      <c r="C1105" s="5">
        <v>5</v>
      </c>
      <c r="D1105" s="6" t="s">
        <v>37</v>
      </c>
      <c r="E1105" s="4" t="s">
        <v>32</v>
      </c>
      <c r="F1105" s="4" t="s">
        <v>42</v>
      </c>
      <c r="G1105" s="7">
        <v>1</v>
      </c>
      <c r="H1105" s="1">
        <v>7000000</v>
      </c>
      <c r="I1105" s="4">
        <v>4</v>
      </c>
      <c r="J1105" s="8">
        <v>6.2499999999999995E-3</v>
      </c>
      <c r="K1105" s="4" t="s">
        <v>18</v>
      </c>
      <c r="L1105" s="4" t="s">
        <v>29</v>
      </c>
      <c r="M1105" s="4" t="s">
        <v>30</v>
      </c>
      <c r="N1105" s="4" t="s">
        <v>78</v>
      </c>
      <c r="O1105" s="4" t="s">
        <v>66</v>
      </c>
    </row>
    <row r="1106" spans="2:15" ht="21" customHeight="1" x14ac:dyDescent="0.3">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2:15" ht="21" customHeight="1" x14ac:dyDescent="0.3">
      <c r="B1107" s="4" t="s">
        <v>14</v>
      </c>
      <c r="C1107" s="5">
        <v>7</v>
      </c>
      <c r="D1107" s="6" t="s">
        <v>37</v>
      </c>
      <c r="E1107" s="4" t="s">
        <v>16</v>
      </c>
      <c r="F1107" s="4" t="s">
        <v>42</v>
      </c>
      <c r="G1107" s="7">
        <v>2</v>
      </c>
      <c r="H1107" s="1">
        <v>12000000</v>
      </c>
      <c r="I1107" s="4">
        <v>2</v>
      </c>
      <c r="J1107" s="8">
        <v>6.2499999999999995E-3</v>
      </c>
      <c r="K1107" s="4" t="s">
        <v>18</v>
      </c>
      <c r="L1107" s="4" t="s">
        <v>19</v>
      </c>
      <c r="M1107" s="4" t="s">
        <v>48</v>
      </c>
      <c r="N1107" s="4" t="s">
        <v>78</v>
      </c>
      <c r="O1107" s="4" t="s">
        <v>63</v>
      </c>
    </row>
    <row r="1108" spans="2:15" ht="21" customHeight="1" x14ac:dyDescent="0.3">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2:15" ht="21" customHeight="1" x14ac:dyDescent="0.3">
      <c r="B1109" s="4" t="s">
        <v>14</v>
      </c>
      <c r="C1109" s="5">
        <v>15</v>
      </c>
      <c r="D1109" s="6" t="s">
        <v>44</v>
      </c>
      <c r="E1109" s="4" t="s">
        <v>73</v>
      </c>
      <c r="F1109" s="4" t="s">
        <v>23</v>
      </c>
      <c r="G1109" s="7">
        <v>2</v>
      </c>
      <c r="H1109" s="1">
        <v>12000000</v>
      </c>
      <c r="I1109" s="4">
        <v>3</v>
      </c>
      <c r="J1109" s="8">
        <v>6.2499999999999995E-3</v>
      </c>
      <c r="K1109" s="4" t="s">
        <v>18</v>
      </c>
      <c r="L1109" s="4" t="s">
        <v>64</v>
      </c>
      <c r="M1109" s="4" t="s">
        <v>33</v>
      </c>
      <c r="N1109" s="4" t="s">
        <v>78</v>
      </c>
      <c r="O1109" s="4" t="s">
        <v>66</v>
      </c>
    </row>
    <row r="1110" spans="2:15" ht="21" customHeight="1" x14ac:dyDescent="0.3">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2:15" ht="21" customHeight="1" x14ac:dyDescent="0.3">
      <c r="B1111" s="4" t="s">
        <v>14</v>
      </c>
      <c r="C1111" s="5">
        <v>3</v>
      </c>
      <c r="D1111" s="6" t="s">
        <v>44</v>
      </c>
      <c r="E1111" s="4" t="s">
        <v>38</v>
      </c>
      <c r="F1111" s="4" t="s">
        <v>17</v>
      </c>
      <c r="G1111" s="7">
        <v>4</v>
      </c>
      <c r="H1111" s="1">
        <v>20000000</v>
      </c>
      <c r="I1111" s="4">
        <v>1</v>
      </c>
      <c r="J1111" s="8">
        <v>6.2499999999999995E-3</v>
      </c>
      <c r="K1111" s="4" t="s">
        <v>18</v>
      </c>
      <c r="L1111" s="4" t="s">
        <v>39</v>
      </c>
      <c r="M1111" s="4" t="s">
        <v>43</v>
      </c>
      <c r="N1111" s="4" t="s">
        <v>78</v>
      </c>
      <c r="O1111" s="4" t="s">
        <v>53</v>
      </c>
    </row>
    <row r="1112" spans="2:15" ht="21" customHeight="1" x14ac:dyDescent="0.3">
      <c r="B1112" s="11" t="s">
        <v>70</v>
      </c>
      <c r="C1112" s="12">
        <v>11</v>
      </c>
      <c r="D1112" s="13" t="s">
        <v>58</v>
      </c>
      <c r="E1112" s="11" t="s">
        <v>16</v>
      </c>
      <c r="F1112" s="11" t="s">
        <v>17</v>
      </c>
      <c r="G1112" s="14">
        <v>0</v>
      </c>
      <c r="H1112" s="15">
        <v>0</v>
      </c>
      <c r="I1112" s="11">
        <v>1</v>
      </c>
      <c r="J1112" s="16">
        <v>6.2499999999999995E-3</v>
      </c>
      <c r="K1112" s="11"/>
      <c r="L1112" s="11"/>
      <c r="M1112" s="11" t="s">
        <v>30</v>
      </c>
      <c r="N1112" s="11" t="s">
        <v>76</v>
      </c>
      <c r="O1112" s="11" t="s">
        <v>52</v>
      </c>
    </row>
    <row r="1113" spans="2:15" ht="21" customHeight="1" x14ac:dyDescent="0.3">
      <c r="B1113" s="4" t="s">
        <v>70</v>
      </c>
      <c r="C1113" s="5">
        <v>30</v>
      </c>
      <c r="D1113" s="6" t="s">
        <v>69</v>
      </c>
      <c r="E1113" s="4" t="s">
        <v>38</v>
      </c>
      <c r="F1113" s="4" t="s">
        <v>17</v>
      </c>
      <c r="G1113" s="7">
        <v>0</v>
      </c>
      <c r="H1113" s="1">
        <v>0</v>
      </c>
      <c r="I1113" s="4">
        <v>3</v>
      </c>
      <c r="J1113" s="8">
        <v>6.2499999999999995E-3</v>
      </c>
      <c r="K1113" s="4"/>
      <c r="L1113" s="4"/>
      <c r="M1113" s="4" t="s">
        <v>30</v>
      </c>
      <c r="N1113" s="4" t="s">
        <v>66</v>
      </c>
      <c r="O1113" s="4" t="s">
        <v>67</v>
      </c>
    </row>
    <row r="1114" spans="2:15" ht="21" customHeight="1" x14ac:dyDescent="0.3">
      <c r="B1114" s="11" t="s">
        <v>70</v>
      </c>
      <c r="C1114" s="12">
        <v>27</v>
      </c>
      <c r="D1114" s="13" t="s">
        <v>69</v>
      </c>
      <c r="E1114" s="11" t="s">
        <v>49</v>
      </c>
      <c r="F1114" s="11" t="s">
        <v>42</v>
      </c>
      <c r="G1114" s="14">
        <v>0</v>
      </c>
      <c r="H1114" s="15">
        <v>0</v>
      </c>
      <c r="I1114" s="11">
        <v>1</v>
      </c>
      <c r="J1114" s="16">
        <v>6.2499999999999995E-3</v>
      </c>
      <c r="K1114" s="11"/>
      <c r="L1114" s="11"/>
      <c r="M1114" s="11" t="s">
        <v>48</v>
      </c>
      <c r="N1114" s="11" t="s">
        <v>77</v>
      </c>
      <c r="O1114" s="11" t="s">
        <v>34</v>
      </c>
    </row>
    <row r="1115" spans="2:15" ht="21" customHeight="1" x14ac:dyDescent="0.3">
      <c r="B1115" s="4" t="s">
        <v>70</v>
      </c>
      <c r="C1115" s="5">
        <v>11</v>
      </c>
      <c r="D1115" s="6" t="s">
        <v>58</v>
      </c>
      <c r="E1115" s="4" t="s">
        <v>16</v>
      </c>
      <c r="F1115" s="4" t="s">
        <v>17</v>
      </c>
      <c r="G1115" s="7">
        <v>0</v>
      </c>
      <c r="H1115" s="1">
        <v>0</v>
      </c>
      <c r="I1115" s="4">
        <v>1</v>
      </c>
      <c r="J1115" s="8">
        <v>6.2499999999999995E-3</v>
      </c>
      <c r="K1115" s="4"/>
      <c r="L1115" s="4"/>
      <c r="M1115" s="4" t="s">
        <v>30</v>
      </c>
      <c r="N1115" s="4" t="s">
        <v>76</v>
      </c>
      <c r="O1115" s="4" t="s">
        <v>52</v>
      </c>
    </row>
    <row r="1116" spans="2:15" ht="21" customHeight="1" x14ac:dyDescent="0.3">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2:15" ht="21" customHeight="1" x14ac:dyDescent="0.3">
      <c r="B1117" s="4" t="s">
        <v>14</v>
      </c>
      <c r="C1117" s="5">
        <v>7</v>
      </c>
      <c r="D1117" s="6" t="s">
        <v>27</v>
      </c>
      <c r="E1117" s="4" t="s">
        <v>16</v>
      </c>
      <c r="F1117" s="4" t="s">
        <v>45</v>
      </c>
      <c r="G1117" s="7">
        <v>4</v>
      </c>
      <c r="H1117" s="1">
        <v>11000000</v>
      </c>
      <c r="I1117" s="4">
        <v>5</v>
      </c>
      <c r="J1117" s="8">
        <v>6.3888888888888884E-3</v>
      </c>
      <c r="K1117" s="4" t="s">
        <v>61</v>
      </c>
      <c r="L1117" s="4" t="s">
        <v>39</v>
      </c>
      <c r="M1117" s="4" t="s">
        <v>33</v>
      </c>
      <c r="N1117" s="4" t="s">
        <v>76</v>
      </c>
      <c r="O1117" s="4" t="s">
        <v>52</v>
      </c>
    </row>
    <row r="1118" spans="2:15" ht="21" customHeight="1" x14ac:dyDescent="0.3">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2:15" ht="21" customHeight="1" x14ac:dyDescent="0.3">
      <c r="B1119" s="4" t="s">
        <v>14</v>
      </c>
      <c r="C1119" s="5">
        <v>8</v>
      </c>
      <c r="D1119" s="6" t="s">
        <v>37</v>
      </c>
      <c r="E1119" s="4" t="s">
        <v>16</v>
      </c>
      <c r="F1119" s="4" t="s">
        <v>68</v>
      </c>
      <c r="G1119" s="7">
        <v>3</v>
      </c>
      <c r="H1119" s="1">
        <v>15000000</v>
      </c>
      <c r="I1119" s="4">
        <v>1</v>
      </c>
      <c r="J1119" s="8">
        <v>6.3888888888888884E-3</v>
      </c>
      <c r="K1119" s="4" t="s">
        <v>18</v>
      </c>
      <c r="L1119" s="4" t="s">
        <v>64</v>
      </c>
      <c r="M1119" s="4" t="s">
        <v>40</v>
      </c>
      <c r="N1119" s="4" t="s">
        <v>78</v>
      </c>
      <c r="O1119" s="4" t="s">
        <v>53</v>
      </c>
    </row>
    <row r="1120" spans="2:15" ht="21" customHeight="1" x14ac:dyDescent="0.3">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2:15" ht="21" customHeight="1" x14ac:dyDescent="0.3">
      <c r="B1121" s="4" t="s">
        <v>14</v>
      </c>
      <c r="C1121" s="5">
        <v>22</v>
      </c>
      <c r="D1121" s="6" t="s">
        <v>44</v>
      </c>
      <c r="E1121" s="4" t="s">
        <v>28</v>
      </c>
      <c r="F1121" s="4" t="s">
        <v>17</v>
      </c>
      <c r="G1121" s="7">
        <v>1</v>
      </c>
      <c r="H1121" s="1">
        <v>7000000</v>
      </c>
      <c r="I1121" s="4">
        <v>1</v>
      </c>
      <c r="J1121" s="8">
        <v>6.3888888888888884E-3</v>
      </c>
      <c r="K1121" s="4" t="s">
        <v>18</v>
      </c>
      <c r="L1121" s="4" t="s">
        <v>29</v>
      </c>
      <c r="M1121" s="4" t="s">
        <v>51</v>
      </c>
      <c r="N1121" s="4" t="s">
        <v>66</v>
      </c>
      <c r="O1121" s="4" t="s">
        <v>67</v>
      </c>
    </row>
    <row r="1122" spans="2:15" ht="21" customHeight="1" x14ac:dyDescent="0.3">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2:15" ht="21" customHeight="1" x14ac:dyDescent="0.3">
      <c r="B1123" s="4" t="s">
        <v>14</v>
      </c>
      <c r="C1123" s="5">
        <v>7</v>
      </c>
      <c r="D1123" s="6" t="s">
        <v>44</v>
      </c>
      <c r="E1123" s="4" t="s">
        <v>16</v>
      </c>
      <c r="F1123" s="4" t="s">
        <v>42</v>
      </c>
      <c r="G1123" s="7">
        <v>5</v>
      </c>
      <c r="H1123" s="1">
        <v>25000000</v>
      </c>
      <c r="I1123" s="4">
        <v>3</v>
      </c>
      <c r="J1123" s="8">
        <v>6.3888888888888884E-3</v>
      </c>
      <c r="K1123" s="4" t="s">
        <v>18</v>
      </c>
      <c r="L1123" s="4" t="s">
        <v>24</v>
      </c>
      <c r="M1123" s="4" t="s">
        <v>20</v>
      </c>
      <c r="N1123" s="4" t="s">
        <v>78</v>
      </c>
      <c r="O1123" s="4" t="s">
        <v>62</v>
      </c>
    </row>
    <row r="1124" spans="2:15" ht="21" customHeight="1" x14ac:dyDescent="0.3">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2:15" ht="21" customHeight="1" x14ac:dyDescent="0.3">
      <c r="B1125" s="4" t="s">
        <v>14</v>
      </c>
      <c r="C1125" s="5">
        <v>17</v>
      </c>
      <c r="D1125" s="6" t="s">
        <v>69</v>
      </c>
      <c r="E1125" s="4" t="s">
        <v>16</v>
      </c>
      <c r="F1125" s="4" t="s">
        <v>42</v>
      </c>
      <c r="G1125" s="7">
        <v>2</v>
      </c>
      <c r="H1125" s="1">
        <v>12000000</v>
      </c>
      <c r="I1125" s="4">
        <v>2</v>
      </c>
      <c r="J1125" s="8">
        <v>6.3888888888888884E-3</v>
      </c>
      <c r="K1125" s="4" t="s">
        <v>18</v>
      </c>
      <c r="L1125" s="4" t="s">
        <v>56</v>
      </c>
      <c r="M1125" s="4" t="s">
        <v>43</v>
      </c>
      <c r="N1125" s="4" t="s">
        <v>76</v>
      </c>
      <c r="O1125" s="4" t="s">
        <v>52</v>
      </c>
    </row>
    <row r="1126" spans="2:15" ht="21" customHeight="1" x14ac:dyDescent="0.3">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2:15" ht="21" customHeight="1" x14ac:dyDescent="0.3">
      <c r="B1127" s="4" t="s">
        <v>70</v>
      </c>
      <c r="C1127" s="5">
        <v>12</v>
      </c>
      <c r="D1127" s="6" t="s">
        <v>22</v>
      </c>
      <c r="E1127" s="4" t="s">
        <v>38</v>
      </c>
      <c r="F1127" s="4" t="s">
        <v>23</v>
      </c>
      <c r="G1127" s="7">
        <v>0</v>
      </c>
      <c r="H1127" s="1">
        <v>0</v>
      </c>
      <c r="I1127" s="4">
        <v>3</v>
      </c>
      <c r="J1127" s="8">
        <v>6.3888888888888884E-3</v>
      </c>
      <c r="K1127" s="4"/>
      <c r="L1127" s="4"/>
      <c r="M1127" s="4" t="s">
        <v>48</v>
      </c>
      <c r="N1127" s="4" t="s">
        <v>66</v>
      </c>
      <c r="O1127" s="4" t="s">
        <v>67</v>
      </c>
    </row>
    <row r="1128" spans="2:15" ht="21" customHeight="1" x14ac:dyDescent="0.3">
      <c r="B1128" s="11" t="s">
        <v>70</v>
      </c>
      <c r="C1128" s="12">
        <v>17</v>
      </c>
      <c r="D1128" s="13" t="s">
        <v>44</v>
      </c>
      <c r="E1128" s="11" t="s">
        <v>28</v>
      </c>
      <c r="F1128" s="11" t="s">
        <v>23</v>
      </c>
      <c r="G1128" s="14">
        <v>0</v>
      </c>
      <c r="H1128" s="15">
        <v>0</v>
      </c>
      <c r="I1128" s="11">
        <v>1</v>
      </c>
      <c r="J1128" s="16">
        <v>6.3888888888888884E-3</v>
      </c>
      <c r="K1128" s="11"/>
      <c r="L1128" s="11"/>
      <c r="M1128" s="11" t="s">
        <v>48</v>
      </c>
      <c r="N1128" s="11" t="s">
        <v>77</v>
      </c>
      <c r="O1128" s="11" t="s">
        <v>54</v>
      </c>
    </row>
    <row r="1129" spans="2:15" ht="21" customHeight="1" x14ac:dyDescent="0.3">
      <c r="B1129" s="4" t="s">
        <v>70</v>
      </c>
      <c r="C1129" s="5">
        <v>14</v>
      </c>
      <c r="D1129" s="6" t="s">
        <v>69</v>
      </c>
      <c r="E1129" s="4" t="s">
        <v>28</v>
      </c>
      <c r="F1129" s="4" t="s">
        <v>42</v>
      </c>
      <c r="G1129" s="7">
        <v>0</v>
      </c>
      <c r="H1129" s="1">
        <v>0</v>
      </c>
      <c r="I1129" s="4">
        <v>4</v>
      </c>
      <c r="J1129" s="8">
        <v>6.3888888888888884E-3</v>
      </c>
      <c r="K1129" s="4"/>
      <c r="L1129" s="4"/>
      <c r="M1129" s="4" t="s">
        <v>51</v>
      </c>
      <c r="N1129" s="4" t="s">
        <v>76</v>
      </c>
      <c r="O1129" s="4" t="s">
        <v>31</v>
      </c>
    </row>
    <row r="1130" spans="2:15" ht="21" customHeight="1" x14ac:dyDescent="0.3">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2:15" ht="21" customHeight="1" x14ac:dyDescent="0.3">
      <c r="B1131" s="4" t="s">
        <v>14</v>
      </c>
      <c r="C1131" s="5">
        <v>11</v>
      </c>
      <c r="D1131" s="6" t="s">
        <v>57</v>
      </c>
      <c r="E1131" s="4" t="s">
        <v>16</v>
      </c>
      <c r="F1131" s="4" t="s">
        <v>42</v>
      </c>
      <c r="G1131" s="7">
        <v>5</v>
      </c>
      <c r="H1131" s="1">
        <v>25000000</v>
      </c>
      <c r="I1131" s="4">
        <v>1</v>
      </c>
      <c r="J1131" s="8">
        <v>6.4236111111111117E-3</v>
      </c>
      <c r="K1131" s="4" t="s">
        <v>18</v>
      </c>
      <c r="L1131" s="4" t="s">
        <v>29</v>
      </c>
      <c r="M1131" s="4" t="s">
        <v>51</v>
      </c>
      <c r="N1131" s="4" t="s">
        <v>78</v>
      </c>
      <c r="O1131" s="4" t="s">
        <v>41</v>
      </c>
    </row>
    <row r="1132" spans="2:15" ht="21" customHeight="1" x14ac:dyDescent="0.3">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2:15" ht="21" customHeight="1" x14ac:dyDescent="0.3">
      <c r="B1133" s="4" t="s">
        <v>14</v>
      </c>
      <c r="C1133" s="5">
        <v>29</v>
      </c>
      <c r="D1133" s="6" t="s">
        <v>22</v>
      </c>
      <c r="E1133" s="4" t="s">
        <v>28</v>
      </c>
      <c r="F1133" s="4" t="s">
        <v>17</v>
      </c>
      <c r="G1133" s="7">
        <v>5</v>
      </c>
      <c r="H1133" s="1">
        <v>21000000</v>
      </c>
      <c r="I1133" s="4">
        <v>5</v>
      </c>
      <c r="J1133" s="8">
        <v>6.4236111111111117E-3</v>
      </c>
      <c r="K1133" s="4" t="s">
        <v>18</v>
      </c>
      <c r="L1133" s="4" t="s">
        <v>19</v>
      </c>
      <c r="M1133" s="4" t="s">
        <v>30</v>
      </c>
      <c r="N1133" s="4" t="s">
        <v>77</v>
      </c>
      <c r="O1133" s="4" t="s">
        <v>54</v>
      </c>
    </row>
    <row r="1134" spans="2:15" ht="21" customHeight="1" x14ac:dyDescent="0.3">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2:15" ht="21" customHeight="1" x14ac:dyDescent="0.3">
      <c r="B1135" s="4" t="s">
        <v>14</v>
      </c>
      <c r="C1135" s="5">
        <v>25</v>
      </c>
      <c r="D1135" s="6" t="s">
        <v>37</v>
      </c>
      <c r="E1135" s="4" t="s">
        <v>16</v>
      </c>
      <c r="F1135" s="4" t="s">
        <v>17</v>
      </c>
      <c r="G1135" s="7">
        <v>1</v>
      </c>
      <c r="H1135" s="1">
        <v>19000000</v>
      </c>
      <c r="I1135" s="4">
        <v>3</v>
      </c>
      <c r="J1135" s="8">
        <v>6.4236111111111117E-3</v>
      </c>
      <c r="K1135" s="4" t="s">
        <v>46</v>
      </c>
      <c r="L1135" s="4" t="s">
        <v>24</v>
      </c>
      <c r="M1135" s="4" t="s">
        <v>30</v>
      </c>
      <c r="N1135" s="4" t="s">
        <v>76</v>
      </c>
      <c r="O1135" s="4" t="s">
        <v>26</v>
      </c>
    </row>
    <row r="1136" spans="2:15" ht="21" customHeight="1" x14ac:dyDescent="0.3">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2:15" ht="21" customHeight="1" x14ac:dyDescent="0.3">
      <c r="B1137" s="4" t="s">
        <v>14</v>
      </c>
      <c r="C1137" s="5">
        <v>28</v>
      </c>
      <c r="D1137" s="6" t="s">
        <v>37</v>
      </c>
      <c r="E1137" s="4" t="s">
        <v>49</v>
      </c>
      <c r="F1137" s="4" t="s">
        <v>42</v>
      </c>
      <c r="G1137" s="7">
        <v>1</v>
      </c>
      <c r="H1137" s="1">
        <v>7000000</v>
      </c>
      <c r="I1137" s="4">
        <v>1</v>
      </c>
      <c r="J1137" s="8">
        <v>6.4236111111111117E-3</v>
      </c>
      <c r="K1137" s="4" t="s">
        <v>18</v>
      </c>
      <c r="L1137" s="4" t="s">
        <v>56</v>
      </c>
      <c r="M1137" s="4" t="s">
        <v>40</v>
      </c>
      <c r="N1137" s="4" t="s">
        <v>78</v>
      </c>
      <c r="O1137" s="4" t="s">
        <v>66</v>
      </c>
    </row>
    <row r="1138" spans="2:15" ht="21" customHeight="1" x14ac:dyDescent="0.3">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2:15" ht="21" customHeight="1" x14ac:dyDescent="0.3">
      <c r="B1139" s="4" t="s">
        <v>14</v>
      </c>
      <c r="C1139" s="5">
        <v>3</v>
      </c>
      <c r="D1139" s="6" t="s">
        <v>44</v>
      </c>
      <c r="E1139" s="4" t="s">
        <v>16</v>
      </c>
      <c r="F1139" s="4" t="s">
        <v>42</v>
      </c>
      <c r="G1139" s="7">
        <v>3</v>
      </c>
      <c r="H1139" s="1">
        <v>15000000</v>
      </c>
      <c r="I1139" s="4">
        <v>2</v>
      </c>
      <c r="J1139" s="8">
        <v>6.4236111111111117E-3</v>
      </c>
      <c r="K1139" s="4" t="s">
        <v>18</v>
      </c>
      <c r="L1139" s="4" t="s">
        <v>56</v>
      </c>
      <c r="M1139" s="4" t="s">
        <v>25</v>
      </c>
      <c r="N1139" s="4" t="s">
        <v>77</v>
      </c>
      <c r="O1139" s="4" t="s">
        <v>54</v>
      </c>
    </row>
    <row r="1140" spans="2:15" ht="21" customHeight="1" x14ac:dyDescent="0.3">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2:15" ht="21" customHeight="1" x14ac:dyDescent="0.3">
      <c r="B1141" s="4" t="s">
        <v>14</v>
      </c>
      <c r="C1141" s="5">
        <v>11</v>
      </c>
      <c r="D1141" s="6" t="s">
        <v>57</v>
      </c>
      <c r="E1141" s="4" t="s">
        <v>16</v>
      </c>
      <c r="F1141" s="4" t="s">
        <v>42</v>
      </c>
      <c r="G1141" s="7">
        <v>5</v>
      </c>
      <c r="H1141" s="1">
        <v>25000000</v>
      </c>
      <c r="I1141" s="4">
        <v>1</v>
      </c>
      <c r="J1141" s="8">
        <v>6.4236111111111117E-3</v>
      </c>
      <c r="K1141" s="4" t="s">
        <v>18</v>
      </c>
      <c r="L1141" s="4" t="s">
        <v>29</v>
      </c>
      <c r="M1141" s="4" t="s">
        <v>51</v>
      </c>
      <c r="N1141" s="4" t="s">
        <v>78</v>
      </c>
      <c r="O1141" s="4" t="s">
        <v>41</v>
      </c>
    </row>
    <row r="1142" spans="2:15" ht="21" customHeight="1" x14ac:dyDescent="0.3">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2:15" ht="21" customHeight="1" x14ac:dyDescent="0.3">
      <c r="B1143" s="4" t="s">
        <v>14</v>
      </c>
      <c r="C1143" s="5">
        <v>29</v>
      </c>
      <c r="D1143" s="6" t="s">
        <v>22</v>
      </c>
      <c r="E1143" s="4" t="s">
        <v>28</v>
      </c>
      <c r="F1143" s="4" t="s">
        <v>17</v>
      </c>
      <c r="G1143" s="7">
        <v>5</v>
      </c>
      <c r="H1143" s="1">
        <v>21000000</v>
      </c>
      <c r="I1143" s="4">
        <v>5</v>
      </c>
      <c r="J1143" s="8">
        <v>6.4236111111111117E-3</v>
      </c>
      <c r="K1143" s="4" t="s">
        <v>18</v>
      </c>
      <c r="L1143" s="4" t="s">
        <v>19</v>
      </c>
      <c r="M1143" s="4" t="s">
        <v>30</v>
      </c>
      <c r="N1143" s="4" t="s">
        <v>77</v>
      </c>
      <c r="O1143" s="4" t="s">
        <v>54</v>
      </c>
    </row>
    <row r="1144" spans="2:15" ht="21" customHeight="1" x14ac:dyDescent="0.3">
      <c r="B1144" s="11" t="s">
        <v>70</v>
      </c>
      <c r="C1144" s="12">
        <v>13</v>
      </c>
      <c r="D1144" s="13" t="s">
        <v>55</v>
      </c>
      <c r="E1144" s="11" t="s">
        <v>16</v>
      </c>
      <c r="F1144" s="11" t="s">
        <v>45</v>
      </c>
      <c r="G1144" s="14">
        <v>0</v>
      </c>
      <c r="H1144" s="15">
        <v>0</v>
      </c>
      <c r="I1144" s="11">
        <v>2</v>
      </c>
      <c r="J1144" s="16">
        <v>6.4236111111111117E-3</v>
      </c>
      <c r="K1144" s="11"/>
      <c r="L1144" s="11"/>
      <c r="M1144" s="11" t="s">
        <v>43</v>
      </c>
      <c r="N1144" s="11" t="s">
        <v>66</v>
      </c>
      <c r="O1144" s="11" t="s">
        <v>67</v>
      </c>
    </row>
    <row r="1145" spans="2:15" ht="21" customHeight="1" x14ac:dyDescent="0.3">
      <c r="B1145" s="4" t="s">
        <v>70</v>
      </c>
      <c r="C1145" s="5">
        <v>29</v>
      </c>
      <c r="D1145" s="6" t="s">
        <v>27</v>
      </c>
      <c r="E1145" s="4" t="s">
        <v>28</v>
      </c>
      <c r="F1145" s="4" t="s">
        <v>23</v>
      </c>
      <c r="G1145" s="7">
        <v>0</v>
      </c>
      <c r="H1145" s="1">
        <v>0</v>
      </c>
      <c r="I1145" s="4">
        <v>2</v>
      </c>
      <c r="J1145" s="8">
        <v>6.4236111111111117E-3</v>
      </c>
      <c r="K1145" s="4"/>
      <c r="L1145" s="4"/>
      <c r="M1145" s="4" t="s">
        <v>43</v>
      </c>
      <c r="N1145" s="4" t="s">
        <v>76</v>
      </c>
      <c r="O1145" s="4" t="s">
        <v>26</v>
      </c>
    </row>
    <row r="1146" spans="2:15" ht="21" customHeight="1" x14ac:dyDescent="0.3">
      <c r="B1146" s="11" t="s">
        <v>70</v>
      </c>
      <c r="C1146" s="12">
        <v>30</v>
      </c>
      <c r="D1146" s="13" t="s">
        <v>69</v>
      </c>
      <c r="E1146" s="11" t="s">
        <v>28</v>
      </c>
      <c r="F1146" s="11" t="s">
        <v>42</v>
      </c>
      <c r="G1146" s="14">
        <v>0</v>
      </c>
      <c r="H1146" s="15">
        <v>0</v>
      </c>
      <c r="I1146" s="11">
        <v>4</v>
      </c>
      <c r="J1146" s="16">
        <v>6.4236111111111117E-3</v>
      </c>
      <c r="K1146" s="11"/>
      <c r="L1146" s="11"/>
      <c r="M1146" s="11" t="s">
        <v>30</v>
      </c>
      <c r="N1146" s="11" t="s">
        <v>77</v>
      </c>
      <c r="O1146" s="11" t="s">
        <v>65</v>
      </c>
    </row>
    <row r="1147" spans="2:15" ht="21" customHeight="1" x14ac:dyDescent="0.3">
      <c r="B1147" s="4" t="s">
        <v>70</v>
      </c>
      <c r="C1147" s="5">
        <v>13</v>
      </c>
      <c r="D1147" s="6" t="s">
        <v>55</v>
      </c>
      <c r="E1147" s="4" t="s">
        <v>16</v>
      </c>
      <c r="F1147" s="4" t="s">
        <v>45</v>
      </c>
      <c r="G1147" s="7">
        <v>0</v>
      </c>
      <c r="H1147" s="1">
        <v>0</v>
      </c>
      <c r="I1147" s="4">
        <v>2</v>
      </c>
      <c r="J1147" s="8">
        <v>6.4236111111111117E-3</v>
      </c>
      <c r="K1147" s="4"/>
      <c r="L1147" s="4"/>
      <c r="M1147" s="4" t="s">
        <v>43</v>
      </c>
      <c r="N1147" s="4" t="s">
        <v>66</v>
      </c>
      <c r="O1147" s="4" t="s">
        <v>67</v>
      </c>
    </row>
    <row r="1148" spans="2:15" ht="21" customHeight="1" x14ac:dyDescent="0.3">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2:15" ht="21" customHeight="1" x14ac:dyDescent="0.3">
      <c r="B1149" s="4" t="s">
        <v>14</v>
      </c>
      <c r="C1149" s="5">
        <v>1</v>
      </c>
      <c r="D1149" s="6" t="s">
        <v>72</v>
      </c>
      <c r="E1149" s="4" t="s">
        <v>28</v>
      </c>
      <c r="F1149" s="4" t="s">
        <v>42</v>
      </c>
      <c r="G1149" s="7">
        <v>5</v>
      </c>
      <c r="H1149" s="1">
        <v>25000000</v>
      </c>
      <c r="I1149" s="4">
        <v>1</v>
      </c>
      <c r="J1149" s="8">
        <v>6.6666666666666671E-3</v>
      </c>
      <c r="K1149" s="4" t="s">
        <v>18</v>
      </c>
      <c r="L1149" s="4" t="s">
        <v>29</v>
      </c>
      <c r="M1149" s="4" t="s">
        <v>43</v>
      </c>
      <c r="N1149" s="4" t="s">
        <v>76</v>
      </c>
      <c r="O1149" s="4" t="s">
        <v>31</v>
      </c>
    </row>
    <row r="1150" spans="2:15" ht="21" customHeight="1" x14ac:dyDescent="0.3">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2:15" ht="21" customHeight="1" x14ac:dyDescent="0.3">
      <c r="B1151" s="4" t="s">
        <v>14</v>
      </c>
      <c r="C1151" s="5">
        <v>12</v>
      </c>
      <c r="D1151" s="6" t="s">
        <v>37</v>
      </c>
      <c r="E1151" s="4" t="s">
        <v>16</v>
      </c>
      <c r="F1151" s="4" t="s">
        <v>42</v>
      </c>
      <c r="G1151" s="7">
        <v>2</v>
      </c>
      <c r="H1151" s="1">
        <v>38000000</v>
      </c>
      <c r="I1151" s="4">
        <v>3</v>
      </c>
      <c r="J1151" s="8">
        <v>6.6666666666666671E-3</v>
      </c>
      <c r="K1151" s="4" t="s">
        <v>46</v>
      </c>
      <c r="L1151" s="4" t="s">
        <v>56</v>
      </c>
      <c r="M1151" s="4" t="s">
        <v>48</v>
      </c>
      <c r="N1151" s="4" t="s">
        <v>76</v>
      </c>
      <c r="O1151" s="4" t="s">
        <v>52</v>
      </c>
    </row>
    <row r="1152" spans="2:15" ht="21" customHeight="1" x14ac:dyDescent="0.3">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2:15" ht="21" customHeight="1" x14ac:dyDescent="0.3">
      <c r="B1153" s="4" t="s">
        <v>14</v>
      </c>
      <c r="C1153" s="5">
        <v>8</v>
      </c>
      <c r="D1153" s="6" t="s">
        <v>37</v>
      </c>
      <c r="E1153" s="4" t="s">
        <v>32</v>
      </c>
      <c r="F1153" s="4" t="s">
        <v>45</v>
      </c>
      <c r="G1153" s="7">
        <v>2</v>
      </c>
      <c r="H1153" s="1">
        <v>12000000</v>
      </c>
      <c r="I1153" s="4">
        <v>4</v>
      </c>
      <c r="J1153" s="8">
        <v>6.6666666666666671E-3</v>
      </c>
      <c r="K1153" s="4" t="s">
        <v>18</v>
      </c>
      <c r="L1153" s="4" t="s">
        <v>29</v>
      </c>
      <c r="M1153" s="4" t="s">
        <v>51</v>
      </c>
      <c r="N1153" s="4" t="s">
        <v>76</v>
      </c>
      <c r="O1153" s="4" t="s">
        <v>31</v>
      </c>
    </row>
    <row r="1154" spans="2:15" ht="21" customHeight="1" x14ac:dyDescent="0.3">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2:15" ht="21" customHeight="1" x14ac:dyDescent="0.3">
      <c r="B1155" s="4" t="s">
        <v>14</v>
      </c>
      <c r="C1155" s="5">
        <v>22</v>
      </c>
      <c r="D1155" s="6" t="s">
        <v>44</v>
      </c>
      <c r="E1155" s="4" t="s">
        <v>32</v>
      </c>
      <c r="F1155" s="4" t="s">
        <v>17</v>
      </c>
      <c r="G1155" s="7">
        <v>4</v>
      </c>
      <c r="H1155" s="1">
        <v>20000000</v>
      </c>
      <c r="I1155" s="4">
        <v>4</v>
      </c>
      <c r="J1155" s="8">
        <v>6.6666666666666671E-3</v>
      </c>
      <c r="K1155" s="4" t="s">
        <v>18</v>
      </c>
      <c r="L1155" s="4" t="s">
        <v>19</v>
      </c>
      <c r="M1155" s="4" t="s">
        <v>40</v>
      </c>
      <c r="N1155" s="4" t="s">
        <v>78</v>
      </c>
      <c r="O1155" s="4" t="s">
        <v>41</v>
      </c>
    </row>
    <row r="1156" spans="2:15" ht="21" customHeight="1" x14ac:dyDescent="0.3">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2:15" ht="21" customHeight="1" x14ac:dyDescent="0.3">
      <c r="B1157" s="4" t="s">
        <v>14</v>
      </c>
      <c r="C1157" s="5">
        <v>1</v>
      </c>
      <c r="D1157" s="6" t="s">
        <v>72</v>
      </c>
      <c r="E1157" s="4" t="s">
        <v>28</v>
      </c>
      <c r="F1157" s="4" t="s">
        <v>42</v>
      </c>
      <c r="G1157" s="7">
        <v>5</v>
      </c>
      <c r="H1157" s="1">
        <v>25000000</v>
      </c>
      <c r="I1157" s="4">
        <v>1</v>
      </c>
      <c r="J1157" s="8">
        <v>6.6666666666666671E-3</v>
      </c>
      <c r="K1157" s="4" t="s">
        <v>18</v>
      </c>
      <c r="L1157" s="4" t="s">
        <v>29</v>
      </c>
      <c r="M1157" s="4" t="s">
        <v>43</v>
      </c>
      <c r="N1157" s="4" t="s">
        <v>76</v>
      </c>
      <c r="O1157" s="4" t="s">
        <v>31</v>
      </c>
    </row>
    <row r="1158" spans="2:15" ht="21" customHeight="1" x14ac:dyDescent="0.3">
      <c r="B1158" s="11" t="s">
        <v>70</v>
      </c>
      <c r="C1158" s="12">
        <v>27</v>
      </c>
      <c r="D1158" s="13" t="s">
        <v>27</v>
      </c>
      <c r="E1158" s="11" t="s">
        <v>16</v>
      </c>
      <c r="F1158" s="11" t="s">
        <v>17</v>
      </c>
      <c r="G1158" s="14">
        <v>0</v>
      </c>
      <c r="H1158" s="15">
        <v>0</v>
      </c>
      <c r="I1158" s="11">
        <v>1</v>
      </c>
      <c r="J1158" s="16">
        <v>6.6666666666666671E-3</v>
      </c>
      <c r="K1158" s="11"/>
      <c r="L1158" s="11"/>
      <c r="M1158" s="11" t="s">
        <v>33</v>
      </c>
      <c r="N1158" s="11" t="s">
        <v>77</v>
      </c>
      <c r="O1158" s="11" t="s">
        <v>65</v>
      </c>
    </row>
    <row r="1159" spans="2:15" ht="21" customHeight="1" x14ac:dyDescent="0.3">
      <c r="B1159" s="4" t="s">
        <v>70</v>
      </c>
      <c r="C1159" s="5">
        <v>3</v>
      </c>
      <c r="D1159" s="6" t="s">
        <v>37</v>
      </c>
      <c r="E1159" s="4" t="s">
        <v>16</v>
      </c>
      <c r="F1159" s="4" t="s">
        <v>42</v>
      </c>
      <c r="G1159" s="7">
        <v>0</v>
      </c>
      <c r="H1159" s="1">
        <v>0</v>
      </c>
      <c r="I1159" s="4">
        <v>1</v>
      </c>
      <c r="J1159" s="8">
        <v>6.6666666666666671E-3</v>
      </c>
      <c r="K1159" s="4"/>
      <c r="L1159" s="4"/>
      <c r="M1159" s="4" t="s">
        <v>30</v>
      </c>
      <c r="N1159" s="4" t="s">
        <v>78</v>
      </c>
      <c r="O1159" s="4" t="s">
        <v>62</v>
      </c>
    </row>
    <row r="1160" spans="2:15" ht="21" customHeight="1" x14ac:dyDescent="0.3">
      <c r="B1160" s="11" t="s">
        <v>70</v>
      </c>
      <c r="C1160" s="12">
        <v>11</v>
      </c>
      <c r="D1160" s="13" t="s">
        <v>44</v>
      </c>
      <c r="E1160" s="11" t="s">
        <v>16</v>
      </c>
      <c r="F1160" s="11" t="s">
        <v>17</v>
      </c>
      <c r="G1160" s="14">
        <v>0</v>
      </c>
      <c r="H1160" s="15">
        <v>0</v>
      </c>
      <c r="I1160" s="11">
        <v>3</v>
      </c>
      <c r="J1160" s="16">
        <v>6.6666666666666671E-3</v>
      </c>
      <c r="K1160" s="11"/>
      <c r="L1160" s="11"/>
      <c r="M1160" s="11" t="s">
        <v>40</v>
      </c>
      <c r="N1160" s="11" t="s">
        <v>78</v>
      </c>
      <c r="O1160" s="11" t="s">
        <v>41</v>
      </c>
    </row>
    <row r="1161" spans="2:15" ht="21" customHeight="1" x14ac:dyDescent="0.3">
      <c r="B1161" s="4" t="s">
        <v>70</v>
      </c>
      <c r="C1161" s="5">
        <v>10</v>
      </c>
      <c r="D1161" s="6" t="s">
        <v>44</v>
      </c>
      <c r="E1161" s="4" t="s">
        <v>32</v>
      </c>
      <c r="F1161" s="4" t="s">
        <v>23</v>
      </c>
      <c r="G1161" s="7">
        <v>0</v>
      </c>
      <c r="H1161" s="1">
        <v>0</v>
      </c>
      <c r="I1161" s="4">
        <v>5</v>
      </c>
      <c r="J1161" s="8">
        <v>6.6666666666666671E-3</v>
      </c>
      <c r="K1161" s="4"/>
      <c r="L1161" s="4"/>
      <c r="M1161" s="4" t="s">
        <v>51</v>
      </c>
      <c r="N1161" s="4" t="s">
        <v>78</v>
      </c>
      <c r="O1161" s="4" t="s">
        <v>63</v>
      </c>
    </row>
    <row r="1162" spans="2:15" ht="21" customHeight="1" x14ac:dyDescent="0.3">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2:15" ht="21" customHeight="1" x14ac:dyDescent="0.3">
      <c r="B1163" s="4" t="s">
        <v>14</v>
      </c>
      <c r="C1163" s="5">
        <v>13</v>
      </c>
      <c r="D1163" s="6" t="s">
        <v>22</v>
      </c>
      <c r="E1163" s="4" t="s">
        <v>16</v>
      </c>
      <c r="F1163" s="4" t="s">
        <v>42</v>
      </c>
      <c r="G1163" s="7">
        <v>3</v>
      </c>
      <c r="H1163" s="1">
        <v>15000000</v>
      </c>
      <c r="I1163" s="4">
        <v>1</v>
      </c>
      <c r="J1163" s="8">
        <v>7.0601851851851841E-3</v>
      </c>
      <c r="K1163" s="4" t="s">
        <v>18</v>
      </c>
      <c r="L1163" s="4" t="s">
        <v>47</v>
      </c>
      <c r="M1163" s="4" t="s">
        <v>33</v>
      </c>
      <c r="N1163" s="4" t="s">
        <v>76</v>
      </c>
      <c r="O1163" s="4" t="s">
        <v>31</v>
      </c>
    </row>
    <row r="1164" spans="2:15" ht="21" customHeight="1" x14ac:dyDescent="0.3">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2:15" ht="21" customHeight="1" x14ac:dyDescent="0.3">
      <c r="B1165" s="4" t="s">
        <v>14</v>
      </c>
      <c r="C1165" s="5">
        <v>7</v>
      </c>
      <c r="D1165" s="6" t="s">
        <v>27</v>
      </c>
      <c r="E1165" s="4" t="s">
        <v>32</v>
      </c>
      <c r="F1165" s="4" t="s">
        <v>42</v>
      </c>
      <c r="G1165" s="7">
        <v>2</v>
      </c>
      <c r="H1165" s="1">
        <v>12000000</v>
      </c>
      <c r="I1165" s="4">
        <v>4</v>
      </c>
      <c r="J1165" s="8">
        <v>7.0601851851851841E-3</v>
      </c>
      <c r="K1165" s="4" t="s">
        <v>18</v>
      </c>
      <c r="L1165" s="4" t="s">
        <v>39</v>
      </c>
      <c r="M1165" s="4" t="s">
        <v>40</v>
      </c>
      <c r="N1165" s="4" t="s">
        <v>78</v>
      </c>
      <c r="O1165" s="4" t="s">
        <v>62</v>
      </c>
    </row>
    <row r="1166" spans="2:15" ht="21" customHeight="1" x14ac:dyDescent="0.3">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2:15" ht="21" customHeight="1" x14ac:dyDescent="0.3">
      <c r="B1167" s="4" t="s">
        <v>14</v>
      </c>
      <c r="C1167" s="5">
        <v>24</v>
      </c>
      <c r="D1167" s="6" t="s">
        <v>27</v>
      </c>
      <c r="E1167" s="4" t="s">
        <v>28</v>
      </c>
      <c r="F1167" s="4" t="s">
        <v>45</v>
      </c>
      <c r="G1167" s="7">
        <v>2</v>
      </c>
      <c r="H1167" s="1">
        <v>12000000</v>
      </c>
      <c r="I1167" s="4">
        <v>2</v>
      </c>
      <c r="J1167" s="8">
        <v>7.0601851851851841E-3</v>
      </c>
      <c r="K1167" s="4" t="s">
        <v>18</v>
      </c>
      <c r="L1167" s="4" t="s">
        <v>39</v>
      </c>
      <c r="M1167" s="4" t="s">
        <v>51</v>
      </c>
      <c r="N1167" s="4" t="s">
        <v>76</v>
      </c>
      <c r="O1167" s="4" t="s">
        <v>52</v>
      </c>
    </row>
    <row r="1168" spans="2:15" ht="21" customHeight="1" x14ac:dyDescent="0.3">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2:15" ht="21" customHeight="1" x14ac:dyDescent="0.3">
      <c r="B1169" s="4" t="s">
        <v>14</v>
      </c>
      <c r="C1169" s="5">
        <v>25</v>
      </c>
      <c r="D1169" s="6" t="s">
        <v>37</v>
      </c>
      <c r="E1169" s="4" t="s">
        <v>28</v>
      </c>
      <c r="F1169" s="4" t="s">
        <v>68</v>
      </c>
      <c r="G1169" s="7">
        <v>5</v>
      </c>
      <c r="H1169" s="1">
        <v>20000000</v>
      </c>
      <c r="I1169" s="4">
        <v>5</v>
      </c>
      <c r="J1169" s="8">
        <v>7.0601851851851841E-3</v>
      </c>
      <c r="K1169" s="4" t="s">
        <v>18</v>
      </c>
      <c r="L1169" s="4" t="s">
        <v>35</v>
      </c>
      <c r="M1169" s="4" t="s">
        <v>43</v>
      </c>
      <c r="N1169" s="4" t="s">
        <v>76</v>
      </c>
      <c r="O1169" s="4" t="s">
        <v>31</v>
      </c>
    </row>
    <row r="1170" spans="2:15" ht="21" customHeight="1" x14ac:dyDescent="0.3">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2:15" ht="21" customHeight="1" x14ac:dyDescent="0.3">
      <c r="B1171" s="4" t="s">
        <v>14</v>
      </c>
      <c r="C1171" s="5">
        <v>25</v>
      </c>
      <c r="D1171" s="6" t="s">
        <v>69</v>
      </c>
      <c r="E1171" s="4" t="s">
        <v>16</v>
      </c>
      <c r="F1171" s="4" t="s">
        <v>23</v>
      </c>
      <c r="G1171" s="7">
        <v>4</v>
      </c>
      <c r="H1171" s="1">
        <v>20000000</v>
      </c>
      <c r="I1171" s="4">
        <v>1</v>
      </c>
      <c r="J1171" s="8">
        <v>7.0601851851851841E-3</v>
      </c>
      <c r="K1171" s="4" t="s">
        <v>61</v>
      </c>
      <c r="L1171" s="4" t="s">
        <v>50</v>
      </c>
      <c r="M1171" s="4" t="s">
        <v>43</v>
      </c>
      <c r="N1171" s="4" t="s">
        <v>66</v>
      </c>
      <c r="O1171" s="4" t="s">
        <v>67</v>
      </c>
    </row>
    <row r="1172" spans="2:15" ht="21" customHeight="1" x14ac:dyDescent="0.3">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2:15" ht="21" customHeight="1" x14ac:dyDescent="0.3">
      <c r="B1173" s="4" t="s">
        <v>14</v>
      </c>
      <c r="C1173" s="5">
        <v>13</v>
      </c>
      <c r="D1173" s="6" t="s">
        <v>22</v>
      </c>
      <c r="E1173" s="4" t="s">
        <v>16</v>
      </c>
      <c r="F1173" s="4" t="s">
        <v>42</v>
      </c>
      <c r="G1173" s="7">
        <v>3</v>
      </c>
      <c r="H1173" s="1">
        <v>15000000</v>
      </c>
      <c r="I1173" s="4">
        <v>1</v>
      </c>
      <c r="J1173" s="8">
        <v>7.0601851851851841E-3</v>
      </c>
      <c r="K1173" s="4" t="s">
        <v>18</v>
      </c>
      <c r="L1173" s="4" t="s">
        <v>47</v>
      </c>
      <c r="M1173" s="4" t="s">
        <v>33</v>
      </c>
      <c r="N1173" s="4" t="s">
        <v>76</v>
      </c>
      <c r="O1173" s="4" t="s">
        <v>31</v>
      </c>
    </row>
    <row r="1174" spans="2:15" ht="21" customHeight="1" x14ac:dyDescent="0.3">
      <c r="B1174" s="11" t="s">
        <v>70</v>
      </c>
      <c r="C1174" s="12">
        <v>21</v>
      </c>
      <c r="D1174" s="13" t="s">
        <v>27</v>
      </c>
      <c r="E1174" s="11" t="s">
        <v>16</v>
      </c>
      <c r="F1174" s="11" t="s">
        <v>42</v>
      </c>
      <c r="G1174" s="14">
        <v>0</v>
      </c>
      <c r="H1174" s="15">
        <v>0</v>
      </c>
      <c r="I1174" s="11">
        <v>2</v>
      </c>
      <c r="J1174" s="16">
        <v>7.0601851851851841E-3</v>
      </c>
      <c r="K1174" s="11"/>
      <c r="L1174" s="11"/>
      <c r="M1174" s="11" t="s">
        <v>33</v>
      </c>
      <c r="N1174" s="11" t="s">
        <v>78</v>
      </c>
      <c r="O1174" s="11" t="s">
        <v>66</v>
      </c>
    </row>
    <row r="1175" spans="2:15" ht="21" customHeight="1" x14ac:dyDescent="0.3">
      <c r="B1175" s="4" t="s">
        <v>70</v>
      </c>
      <c r="C1175" s="5">
        <v>25</v>
      </c>
      <c r="D1175" s="6" t="s">
        <v>44</v>
      </c>
      <c r="E1175" s="4" t="s">
        <v>28</v>
      </c>
      <c r="F1175" s="4" t="s">
        <v>42</v>
      </c>
      <c r="G1175" s="7">
        <v>0</v>
      </c>
      <c r="H1175" s="1">
        <v>0</v>
      </c>
      <c r="I1175" s="4">
        <v>2</v>
      </c>
      <c r="J1175" s="8">
        <v>7.0601851851851841E-3</v>
      </c>
      <c r="K1175" s="4"/>
      <c r="L1175" s="4"/>
      <c r="M1175" s="4" t="s">
        <v>25</v>
      </c>
      <c r="N1175" s="4" t="s">
        <v>76</v>
      </c>
      <c r="O1175" s="4" t="s">
        <v>52</v>
      </c>
    </row>
    <row r="1176" spans="2:15" ht="21" customHeight="1" x14ac:dyDescent="0.3">
      <c r="B1176" s="11" t="s">
        <v>70</v>
      </c>
      <c r="C1176" s="12">
        <v>11</v>
      </c>
      <c r="D1176" s="13" t="s">
        <v>44</v>
      </c>
      <c r="E1176" s="11" t="s">
        <v>32</v>
      </c>
      <c r="F1176" s="11" t="s">
        <v>68</v>
      </c>
      <c r="G1176" s="14">
        <v>0</v>
      </c>
      <c r="H1176" s="15">
        <v>0</v>
      </c>
      <c r="I1176" s="11">
        <v>2</v>
      </c>
      <c r="J1176" s="16">
        <v>7.0601851851851841E-3</v>
      </c>
      <c r="K1176" s="11"/>
      <c r="L1176" s="11"/>
      <c r="M1176" s="11" t="s">
        <v>48</v>
      </c>
      <c r="N1176" s="11" t="s">
        <v>78</v>
      </c>
      <c r="O1176" s="11" t="s">
        <v>41</v>
      </c>
    </row>
    <row r="1177" spans="2:15" ht="21" customHeight="1" x14ac:dyDescent="0.3">
      <c r="B1177" s="4" t="s">
        <v>14</v>
      </c>
      <c r="C1177" s="5">
        <v>1</v>
      </c>
      <c r="D1177" s="6" t="s">
        <v>15</v>
      </c>
      <c r="E1177" s="4" t="s">
        <v>28</v>
      </c>
      <c r="F1177" s="4" t="s">
        <v>23</v>
      </c>
      <c r="G1177" s="7">
        <v>5</v>
      </c>
      <c r="H1177" s="1">
        <v>25000000</v>
      </c>
      <c r="I1177" s="4">
        <v>1</v>
      </c>
      <c r="J1177" s="8">
        <v>7.8703703703703713E-3</v>
      </c>
      <c r="K1177" s="4" t="s">
        <v>18</v>
      </c>
      <c r="L1177" s="4" t="s">
        <v>19</v>
      </c>
      <c r="M1177" s="4" t="s">
        <v>43</v>
      </c>
      <c r="N1177" s="4" t="s">
        <v>66</v>
      </c>
      <c r="O1177" s="4" t="s">
        <v>36</v>
      </c>
    </row>
    <row r="1178" spans="2:15" ht="21" customHeight="1" x14ac:dyDescent="0.3">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2:15" ht="21" customHeight="1" x14ac:dyDescent="0.3">
      <c r="B1179" s="4" t="s">
        <v>14</v>
      </c>
      <c r="C1179" s="5">
        <v>4</v>
      </c>
      <c r="D1179" s="6" t="s">
        <v>59</v>
      </c>
      <c r="E1179" s="4" t="s">
        <v>28</v>
      </c>
      <c r="F1179" s="4" t="s">
        <v>42</v>
      </c>
      <c r="G1179" s="7">
        <v>4</v>
      </c>
      <c r="H1179" s="1">
        <v>20000000</v>
      </c>
      <c r="I1179" s="4">
        <v>1</v>
      </c>
      <c r="J1179" s="8">
        <v>7.8703703703703713E-3</v>
      </c>
      <c r="K1179" s="4" t="s">
        <v>61</v>
      </c>
      <c r="L1179" s="4" t="s">
        <v>56</v>
      </c>
      <c r="M1179" s="4" t="s">
        <v>30</v>
      </c>
      <c r="N1179" s="4" t="s">
        <v>76</v>
      </c>
      <c r="O1179" s="4" t="s">
        <v>71</v>
      </c>
    </row>
    <row r="1180" spans="2:15" ht="21" customHeight="1" x14ac:dyDescent="0.3">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2:15" ht="21" customHeight="1" x14ac:dyDescent="0.3">
      <c r="B1181" s="4" t="s">
        <v>14</v>
      </c>
      <c r="C1181" s="5">
        <v>14</v>
      </c>
      <c r="D1181" s="6" t="s">
        <v>37</v>
      </c>
      <c r="E1181" s="4" t="s">
        <v>16</v>
      </c>
      <c r="F1181" s="4" t="s">
        <v>23</v>
      </c>
      <c r="G1181" s="7">
        <v>1</v>
      </c>
      <c r="H1181" s="1">
        <v>19000000</v>
      </c>
      <c r="I1181" s="4">
        <v>2</v>
      </c>
      <c r="J1181" s="8">
        <v>7.8703703703703713E-3</v>
      </c>
      <c r="K1181" s="4" t="s">
        <v>46</v>
      </c>
      <c r="L1181" s="4" t="s">
        <v>29</v>
      </c>
      <c r="M1181" s="4" t="s">
        <v>48</v>
      </c>
      <c r="N1181" s="4" t="s">
        <v>66</v>
      </c>
      <c r="O1181" s="4" t="s">
        <v>36</v>
      </c>
    </row>
    <row r="1182" spans="2:15" ht="21" customHeight="1" x14ac:dyDescent="0.3">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2:15" ht="21" customHeight="1" x14ac:dyDescent="0.3">
      <c r="B1183" s="4" t="s">
        <v>14</v>
      </c>
      <c r="C1183" s="5">
        <v>3</v>
      </c>
      <c r="D1183" s="6" t="s">
        <v>37</v>
      </c>
      <c r="E1183" s="4" t="s">
        <v>16</v>
      </c>
      <c r="F1183" s="4" t="s">
        <v>45</v>
      </c>
      <c r="G1183" s="7">
        <v>3</v>
      </c>
      <c r="H1183" s="1">
        <v>12000000</v>
      </c>
      <c r="I1183" s="4">
        <v>2</v>
      </c>
      <c r="J1183" s="8">
        <v>7.8703703703703713E-3</v>
      </c>
      <c r="K1183" s="4" t="s">
        <v>18</v>
      </c>
      <c r="L1183" s="4" t="s">
        <v>39</v>
      </c>
      <c r="M1183" s="4" t="s">
        <v>51</v>
      </c>
      <c r="N1183" s="4" t="s">
        <v>76</v>
      </c>
      <c r="O1183" s="4" t="s">
        <v>26</v>
      </c>
    </row>
    <row r="1184" spans="2:15" ht="21" customHeight="1" x14ac:dyDescent="0.3">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2:15" ht="21" customHeight="1" x14ac:dyDescent="0.3">
      <c r="B1185" s="4" t="s">
        <v>14</v>
      </c>
      <c r="C1185" s="5">
        <v>12</v>
      </c>
      <c r="D1185" s="6" t="s">
        <v>44</v>
      </c>
      <c r="E1185" s="4" t="s">
        <v>49</v>
      </c>
      <c r="F1185" s="4" t="s">
        <v>42</v>
      </c>
      <c r="G1185" s="7">
        <v>3</v>
      </c>
      <c r="H1185" s="1">
        <v>15000000</v>
      </c>
      <c r="I1185" s="4">
        <v>1</v>
      </c>
      <c r="J1185" s="8">
        <v>7.8703703703703713E-3</v>
      </c>
      <c r="K1185" s="4" t="s">
        <v>18</v>
      </c>
      <c r="L1185" s="4" t="s">
        <v>29</v>
      </c>
      <c r="M1185" s="4" t="s">
        <v>51</v>
      </c>
      <c r="N1185" s="4" t="s">
        <v>78</v>
      </c>
      <c r="O1185" s="4" t="s">
        <v>53</v>
      </c>
    </row>
    <row r="1186" spans="2:15" ht="21" customHeight="1" x14ac:dyDescent="0.3">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2:15" ht="21" customHeight="1" x14ac:dyDescent="0.3">
      <c r="B1187" s="4" t="s">
        <v>14</v>
      </c>
      <c r="C1187" s="5">
        <v>1</v>
      </c>
      <c r="D1187" s="6" t="s">
        <v>15</v>
      </c>
      <c r="E1187" s="4" t="s">
        <v>28</v>
      </c>
      <c r="F1187" s="4" t="s">
        <v>23</v>
      </c>
      <c r="G1187" s="7">
        <v>5</v>
      </c>
      <c r="H1187" s="1">
        <v>25000000</v>
      </c>
      <c r="I1187" s="4">
        <v>1</v>
      </c>
      <c r="J1187" s="8">
        <v>7.8703703703703713E-3</v>
      </c>
      <c r="K1187" s="4" t="s">
        <v>18</v>
      </c>
      <c r="L1187" s="4" t="s">
        <v>19</v>
      </c>
      <c r="M1187" s="4" t="s">
        <v>43</v>
      </c>
      <c r="N1187" s="4" t="s">
        <v>66</v>
      </c>
      <c r="O1187" s="4" t="s">
        <v>36</v>
      </c>
    </row>
    <row r="1188" spans="2:15" ht="21" customHeight="1" x14ac:dyDescent="0.3">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2:15" ht="21" customHeight="1" x14ac:dyDescent="0.3">
      <c r="B1189" s="4" t="s">
        <v>14</v>
      </c>
      <c r="C1189" s="5">
        <v>4</v>
      </c>
      <c r="D1189" s="6" t="s">
        <v>59</v>
      </c>
      <c r="E1189" s="4" t="s">
        <v>28</v>
      </c>
      <c r="F1189" s="4" t="s">
        <v>42</v>
      </c>
      <c r="G1189" s="7">
        <v>4</v>
      </c>
      <c r="H1189" s="1">
        <v>20000000</v>
      </c>
      <c r="I1189" s="4">
        <v>1</v>
      </c>
      <c r="J1189" s="8">
        <v>7.8703703703703713E-3</v>
      </c>
      <c r="K1189" s="4" t="s">
        <v>61</v>
      </c>
      <c r="L1189" s="4" t="s">
        <v>56</v>
      </c>
      <c r="M1189" s="4" t="s">
        <v>30</v>
      </c>
      <c r="N1189" s="4" t="s">
        <v>76</v>
      </c>
      <c r="O1189" s="4" t="s">
        <v>71</v>
      </c>
    </row>
    <row r="1190" spans="2:15" ht="21" customHeight="1" x14ac:dyDescent="0.3">
      <c r="B1190" s="11" t="s">
        <v>70</v>
      </c>
      <c r="C1190" s="12">
        <v>5</v>
      </c>
      <c r="D1190" s="13" t="s">
        <v>37</v>
      </c>
      <c r="E1190" s="11" t="s">
        <v>16</v>
      </c>
      <c r="F1190" s="11" t="s">
        <v>42</v>
      </c>
      <c r="G1190" s="14">
        <v>0</v>
      </c>
      <c r="H1190" s="15">
        <v>0</v>
      </c>
      <c r="I1190" s="11">
        <v>3</v>
      </c>
      <c r="J1190" s="16">
        <v>7.8703703703703713E-3</v>
      </c>
      <c r="K1190" s="11"/>
      <c r="L1190" s="11"/>
      <c r="M1190" s="11" t="s">
        <v>30</v>
      </c>
      <c r="N1190" s="11" t="s">
        <v>76</v>
      </c>
      <c r="O1190" s="11" t="s">
        <v>31</v>
      </c>
    </row>
    <row r="1191" spans="2:15" ht="21" customHeight="1" x14ac:dyDescent="0.3">
      <c r="B1191" s="4" t="s">
        <v>70</v>
      </c>
      <c r="C1191" s="5">
        <v>10</v>
      </c>
      <c r="D1191" s="6" t="s">
        <v>69</v>
      </c>
      <c r="E1191" s="4" t="s">
        <v>16</v>
      </c>
      <c r="F1191" s="4" t="s">
        <v>23</v>
      </c>
      <c r="G1191" s="7">
        <v>0</v>
      </c>
      <c r="H1191" s="1">
        <v>0</v>
      </c>
      <c r="I1191" s="4">
        <v>2</v>
      </c>
      <c r="J1191" s="8">
        <v>7.8703703703703713E-3</v>
      </c>
      <c r="K1191" s="4"/>
      <c r="L1191" s="4"/>
      <c r="M1191" s="4" t="s">
        <v>40</v>
      </c>
      <c r="N1191" s="4" t="s">
        <v>66</v>
      </c>
      <c r="O1191" s="4" t="s">
        <v>36</v>
      </c>
    </row>
    <row r="1192" spans="2:15" ht="21" customHeight="1" x14ac:dyDescent="0.3">
      <c r="B1192" s="11" t="s">
        <v>70</v>
      </c>
      <c r="C1192" s="12">
        <v>10</v>
      </c>
      <c r="D1192" s="13" t="s">
        <v>69</v>
      </c>
      <c r="E1192" s="11" t="s">
        <v>49</v>
      </c>
      <c r="F1192" s="11" t="s">
        <v>42</v>
      </c>
      <c r="G1192" s="14">
        <v>0</v>
      </c>
      <c r="H1192" s="15">
        <v>0</v>
      </c>
      <c r="I1192" s="11">
        <v>2</v>
      </c>
      <c r="J1192" s="16">
        <v>7.8703703703703713E-3</v>
      </c>
      <c r="K1192" s="11"/>
      <c r="L1192" s="11"/>
      <c r="M1192" s="11" t="s">
        <v>20</v>
      </c>
      <c r="N1192" s="11" t="s">
        <v>78</v>
      </c>
      <c r="O1192" s="11" t="s">
        <v>53</v>
      </c>
    </row>
    <row r="1193" spans="2:15" ht="21" customHeight="1" x14ac:dyDescent="0.3">
      <c r="B1193" s="4" t="s">
        <v>14</v>
      </c>
      <c r="C1193" s="5">
        <v>17</v>
      </c>
      <c r="D1193" s="6" t="s">
        <v>55</v>
      </c>
      <c r="E1193" s="4" t="s">
        <v>28</v>
      </c>
      <c r="F1193" s="4" t="s">
        <v>42</v>
      </c>
      <c r="G1193" s="7">
        <v>2</v>
      </c>
      <c r="H1193" s="1">
        <v>38000000</v>
      </c>
      <c r="I1193" s="4">
        <v>4</v>
      </c>
      <c r="J1193" s="8">
        <v>8.8541666666666664E-3</v>
      </c>
      <c r="K1193" s="4" t="s">
        <v>46</v>
      </c>
      <c r="L1193" s="4" t="s">
        <v>29</v>
      </c>
      <c r="M1193" s="4" t="s">
        <v>33</v>
      </c>
      <c r="N1193" s="4" t="s">
        <v>76</v>
      </c>
      <c r="O1193" s="4" t="s">
        <v>31</v>
      </c>
    </row>
    <row r="1194" spans="2:15" ht="21" customHeight="1" x14ac:dyDescent="0.3">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2:15" ht="21" customHeight="1" x14ac:dyDescent="0.3">
      <c r="B1195" s="4" t="s">
        <v>14</v>
      </c>
      <c r="C1195" s="5">
        <v>5</v>
      </c>
      <c r="D1195" s="6" t="s">
        <v>22</v>
      </c>
      <c r="E1195" s="4" t="s">
        <v>16</v>
      </c>
      <c r="F1195" s="4" t="s">
        <v>17</v>
      </c>
      <c r="G1195" s="7">
        <v>4</v>
      </c>
      <c r="H1195" s="1">
        <v>20000000</v>
      </c>
      <c r="I1195" s="4">
        <v>3</v>
      </c>
      <c r="J1195" s="8">
        <v>8.8541666666666664E-3</v>
      </c>
      <c r="K1195" s="4" t="s">
        <v>61</v>
      </c>
      <c r="L1195" s="4" t="s">
        <v>47</v>
      </c>
      <c r="M1195" s="4" t="s">
        <v>33</v>
      </c>
      <c r="N1195" s="4" t="s">
        <v>78</v>
      </c>
      <c r="O1195" s="4" t="s">
        <v>66</v>
      </c>
    </row>
    <row r="1196" spans="2:15" ht="21" customHeight="1" x14ac:dyDescent="0.3">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2:15" ht="21" customHeight="1" x14ac:dyDescent="0.3">
      <c r="B1197" s="4" t="s">
        <v>14</v>
      </c>
      <c r="C1197" s="5">
        <v>28</v>
      </c>
      <c r="D1197" s="6" t="s">
        <v>27</v>
      </c>
      <c r="E1197" s="4" t="s">
        <v>32</v>
      </c>
      <c r="F1197" s="4" t="s">
        <v>42</v>
      </c>
      <c r="G1197" s="7">
        <v>3</v>
      </c>
      <c r="H1197" s="1">
        <v>11000000</v>
      </c>
      <c r="I1197" s="4">
        <v>2</v>
      </c>
      <c r="J1197" s="8">
        <v>8.8541666666666664E-3</v>
      </c>
      <c r="K1197" s="4" t="s">
        <v>18</v>
      </c>
      <c r="L1197" s="4" t="s">
        <v>29</v>
      </c>
      <c r="M1197" s="4" t="s">
        <v>25</v>
      </c>
      <c r="N1197" s="4" t="s">
        <v>78</v>
      </c>
      <c r="O1197" s="4" t="s">
        <v>21</v>
      </c>
    </row>
    <row r="1198" spans="2:15" ht="21" customHeight="1" x14ac:dyDescent="0.3">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2:15" ht="21" customHeight="1" x14ac:dyDescent="0.3">
      <c r="B1199" s="4" t="s">
        <v>14</v>
      </c>
      <c r="C1199" s="5">
        <v>30</v>
      </c>
      <c r="D1199" s="6" t="s">
        <v>27</v>
      </c>
      <c r="E1199" s="4" t="s">
        <v>49</v>
      </c>
      <c r="F1199" s="4" t="s">
        <v>17</v>
      </c>
      <c r="G1199" s="7">
        <v>2</v>
      </c>
      <c r="H1199" s="1">
        <v>10000000</v>
      </c>
      <c r="I1199" s="4">
        <v>1</v>
      </c>
      <c r="J1199" s="8">
        <v>8.8541666666666664E-3</v>
      </c>
      <c r="K1199" s="4" t="s">
        <v>18</v>
      </c>
      <c r="L1199" s="4" t="s">
        <v>19</v>
      </c>
      <c r="M1199" s="4" t="s">
        <v>48</v>
      </c>
      <c r="N1199" s="4" t="s">
        <v>66</v>
      </c>
      <c r="O1199" s="4" t="s">
        <v>67</v>
      </c>
    </row>
    <row r="1200" spans="2:15" ht="21" customHeight="1" x14ac:dyDescent="0.3">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2:15" ht="21" customHeight="1" x14ac:dyDescent="0.3">
      <c r="B1201" s="4" t="s">
        <v>14</v>
      </c>
      <c r="C1201" s="5">
        <v>17</v>
      </c>
      <c r="D1201" s="6" t="s">
        <v>55</v>
      </c>
      <c r="E1201" s="4" t="s">
        <v>28</v>
      </c>
      <c r="F1201" s="4" t="s">
        <v>42</v>
      </c>
      <c r="G1201" s="7">
        <v>2</v>
      </c>
      <c r="H1201" s="1">
        <v>38000000</v>
      </c>
      <c r="I1201" s="4">
        <v>4</v>
      </c>
      <c r="J1201" s="8">
        <v>8.8541666666666664E-3</v>
      </c>
      <c r="K1201" s="4" t="s">
        <v>46</v>
      </c>
      <c r="L1201" s="4" t="s">
        <v>29</v>
      </c>
      <c r="M1201" s="4" t="s">
        <v>33</v>
      </c>
      <c r="N1201" s="4" t="s">
        <v>76</v>
      </c>
      <c r="O1201" s="4" t="s">
        <v>31</v>
      </c>
    </row>
    <row r="1202" spans="2:15" ht="21" customHeight="1" x14ac:dyDescent="0.3">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2:15" ht="21" customHeight="1" x14ac:dyDescent="0.3">
      <c r="B1203" s="4" t="s">
        <v>14</v>
      </c>
      <c r="C1203" s="5">
        <v>5</v>
      </c>
      <c r="D1203" s="6" t="s">
        <v>22</v>
      </c>
      <c r="E1203" s="4" t="s">
        <v>16</v>
      </c>
      <c r="F1203" s="4" t="s">
        <v>17</v>
      </c>
      <c r="G1203" s="7">
        <v>4</v>
      </c>
      <c r="H1203" s="1">
        <v>20000000</v>
      </c>
      <c r="I1203" s="4">
        <v>3</v>
      </c>
      <c r="J1203" s="8">
        <v>8.8541666666666664E-3</v>
      </c>
      <c r="K1203" s="4" t="s">
        <v>61</v>
      </c>
      <c r="L1203" s="4" t="s">
        <v>47</v>
      </c>
      <c r="M1203" s="4" t="s">
        <v>33</v>
      </c>
      <c r="N1203" s="4" t="s">
        <v>78</v>
      </c>
      <c r="O1203" s="4" t="s">
        <v>66</v>
      </c>
    </row>
    <row r="1204" spans="2:15" ht="21" customHeight="1" x14ac:dyDescent="0.3">
      <c r="B1204" s="11" t="s">
        <v>70</v>
      </c>
      <c r="C1204" s="12">
        <v>22</v>
      </c>
      <c r="D1204" s="13" t="s">
        <v>27</v>
      </c>
      <c r="E1204" s="11" t="s">
        <v>38</v>
      </c>
      <c r="F1204" s="11" t="s">
        <v>23</v>
      </c>
      <c r="G1204" s="14">
        <v>0</v>
      </c>
      <c r="H1204" s="15">
        <v>0</v>
      </c>
      <c r="I1204" s="11">
        <v>3</v>
      </c>
      <c r="J1204" s="16">
        <v>8.8541666666666664E-3</v>
      </c>
      <c r="K1204" s="11"/>
      <c r="L1204" s="11"/>
      <c r="M1204" s="11" t="s">
        <v>30</v>
      </c>
      <c r="N1204" s="11" t="s">
        <v>76</v>
      </c>
      <c r="O1204" s="11" t="s">
        <v>31</v>
      </c>
    </row>
    <row r="1205" spans="2:15" ht="21" customHeight="1" x14ac:dyDescent="0.3">
      <c r="B1205" s="4" t="s">
        <v>70</v>
      </c>
      <c r="C1205" s="5">
        <v>25</v>
      </c>
      <c r="D1205" s="6" t="s">
        <v>37</v>
      </c>
      <c r="E1205" s="4" t="s">
        <v>38</v>
      </c>
      <c r="F1205" s="4" t="s">
        <v>23</v>
      </c>
      <c r="G1205" s="7">
        <v>0</v>
      </c>
      <c r="H1205" s="1">
        <v>0</v>
      </c>
      <c r="I1205" s="4">
        <v>5</v>
      </c>
      <c r="J1205" s="8">
        <v>8.8541666666666664E-3</v>
      </c>
      <c r="K1205" s="4"/>
      <c r="L1205" s="4"/>
      <c r="M1205" s="4" t="s">
        <v>43</v>
      </c>
      <c r="N1205" s="4" t="s">
        <v>78</v>
      </c>
      <c r="O1205" s="4" t="s">
        <v>21</v>
      </c>
    </row>
    <row r="1206" spans="2:15" ht="21" customHeight="1" x14ac:dyDescent="0.3">
      <c r="B1206" s="11" t="s">
        <v>70</v>
      </c>
      <c r="C1206" s="12">
        <v>16</v>
      </c>
      <c r="D1206" s="13" t="s">
        <v>44</v>
      </c>
      <c r="E1206" s="11" t="s">
        <v>16</v>
      </c>
      <c r="F1206" s="11" t="s">
        <v>42</v>
      </c>
      <c r="G1206" s="14">
        <v>0</v>
      </c>
      <c r="H1206" s="15">
        <v>0</v>
      </c>
      <c r="I1206" s="11">
        <v>3</v>
      </c>
      <c r="J1206" s="16">
        <v>8.8541666666666664E-3</v>
      </c>
      <c r="K1206" s="11"/>
      <c r="L1206" s="11"/>
      <c r="M1206" s="11" t="s">
        <v>33</v>
      </c>
      <c r="N1206" s="11" t="s">
        <v>66</v>
      </c>
      <c r="O1206" s="11" t="s">
        <v>67</v>
      </c>
    </row>
    <row r="1207" spans="2:15" ht="21" customHeight="1" x14ac:dyDescent="0.3">
      <c r="B1207" s="4" t="s">
        <v>70</v>
      </c>
      <c r="C1207" s="5">
        <v>30</v>
      </c>
      <c r="D1207" s="6" t="s">
        <v>44</v>
      </c>
      <c r="E1207" s="4" t="s">
        <v>32</v>
      </c>
      <c r="F1207" s="4" t="s">
        <v>42</v>
      </c>
      <c r="G1207" s="7">
        <v>0</v>
      </c>
      <c r="H1207" s="1">
        <v>0</v>
      </c>
      <c r="I1207" s="4">
        <v>5</v>
      </c>
      <c r="J1207" s="8">
        <v>8.8541666666666664E-3</v>
      </c>
      <c r="K1207" s="4"/>
      <c r="L1207" s="4"/>
      <c r="M1207" s="4" t="s">
        <v>48</v>
      </c>
      <c r="N1207" s="4" t="s">
        <v>76</v>
      </c>
      <c r="O1207" s="4" t="s">
        <v>52</v>
      </c>
    </row>
    <row r="1208" spans="2:15" ht="21" customHeight="1" x14ac:dyDescent="0.3">
      <c r="B1208" s="11" t="s">
        <v>70</v>
      </c>
      <c r="C1208" s="12">
        <v>1</v>
      </c>
      <c r="D1208" s="13" t="s">
        <v>69</v>
      </c>
      <c r="E1208" s="11" t="s">
        <v>28</v>
      </c>
      <c r="F1208" s="11" t="s">
        <v>17</v>
      </c>
      <c r="G1208" s="14">
        <v>0</v>
      </c>
      <c r="H1208" s="15">
        <v>0</v>
      </c>
      <c r="I1208" s="11">
        <v>2</v>
      </c>
      <c r="J1208" s="16">
        <v>8.8541666666666664E-3</v>
      </c>
      <c r="K1208" s="11"/>
      <c r="L1208" s="11"/>
      <c r="M1208" s="11" t="s">
        <v>25</v>
      </c>
      <c r="N1208" s="11" t="s">
        <v>76</v>
      </c>
      <c r="O1208" s="11" t="s">
        <v>26</v>
      </c>
    </row>
    <row r="1209" spans="2:15" ht="21" customHeight="1" x14ac:dyDescent="0.3">
      <c r="B1209" s="4" t="s">
        <v>14</v>
      </c>
      <c r="C1209" s="5">
        <v>13</v>
      </c>
      <c r="D1209" s="6" t="s">
        <v>57</v>
      </c>
      <c r="E1209" s="4" t="s">
        <v>32</v>
      </c>
      <c r="F1209" s="4" t="s">
        <v>17</v>
      </c>
      <c r="G1209" s="7">
        <v>1</v>
      </c>
      <c r="H1209" s="1">
        <v>7000000</v>
      </c>
      <c r="I1209" s="4">
        <v>6</v>
      </c>
      <c r="J1209" s="8">
        <v>8.9699074074074073E-3</v>
      </c>
      <c r="K1209" s="4" t="s">
        <v>18</v>
      </c>
      <c r="L1209" s="4" t="s">
        <v>47</v>
      </c>
      <c r="M1209" s="4" t="s">
        <v>33</v>
      </c>
      <c r="N1209" s="4" t="s">
        <v>66</v>
      </c>
      <c r="O1209" s="4" t="s">
        <v>36</v>
      </c>
    </row>
    <row r="1210" spans="2:15" ht="21" customHeight="1" x14ac:dyDescent="0.3">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2:15" ht="21" customHeight="1" x14ac:dyDescent="0.3">
      <c r="B1211" s="4" t="s">
        <v>14</v>
      </c>
      <c r="C1211" s="5">
        <v>9</v>
      </c>
      <c r="D1211" s="6" t="s">
        <v>72</v>
      </c>
      <c r="E1211" s="4" t="s">
        <v>16</v>
      </c>
      <c r="F1211" s="4" t="s">
        <v>42</v>
      </c>
      <c r="G1211" s="7">
        <v>4</v>
      </c>
      <c r="H1211" s="1">
        <v>11000000</v>
      </c>
      <c r="I1211" s="4">
        <v>1</v>
      </c>
      <c r="J1211" s="8">
        <v>8.9699074074074073E-3</v>
      </c>
      <c r="K1211" s="4" t="s">
        <v>61</v>
      </c>
      <c r="L1211" s="4" t="s">
        <v>19</v>
      </c>
      <c r="M1211" s="4" t="s">
        <v>33</v>
      </c>
      <c r="N1211" s="4" t="s">
        <v>78</v>
      </c>
      <c r="O1211" s="4" t="s">
        <v>63</v>
      </c>
    </row>
    <row r="1212" spans="2:15" ht="21" customHeight="1" x14ac:dyDescent="0.3">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2:15" ht="21" customHeight="1" x14ac:dyDescent="0.3">
      <c r="B1213" s="4" t="s">
        <v>14</v>
      </c>
      <c r="C1213" s="5">
        <v>30</v>
      </c>
      <c r="D1213" s="6" t="s">
        <v>27</v>
      </c>
      <c r="E1213" s="4" t="s">
        <v>38</v>
      </c>
      <c r="F1213" s="4" t="s">
        <v>42</v>
      </c>
      <c r="G1213" s="7">
        <v>3</v>
      </c>
      <c r="H1213" s="1">
        <v>15000000</v>
      </c>
      <c r="I1213" s="4">
        <v>5</v>
      </c>
      <c r="J1213" s="8">
        <v>8.9699074074074073E-3</v>
      </c>
      <c r="K1213" s="4" t="s">
        <v>18</v>
      </c>
      <c r="L1213" s="4" t="s">
        <v>19</v>
      </c>
      <c r="M1213" s="4" t="s">
        <v>51</v>
      </c>
      <c r="N1213" s="4" t="s">
        <v>76</v>
      </c>
      <c r="O1213" s="4" t="s">
        <v>75</v>
      </c>
    </row>
    <row r="1214" spans="2:15" ht="21" customHeight="1" x14ac:dyDescent="0.3">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2:15" ht="21" customHeight="1" x14ac:dyDescent="0.3">
      <c r="B1215" s="4" t="s">
        <v>14</v>
      </c>
      <c r="C1215" s="5">
        <v>2</v>
      </c>
      <c r="D1215" s="6" t="s">
        <v>37</v>
      </c>
      <c r="E1215" s="4" t="s">
        <v>16</v>
      </c>
      <c r="F1215" s="4" t="s">
        <v>23</v>
      </c>
      <c r="G1215" s="7">
        <v>2</v>
      </c>
      <c r="H1215" s="1">
        <v>10000000</v>
      </c>
      <c r="I1215" s="4">
        <v>5</v>
      </c>
      <c r="J1215" s="8">
        <v>8.9699074074074073E-3</v>
      </c>
      <c r="K1215" s="4" t="s">
        <v>18</v>
      </c>
      <c r="L1215" s="4" t="s">
        <v>19</v>
      </c>
      <c r="M1215" s="4" t="s">
        <v>30</v>
      </c>
      <c r="N1215" s="4" t="s">
        <v>78</v>
      </c>
      <c r="O1215" s="4" t="s">
        <v>53</v>
      </c>
    </row>
    <row r="1216" spans="2:15" ht="21" customHeight="1" x14ac:dyDescent="0.3">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2:15" ht="21" customHeight="1" x14ac:dyDescent="0.3">
      <c r="B1217" s="4" t="s">
        <v>14</v>
      </c>
      <c r="C1217" s="5">
        <v>6</v>
      </c>
      <c r="D1217" s="6" t="s">
        <v>37</v>
      </c>
      <c r="E1217" s="4" t="s">
        <v>38</v>
      </c>
      <c r="F1217" s="4" t="s">
        <v>45</v>
      </c>
      <c r="G1217" s="7">
        <v>2</v>
      </c>
      <c r="H1217" s="1">
        <v>12000000</v>
      </c>
      <c r="I1217" s="4">
        <v>2</v>
      </c>
      <c r="J1217" s="8">
        <v>8.9699074074074073E-3</v>
      </c>
      <c r="K1217" s="4" t="s">
        <v>18</v>
      </c>
      <c r="L1217" s="4" t="s">
        <v>56</v>
      </c>
      <c r="M1217" s="4" t="s">
        <v>30</v>
      </c>
      <c r="N1217" s="4" t="s">
        <v>76</v>
      </c>
      <c r="O1217" s="4" t="s">
        <v>26</v>
      </c>
    </row>
    <row r="1218" spans="2:15" ht="21" customHeight="1" x14ac:dyDescent="0.3">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2:15" ht="21" customHeight="1" x14ac:dyDescent="0.3">
      <c r="B1219" s="4" t="s">
        <v>14</v>
      </c>
      <c r="C1219" s="5">
        <v>8</v>
      </c>
      <c r="D1219" s="6" t="s">
        <v>37</v>
      </c>
      <c r="E1219" s="4" t="s">
        <v>38</v>
      </c>
      <c r="F1219" s="4" t="s">
        <v>42</v>
      </c>
      <c r="G1219" s="7">
        <v>2</v>
      </c>
      <c r="H1219" s="1">
        <v>12000000</v>
      </c>
      <c r="I1219" s="4">
        <v>2</v>
      </c>
      <c r="J1219" s="8">
        <v>8.9699074074074073E-3</v>
      </c>
      <c r="K1219" s="4" t="s">
        <v>18</v>
      </c>
      <c r="L1219" s="4" t="s">
        <v>39</v>
      </c>
      <c r="M1219" s="4" t="s">
        <v>40</v>
      </c>
      <c r="N1219" s="4" t="s">
        <v>78</v>
      </c>
      <c r="O1219" s="4" t="s">
        <v>21</v>
      </c>
    </row>
    <row r="1220" spans="2:15" ht="21" customHeight="1" x14ac:dyDescent="0.3">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2:15" ht="21" customHeight="1" x14ac:dyDescent="0.3">
      <c r="B1221" s="4" t="s">
        <v>14</v>
      </c>
      <c r="C1221" s="5">
        <v>20</v>
      </c>
      <c r="D1221" s="6" t="s">
        <v>37</v>
      </c>
      <c r="E1221" s="4" t="s">
        <v>38</v>
      </c>
      <c r="F1221" s="4" t="s">
        <v>23</v>
      </c>
      <c r="G1221" s="7">
        <v>5</v>
      </c>
      <c r="H1221" s="1">
        <v>21000000</v>
      </c>
      <c r="I1221" s="4">
        <v>2</v>
      </c>
      <c r="J1221" s="8">
        <v>8.9699074074074073E-3</v>
      </c>
      <c r="K1221" s="4" t="s">
        <v>18</v>
      </c>
      <c r="L1221" s="4" t="s">
        <v>56</v>
      </c>
      <c r="M1221" s="4" t="s">
        <v>43</v>
      </c>
      <c r="N1221" s="4" t="s">
        <v>78</v>
      </c>
      <c r="O1221" s="4" t="s">
        <v>53</v>
      </c>
    </row>
    <row r="1222" spans="2:15" ht="21" customHeight="1" x14ac:dyDescent="0.3">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2:15" ht="21" customHeight="1" x14ac:dyDescent="0.3">
      <c r="B1223" s="4" t="s">
        <v>14</v>
      </c>
      <c r="C1223" s="5">
        <v>3</v>
      </c>
      <c r="D1223" s="6" t="s">
        <v>44</v>
      </c>
      <c r="E1223" s="4" t="s">
        <v>73</v>
      </c>
      <c r="F1223" s="4" t="s">
        <v>42</v>
      </c>
      <c r="G1223" s="7">
        <v>5</v>
      </c>
      <c r="H1223" s="1">
        <v>25000000</v>
      </c>
      <c r="I1223" s="4">
        <v>1</v>
      </c>
      <c r="J1223" s="8">
        <v>8.9699074074074073E-3</v>
      </c>
      <c r="K1223" s="4" t="s">
        <v>18</v>
      </c>
      <c r="L1223" s="4" t="s">
        <v>24</v>
      </c>
      <c r="M1223" s="4" t="s">
        <v>43</v>
      </c>
      <c r="N1223" s="4" t="s">
        <v>76</v>
      </c>
      <c r="O1223" s="4" t="s">
        <v>52</v>
      </c>
    </row>
    <row r="1224" spans="2:15" ht="21" customHeight="1" x14ac:dyDescent="0.3">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2:15" ht="21" customHeight="1" x14ac:dyDescent="0.3">
      <c r="B1225" s="4" t="s">
        <v>14</v>
      </c>
      <c r="C1225" s="5">
        <v>28</v>
      </c>
      <c r="D1225" s="6" t="s">
        <v>69</v>
      </c>
      <c r="E1225" s="4" t="s">
        <v>38</v>
      </c>
      <c r="F1225" s="4" t="s">
        <v>17</v>
      </c>
      <c r="G1225" s="7">
        <v>4</v>
      </c>
      <c r="H1225" s="1">
        <v>20000000</v>
      </c>
      <c r="I1225" s="4">
        <v>1</v>
      </c>
      <c r="J1225" s="8">
        <v>8.9699074074074073E-3</v>
      </c>
      <c r="K1225" s="4" t="s">
        <v>61</v>
      </c>
      <c r="L1225" s="4" t="s">
        <v>29</v>
      </c>
      <c r="M1225" s="4" t="s">
        <v>33</v>
      </c>
      <c r="N1225" s="4" t="s">
        <v>66</v>
      </c>
      <c r="O1225" s="4" t="s">
        <v>36</v>
      </c>
    </row>
    <row r="1226" spans="2:15" ht="21" customHeight="1" x14ac:dyDescent="0.3">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2:15" ht="21" customHeight="1" x14ac:dyDescent="0.3">
      <c r="B1227" s="4" t="s">
        <v>14</v>
      </c>
      <c r="C1227" s="5">
        <v>30</v>
      </c>
      <c r="D1227" s="6" t="s">
        <v>69</v>
      </c>
      <c r="E1227" s="4" t="s">
        <v>28</v>
      </c>
      <c r="F1227" s="4" t="s">
        <v>42</v>
      </c>
      <c r="G1227" s="7">
        <v>1</v>
      </c>
      <c r="H1227" s="1">
        <v>7000000</v>
      </c>
      <c r="I1227" s="4">
        <v>1</v>
      </c>
      <c r="J1227" s="8">
        <v>8.9699074074074073E-3</v>
      </c>
      <c r="K1227" s="4" t="s">
        <v>18</v>
      </c>
      <c r="L1227" s="4" t="s">
        <v>56</v>
      </c>
      <c r="M1227" s="4" t="s">
        <v>30</v>
      </c>
      <c r="N1227" s="4" t="s">
        <v>78</v>
      </c>
      <c r="O1227" s="4" t="s">
        <v>62</v>
      </c>
    </row>
    <row r="1228" spans="2:15" ht="21" customHeight="1" x14ac:dyDescent="0.3">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2:15" ht="21" customHeight="1" x14ac:dyDescent="0.3">
      <c r="B1229" s="4" t="s">
        <v>14</v>
      </c>
      <c r="C1229" s="5">
        <v>10</v>
      </c>
      <c r="D1229" s="6" t="s">
        <v>15</v>
      </c>
      <c r="E1229" s="4" t="s">
        <v>49</v>
      </c>
      <c r="F1229" s="4" t="s">
        <v>17</v>
      </c>
      <c r="G1229" s="7">
        <v>3</v>
      </c>
      <c r="H1229" s="1">
        <v>15000000</v>
      </c>
      <c r="I1229" s="4">
        <v>1</v>
      </c>
      <c r="J1229" s="8">
        <v>8.9699074074074073E-3</v>
      </c>
      <c r="K1229" s="4" t="s">
        <v>18</v>
      </c>
      <c r="L1229" s="4" t="s">
        <v>56</v>
      </c>
      <c r="M1229" s="4" t="s">
        <v>30</v>
      </c>
      <c r="N1229" s="4" t="s">
        <v>78</v>
      </c>
      <c r="O1229" s="4" t="s">
        <v>62</v>
      </c>
    </row>
    <row r="1230" spans="2:15" ht="21" customHeight="1" x14ac:dyDescent="0.3">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2:15" ht="21" customHeight="1" x14ac:dyDescent="0.3">
      <c r="B1231" s="4" t="s">
        <v>70</v>
      </c>
      <c r="C1231" s="5">
        <v>11</v>
      </c>
      <c r="D1231" s="6" t="s">
        <v>57</v>
      </c>
      <c r="E1231" s="4" t="s">
        <v>32</v>
      </c>
      <c r="F1231" s="4" t="s">
        <v>23</v>
      </c>
      <c r="G1231" s="7">
        <v>0</v>
      </c>
      <c r="H1231" s="1">
        <v>0</v>
      </c>
      <c r="I1231" s="4">
        <v>2</v>
      </c>
      <c r="J1231" s="8">
        <v>8.9699074074074073E-3</v>
      </c>
      <c r="K1231" s="4"/>
      <c r="L1231" s="4"/>
      <c r="M1231" s="4" t="s">
        <v>48</v>
      </c>
      <c r="N1231" s="4" t="s">
        <v>76</v>
      </c>
      <c r="O1231" s="4" t="s">
        <v>52</v>
      </c>
    </row>
    <row r="1232" spans="2:15" ht="21" customHeight="1" x14ac:dyDescent="0.3">
      <c r="B1232" s="11" t="s">
        <v>70</v>
      </c>
      <c r="C1232" s="12">
        <v>12</v>
      </c>
      <c r="D1232" s="13" t="s">
        <v>58</v>
      </c>
      <c r="E1232" s="11" t="s">
        <v>16</v>
      </c>
      <c r="F1232" s="11" t="s">
        <v>23</v>
      </c>
      <c r="G1232" s="14">
        <v>0</v>
      </c>
      <c r="H1232" s="15">
        <v>0</v>
      </c>
      <c r="I1232" s="11">
        <v>2</v>
      </c>
      <c r="J1232" s="16">
        <v>8.9699074074074073E-3</v>
      </c>
      <c r="K1232" s="11"/>
      <c r="L1232" s="11"/>
      <c r="M1232" s="11" t="s">
        <v>48</v>
      </c>
      <c r="N1232" s="11" t="s">
        <v>77</v>
      </c>
      <c r="O1232" s="11" t="s">
        <v>54</v>
      </c>
    </row>
    <row r="1233" spans="2:15" ht="21" customHeight="1" x14ac:dyDescent="0.3">
      <c r="B1233" s="4" t="s">
        <v>70</v>
      </c>
      <c r="C1233" s="5">
        <v>30</v>
      </c>
      <c r="D1233" s="6" t="s">
        <v>27</v>
      </c>
      <c r="E1233" s="4" t="s">
        <v>32</v>
      </c>
      <c r="F1233" s="4" t="s">
        <v>68</v>
      </c>
      <c r="G1233" s="7">
        <v>0</v>
      </c>
      <c r="H1233" s="1">
        <v>0</v>
      </c>
      <c r="I1233" s="4">
        <v>2</v>
      </c>
      <c r="J1233" s="8">
        <v>8.9699074074074073E-3</v>
      </c>
      <c r="K1233" s="4"/>
      <c r="L1233" s="4"/>
      <c r="M1233" s="4" t="s">
        <v>51</v>
      </c>
      <c r="N1233" s="4" t="s">
        <v>78</v>
      </c>
      <c r="O1233" s="4" t="s">
        <v>21</v>
      </c>
    </row>
    <row r="1234" spans="2:15" ht="21" customHeight="1" x14ac:dyDescent="0.3">
      <c r="B1234" s="11" t="s">
        <v>70</v>
      </c>
      <c r="C1234" s="12">
        <v>14</v>
      </c>
      <c r="D1234" s="13" t="s">
        <v>37</v>
      </c>
      <c r="E1234" s="11" t="s">
        <v>73</v>
      </c>
      <c r="F1234" s="11" t="s">
        <v>45</v>
      </c>
      <c r="G1234" s="14">
        <v>0</v>
      </c>
      <c r="H1234" s="15">
        <v>0</v>
      </c>
      <c r="I1234" s="11">
        <v>2</v>
      </c>
      <c r="J1234" s="16">
        <v>8.9699074074074073E-3</v>
      </c>
      <c r="K1234" s="11"/>
      <c r="L1234" s="11"/>
      <c r="M1234" s="11" t="s">
        <v>20</v>
      </c>
      <c r="N1234" s="11" t="s">
        <v>77</v>
      </c>
      <c r="O1234" s="11" t="s">
        <v>54</v>
      </c>
    </row>
    <row r="1235" spans="2:15" ht="21" customHeight="1" x14ac:dyDescent="0.3">
      <c r="B1235" s="4" t="s">
        <v>70</v>
      </c>
      <c r="C1235" s="5">
        <v>18</v>
      </c>
      <c r="D1235" s="6" t="s">
        <v>44</v>
      </c>
      <c r="E1235" s="4" t="s">
        <v>32</v>
      </c>
      <c r="F1235" s="4" t="s">
        <v>23</v>
      </c>
      <c r="G1235" s="7">
        <v>0</v>
      </c>
      <c r="H1235" s="1">
        <v>0</v>
      </c>
      <c r="I1235" s="4">
        <v>2</v>
      </c>
      <c r="J1235" s="8">
        <v>8.9699074074074073E-3</v>
      </c>
      <c r="K1235" s="4"/>
      <c r="L1235" s="4"/>
      <c r="M1235" s="4" t="s">
        <v>30</v>
      </c>
      <c r="N1235" s="4" t="s">
        <v>66</v>
      </c>
      <c r="O1235" s="4" t="s">
        <v>36</v>
      </c>
    </row>
    <row r="1236" spans="2:15" ht="21" customHeight="1" x14ac:dyDescent="0.3">
      <c r="B1236" s="11" t="s">
        <v>70</v>
      </c>
      <c r="C1236" s="12">
        <v>24</v>
      </c>
      <c r="D1236" s="13" t="s">
        <v>44</v>
      </c>
      <c r="E1236" s="11" t="s">
        <v>38</v>
      </c>
      <c r="F1236" s="11" t="s">
        <v>42</v>
      </c>
      <c r="G1236" s="14">
        <v>0</v>
      </c>
      <c r="H1236" s="15">
        <v>0</v>
      </c>
      <c r="I1236" s="11">
        <v>2</v>
      </c>
      <c r="J1236" s="16">
        <v>8.9699074074074073E-3</v>
      </c>
      <c r="K1236" s="11"/>
      <c r="L1236" s="11"/>
      <c r="M1236" s="11" t="s">
        <v>20</v>
      </c>
      <c r="N1236" s="11" t="s">
        <v>76</v>
      </c>
      <c r="O1236" s="11" t="s">
        <v>26</v>
      </c>
    </row>
    <row r="1237" spans="2:15" ht="21" customHeight="1" x14ac:dyDescent="0.3">
      <c r="B1237" s="4" t="s">
        <v>70</v>
      </c>
      <c r="C1237" s="5">
        <v>9</v>
      </c>
      <c r="D1237" s="6" t="s">
        <v>69</v>
      </c>
      <c r="E1237" s="4" t="s">
        <v>16</v>
      </c>
      <c r="F1237" s="4" t="s">
        <v>23</v>
      </c>
      <c r="G1237" s="7">
        <v>0</v>
      </c>
      <c r="H1237" s="1">
        <v>0</v>
      </c>
      <c r="I1237" s="4">
        <v>1</v>
      </c>
      <c r="J1237" s="8">
        <v>8.9699074074074073E-3</v>
      </c>
      <c r="K1237" s="4"/>
      <c r="L1237" s="4"/>
      <c r="M1237" s="4" t="s">
        <v>40</v>
      </c>
      <c r="N1237" s="4" t="s">
        <v>76</v>
      </c>
      <c r="O1237" s="4" t="s">
        <v>52</v>
      </c>
    </row>
    <row r="1238" spans="2:15" ht="21" customHeight="1" x14ac:dyDescent="0.3">
      <c r="B1238" s="11" t="s">
        <v>70</v>
      </c>
      <c r="C1238" s="12">
        <v>11</v>
      </c>
      <c r="D1238" s="13" t="s">
        <v>57</v>
      </c>
      <c r="E1238" s="11" t="s">
        <v>32</v>
      </c>
      <c r="F1238" s="11" t="s">
        <v>23</v>
      </c>
      <c r="G1238" s="14">
        <v>0</v>
      </c>
      <c r="H1238" s="15">
        <v>0</v>
      </c>
      <c r="I1238" s="11">
        <v>2</v>
      </c>
      <c r="J1238" s="16">
        <v>8.9699074074074073E-3</v>
      </c>
      <c r="K1238" s="11"/>
      <c r="L1238" s="11"/>
      <c r="M1238" s="11" t="s">
        <v>48</v>
      </c>
      <c r="N1238" s="11" t="s">
        <v>76</v>
      </c>
      <c r="O1238" s="11" t="s">
        <v>52</v>
      </c>
    </row>
    <row r="1239" spans="2:15" ht="21" customHeight="1" x14ac:dyDescent="0.3">
      <c r="B1239" s="4" t="s">
        <v>70</v>
      </c>
      <c r="C1239" s="5">
        <v>12</v>
      </c>
      <c r="D1239" s="6" t="s">
        <v>58</v>
      </c>
      <c r="E1239" s="4" t="s">
        <v>16</v>
      </c>
      <c r="F1239" s="4" t="s">
        <v>23</v>
      </c>
      <c r="G1239" s="7">
        <v>0</v>
      </c>
      <c r="H1239" s="1">
        <v>0</v>
      </c>
      <c r="I1239" s="4">
        <v>2</v>
      </c>
      <c r="J1239" s="8">
        <v>8.9699074074074073E-3</v>
      </c>
      <c r="K1239" s="4"/>
      <c r="L1239" s="4"/>
      <c r="M1239" s="4" t="s">
        <v>48</v>
      </c>
      <c r="N1239" s="4" t="s">
        <v>77</v>
      </c>
      <c r="O1239" s="4" t="s">
        <v>54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E0FD0-BCC2-49AA-BF2F-1445FA056736}">
  <sheetPr>
    <tabColor rgb="FFFA6F8B"/>
  </sheetPr>
  <dimension ref="B2:ET25"/>
  <sheetViews>
    <sheetView showGridLines="0" topLeftCell="BO1" zoomScale="90" zoomScaleNormal="90" workbookViewId="0">
      <selection activeCell="EP7" sqref="EP7:ES7"/>
    </sheetView>
  </sheetViews>
  <sheetFormatPr defaultRowHeight="15.6" x14ac:dyDescent="0.3"/>
  <cols>
    <col min="2" max="2" width="18.19921875" bestFit="1" customWidth="1"/>
    <col min="4" max="4" width="8.796875" style="21"/>
    <col min="5" max="5" width="14.5" bestFit="1" customWidth="1"/>
    <col min="6" max="6" width="21.5" bestFit="1" customWidth="1"/>
    <col min="7" max="7" width="9.3984375" customWidth="1"/>
    <col min="12" max="12" width="8.796875" style="21"/>
    <col min="13" max="13" width="14.5" bestFit="1" customWidth="1"/>
    <col min="14" max="14" width="18.19921875" bestFit="1" customWidth="1"/>
    <col min="16" max="16" width="10.796875" customWidth="1"/>
    <col min="17" max="17" width="14.09765625" customWidth="1"/>
    <col min="20" max="20" width="8.796875" style="21"/>
    <col min="21" max="21" width="14.5" bestFit="1" customWidth="1"/>
    <col min="22" max="22" width="18.19921875" bestFit="1" customWidth="1"/>
    <col min="23" max="23" width="19.59765625" bestFit="1" customWidth="1"/>
    <col min="26" max="26" width="12.296875" customWidth="1"/>
    <col min="28" max="28" width="8.796875" style="21"/>
    <col min="29" max="29" width="14.5" bestFit="1" customWidth="1"/>
    <col min="30" max="30" width="21.5" bestFit="1" customWidth="1"/>
    <col min="31" max="31" width="9.5" customWidth="1"/>
    <col min="33" max="33" width="9.296875" bestFit="1" customWidth="1"/>
    <col min="37" max="37" width="8.796875" style="21"/>
    <col min="38" max="38" width="14.5" bestFit="1" customWidth="1"/>
    <col min="39" max="39" width="25.69921875" bestFit="1" customWidth="1"/>
    <col min="40" max="40" width="9.5" customWidth="1"/>
    <col min="41" max="41" width="29.5" bestFit="1" customWidth="1"/>
    <col min="42" max="42" width="14.3984375" customWidth="1"/>
    <col min="43" max="43" width="25.69921875" bestFit="1" customWidth="1"/>
    <col min="45" max="45" width="8.796875" style="21"/>
    <col min="46" max="46" width="14.5" bestFit="1" customWidth="1"/>
    <col min="47" max="47" width="20.19921875" bestFit="1" customWidth="1"/>
    <col min="50" max="50" width="8.796875" style="21"/>
    <col min="51" max="51" width="14.5" bestFit="1" customWidth="1"/>
    <col min="52" max="52" width="18.19921875" bestFit="1" customWidth="1"/>
    <col min="53" max="53" width="17.59765625" bestFit="1" customWidth="1"/>
    <col min="54" max="54" width="8.796875" style="21"/>
    <col min="55" max="55" width="14.5" bestFit="1" customWidth="1"/>
    <col min="56" max="56" width="18.19921875" bestFit="1" customWidth="1"/>
    <col min="59" max="59" width="8.796875" style="21"/>
    <col min="60" max="60" width="14.5" bestFit="1" customWidth="1"/>
    <col min="61" max="61" width="25.69921875" bestFit="1" customWidth="1"/>
    <col min="63" max="63" width="8.796875" style="21"/>
    <col min="64" max="64" width="14.5" bestFit="1" customWidth="1"/>
    <col min="65" max="65" width="18.19921875" bestFit="1" customWidth="1"/>
    <col min="68" max="68" width="13.09765625" customWidth="1"/>
    <col min="71" max="71" width="8.796875" style="21"/>
    <col min="72" max="72" width="27.69921875" customWidth="1"/>
    <col min="73" max="73" width="32.19921875" bestFit="1" customWidth="1"/>
    <col min="74" max="74" width="8.8984375" customWidth="1"/>
    <col min="84" max="84" width="8.796875" style="21"/>
    <col min="85" max="85" width="14.5" bestFit="1" customWidth="1"/>
    <col min="86" max="86" width="18.19921875" bestFit="1" customWidth="1"/>
    <col min="87" max="87" width="19.296875" bestFit="1" customWidth="1"/>
    <col min="90" max="90" width="14.5" bestFit="1" customWidth="1"/>
    <col min="91" max="91" width="18.19921875" bestFit="1" customWidth="1"/>
    <col min="92" max="92" width="11.69921875" customWidth="1"/>
    <col min="93" max="93" width="11.5" customWidth="1"/>
    <col min="94" max="94" width="13.296875" customWidth="1"/>
    <col min="97" max="97" width="8.796875" style="21"/>
    <col min="98" max="98" width="14.5" bestFit="1" customWidth="1"/>
    <col min="99" max="99" width="18.19921875" bestFit="1" customWidth="1"/>
    <col min="104" max="104" width="8.796875" style="21"/>
    <col min="105" max="105" width="17.3984375" bestFit="1" customWidth="1"/>
    <col min="106" max="106" width="18.19921875" bestFit="1" customWidth="1"/>
    <col min="107" max="107" width="14.59765625" customWidth="1"/>
    <col min="108" max="108" width="37.69921875" customWidth="1"/>
    <col min="109" max="109" width="14.796875" style="61" customWidth="1"/>
    <col min="110" max="110" width="13.3984375" style="61" customWidth="1"/>
    <col min="111" max="111" width="10.69921875" style="61" customWidth="1"/>
    <col min="112" max="112" width="15.5" style="61" customWidth="1"/>
    <col min="113" max="114" width="12.09765625" style="61" customWidth="1"/>
    <col min="116" max="116" width="18.796875" customWidth="1"/>
    <col min="118" max="118" width="8.796875" style="21"/>
    <col min="119" max="119" width="14.5" bestFit="1" customWidth="1"/>
    <col min="120" max="120" width="15.8984375" bestFit="1" customWidth="1"/>
    <col min="121" max="121" width="17" bestFit="1" customWidth="1"/>
    <col min="122" max="122" width="16.8984375" customWidth="1"/>
    <col min="126" max="126" width="8.796875" style="21"/>
    <col min="127" max="127" width="18.19921875" bestFit="1" customWidth="1"/>
    <col min="128" max="128" width="17.8984375" bestFit="1" customWidth="1"/>
    <col min="129" max="132" width="11.19921875" bestFit="1" customWidth="1"/>
    <col min="133" max="133" width="12.19921875" bestFit="1" customWidth="1"/>
    <col min="135" max="135" width="14.5" bestFit="1" customWidth="1"/>
    <col min="136" max="136" width="17" bestFit="1" customWidth="1"/>
    <col min="137" max="137" width="21.5" style="73" customWidth="1"/>
    <col min="138" max="138" width="17" bestFit="1" customWidth="1"/>
    <col min="139" max="139" width="8.796875" style="21"/>
    <col min="140" max="140" width="14.5" bestFit="1" customWidth="1"/>
    <col min="141" max="141" width="18.19921875" bestFit="1" customWidth="1"/>
    <col min="142" max="143" width="10.8984375" bestFit="1" customWidth="1"/>
    <col min="144" max="144" width="8.796875" style="21"/>
    <col min="145" max="145" width="18.19921875" bestFit="1" customWidth="1"/>
    <col min="146" max="146" width="17.8984375" bestFit="1" customWidth="1"/>
    <col min="147" max="147" width="7.69921875" bestFit="1" customWidth="1"/>
    <col min="148" max="148" width="6.5" bestFit="1" customWidth="1"/>
    <col min="149" max="149" width="7.69921875" bestFit="1" customWidth="1"/>
    <col min="150" max="150" width="12.19921875" bestFit="1" customWidth="1"/>
  </cols>
  <sheetData>
    <row r="2" spans="2:150" s="23" customFormat="1" ht="27" customHeight="1" x14ac:dyDescent="0.3">
      <c r="B2" s="80" t="s">
        <v>85</v>
      </c>
      <c r="D2" s="24"/>
      <c r="E2" s="80" t="s">
        <v>86</v>
      </c>
      <c r="L2" s="24"/>
      <c r="M2" s="80" t="s">
        <v>87</v>
      </c>
      <c r="T2" s="24"/>
      <c r="U2" s="80" t="s">
        <v>88</v>
      </c>
      <c r="AB2" s="24"/>
      <c r="AC2" s="80" t="s">
        <v>93</v>
      </c>
      <c r="AK2" s="24"/>
      <c r="AL2" s="80" t="s">
        <v>5</v>
      </c>
      <c r="AS2" s="24"/>
      <c r="AT2" s="80" t="s">
        <v>11</v>
      </c>
      <c r="AX2" s="24"/>
      <c r="AY2" s="80" t="s">
        <v>9</v>
      </c>
      <c r="BB2" s="24"/>
      <c r="BC2" s="80" t="s">
        <v>98</v>
      </c>
      <c r="BG2" s="24"/>
      <c r="BH2" s="80" t="s">
        <v>99</v>
      </c>
      <c r="BK2" s="24"/>
      <c r="BL2" s="80" t="s">
        <v>100</v>
      </c>
      <c r="BM2" s="23" t="s">
        <v>79</v>
      </c>
      <c r="BS2" s="24"/>
      <c r="BT2" s="92" t="s">
        <v>101</v>
      </c>
      <c r="BU2" s="23" t="s">
        <v>79</v>
      </c>
      <c r="CF2" s="24"/>
      <c r="CG2" s="80" t="s">
        <v>98</v>
      </c>
      <c r="CS2" s="24"/>
      <c r="CT2" s="83" t="s">
        <v>108</v>
      </c>
      <c r="CU2" s="23" t="s">
        <v>79</v>
      </c>
      <c r="CZ2" s="24"/>
      <c r="DA2" s="82" t="s">
        <v>109</v>
      </c>
      <c r="DB2" s="23" t="s">
        <v>79</v>
      </c>
      <c r="DE2" s="60"/>
      <c r="DF2" s="60"/>
      <c r="DG2" s="60"/>
      <c r="DH2" s="60"/>
      <c r="DI2" s="60"/>
      <c r="DJ2" s="60"/>
      <c r="DN2" s="24"/>
      <c r="DO2" s="98" t="s">
        <v>113</v>
      </c>
      <c r="DP2" s="98"/>
      <c r="DV2" s="24"/>
      <c r="DW2" s="98" t="s">
        <v>117</v>
      </c>
      <c r="DX2" s="98"/>
      <c r="EG2" s="68"/>
      <c r="EI2" s="24"/>
      <c r="EJ2" s="98" t="s">
        <v>120</v>
      </c>
      <c r="EK2" s="98"/>
      <c r="EN2" s="24"/>
      <c r="EO2" s="98" t="s">
        <v>121</v>
      </c>
      <c r="EP2" s="98"/>
    </row>
    <row r="4" spans="2:150" x14ac:dyDescent="0.3">
      <c r="B4" s="88" t="s">
        <v>80</v>
      </c>
      <c r="E4" s="88" t="s">
        <v>81</v>
      </c>
      <c r="F4" s="88" t="s">
        <v>83</v>
      </c>
      <c r="M4" s="88" t="s">
        <v>81</v>
      </c>
      <c r="N4" s="88" t="s">
        <v>80</v>
      </c>
      <c r="U4" s="88" t="s">
        <v>81</v>
      </c>
      <c r="V4" s="88" t="s">
        <v>80</v>
      </c>
      <c r="W4" s="50" t="s">
        <v>80</v>
      </c>
      <c r="AC4" s="69" t="s">
        <v>81</v>
      </c>
      <c r="AD4" s="69" t="s">
        <v>83</v>
      </c>
      <c r="AL4" s="69" t="s">
        <v>81</v>
      </c>
      <c r="AM4" s="69" t="s">
        <v>94</v>
      </c>
      <c r="AO4" s="69" t="s">
        <v>95</v>
      </c>
      <c r="AQ4" s="69" t="s">
        <v>94</v>
      </c>
      <c r="AT4" s="69" t="s">
        <v>81</v>
      </c>
      <c r="AU4" s="69" t="s">
        <v>97</v>
      </c>
      <c r="AY4" s="86" t="s">
        <v>0</v>
      </c>
      <c r="AZ4" s="86" t="s">
        <v>14</v>
      </c>
      <c r="BA4" s="23"/>
      <c r="BC4" s="86" t="s">
        <v>0</v>
      </c>
      <c r="BD4" s="86" t="s">
        <v>14</v>
      </c>
      <c r="BH4" s="86" t="s">
        <v>0</v>
      </c>
      <c r="BI4" s="86" t="s">
        <v>14</v>
      </c>
      <c r="BL4" s="86" t="s">
        <v>0</v>
      </c>
      <c r="BM4" s="86" t="s">
        <v>14</v>
      </c>
      <c r="CG4" s="86" t="s">
        <v>0</v>
      </c>
      <c r="CH4" s="86" t="s">
        <v>14</v>
      </c>
      <c r="CL4" s="86" t="s">
        <v>0</v>
      </c>
      <c r="CM4" s="86" t="s">
        <v>14</v>
      </c>
      <c r="CT4" s="86" t="s">
        <v>0</v>
      </c>
      <c r="CU4" s="86" t="s">
        <v>14</v>
      </c>
      <c r="DA4" s="86" t="s">
        <v>0</v>
      </c>
      <c r="DB4" s="86" t="s">
        <v>14</v>
      </c>
      <c r="DC4" s="62"/>
      <c r="DQ4" s="62"/>
      <c r="DR4" s="62"/>
      <c r="DY4" s="62"/>
      <c r="EJ4" s="86" t="s">
        <v>0</v>
      </c>
      <c r="EK4" s="86" t="s">
        <v>14</v>
      </c>
      <c r="EL4" s="62"/>
      <c r="EO4" s="86" t="s">
        <v>0</v>
      </c>
      <c r="EP4" s="86" t="s">
        <v>14</v>
      </c>
      <c r="EQ4" s="62"/>
    </row>
    <row r="5" spans="2:150" x14ac:dyDescent="0.3">
      <c r="B5" s="89">
        <v>15990000000</v>
      </c>
      <c r="E5" s="25" t="s">
        <v>70</v>
      </c>
      <c r="F5" s="70">
        <v>311</v>
      </c>
      <c r="H5" s="34" t="s">
        <v>70</v>
      </c>
      <c r="I5" s="27">
        <f>IFERROR(VLOOKUP(H5,E:F,2,0),"-")</f>
        <v>311</v>
      </c>
      <c r="M5" s="25" t="s">
        <v>52</v>
      </c>
      <c r="N5" s="89">
        <v>1727000000</v>
      </c>
      <c r="P5" s="26" t="str">
        <f>IFERROR(M5,"-")</f>
        <v>Mohmed</v>
      </c>
      <c r="Q5" s="31">
        <f>IFERROR(N5,"-")</f>
        <v>1727000000</v>
      </c>
      <c r="U5" s="25" t="s">
        <v>55</v>
      </c>
      <c r="V5" s="87">
        <v>984000000</v>
      </c>
      <c r="W5" s="40">
        <v>984000000</v>
      </c>
      <c r="Y5" s="26" t="s">
        <v>91</v>
      </c>
      <c r="Z5" s="31">
        <f>MIN(W5:W16)</f>
        <v>116000000</v>
      </c>
      <c r="AC5" s="25" t="s">
        <v>14</v>
      </c>
      <c r="AD5" s="70">
        <v>926</v>
      </c>
      <c r="AF5" s="34" t="s">
        <v>70</v>
      </c>
      <c r="AG5" s="38">
        <f>IFERROR(VLOOKUP(AF5,Pivot_Tables!AC:AD,2,0),"-")</f>
        <v>311</v>
      </c>
      <c r="AH5" s="36">
        <f>AG5/AD7</f>
        <v>0.25141471301535973</v>
      </c>
      <c r="AL5" s="25" t="s">
        <v>55</v>
      </c>
      <c r="AM5" s="70">
        <v>170</v>
      </c>
      <c r="AO5">
        <v>2.1366208569118834</v>
      </c>
      <c r="AQ5">
        <v>2643</v>
      </c>
      <c r="AT5" s="25" t="s">
        <v>30</v>
      </c>
      <c r="AU5" s="70">
        <v>219</v>
      </c>
    </row>
    <row r="6" spans="2:150" x14ac:dyDescent="0.3">
      <c r="E6" s="25" t="s">
        <v>14</v>
      </c>
      <c r="F6" s="70">
        <v>926</v>
      </c>
      <c r="H6" s="35" t="s">
        <v>14</v>
      </c>
      <c r="I6" s="30">
        <f>IFERROR(VLOOKUP(H6,E:F,2,0),"-")</f>
        <v>926</v>
      </c>
      <c r="M6" s="25" t="s">
        <v>31</v>
      </c>
      <c r="N6" s="89">
        <v>1638000000</v>
      </c>
      <c r="P6" s="28" t="str">
        <f t="shared" ref="P6:Q9" si="0">IFERROR(M6,"-")</f>
        <v>Rony</v>
      </c>
      <c r="Q6" s="32">
        <f t="shared" si="0"/>
        <v>1638000000</v>
      </c>
      <c r="U6" s="25" t="s">
        <v>57</v>
      </c>
      <c r="V6" s="87">
        <v>1040000000</v>
      </c>
      <c r="W6" s="40">
        <v>1040000000</v>
      </c>
      <c r="Y6" s="28" t="s">
        <v>90</v>
      </c>
      <c r="Z6" s="32">
        <f>MAX(W5:W16)</f>
        <v>3809000000</v>
      </c>
      <c r="AC6" s="25" t="s">
        <v>70</v>
      </c>
      <c r="AD6" s="70">
        <v>311</v>
      </c>
      <c r="AF6" s="35" t="s">
        <v>14</v>
      </c>
      <c r="AG6" s="39">
        <f>IFERROR(VLOOKUP(AF6,AC:AD,2,0),"-")</f>
        <v>926</v>
      </c>
      <c r="AH6" s="37">
        <f>AG6/AD7</f>
        <v>0.74858528698464022</v>
      </c>
      <c r="AL6" s="25" t="s">
        <v>57</v>
      </c>
      <c r="AM6" s="70">
        <v>162</v>
      </c>
      <c r="AO6" s="81">
        <v>2.4545454545454546</v>
      </c>
      <c r="AT6" s="25" t="s">
        <v>33</v>
      </c>
      <c r="AU6" s="70">
        <v>185</v>
      </c>
      <c r="AY6" s="69" t="s">
        <v>81</v>
      </c>
      <c r="AZ6" s="69" t="s">
        <v>80</v>
      </c>
      <c r="BC6" s="69" t="s">
        <v>81</v>
      </c>
      <c r="BD6" s="69" t="s">
        <v>80</v>
      </c>
      <c r="BH6" s="69" t="s">
        <v>81</v>
      </c>
      <c r="BI6" s="69" t="s">
        <v>94</v>
      </c>
      <c r="BL6" s="69" t="s">
        <v>81</v>
      </c>
      <c r="BM6" s="69" t="s">
        <v>80</v>
      </c>
      <c r="BT6" s="69" t="s">
        <v>81</v>
      </c>
      <c r="BU6" s="69" t="s">
        <v>102</v>
      </c>
      <c r="BW6" s="51" t="s">
        <v>103</v>
      </c>
      <c r="BX6" s="51" t="s">
        <v>104</v>
      </c>
      <c r="BY6" s="51" t="s">
        <v>105</v>
      </c>
      <c r="BZ6" s="51" t="s">
        <v>106</v>
      </c>
      <c r="CB6" s="44" t="s">
        <v>107</v>
      </c>
      <c r="CC6" s="45">
        <f>AVERAGE(BU:BU)</f>
        <v>3.1152573268892468E-3</v>
      </c>
      <c r="CG6" s="69" t="s">
        <v>81</v>
      </c>
      <c r="CH6" s="69" t="s">
        <v>80</v>
      </c>
      <c r="CI6" s="69" t="s">
        <v>89</v>
      </c>
      <c r="CL6" s="69" t="s">
        <v>81</v>
      </c>
      <c r="CM6" s="69" t="s">
        <v>80</v>
      </c>
      <c r="CT6" s="69" t="s">
        <v>81</v>
      </c>
      <c r="CU6" s="69" t="s">
        <v>80</v>
      </c>
      <c r="CW6" s="58" t="str">
        <f>IFERROR(CT7,"-")</f>
        <v>Adam</v>
      </c>
      <c r="CX6" s="59">
        <f>IFERROR(CU7,"-")</f>
        <v>379000000</v>
      </c>
      <c r="DA6" s="69" t="s">
        <v>81</v>
      </c>
      <c r="DB6" s="69" t="s">
        <v>80</v>
      </c>
      <c r="DC6" s="62"/>
      <c r="DD6" s="52"/>
      <c r="DE6" s="84" t="str">
        <f>IFERROR(DA12,"")</f>
        <v>Youtube Channel</v>
      </c>
      <c r="DF6" s="85" t="str">
        <f>IFERROR(DA9,"")</f>
        <v>Google Ad</v>
      </c>
      <c r="DG6" s="85" t="str">
        <f>IFERROR(DA11,"")</f>
        <v>WhatsApp</v>
      </c>
      <c r="DH6" s="85" t="str">
        <f>IFERROR(DA7,"")</f>
        <v>Company Website</v>
      </c>
      <c r="DI6" s="85" t="str">
        <f>IFERROR(DA8,"")</f>
        <v>Facebook Page</v>
      </c>
      <c r="DJ6" s="85" t="str">
        <f>IFERROR(DA10,"")</f>
        <v>Television Ad</v>
      </c>
      <c r="DL6" s="63" t="s">
        <v>111</v>
      </c>
      <c r="DO6" s="69" t="s">
        <v>81</v>
      </c>
      <c r="DP6" s="69" t="s">
        <v>114</v>
      </c>
      <c r="DQ6" s="69" t="s">
        <v>116</v>
      </c>
      <c r="DR6" s="70"/>
      <c r="DW6" s="69" t="s">
        <v>80</v>
      </c>
      <c r="DX6" s="69" t="s">
        <v>118</v>
      </c>
      <c r="DY6" s="69"/>
      <c r="DZ6" s="69"/>
      <c r="EA6" s="69"/>
      <c r="EB6" s="69"/>
      <c r="EC6" s="69"/>
      <c r="EE6" s="69" t="s">
        <v>81</v>
      </c>
      <c r="EG6" s="74" t="s">
        <v>119</v>
      </c>
      <c r="EJ6" s="69" t="s">
        <v>81</v>
      </c>
      <c r="EK6" s="69" t="s">
        <v>80</v>
      </c>
      <c r="EO6" s="69" t="s">
        <v>80</v>
      </c>
      <c r="EP6" s="69" t="s">
        <v>118</v>
      </c>
      <c r="EQ6" s="69"/>
      <c r="ER6" s="69"/>
      <c r="ES6" s="69"/>
      <c r="ET6" s="69"/>
    </row>
    <row r="7" spans="2:150" x14ac:dyDescent="0.3">
      <c r="E7" s="88" t="s">
        <v>82</v>
      </c>
      <c r="F7" s="88">
        <v>1237</v>
      </c>
      <c r="M7" s="25" t="s">
        <v>67</v>
      </c>
      <c r="N7" s="89">
        <v>1534000000</v>
      </c>
      <c r="P7" s="28" t="str">
        <f t="shared" si="0"/>
        <v>Hany</v>
      </c>
      <c r="Q7" s="32">
        <f t="shared" si="0"/>
        <v>1534000000</v>
      </c>
      <c r="U7" s="25" t="s">
        <v>58</v>
      </c>
      <c r="V7" s="87">
        <v>116000000</v>
      </c>
      <c r="W7" s="40">
        <v>116000000</v>
      </c>
      <c r="Y7" s="29" t="s">
        <v>92</v>
      </c>
      <c r="Z7" s="33">
        <f>AVERAGE(W5:W16)</f>
        <v>1332500000</v>
      </c>
      <c r="AC7" s="88" t="s">
        <v>82</v>
      </c>
      <c r="AD7" s="88">
        <v>1237</v>
      </c>
      <c r="AL7" s="25" t="s">
        <v>58</v>
      </c>
      <c r="AM7" s="70">
        <v>12</v>
      </c>
      <c r="AT7" s="25" t="s">
        <v>40</v>
      </c>
      <c r="AU7" s="70">
        <v>97</v>
      </c>
      <c r="AY7" s="25" t="s">
        <v>46</v>
      </c>
      <c r="AZ7" s="87">
        <v>3895000000</v>
      </c>
      <c r="BC7" s="25" t="s">
        <v>39</v>
      </c>
      <c r="BD7" s="87">
        <v>2320000000</v>
      </c>
      <c r="BH7" s="25" t="s">
        <v>39</v>
      </c>
      <c r="BI7" s="70">
        <v>374</v>
      </c>
      <c r="BL7" s="25" t="s">
        <v>19</v>
      </c>
      <c r="BM7" s="70">
        <v>3337000000</v>
      </c>
      <c r="BO7" s="26" t="str">
        <f>IFERROR(BL7,"-")</f>
        <v>KJI. L4</v>
      </c>
      <c r="BP7" s="31">
        <f>IFERROR(BM7,"-")</f>
        <v>3337000000</v>
      </c>
      <c r="BT7" s="25" t="s">
        <v>55</v>
      </c>
      <c r="BU7" s="76">
        <v>3.0930010893246182E-3</v>
      </c>
      <c r="BW7">
        <f>IFERROR(MONTH(DATEVALUE(BT7&amp;"1")),0)</f>
        <v>1</v>
      </c>
      <c r="BX7" s="41">
        <f>IFERROR(BU7,0)</f>
        <v>3.0930010893246182E-3</v>
      </c>
      <c r="BY7" t="str">
        <f>IF(BX7=MAX(BX:BX),BX7,"")</f>
        <v/>
      </c>
      <c r="BZ7" t="str">
        <f>IF(BX7=MIN(BX:BX),BX7,"")</f>
        <v/>
      </c>
      <c r="CB7" s="46" t="s">
        <v>105</v>
      </c>
      <c r="CC7" s="47">
        <f>MAX(BU:BU)</f>
        <v>3.5007716049382728E-3</v>
      </c>
      <c r="CG7" s="25" t="s">
        <v>77</v>
      </c>
      <c r="CH7" s="87">
        <v>2579000000</v>
      </c>
      <c r="CI7" s="70">
        <v>2579000000</v>
      </c>
      <c r="CL7" s="25" t="s">
        <v>78</v>
      </c>
      <c r="CM7" s="87">
        <v>5288000000</v>
      </c>
      <c r="CO7" s="52" t="str">
        <f>IFERROR(CL7,"-")</f>
        <v>Salah</v>
      </c>
      <c r="CP7" s="53">
        <f>IFERROR(CM7,"-")</f>
        <v>5288000000</v>
      </c>
      <c r="CT7" s="95" t="s">
        <v>34</v>
      </c>
      <c r="CU7" s="94">
        <v>379000000</v>
      </c>
      <c r="DA7" s="25" t="s">
        <v>28</v>
      </c>
      <c r="DB7" s="87">
        <v>2749000000</v>
      </c>
      <c r="DC7" s="22"/>
      <c r="DD7" s="66" t="s">
        <v>110</v>
      </c>
      <c r="DE7" s="65">
        <f t="shared" ref="DE7:DJ7" si="1">VLOOKUP(DE$6,$DA:$DB,2,0)</f>
        <v>806000000</v>
      </c>
      <c r="DF7" s="65">
        <f t="shared" si="1"/>
        <v>1823000000</v>
      </c>
      <c r="DG7" s="65">
        <f t="shared" si="1"/>
        <v>2494000000</v>
      </c>
      <c r="DH7" s="65">
        <f t="shared" si="1"/>
        <v>2749000000</v>
      </c>
      <c r="DI7" s="65">
        <f t="shared" si="1"/>
        <v>3546000000</v>
      </c>
      <c r="DJ7" s="65">
        <f t="shared" si="1"/>
        <v>4572000000</v>
      </c>
      <c r="DL7" s="64">
        <f>SUM(DE7:DJ7)</f>
        <v>15990000000</v>
      </c>
      <c r="DO7" s="25" t="s">
        <v>55</v>
      </c>
      <c r="DP7" s="70">
        <v>68</v>
      </c>
      <c r="DQ7" s="70">
        <v>68</v>
      </c>
      <c r="DR7" s="70"/>
      <c r="DS7" s="71" t="s">
        <v>115</v>
      </c>
      <c r="DT7" s="72">
        <f>IFERROR(AVERAGE(DP7:DP18),"-")</f>
        <v>103.08333333333333</v>
      </c>
      <c r="DW7" s="69" t="s">
        <v>81</v>
      </c>
      <c r="DX7" s="69" t="s">
        <v>23</v>
      </c>
      <c r="DY7" s="69" t="s">
        <v>42</v>
      </c>
      <c r="DZ7" s="69" t="s">
        <v>45</v>
      </c>
      <c r="EA7" s="69" t="s">
        <v>17</v>
      </c>
      <c r="EB7" s="69" t="s">
        <v>68</v>
      </c>
      <c r="EC7" s="69" t="s">
        <v>82</v>
      </c>
      <c r="EE7" s="25" t="s">
        <v>23</v>
      </c>
      <c r="EG7" s="75">
        <f>IFERROR(COUNTA(EE7:EE19),"-")</f>
        <v>5</v>
      </c>
      <c r="EJ7" s="25" t="s">
        <v>77</v>
      </c>
      <c r="EK7" s="87">
        <v>2579000000</v>
      </c>
      <c r="EO7" s="69" t="s">
        <v>81</v>
      </c>
      <c r="EP7" s="69" t="s">
        <v>46</v>
      </c>
      <c r="EQ7" s="69" t="s">
        <v>61</v>
      </c>
      <c r="ER7" s="69" t="s">
        <v>74</v>
      </c>
      <c r="ES7" s="69" t="s">
        <v>18</v>
      </c>
      <c r="ET7" s="69" t="s">
        <v>82</v>
      </c>
    </row>
    <row r="8" spans="2:150" x14ac:dyDescent="0.3">
      <c r="M8" s="25" t="s">
        <v>53</v>
      </c>
      <c r="N8" s="89">
        <v>1360000000</v>
      </c>
      <c r="P8" s="28" t="str">
        <f t="shared" si="0"/>
        <v>Dary</v>
      </c>
      <c r="Q8" s="32">
        <f t="shared" si="0"/>
        <v>1360000000</v>
      </c>
      <c r="U8" s="25" t="s">
        <v>15</v>
      </c>
      <c r="V8" s="87">
        <v>538000000</v>
      </c>
      <c r="W8" s="40">
        <v>538000000</v>
      </c>
      <c r="AL8" s="25" t="s">
        <v>15</v>
      </c>
      <c r="AM8" s="70">
        <v>102</v>
      </c>
      <c r="AT8" s="25" t="s">
        <v>20</v>
      </c>
      <c r="AU8" s="70">
        <v>100</v>
      </c>
      <c r="AY8" s="25" t="s">
        <v>61</v>
      </c>
      <c r="AZ8" s="87">
        <v>1257000000</v>
      </c>
      <c r="BC8" s="25" t="s">
        <v>35</v>
      </c>
      <c r="BD8" s="87">
        <v>1159000000</v>
      </c>
      <c r="BH8" s="25" t="s">
        <v>35</v>
      </c>
      <c r="BI8" s="70">
        <v>189</v>
      </c>
      <c r="BL8" s="25" t="s">
        <v>29</v>
      </c>
      <c r="BM8" s="70">
        <v>2892000000</v>
      </c>
      <c r="BO8" s="28" t="str">
        <f t="shared" ref="BO8:BP11" si="2">IFERROR(BL8,"-")</f>
        <v>Fndn. L5</v>
      </c>
      <c r="BP8" s="32">
        <f t="shared" si="2"/>
        <v>2892000000</v>
      </c>
      <c r="BT8" s="25" t="s">
        <v>57</v>
      </c>
      <c r="BU8" s="76">
        <v>3.0411756453423123E-3</v>
      </c>
      <c r="BW8">
        <f t="shared" ref="BW8:BW18" si="3">IFERROR(MONTH(DATEVALUE(BT8&amp;"1")),0)</f>
        <v>2</v>
      </c>
      <c r="BX8" s="41">
        <f t="shared" ref="BX8:BX18" si="4">IFERROR(BU8,0)</f>
        <v>3.0411756453423123E-3</v>
      </c>
      <c r="BY8" t="str">
        <f t="shared" ref="BY8:BY18" si="5">IF(BX8=MAX(BX:BX),BX8,"")</f>
        <v/>
      </c>
      <c r="BZ8" t="str">
        <f t="shared" ref="BZ8:BZ18" si="6">IF(BX8=MIN(BX:BX),BX8,"")</f>
        <v/>
      </c>
      <c r="CB8" s="48" t="s">
        <v>106</v>
      </c>
      <c r="CC8" s="49">
        <f>MIN(BU:BU)</f>
        <v>2.5650352733686066E-3</v>
      </c>
      <c r="CG8" s="25" t="s">
        <v>66</v>
      </c>
      <c r="CH8" s="87">
        <v>2751000000</v>
      </c>
      <c r="CI8" s="70">
        <v>2751000000</v>
      </c>
      <c r="CL8" s="25" t="s">
        <v>76</v>
      </c>
      <c r="CM8" s="87">
        <v>5372000000</v>
      </c>
      <c r="CO8" s="54" t="str">
        <f t="shared" ref="CO8:CP10" si="7">IFERROR(CL8,"-")</f>
        <v>Mohammed</v>
      </c>
      <c r="CP8" s="55">
        <f t="shared" si="7"/>
        <v>5372000000</v>
      </c>
      <c r="CT8" s="25" t="s">
        <v>66</v>
      </c>
      <c r="CU8" s="87">
        <v>650000000</v>
      </c>
      <c r="DA8" s="25" t="s">
        <v>32</v>
      </c>
      <c r="DB8" s="87">
        <v>3546000000</v>
      </c>
      <c r="DC8" s="22"/>
      <c r="DD8" s="67" t="s">
        <v>112</v>
      </c>
      <c r="DE8" s="65">
        <f t="shared" ref="DE8:DJ8" si="8">MAX($DA:$DB) -DE7+1000000000</f>
        <v>4766000000</v>
      </c>
      <c r="DF8" s="65">
        <f t="shared" si="8"/>
        <v>3749000000</v>
      </c>
      <c r="DG8" s="65">
        <f t="shared" si="8"/>
        <v>3078000000</v>
      </c>
      <c r="DH8" s="65">
        <f t="shared" si="8"/>
        <v>2823000000</v>
      </c>
      <c r="DI8" s="65">
        <f t="shared" si="8"/>
        <v>2026000000</v>
      </c>
      <c r="DJ8" s="65">
        <f t="shared" si="8"/>
        <v>1000000000</v>
      </c>
      <c r="DO8" s="25" t="s">
        <v>57</v>
      </c>
      <c r="DP8" s="70">
        <v>66</v>
      </c>
      <c r="DQ8" s="70">
        <v>66</v>
      </c>
      <c r="DR8" s="70"/>
      <c r="DW8" s="25" t="s">
        <v>55</v>
      </c>
      <c r="DX8" s="87">
        <v>262000000</v>
      </c>
      <c r="DY8" s="87">
        <v>472000000</v>
      </c>
      <c r="DZ8" s="87">
        <v>0</v>
      </c>
      <c r="EA8" s="87">
        <v>190000000</v>
      </c>
      <c r="EB8" s="87">
        <v>60000000</v>
      </c>
      <c r="EC8" s="87">
        <v>984000000</v>
      </c>
      <c r="EE8" s="25" t="s">
        <v>42</v>
      </c>
      <c r="EJ8" s="91" t="s">
        <v>46</v>
      </c>
      <c r="EK8" s="87">
        <v>513000000</v>
      </c>
      <c r="EO8" s="25" t="s">
        <v>34</v>
      </c>
      <c r="EP8" s="87">
        <v>152000000</v>
      </c>
      <c r="EQ8" s="87">
        <v>11000000</v>
      </c>
      <c r="ER8" s="87"/>
      <c r="ES8" s="87">
        <v>216000000</v>
      </c>
      <c r="ET8" s="87">
        <v>379000000</v>
      </c>
    </row>
    <row r="9" spans="2:150" x14ac:dyDescent="0.3">
      <c r="M9" s="25" t="s">
        <v>26</v>
      </c>
      <c r="N9" s="89">
        <v>1288000000</v>
      </c>
      <c r="P9" s="29" t="str">
        <f t="shared" si="0"/>
        <v>Kisho</v>
      </c>
      <c r="Q9" s="33">
        <f t="shared" si="0"/>
        <v>1288000000</v>
      </c>
      <c r="U9" s="25" t="s">
        <v>59</v>
      </c>
      <c r="V9" s="87">
        <v>1158000000</v>
      </c>
      <c r="W9" s="40">
        <v>1158000000</v>
      </c>
      <c r="AL9" s="25" t="s">
        <v>59</v>
      </c>
      <c r="AM9" s="70">
        <v>174</v>
      </c>
      <c r="AT9" s="25" t="s">
        <v>43</v>
      </c>
      <c r="AU9" s="70">
        <v>178</v>
      </c>
      <c r="AY9" s="25" t="s">
        <v>74</v>
      </c>
      <c r="AZ9" s="87">
        <v>247000000</v>
      </c>
      <c r="BC9" s="25" t="s">
        <v>29</v>
      </c>
      <c r="BD9" s="87">
        <v>2892000000</v>
      </c>
      <c r="BH9" s="25" t="s">
        <v>29</v>
      </c>
      <c r="BI9" s="70">
        <v>472</v>
      </c>
      <c r="BL9" s="25" t="s">
        <v>56</v>
      </c>
      <c r="BM9" s="70">
        <v>2324000000</v>
      </c>
      <c r="BO9" s="28" t="str">
        <f t="shared" si="2"/>
        <v>Pre. L3</v>
      </c>
      <c r="BP9" s="32">
        <f t="shared" si="2"/>
        <v>2324000000</v>
      </c>
      <c r="BT9" s="25" t="s">
        <v>58</v>
      </c>
      <c r="BU9" s="76">
        <v>3.5007716049382728E-3</v>
      </c>
      <c r="BW9">
        <f t="shared" si="3"/>
        <v>3</v>
      </c>
      <c r="BX9" s="41">
        <f t="shared" si="4"/>
        <v>3.5007716049382728E-3</v>
      </c>
      <c r="BY9" s="41">
        <f t="shared" si="5"/>
        <v>3.5007716049382728E-3</v>
      </c>
      <c r="BZ9" t="str">
        <f t="shared" si="6"/>
        <v/>
      </c>
      <c r="CG9" s="25" t="s">
        <v>76</v>
      </c>
      <c r="CH9" s="87">
        <v>5372000000</v>
      </c>
      <c r="CI9" s="70">
        <v>5372000000</v>
      </c>
      <c r="CL9" s="25" t="s">
        <v>66</v>
      </c>
      <c r="CM9" s="87">
        <v>2751000000</v>
      </c>
      <c r="CO9" s="54" t="str">
        <f t="shared" si="7"/>
        <v>Ahmed</v>
      </c>
      <c r="CP9" s="55">
        <f t="shared" si="7"/>
        <v>2751000000</v>
      </c>
      <c r="CT9" s="25" t="s">
        <v>53</v>
      </c>
      <c r="CU9" s="87">
        <v>1360000000</v>
      </c>
      <c r="DA9" s="25" t="s">
        <v>49</v>
      </c>
      <c r="DB9" s="87">
        <v>1823000000</v>
      </c>
      <c r="DC9" s="22"/>
      <c r="DO9" s="25" t="s">
        <v>58</v>
      </c>
      <c r="DP9" s="70">
        <v>30</v>
      </c>
      <c r="DQ9" s="70">
        <v>30</v>
      </c>
      <c r="DR9" s="70"/>
      <c r="DW9" s="25" t="s">
        <v>57</v>
      </c>
      <c r="DX9" s="87">
        <v>306000000</v>
      </c>
      <c r="DY9" s="87">
        <v>408000000</v>
      </c>
      <c r="DZ9" s="87">
        <v>48000000</v>
      </c>
      <c r="EA9" s="87">
        <v>248000000</v>
      </c>
      <c r="EB9" s="87">
        <v>30000000</v>
      </c>
      <c r="EC9" s="87">
        <v>1040000000</v>
      </c>
      <c r="EE9" s="25" t="s">
        <v>45</v>
      </c>
      <c r="EJ9" s="91" t="s">
        <v>61</v>
      </c>
      <c r="EK9" s="87">
        <v>146000000</v>
      </c>
      <c r="EO9" s="25" t="s">
        <v>66</v>
      </c>
      <c r="EP9" s="87">
        <v>114000000</v>
      </c>
      <c r="EQ9" s="87">
        <v>100000000</v>
      </c>
      <c r="ER9" s="87"/>
      <c r="ES9" s="87">
        <v>436000000</v>
      </c>
      <c r="ET9" s="87">
        <v>650000000</v>
      </c>
    </row>
    <row r="10" spans="2:150" x14ac:dyDescent="0.3">
      <c r="M10" s="25" t="s">
        <v>54</v>
      </c>
      <c r="N10" s="89">
        <v>1243000000</v>
      </c>
      <c r="U10" s="25" t="s">
        <v>60</v>
      </c>
      <c r="V10" s="87">
        <v>512000000</v>
      </c>
      <c r="W10" s="40">
        <v>512000000</v>
      </c>
      <c r="AL10" s="25" t="s">
        <v>60</v>
      </c>
      <c r="AM10" s="70">
        <v>96</v>
      </c>
      <c r="AT10" s="25" t="s">
        <v>25</v>
      </c>
      <c r="AU10" s="70">
        <v>104</v>
      </c>
      <c r="AY10" s="25" t="s">
        <v>18</v>
      </c>
      <c r="AZ10" s="87">
        <v>10591000000</v>
      </c>
      <c r="BC10" s="25" t="s">
        <v>50</v>
      </c>
      <c r="BD10" s="87">
        <v>574000000</v>
      </c>
      <c r="BH10" s="25" t="s">
        <v>50</v>
      </c>
      <c r="BI10" s="70">
        <v>90</v>
      </c>
      <c r="BL10" s="25" t="s">
        <v>39</v>
      </c>
      <c r="BM10" s="70">
        <v>2320000000</v>
      </c>
      <c r="BO10" s="28" t="str">
        <f t="shared" si="2"/>
        <v>Fndn. L1</v>
      </c>
      <c r="BP10" s="32">
        <f t="shared" si="2"/>
        <v>2320000000</v>
      </c>
      <c r="BT10" s="25" t="s">
        <v>15</v>
      </c>
      <c r="BU10" s="76">
        <v>3.2072368421052632E-3</v>
      </c>
      <c r="BW10">
        <f t="shared" si="3"/>
        <v>4</v>
      </c>
      <c r="BX10" s="41">
        <f t="shared" si="4"/>
        <v>3.2072368421052632E-3</v>
      </c>
      <c r="BY10" t="str">
        <f t="shared" si="5"/>
        <v/>
      </c>
      <c r="BZ10" t="str">
        <f t="shared" si="6"/>
        <v/>
      </c>
      <c r="CG10" s="25" t="s">
        <v>78</v>
      </c>
      <c r="CH10" s="87">
        <v>5288000000</v>
      </c>
      <c r="CI10" s="70">
        <v>5288000000</v>
      </c>
      <c r="CL10" s="25" t="s">
        <v>77</v>
      </c>
      <c r="CM10" s="87">
        <v>2579000000</v>
      </c>
      <c r="CO10" s="56" t="str">
        <f t="shared" si="7"/>
        <v>Abdullah</v>
      </c>
      <c r="CP10" s="57">
        <f t="shared" si="7"/>
        <v>2579000000</v>
      </c>
      <c r="CT10" s="25" t="s">
        <v>62</v>
      </c>
      <c r="CU10" s="87">
        <v>832000000</v>
      </c>
      <c r="DA10" s="25" t="s">
        <v>16</v>
      </c>
      <c r="DB10" s="87">
        <v>4572000000</v>
      </c>
      <c r="DC10" s="22"/>
      <c r="DO10" s="25" t="s">
        <v>15</v>
      </c>
      <c r="DP10" s="70">
        <v>38</v>
      </c>
      <c r="DQ10" s="70">
        <v>38</v>
      </c>
      <c r="DR10" s="70"/>
      <c r="DW10" s="25" t="s">
        <v>58</v>
      </c>
      <c r="DX10" s="87">
        <v>0</v>
      </c>
      <c r="DY10" s="87">
        <v>116000000</v>
      </c>
      <c r="DZ10" s="87"/>
      <c r="EA10" s="87">
        <v>0</v>
      </c>
      <c r="EB10" s="87">
        <v>0</v>
      </c>
      <c r="EC10" s="87">
        <v>116000000</v>
      </c>
      <c r="EE10" s="25" t="s">
        <v>17</v>
      </c>
      <c r="EJ10" s="91" t="s">
        <v>18</v>
      </c>
      <c r="EK10" s="87">
        <v>1920000000</v>
      </c>
      <c r="EO10" s="25" t="s">
        <v>53</v>
      </c>
      <c r="EP10" s="87">
        <v>475000000</v>
      </c>
      <c r="EQ10" s="87">
        <v>82000000</v>
      </c>
      <c r="ER10" s="87"/>
      <c r="ES10" s="87">
        <v>803000000</v>
      </c>
      <c r="ET10" s="87">
        <v>1360000000</v>
      </c>
    </row>
    <row r="11" spans="2:150" x14ac:dyDescent="0.3">
      <c r="M11" s="25" t="s">
        <v>36</v>
      </c>
      <c r="N11" s="89">
        <v>1177000000</v>
      </c>
      <c r="U11" s="25" t="s">
        <v>72</v>
      </c>
      <c r="V11" s="87">
        <v>442000000</v>
      </c>
      <c r="W11" s="40">
        <v>442000000</v>
      </c>
      <c r="AL11" s="25" t="s">
        <v>72</v>
      </c>
      <c r="AM11" s="70">
        <v>60</v>
      </c>
      <c r="AT11" s="25" t="s">
        <v>48</v>
      </c>
      <c r="AU11" s="70">
        <v>178</v>
      </c>
      <c r="AY11" s="69" t="s">
        <v>82</v>
      </c>
      <c r="AZ11" s="93">
        <v>15990000000</v>
      </c>
      <c r="BC11" s="25" t="s">
        <v>19</v>
      </c>
      <c r="BD11" s="87">
        <v>3337000000</v>
      </c>
      <c r="BH11" s="25" t="s">
        <v>19</v>
      </c>
      <c r="BI11" s="70">
        <v>562</v>
      </c>
      <c r="BL11" s="25" t="s">
        <v>47</v>
      </c>
      <c r="BM11" s="70">
        <v>1309000000</v>
      </c>
      <c r="BO11" s="29" t="str">
        <f t="shared" si="2"/>
        <v>Pre. L2</v>
      </c>
      <c r="BP11" s="33">
        <f t="shared" si="2"/>
        <v>1309000000</v>
      </c>
      <c r="BT11" s="25" t="s">
        <v>59</v>
      </c>
      <c r="BU11" s="76">
        <v>2.7282515073212741E-3</v>
      </c>
      <c r="BW11">
        <f t="shared" si="3"/>
        <v>5</v>
      </c>
      <c r="BX11" s="41">
        <f t="shared" si="4"/>
        <v>2.7282515073212741E-3</v>
      </c>
      <c r="BY11" t="str">
        <f t="shared" si="5"/>
        <v/>
      </c>
      <c r="BZ11" t="str">
        <f t="shared" si="6"/>
        <v/>
      </c>
      <c r="CT11" s="25" t="s">
        <v>75</v>
      </c>
      <c r="CU11" s="87">
        <v>332000000</v>
      </c>
      <c r="DA11" s="25" t="s">
        <v>38</v>
      </c>
      <c r="DB11" s="87">
        <v>2494000000</v>
      </c>
      <c r="DC11" s="22"/>
      <c r="DO11" s="25" t="s">
        <v>59</v>
      </c>
      <c r="DP11" s="70">
        <v>86</v>
      </c>
      <c r="DQ11" s="70">
        <v>86</v>
      </c>
      <c r="DR11" s="70"/>
      <c r="DW11" s="25" t="s">
        <v>15</v>
      </c>
      <c r="DX11" s="87">
        <v>144000000</v>
      </c>
      <c r="DY11" s="87">
        <v>264000000</v>
      </c>
      <c r="DZ11" s="87">
        <v>24000000</v>
      </c>
      <c r="EA11" s="87">
        <v>82000000</v>
      </c>
      <c r="EB11" s="87">
        <v>24000000</v>
      </c>
      <c r="EC11" s="87">
        <v>538000000</v>
      </c>
      <c r="EE11" s="25" t="s">
        <v>68</v>
      </c>
      <c r="EJ11" s="25" t="s">
        <v>66</v>
      </c>
      <c r="EK11" s="87">
        <v>2751000000</v>
      </c>
      <c r="EO11" s="25" t="s">
        <v>62</v>
      </c>
      <c r="EP11" s="87">
        <v>247000000</v>
      </c>
      <c r="EQ11" s="87">
        <v>60000000</v>
      </c>
      <c r="ER11" s="87"/>
      <c r="ES11" s="87">
        <v>525000000</v>
      </c>
      <c r="ET11" s="87">
        <v>832000000</v>
      </c>
    </row>
    <row r="12" spans="2:150" x14ac:dyDescent="0.3">
      <c r="M12" s="25" t="s">
        <v>41</v>
      </c>
      <c r="N12" s="89">
        <v>1066000000</v>
      </c>
      <c r="U12" s="25" t="s">
        <v>22</v>
      </c>
      <c r="V12" s="87">
        <v>1152000000</v>
      </c>
      <c r="W12" s="40">
        <v>1152000000</v>
      </c>
      <c r="AL12" s="25" t="s">
        <v>22</v>
      </c>
      <c r="AM12" s="70">
        <v>189</v>
      </c>
      <c r="AT12" s="25" t="s">
        <v>51</v>
      </c>
      <c r="AU12" s="70">
        <v>176</v>
      </c>
      <c r="BC12" s="25" t="s">
        <v>47</v>
      </c>
      <c r="BD12" s="87">
        <v>1309000000</v>
      </c>
      <c r="BH12" s="25" t="s">
        <v>47</v>
      </c>
      <c r="BI12" s="70">
        <v>211</v>
      </c>
      <c r="BL12" s="25" t="s">
        <v>35</v>
      </c>
      <c r="BM12" s="70">
        <v>1159000000</v>
      </c>
      <c r="BT12" s="25" t="s">
        <v>60</v>
      </c>
      <c r="BU12" s="76">
        <v>2.5650352733686066E-3</v>
      </c>
      <c r="BW12">
        <f t="shared" si="3"/>
        <v>6</v>
      </c>
      <c r="BX12" s="41">
        <f t="shared" si="4"/>
        <v>2.5650352733686066E-3</v>
      </c>
      <c r="BY12" t="str">
        <f t="shared" si="5"/>
        <v/>
      </c>
      <c r="BZ12" s="41">
        <f t="shared" si="6"/>
        <v>2.5650352733686066E-3</v>
      </c>
      <c r="CT12" s="25" t="s">
        <v>67</v>
      </c>
      <c r="CU12" s="87">
        <v>1534000000</v>
      </c>
      <c r="DA12" s="25" t="s">
        <v>73</v>
      </c>
      <c r="DB12" s="90">
        <v>806000000</v>
      </c>
      <c r="DC12" s="22"/>
      <c r="DO12" s="25" t="s">
        <v>60</v>
      </c>
      <c r="DP12" s="70">
        <v>42</v>
      </c>
      <c r="DQ12" s="70">
        <v>42</v>
      </c>
      <c r="DR12" s="70"/>
      <c r="DW12" s="25" t="s">
        <v>59</v>
      </c>
      <c r="DX12" s="87">
        <v>294000000</v>
      </c>
      <c r="DY12" s="87">
        <v>546000000</v>
      </c>
      <c r="DZ12" s="87">
        <v>68000000</v>
      </c>
      <c r="EA12" s="87">
        <v>226000000</v>
      </c>
      <c r="EB12" s="87">
        <v>24000000</v>
      </c>
      <c r="EC12" s="87">
        <v>1158000000</v>
      </c>
      <c r="EJ12" s="91" t="s">
        <v>46</v>
      </c>
      <c r="EK12" s="87">
        <v>703000000</v>
      </c>
      <c r="EO12" s="25" t="s">
        <v>75</v>
      </c>
      <c r="EP12" s="87">
        <v>38000000</v>
      </c>
      <c r="EQ12" s="87">
        <v>11000000</v>
      </c>
      <c r="ER12" s="87">
        <v>38000000</v>
      </c>
      <c r="ES12" s="87">
        <v>245000000</v>
      </c>
      <c r="ET12" s="87">
        <v>332000000</v>
      </c>
    </row>
    <row r="13" spans="2:150" x14ac:dyDescent="0.3">
      <c r="M13" s="25" t="s">
        <v>63</v>
      </c>
      <c r="N13" s="89">
        <v>1029000000</v>
      </c>
      <c r="U13" s="25" t="s">
        <v>27</v>
      </c>
      <c r="V13" s="87">
        <v>2178000000</v>
      </c>
      <c r="W13" s="40">
        <v>2178000000</v>
      </c>
      <c r="AL13" s="25" t="s">
        <v>27</v>
      </c>
      <c r="AM13" s="70">
        <v>387</v>
      </c>
      <c r="AT13" s="69" t="s">
        <v>82</v>
      </c>
      <c r="AU13" s="69">
        <v>1237</v>
      </c>
      <c r="BC13" s="25" t="s">
        <v>56</v>
      </c>
      <c r="BD13" s="87">
        <v>2324000000</v>
      </c>
      <c r="BH13" s="25" t="s">
        <v>56</v>
      </c>
      <c r="BI13" s="70">
        <v>376</v>
      </c>
      <c r="BL13" s="25" t="s">
        <v>24</v>
      </c>
      <c r="BM13" s="70">
        <v>1043000000</v>
      </c>
      <c r="BT13" s="25" t="s">
        <v>72</v>
      </c>
      <c r="BU13" s="76">
        <v>3.2852095516569201E-3</v>
      </c>
      <c r="BW13">
        <f t="shared" si="3"/>
        <v>7</v>
      </c>
      <c r="BX13" s="41">
        <f t="shared" si="4"/>
        <v>3.2852095516569201E-3</v>
      </c>
      <c r="BY13" t="str">
        <f t="shared" si="5"/>
        <v/>
      </c>
      <c r="BZ13" t="str">
        <f t="shared" si="6"/>
        <v/>
      </c>
      <c r="CT13" s="25" t="s">
        <v>65</v>
      </c>
      <c r="CU13" s="87">
        <v>995000000</v>
      </c>
      <c r="DO13" s="25" t="s">
        <v>72</v>
      </c>
      <c r="DP13" s="70">
        <v>38</v>
      </c>
      <c r="DQ13" s="70">
        <v>38</v>
      </c>
      <c r="DR13" s="70"/>
      <c r="DW13" s="25" t="s">
        <v>60</v>
      </c>
      <c r="DX13" s="87">
        <v>212000000</v>
      </c>
      <c r="DY13" s="87">
        <v>146000000</v>
      </c>
      <c r="DZ13" s="87">
        <v>24000000</v>
      </c>
      <c r="EA13" s="87">
        <v>130000000</v>
      </c>
      <c r="EB13" s="87">
        <v>0</v>
      </c>
      <c r="EC13" s="87">
        <v>512000000</v>
      </c>
      <c r="EJ13" s="91" t="s">
        <v>61</v>
      </c>
      <c r="EK13" s="87">
        <v>284000000</v>
      </c>
      <c r="EO13" s="25" t="s">
        <v>67</v>
      </c>
      <c r="EP13" s="87">
        <v>589000000</v>
      </c>
      <c r="EQ13" s="87">
        <v>162000000</v>
      </c>
      <c r="ER13" s="87">
        <v>76000000</v>
      </c>
      <c r="ES13" s="87">
        <v>707000000</v>
      </c>
      <c r="ET13" s="87">
        <v>1534000000</v>
      </c>
    </row>
    <row r="14" spans="2:150" x14ac:dyDescent="0.3">
      <c r="M14" s="25" t="s">
        <v>65</v>
      </c>
      <c r="N14" s="89">
        <v>995000000</v>
      </c>
      <c r="U14" s="25" t="s">
        <v>37</v>
      </c>
      <c r="V14" s="87">
        <v>3809000000</v>
      </c>
      <c r="W14" s="40">
        <v>3809000000</v>
      </c>
      <c r="AL14" s="25" t="s">
        <v>37</v>
      </c>
      <c r="AM14" s="70">
        <v>617</v>
      </c>
      <c r="BC14" s="25" t="s">
        <v>64</v>
      </c>
      <c r="BD14" s="87">
        <v>1032000000</v>
      </c>
      <c r="BH14" s="25" t="s">
        <v>64</v>
      </c>
      <c r="BI14" s="70">
        <v>185</v>
      </c>
      <c r="BL14" s="25" t="s">
        <v>64</v>
      </c>
      <c r="BM14" s="70">
        <v>1032000000</v>
      </c>
      <c r="BT14" s="25" t="s">
        <v>22</v>
      </c>
      <c r="BU14" s="76">
        <v>3.1154770276605719E-3</v>
      </c>
      <c r="BW14">
        <f t="shared" si="3"/>
        <v>8</v>
      </c>
      <c r="BX14" s="41">
        <f t="shared" si="4"/>
        <v>3.1154770276605719E-3</v>
      </c>
      <c r="BY14" t="str">
        <f t="shared" si="5"/>
        <v/>
      </c>
      <c r="BZ14" t="str">
        <f t="shared" si="6"/>
        <v/>
      </c>
      <c r="CT14" s="25" t="s">
        <v>63</v>
      </c>
      <c r="CU14" s="87">
        <v>1029000000</v>
      </c>
      <c r="DO14" s="25" t="s">
        <v>22</v>
      </c>
      <c r="DP14" s="70">
        <v>79</v>
      </c>
      <c r="DQ14" s="70">
        <v>79</v>
      </c>
      <c r="DR14" s="70"/>
      <c r="DW14" s="25" t="s">
        <v>72</v>
      </c>
      <c r="DX14" s="87">
        <v>180000000</v>
      </c>
      <c r="DY14" s="87">
        <v>262000000</v>
      </c>
      <c r="DZ14" s="87"/>
      <c r="EA14" s="87">
        <v>0</v>
      </c>
      <c r="EB14" s="87"/>
      <c r="EC14" s="87">
        <v>442000000</v>
      </c>
      <c r="EJ14" s="91" t="s">
        <v>74</v>
      </c>
      <c r="EK14" s="87">
        <v>95000000</v>
      </c>
      <c r="EO14" s="25" t="s">
        <v>65</v>
      </c>
      <c r="EP14" s="87">
        <v>171000000</v>
      </c>
      <c r="EQ14" s="87">
        <v>20000000</v>
      </c>
      <c r="ER14" s="87"/>
      <c r="ES14" s="87">
        <v>804000000</v>
      </c>
      <c r="ET14" s="87">
        <v>995000000</v>
      </c>
    </row>
    <row r="15" spans="2:150" x14ac:dyDescent="0.3">
      <c r="M15" s="25" t="s">
        <v>62</v>
      </c>
      <c r="N15" s="89">
        <v>832000000</v>
      </c>
      <c r="U15" s="25" t="s">
        <v>44</v>
      </c>
      <c r="V15" s="87">
        <v>2814000000</v>
      </c>
      <c r="W15" s="40">
        <v>2814000000</v>
      </c>
      <c r="AL15" s="25" t="s">
        <v>44</v>
      </c>
      <c r="AM15" s="70">
        <v>468</v>
      </c>
      <c r="BC15" s="25" t="s">
        <v>24</v>
      </c>
      <c r="BD15" s="87">
        <v>1043000000</v>
      </c>
      <c r="BH15" s="25" t="s">
        <v>24</v>
      </c>
      <c r="BI15" s="70">
        <v>184</v>
      </c>
      <c r="BL15" s="25" t="s">
        <v>50</v>
      </c>
      <c r="BM15" s="70">
        <v>574000000</v>
      </c>
      <c r="BT15" s="25" t="s">
        <v>27</v>
      </c>
      <c r="BU15" s="76">
        <v>3.2200010704345971E-3</v>
      </c>
      <c r="BW15">
        <f>IFERROR(MONTH(DATEVALUE(BT15&amp;"1")),0)</f>
        <v>9</v>
      </c>
      <c r="BX15" s="41">
        <f t="shared" si="4"/>
        <v>3.2200010704345971E-3</v>
      </c>
      <c r="BY15" t="str">
        <f t="shared" si="5"/>
        <v/>
      </c>
      <c r="BZ15" t="str">
        <f t="shared" si="6"/>
        <v/>
      </c>
      <c r="CT15" s="25" t="s">
        <v>21</v>
      </c>
      <c r="CU15" s="87">
        <v>329000000</v>
      </c>
      <c r="DO15" s="25" t="s">
        <v>27</v>
      </c>
      <c r="DP15" s="70">
        <v>173</v>
      </c>
      <c r="DQ15" s="70">
        <v>173</v>
      </c>
      <c r="DR15" s="70"/>
      <c r="DW15" s="25" t="s">
        <v>22</v>
      </c>
      <c r="DX15" s="87">
        <v>372000000</v>
      </c>
      <c r="DY15" s="87">
        <v>443000000</v>
      </c>
      <c r="DZ15" s="87">
        <v>38000000</v>
      </c>
      <c r="EA15" s="87">
        <v>225000000</v>
      </c>
      <c r="EB15" s="87">
        <v>74000000</v>
      </c>
      <c r="EC15" s="87">
        <v>1152000000</v>
      </c>
      <c r="EJ15" s="91" t="s">
        <v>18</v>
      </c>
      <c r="EK15" s="87">
        <v>1669000000</v>
      </c>
      <c r="EO15" s="25" t="s">
        <v>63</v>
      </c>
      <c r="EP15" s="87">
        <v>171000000</v>
      </c>
      <c r="EQ15" s="87">
        <v>113000000</v>
      </c>
      <c r="ER15" s="87">
        <v>38000000</v>
      </c>
      <c r="ES15" s="87">
        <v>707000000</v>
      </c>
      <c r="ET15" s="87">
        <v>1029000000</v>
      </c>
    </row>
    <row r="16" spans="2:150" x14ac:dyDescent="0.3">
      <c r="M16" s="25" t="s">
        <v>66</v>
      </c>
      <c r="N16" s="89">
        <v>650000000</v>
      </c>
      <c r="U16" s="25" t="s">
        <v>69</v>
      </c>
      <c r="V16" s="87">
        <v>1247000000</v>
      </c>
      <c r="W16" s="40">
        <v>1247000000</v>
      </c>
      <c r="AL16" s="25" t="s">
        <v>69</v>
      </c>
      <c r="AM16" s="70">
        <v>206</v>
      </c>
      <c r="BC16" s="69" t="s">
        <v>82</v>
      </c>
      <c r="BD16" s="93">
        <v>15990000000</v>
      </c>
      <c r="BH16" s="69" t="s">
        <v>82</v>
      </c>
      <c r="BI16" s="93">
        <v>2643</v>
      </c>
      <c r="BL16" s="69" t="s">
        <v>82</v>
      </c>
      <c r="BM16" s="93">
        <v>15990000000</v>
      </c>
      <c r="BT16" s="25" t="s">
        <v>37</v>
      </c>
      <c r="BU16" s="76">
        <v>3.2214228617106345E-3</v>
      </c>
      <c r="BW16">
        <f t="shared" si="3"/>
        <v>10</v>
      </c>
      <c r="BX16" s="41">
        <f t="shared" si="4"/>
        <v>3.2214228617106345E-3</v>
      </c>
      <c r="BY16" t="str">
        <f t="shared" si="5"/>
        <v/>
      </c>
      <c r="BZ16" t="str">
        <f t="shared" si="6"/>
        <v/>
      </c>
      <c r="CT16" s="25" t="s">
        <v>71</v>
      </c>
      <c r="CU16" s="87">
        <v>411000000</v>
      </c>
      <c r="DO16" s="25" t="s">
        <v>37</v>
      </c>
      <c r="DP16" s="70">
        <v>278</v>
      </c>
      <c r="DQ16" s="70">
        <v>278</v>
      </c>
      <c r="DR16" s="70"/>
      <c r="DW16" s="25" t="s">
        <v>27</v>
      </c>
      <c r="DX16" s="87">
        <v>652000000</v>
      </c>
      <c r="DY16" s="87">
        <v>858000000</v>
      </c>
      <c r="DZ16" s="87">
        <v>142000000</v>
      </c>
      <c r="EA16" s="87">
        <v>413000000</v>
      </c>
      <c r="EB16" s="87">
        <v>113000000</v>
      </c>
      <c r="EC16" s="87">
        <v>2178000000</v>
      </c>
      <c r="EJ16" s="25" t="s">
        <v>76</v>
      </c>
      <c r="EK16" s="87">
        <v>5372000000</v>
      </c>
      <c r="EO16" s="25" t="s">
        <v>21</v>
      </c>
      <c r="EP16" s="87">
        <v>95000000</v>
      </c>
      <c r="EQ16" s="87">
        <v>22000000</v>
      </c>
      <c r="ER16" s="87"/>
      <c r="ES16" s="87">
        <v>212000000</v>
      </c>
      <c r="ET16" s="87">
        <v>329000000</v>
      </c>
    </row>
    <row r="17" spans="13:150" x14ac:dyDescent="0.3">
      <c r="M17" s="25" t="s">
        <v>71</v>
      </c>
      <c r="N17" s="89">
        <v>411000000</v>
      </c>
      <c r="U17" s="88" t="s">
        <v>82</v>
      </c>
      <c r="V17" s="97">
        <v>15990000000</v>
      </c>
      <c r="W17" s="50">
        <v>15990000000</v>
      </c>
      <c r="AL17" s="69" t="s">
        <v>82</v>
      </c>
      <c r="AM17" s="69">
        <v>2643</v>
      </c>
      <c r="BT17" s="25" t="s">
        <v>44</v>
      </c>
      <c r="BU17" s="76">
        <v>3.1869103773584919E-3</v>
      </c>
      <c r="BW17">
        <f t="shared" si="3"/>
        <v>11</v>
      </c>
      <c r="BX17" s="41">
        <f t="shared" si="4"/>
        <v>3.1869103773584919E-3</v>
      </c>
      <c r="BY17" t="str">
        <f t="shared" si="5"/>
        <v/>
      </c>
      <c r="BZ17" t="str">
        <f t="shared" si="6"/>
        <v/>
      </c>
      <c r="CT17" s="25" t="s">
        <v>36</v>
      </c>
      <c r="CU17" s="87">
        <v>1177000000</v>
      </c>
      <c r="DO17" s="25" t="s">
        <v>44</v>
      </c>
      <c r="DP17" s="70">
        <v>212</v>
      </c>
      <c r="DQ17" s="70">
        <v>212</v>
      </c>
      <c r="DR17" s="70"/>
      <c r="DW17" s="25" t="s">
        <v>37</v>
      </c>
      <c r="DX17" s="87">
        <v>1179000000</v>
      </c>
      <c r="DY17" s="87">
        <v>1448000000</v>
      </c>
      <c r="DZ17" s="87">
        <v>242000000</v>
      </c>
      <c r="EA17" s="87">
        <v>752000000</v>
      </c>
      <c r="EB17" s="87">
        <v>188000000</v>
      </c>
      <c r="EC17" s="87">
        <v>3809000000</v>
      </c>
      <c r="EJ17" s="91" t="s">
        <v>46</v>
      </c>
      <c r="EK17" s="87">
        <v>1254000000</v>
      </c>
      <c r="EO17" s="25" t="s">
        <v>71</v>
      </c>
      <c r="EP17" s="87">
        <v>171000000</v>
      </c>
      <c r="EQ17" s="87">
        <v>100000000</v>
      </c>
      <c r="ER17" s="87"/>
      <c r="ES17" s="87">
        <v>140000000</v>
      </c>
      <c r="ET17" s="87">
        <v>411000000</v>
      </c>
    </row>
    <row r="18" spans="13:150" x14ac:dyDescent="0.3">
      <c r="M18" s="25" t="s">
        <v>34</v>
      </c>
      <c r="N18" s="89">
        <v>379000000</v>
      </c>
      <c r="BT18" s="25" t="s">
        <v>69</v>
      </c>
      <c r="BU18" s="76">
        <v>3.2185950714494014E-3</v>
      </c>
      <c r="BW18" s="42">
        <f t="shared" si="3"/>
        <v>12</v>
      </c>
      <c r="BX18" s="43">
        <f t="shared" si="4"/>
        <v>3.2185950714494014E-3</v>
      </c>
      <c r="BY18" s="42" t="str">
        <f t="shared" si="5"/>
        <v/>
      </c>
      <c r="BZ18" s="42" t="str">
        <f t="shared" si="6"/>
        <v/>
      </c>
      <c r="CT18" s="25" t="s">
        <v>26</v>
      </c>
      <c r="CU18" s="87">
        <v>1288000000</v>
      </c>
      <c r="DO18" s="25" t="s">
        <v>69</v>
      </c>
      <c r="DP18" s="70">
        <v>127</v>
      </c>
      <c r="DQ18" s="70">
        <v>127</v>
      </c>
      <c r="DR18" s="70"/>
      <c r="DW18" s="25" t="s">
        <v>44</v>
      </c>
      <c r="DX18" s="87">
        <v>789000000</v>
      </c>
      <c r="DY18" s="87">
        <v>1078000000</v>
      </c>
      <c r="DZ18" s="87">
        <v>239000000</v>
      </c>
      <c r="EA18" s="87">
        <v>545000000</v>
      </c>
      <c r="EB18" s="87">
        <v>163000000</v>
      </c>
      <c r="EC18" s="87">
        <v>2814000000</v>
      </c>
      <c r="EJ18" s="91" t="s">
        <v>61</v>
      </c>
      <c r="EK18" s="87">
        <v>410000000</v>
      </c>
      <c r="EO18" s="25" t="s">
        <v>36</v>
      </c>
      <c r="EP18" s="87">
        <v>114000000</v>
      </c>
      <c r="EQ18" s="87">
        <v>122000000</v>
      </c>
      <c r="ER18" s="87">
        <v>19000000</v>
      </c>
      <c r="ES18" s="87">
        <v>922000000</v>
      </c>
      <c r="ET18" s="87">
        <v>1177000000</v>
      </c>
    </row>
    <row r="19" spans="13:150" x14ac:dyDescent="0.3">
      <c r="M19" s="25" t="s">
        <v>75</v>
      </c>
      <c r="N19" s="89">
        <v>332000000</v>
      </c>
      <c r="CT19" s="25" t="s">
        <v>52</v>
      </c>
      <c r="CU19" s="87">
        <v>1727000000</v>
      </c>
      <c r="DW19" s="25" t="s">
        <v>69</v>
      </c>
      <c r="DX19" s="87">
        <v>445000000</v>
      </c>
      <c r="DY19" s="87">
        <v>444000000</v>
      </c>
      <c r="DZ19" s="87">
        <v>75000000</v>
      </c>
      <c r="EA19" s="87">
        <v>200000000</v>
      </c>
      <c r="EB19" s="87">
        <v>83000000</v>
      </c>
      <c r="EC19" s="87">
        <v>1247000000</v>
      </c>
      <c r="EJ19" s="91" t="s">
        <v>74</v>
      </c>
      <c r="EK19" s="87">
        <v>114000000</v>
      </c>
      <c r="EO19" s="25" t="s">
        <v>26</v>
      </c>
      <c r="EP19" s="87">
        <v>247000000</v>
      </c>
      <c r="EQ19" s="87">
        <v>97000000</v>
      </c>
      <c r="ER19" s="87"/>
      <c r="ES19" s="87">
        <v>944000000</v>
      </c>
      <c r="ET19" s="87">
        <v>1288000000</v>
      </c>
    </row>
    <row r="20" spans="13:150" x14ac:dyDescent="0.3">
      <c r="M20" s="25" t="s">
        <v>21</v>
      </c>
      <c r="N20" s="89">
        <v>329000000</v>
      </c>
      <c r="CT20" s="25" t="s">
        <v>54</v>
      </c>
      <c r="CU20" s="87">
        <v>1243000000</v>
      </c>
      <c r="EJ20" s="91" t="s">
        <v>18</v>
      </c>
      <c r="EK20" s="87">
        <v>3594000000</v>
      </c>
      <c r="EO20" s="25" t="s">
        <v>52</v>
      </c>
      <c r="EP20" s="87">
        <v>247000000</v>
      </c>
      <c r="EQ20" s="87">
        <v>142000000</v>
      </c>
      <c r="ER20" s="87">
        <v>76000000</v>
      </c>
      <c r="ES20" s="87">
        <v>1262000000</v>
      </c>
      <c r="ET20" s="87">
        <v>1727000000</v>
      </c>
    </row>
    <row r="21" spans="13:150" x14ac:dyDescent="0.3">
      <c r="M21" s="88" t="s">
        <v>82</v>
      </c>
      <c r="N21" s="96">
        <v>15990000000</v>
      </c>
      <c r="CT21" s="25" t="s">
        <v>31</v>
      </c>
      <c r="CU21" s="87">
        <v>1638000000</v>
      </c>
      <c r="EJ21" s="25" t="s">
        <v>78</v>
      </c>
      <c r="EK21" s="87">
        <v>5288000000</v>
      </c>
      <c r="EO21" s="25" t="s">
        <v>54</v>
      </c>
      <c r="EP21" s="87">
        <v>228000000</v>
      </c>
      <c r="EQ21" s="87">
        <v>115000000</v>
      </c>
      <c r="ER21" s="87"/>
      <c r="ES21" s="87">
        <v>900000000</v>
      </c>
      <c r="ET21" s="87">
        <v>1243000000</v>
      </c>
    </row>
    <row r="22" spans="13:150" x14ac:dyDescent="0.3">
      <c r="CT22" s="25" t="s">
        <v>41</v>
      </c>
      <c r="CU22" s="87">
        <v>1066000000</v>
      </c>
      <c r="EJ22" s="91" t="s">
        <v>46</v>
      </c>
      <c r="EK22" s="87">
        <v>1425000000</v>
      </c>
      <c r="EO22" s="25" t="s">
        <v>31</v>
      </c>
      <c r="EP22" s="87">
        <v>551000000</v>
      </c>
      <c r="EQ22" s="87">
        <v>60000000</v>
      </c>
      <c r="ER22" s="87"/>
      <c r="ES22" s="87">
        <v>1027000000</v>
      </c>
      <c r="ET22" s="87">
        <v>1638000000</v>
      </c>
    </row>
    <row r="23" spans="13:150" x14ac:dyDescent="0.3">
      <c r="EJ23" s="91" t="s">
        <v>61</v>
      </c>
      <c r="EK23" s="87">
        <v>417000000</v>
      </c>
      <c r="EO23" s="25" t="s">
        <v>41</v>
      </c>
      <c r="EP23" s="87">
        <v>285000000</v>
      </c>
      <c r="EQ23" s="87">
        <v>40000000</v>
      </c>
      <c r="ER23" s="87"/>
      <c r="ES23" s="87">
        <v>741000000</v>
      </c>
      <c r="ET23" s="87">
        <v>1066000000</v>
      </c>
    </row>
    <row r="24" spans="13:150" x14ac:dyDescent="0.3">
      <c r="EJ24" s="91" t="s">
        <v>74</v>
      </c>
      <c r="EK24" s="87">
        <v>38000000</v>
      </c>
    </row>
    <row r="25" spans="13:150" x14ac:dyDescent="0.3">
      <c r="EJ25" s="91" t="s">
        <v>18</v>
      </c>
      <c r="EK25" s="87">
        <v>3408000000</v>
      </c>
    </row>
  </sheetData>
  <mergeCells count="4">
    <mergeCell ref="DO2:DP2"/>
    <mergeCell ref="DW2:DX2"/>
    <mergeCell ref="EJ2:EK2"/>
    <mergeCell ref="EO2:EP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4678-F83E-48AF-A22F-417B57BB59DA}">
  <sheetPr>
    <tabColor theme="1"/>
  </sheetPr>
  <dimension ref="E5:Y39"/>
  <sheetViews>
    <sheetView showGridLines="0" showRowColHeaders="0" zoomScale="79" zoomScaleNormal="79" workbookViewId="0">
      <selection activeCell="AA28" sqref="AA28"/>
    </sheetView>
  </sheetViews>
  <sheetFormatPr defaultRowHeight="15.6" x14ac:dyDescent="0.3"/>
  <cols>
    <col min="1" max="4" width="8.796875" style="77"/>
    <col min="5" max="5" width="17.59765625" style="77" bestFit="1" customWidth="1"/>
    <col min="6" max="16384" width="8.796875" style="77"/>
  </cols>
  <sheetData>
    <row r="5" spans="23:25" x14ac:dyDescent="0.3">
      <c r="Y5" s="77" t="s">
        <v>96</v>
      </c>
    </row>
    <row r="8" spans="23:25" x14ac:dyDescent="0.3">
      <c r="W8" s="77" t="s">
        <v>79</v>
      </c>
    </row>
    <row r="19" spans="7:25" x14ac:dyDescent="0.3">
      <c r="G19" s="77" t="s">
        <v>84</v>
      </c>
      <c r="R19" s="78"/>
    </row>
    <row r="25" spans="7:25" x14ac:dyDescent="0.3">
      <c r="M25" s="77" t="s">
        <v>79</v>
      </c>
    </row>
    <row r="26" spans="7:25" x14ac:dyDescent="0.3">
      <c r="K26" s="77" t="s">
        <v>79</v>
      </c>
      <c r="Y26" s="77" t="s">
        <v>122</v>
      </c>
    </row>
    <row r="39" spans="5:5" ht="23.4" x14ac:dyDescent="0.45">
      <c r="E39" s="7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CECC-1B54-40AA-9854-3FE0C864FD45}">
  <sheetPr>
    <tabColor rgb="FF991CFB"/>
  </sheetPr>
  <dimension ref="E5:Y39"/>
  <sheetViews>
    <sheetView showGridLines="0" showRowColHeaders="0" tabSelected="1" zoomScale="80" zoomScaleNormal="80" workbookViewId="0">
      <selection activeCell="Z35" sqref="Z35"/>
    </sheetView>
  </sheetViews>
  <sheetFormatPr defaultRowHeight="15.6" x14ac:dyDescent="0.3"/>
  <cols>
    <col min="1" max="4" width="8.796875" style="99"/>
    <col min="5" max="5" width="17.59765625" style="99" bestFit="1" customWidth="1"/>
    <col min="6" max="16384" width="8.796875" style="99"/>
  </cols>
  <sheetData>
    <row r="5" spans="23:25" x14ac:dyDescent="0.3">
      <c r="Y5" s="99" t="s">
        <v>96</v>
      </c>
    </row>
    <row r="8" spans="23:25" x14ac:dyDescent="0.3">
      <c r="W8" s="99" t="s">
        <v>79</v>
      </c>
    </row>
    <row r="19" spans="7:25" x14ac:dyDescent="0.3">
      <c r="G19" s="99" t="s">
        <v>84</v>
      </c>
      <c r="R19" s="100"/>
    </row>
    <row r="25" spans="7:25" x14ac:dyDescent="0.3">
      <c r="M25" s="99" t="s">
        <v>79</v>
      </c>
    </row>
    <row r="26" spans="7:25" x14ac:dyDescent="0.3">
      <c r="K26" s="99" t="s">
        <v>79</v>
      </c>
      <c r="Y26" s="99" t="s">
        <v>122</v>
      </c>
    </row>
    <row r="39" spans="5:5" ht="23.4" x14ac:dyDescent="0.45">
      <c r="E39" s="10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Pivot_Tables</vt:lpstr>
      <vt:lpstr>Dark Theme</vt:lpstr>
      <vt:lpstr>Light Theme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Shruti Bajaj</cp:lastModifiedBy>
  <dcterms:created xsi:type="dcterms:W3CDTF">2021-12-05T19:04:34Z</dcterms:created>
  <dcterms:modified xsi:type="dcterms:W3CDTF">2023-09-09T19:25:21Z</dcterms:modified>
  <cp:category/>
</cp:coreProperties>
</file>