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3" activeTab="22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19_Sprint" sheetId="33" r:id="rId20"/>
    <sheet name="20_Sprint" sheetId="34" r:id="rId21"/>
    <sheet name="21_Sprint" sheetId="35" r:id="rId22"/>
    <sheet name="22_Sprint" sheetId="36" r:id="rId23"/>
    <sheet name="Pompy i ogrzewanie" sheetId="30" r:id="rId24"/>
    <sheet name="Drzwi" sheetId="28" r:id="rId25"/>
    <sheet name="Zwrot VAT" sheetId="22" r:id="rId26"/>
    <sheet name="Palety" sheetId="21" r:id="rId27"/>
    <sheet name="Brama garazowa" sheetId="16" r:id="rId28"/>
    <sheet name="Harmonogram2013" sheetId="26" r:id="rId29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B19" i="35"/>
  <c r="T70" i="21"/>
  <c r="T69"/>
  <c r="T68"/>
  <c r="T67"/>
  <c r="T66"/>
  <c r="T65"/>
  <c r="T64"/>
  <c r="T63"/>
  <c r="T62"/>
  <c r="T61"/>
  <c r="T60"/>
  <c r="T59"/>
  <c r="T58"/>
  <c r="T57"/>
  <c r="B24" i="34"/>
  <c r="H17" i="22"/>
  <c r="B24" i="33"/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<sst xmlns="http://schemas.openxmlformats.org/spreadsheetml/2006/main" count="1662" uniqueCount="737">
  <si>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</si>
  <si>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</si>
  <si>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</si>
  <si>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</si>
  <si>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</si>
  <si>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</si>
  <si>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</si>
  <si>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</si>
  <si>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</si>
  <si>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</si>
  <si>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</si>
  <si>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</si>
  <si>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</si>
  <si>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</si>
  <si>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</si>
  <si>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</si>
  <si>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</si>
  <si>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</si>
  <si>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</si>
  <si>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</si>
  <si>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</si>
  <si>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</si>
  <si>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</si>
  <si>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</si>
  <si>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</si>
  <si>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</si>
  <si>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</si>
  <si>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</si>
  <si>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</si>
  <si>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</si>
  <si>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</si>
  <si>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</si>
  <si>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</si>
  <si>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</si>
  <si>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</si>
  <si>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</si>
  <si>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</si>
  <si>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</si>
  <si>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</si>
  <si>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</si>
  <si>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</si>
  <si>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</si>
  <si>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</si>
  <si>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</si>
  <si>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</si>
  <si>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</si>
  <si>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</si>
  <si>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</si>
  <si>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</si>
  <si>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</si>
  <si>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</si>
  <si>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</si>
  <si>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</si>
  <si>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</si>
  <si>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</si>
  <si>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</si>
  <si>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</si>
  <si>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</si>
  <si>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</si>
  <si>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</si>
  <si>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</si>
  <si>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</si>
  <si>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</si>
  <si>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</si>
  <si>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</si>
  <si>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</si>
  <si>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</si>
  <si>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</si>
  <si>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</si>
  <si>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</si>
  <si>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</si>
  <si>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</si>
  <si>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</si>
  <si>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</si>
  <si>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</si>
  <si>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</si>
  <si>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</si>
  <si>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</si>
  <si>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</si>
  <si>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</si>
  <si>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</si>
  <si>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</si>
  <si>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</si>
  <si>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</si>
  <si>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</si>
  <si>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</si>
  <si>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</si>
  <si>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</si>
  <si>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</si>
  <si>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</si>
  <si>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</si>
  <si>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</si>
  <si>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</si>
  <si>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</si>
  <si>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</si>
  <si>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</si>
  <si>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</si>
  <si>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</si>
  <si>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</si>
  <si>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</si>
  <si>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</si>
  <si>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</si>
  <si>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</si>
  <si>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</si>
  <si>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</si>
  <si>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</si>
  <si>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</si>
  <si>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</si>
  <si>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</si>
  <si>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</si>
  <si>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</si>
  <si>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</si>
  <si>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</si>
  <si>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</si>
  <si>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</si>
  <si>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</si>
  <si>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</si>
  <si>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</si>
  <si>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</si>
  <si>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</si>
  <si>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</si>
  <si>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</si>
  <si>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</si>
  <si>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</si>
  <si>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</si>
  <si>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</si>
  <si>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</si>
  <si>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</si>
  <si>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</si>
  <si>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</si>
  <si>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</si>
  <si>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</si>
  <si>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</si>
  <si>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</si>
  <si>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</si>
  <si>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</si>
  <si>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</si>
  <si>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</si>
  <si>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</si>
  <si>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</si>
  <si>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</si>
  <si>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</si>
  <si>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</si>
  <si>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</si>
  <si>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</si>
  <si>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</si>
  <si>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</si>
  <si>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</si>
  <si>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</si>
  <si>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</si>
  <si>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</si>
  <si>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</si>
  <si>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</si>
  <si>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</si>
  <si>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</si>
  <si>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</si>
  <si>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</si>
  <si>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</si>
  <si>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</si>
  <si>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</si>
  <si>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</si>
  <si>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</si>
  <si>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</si>
  <si>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</si>
  <si>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</si>
  <si>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</si>
  <si>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</si>
  <si>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</si>
  <si>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</si>
  <si>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</si>
  <si>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</si>
  <si>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</si>
  <si>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</si>
  <si>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</si>
  <si>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</si>
  <si>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</si>
  <si>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</si>
  <si>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</si>
  <si>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</si>
  <si>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</si>
  <si>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</si>
  <si>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</si>
  <si>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</si>
  <si>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</si>
  <si>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</si>
  <si>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</si>
  <si>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</si>
  <si>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</si>
  <si>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</si>
  <si>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</si>
  <si>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</si>
  <si>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</si>
  <si>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</si>
  <si>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</si>
  <si>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</si>
  <si>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</si>
  <si>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</si>
  <si>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</si>
  <si>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</si>
  <si>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</si>
  <si>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</si>
  <si>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</si>
  <si>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</si>
  <si>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</si>
  <si>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</si>
  <si>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</si>
  <si>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</si>
  <si>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</si>
  <si>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</si>
  <si>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</si>
  <si>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</si>
  <si>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</si>
  <si>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</si>
  <si>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</si>
  <si>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</si>
  <si>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</si>
  <si>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</si>
  <si>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</si>
  <si>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</si>
  <si>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</si>
  <si>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</si>
  <si>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</si>
  <si>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</si>
  <si>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</si>
  <si>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</si>
  <si>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</si>
  <si>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</si>
  <si>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</si>
  <si>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</si>
  <si>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</si>
  <si>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</si>
  <si>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</si>
  <si>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</si>
  <si>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</si>
  <si>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</si>
  <si>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</si>
  <si>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</si>
  <si>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</si>
  <si>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</si>
  <si>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</si>
  <si>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</si>
  <si>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</si>
  <si>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</si>
  <si>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</si>
  <si>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</si>
  <si>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</si>
  <si>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</si>
  <si>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</si>
  <si>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</si>
  <si>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</si>
  <si>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</si>
  <si>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</si>
  <si>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</si>
  <si>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</si>
  <si>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</si>
  <si>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</si>
  <si>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</si>
  <si>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</si>
  <si>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</si>
  <si>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</si>
  <si>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</si>
  <si>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</si>
  <si>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</si>
  <si>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</si>
  <si>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</si>
  <si>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</si>
  <si>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</si>
  <si>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</si>
  <si>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</si>
  <si>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</si>
  <si>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</si>
  <si>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</si>
  <si>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</si>
  <si>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</si>
  <si>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</si>
  <si>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</si>
  <si>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</si>
  <si>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</si>
  <si>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</si>
  <si>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</si>
  <si>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</si>
  <si>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</si>
  <si>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</si>
  <si>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</si>
  <si>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</si>
  <si>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</si>
  <si>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</si>
  <si>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</si>
  <si>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</si>
  <si>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</si>
  <si>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</si>
  <si>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</si>
  <si>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</si>
  <si>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</si>
  <si>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</si>
  <si>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</si>
  <si>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</si>
  <si>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</si>
  <si>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</si>
  <si>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</si>
  <si>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</si>
  <si>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</si>
  <si>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</si>
  <si>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</si>
  <si>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</si>
  <si>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</si>
  <si>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</si>
  <si>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</si>
  <si>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</si>
  <si>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</si>
  <si>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</si>
  <si>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</si>
  <si>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</si>
  <si>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</si>
  <si>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</si>
  <si>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</si>
  <si>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</si>
  <si>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</si>
  <si>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</si>
  <si>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</si>
  <si>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</si>
  <si>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</si>
  <si>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</si>
  <si>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</si>
  <si>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</si>
  <si>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</si>
  <si>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</si>
  <si>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</si>
  <si>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</si>
  <si>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</si>
  <si>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</si>
  <si>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</si>
  <si>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</si>
  <si>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</si>
  <si>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</si>
  <si>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</si>
  <si>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</si>
  <si>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</si>
  <si>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</si>
  <si>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</si>
  <si>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</si>
  <si>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</si>
  <si>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</si>
  <si>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</si>
  <si>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</si>
  <si>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</si>
  <si>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</si>
  <si>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</si>
  <si>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</si>
  <si>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</si>
  <si>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</si>
  <si>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</si>
  <si>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</si>
  <si>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</si>
  <si>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</si>
  <si>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</si>
  <si>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</si>
  <si>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</si>
  <si>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</si>
  <si>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</si>
  <si>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</si>
  <si>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</si>
  <si>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</si>
  <si>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</si>
  <si>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</si>
  <si>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</si>
  <si>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</si>
  <si>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</si>
  <si>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</si>
  <si>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</si>
  <si>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</si>
  <si>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</si>
  <si>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</si>
  <si>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</si>
  <si>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</si>
  <si>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</si>
  <si>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</si>
  <si>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</si>
  <si>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</si>
  <si>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</si>
  <si>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</si>
  <si>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</si>
  <si>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</si>
  <si>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</si>
  <si>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</si>
  <si>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</si>
  <si>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</si>
  <si>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</si>
  <si>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</si>
  <si>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</si>
  <si>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</si>
  <si>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</si>
  <si>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</si>
  <si>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</si>
  <si>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</si>
  <si>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</si>
  <si>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</si>
  <si>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</si>
  <si>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</si>
  <si>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</si>
  <si>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</si>
  <si>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</si>
  <si>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</si>
  <si>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</si>
  <si>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</si>
  <si>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</si>
  <si>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</si>
  <si>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</si>
  <si>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</si>
  <si>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</si>
  <si>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</si>
  <si>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</si>
  <si>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</si>
  <si>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</si>
  <si>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</si>
  <si>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</si>
  <si>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</si>
  <si>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</si>
  <si>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</si>
  <si>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</si>
  <si>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</si>
  <si>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</si>
  <si>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</si>
  <si>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</si>
  <si>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</si>
  <si>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</si>
  <si>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</si>
  <si>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</si>
  <si>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</si>
  <si>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</si>
  <si>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</si>
  <si>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</si>
  <si>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</si>
  <si>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</si>
  <si>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</si>
  <si>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</si>
  <si>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</si>
  <si>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</si>
  <si>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</si>
  <si>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</si>
  <si>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</si>
  <si>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</si>
  <si>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</si>
  <si>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</si>
  <si>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</si>
  <si>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</si>
  <si>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</si>
  <si>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</si>
  <si>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</si>
  <si>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</si>
  <si>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</si>
  <si>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</si>
  <si>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</si>
  <si>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</si>
  <si>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</si>
  <si>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</si>
  <si>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</si>
  <si>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</si>
  <si>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</si>
  <si>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</si>
  <si>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</si>
  <si>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</si>
  <si>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</si>
  <si>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</si>
  <si>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</si>
  <si>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</si>
  <si>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</si>
  <si>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</si>
  <si>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</si>
  <si>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</si>
  <si>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</si>
  <si>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</si>
  <si>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</si>
  <si>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</si>
  <si>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</si>
  <si>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</si>
  <si>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</si>
  <si>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</si>
  <si>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</si>
  <si>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</si>
  <si>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</si>
  <si>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</si>
  <si>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</si>
  <si>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</si>
  <si>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</si>
  <si>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</si>
  <si>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</si>
  <si>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</si>
  <si>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</si>
  <si>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</si>
  <si>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</si>
  <si>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</si>
  <si>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</si>
  <si>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</si>
  <si>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</si>
  <si>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</si>
  <si>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</si>
  <si>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</si>
  <si>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</si>
  <si>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</si>
  <si>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</si>
  <si>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</si>
  <si>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</si>
  <si>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</si>
  <si>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</si>
  <si>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</si>
  <si>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</si>
  <si>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</si>
  <si>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</si>
  <si>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</si>
  <si>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</si>
  <si>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</si>
  <si>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</si>
  <si>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</si>
  <si>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</si>
  <si>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</si>
  <si>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</si>
  <si>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</si>
  <si>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</si>
  <si>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</si>
  <si>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</si>
  <si>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</si>
  <si>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</si>
  <si>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</si>
  <si>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</si>
  <si>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</si>
  <si>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</si>
  <si>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</si>
  <si>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</si>
  <si>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</si>
  <si>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</si>
  <si>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</si>
  <si>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</si>
  <si>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</si>
  <si>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</si>
  <si>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</si>
  <si>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</si>
  <si>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</si>
  <si>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</si>
  <si>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</si>
  <si>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</si>
  <si>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</si>
  <si>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</si>
  <si>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</si>
  <si>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</si>
  <si>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</si>
  <si>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</si>
  <si>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</si>
  <si>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</si>
  <si>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</si>
  <si>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</si>
  <si>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</si>
  <si>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</si>
  <si>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</si>
  <si>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</si>
  <si>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</si>
  <si>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</si>
  <si>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</si>
  <si>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</si>
  <si>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</si>
  <si>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</si>
  <si>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</si>
  <si>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</si>
  <si>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</si>
  <si>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</si>
  <si>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</si>
  <si>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</si>
  <si>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</si>
  <si>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</si>
  <si>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</si>
  <si>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</si>
  <si>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</si>
  <si>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</si>
  <si>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</si>
  <si>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</si>
  <si>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</si>
  <si>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</si>
  <si>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</si>
  <si>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</si>
  <si>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</si>
  <si>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</si>
  <si>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</si>
  <si>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</si>
  <si>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</si>
  <si>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</si>
  <si>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</si>
  <si>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</si>
  <si>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</si>
  <si>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</si>
  <si>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</si>
  <si>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</si>
  <si>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</si>
  <si>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</si>
  <si>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</si>
  <si>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</si>
  <si>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</si>
  <si>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</si>
  <si>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</si>
  <si>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</si>
  <si>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</si>
  <si>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</si>
  <si>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</si>
  <si>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</si>
  <si>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</si>
  <si>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</si>
  <si>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</si>
  <si>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</si>
  <si>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</si>
  <si>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</si>
  <si>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</si>
  <si>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</si>
  <si>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</si>
  <si>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</si>
  <si>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</si>
  <si>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</si>
  <si>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</si>
  <si>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</si>
  <si>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</si>
  <si>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</si>
  <si>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</si>
  <si>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</si>
  <si>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</si>
  <si>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</si>
  <si>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</si>
  <si>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</si>
  <si>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</si>
  <si>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</si>
  <si>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</si>
  <si>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</si>
  <si>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</si>
  <si>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</si>
  <si>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</si>
  <si>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</si>
  <si>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</si>
  <si>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</si>
  <si>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</si>
  <si>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</si>
  <si>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</si>
  <si>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</si>
  <si>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</si>
  <si>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</si>
  <si>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</si>
  <si>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</si>
  <si>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</si>
  <si>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</si>
  <si>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</si>
  <si>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</si>
  <si>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</si>
  <si>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</si>
  <si>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</si>
  <si>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</si>
  <si>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</si>
  <si>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</si>
  <si>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</si>
  <si>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</si>
  <si>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</si>
  <si>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</si>
  <si>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</si>
  <si>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</si>
  <si>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</si>
  <si>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</si>
  <si>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</si>
  <si>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</si>
  <si>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</si>
  <si>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</si>
  <si>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</si>
  <si>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</si>
  <si>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</si>
  <si>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</si>
  <si>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</si>
  <si>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</si>
  <si>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</si>
  <si>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</si>
  <si>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</si>
  <si>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</si>
  <si>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</si>
  <si>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</si>
  <si>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</si>
  <si>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</si>
  <si>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</si>
  <si>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</si>
  <si>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</si>
  <si>
    <t>Zakup gumiaków = 5SP</t>
  </si>
  <si>
    <t>Rozliczyć z Nowakiem gąsiora</t>
  </si>
  <si>
    <t>Zrobić zdjęcie zęba</t>
  </si>
  <si>
    <t>Zorganizować spotkanie z Marcusem</t>
  </si>
  <si>
    <t>Pon</t>
  </si>
  <si>
    <t>Poszukać w hurtowniach 2 gąsiory i kominki i zamówić</t>
  </si>
  <si>
    <t>Dowiedzieć się ile dokładnie kominków wentylacyjnych dokupić</t>
  </si>
  <si>
    <t>Rozliczenie transzy - ponaglenie</t>
  </si>
  <si>
    <t>Vat - dach</t>
  </si>
  <si>
    <t>Poznać ofertę Nowaka na ocieplenie dachu i wykonanie stryszku</t>
  </si>
  <si>
    <t>Poznac ofertę Marcusa na ocieplenie dachu i wykonanie stryszku</t>
  </si>
  <si>
    <t>Wybrać wykonawcę ocieplenia dachu i wykonanie stryszku</t>
  </si>
  <si>
    <t>Vat - tynki</t>
  </si>
  <si>
    <t>Vat - podłogi</t>
  </si>
  <si>
    <t>Projekt podłóg (materiał na poszczególne pomieszczenia) - salon/jadalnia</t>
  </si>
  <si>
    <t>Projekt podłóg (materiał na poszczególne pomieszczenia) - sypialnie</t>
  </si>
  <si>
    <t>Poznać liste zakupów materiałów (wełna, regipsy, podłoga stryszku, schodki, itp.)</t>
  </si>
  <si>
    <t>Poznać listę zakupów materiałów na tynki/gipsy (i ilości)</t>
  </si>
  <si>
    <t>Projekt podłóg (materiał na poszczególne pomieszczenia) - pom gospodarcze, garaż</t>
  </si>
  <si>
    <t>Uzgodnić z Gazownią nową umowę</t>
  </si>
  <si>
    <t>metraż</t>
  </si>
  <si>
    <t>cenam2</t>
  </si>
  <si>
    <t>zysk</t>
  </si>
  <si>
    <t xml:space="preserve">Płytki do garażu: wytrzymałosc na zginanie &gt;=35N/mm2; </t>
  </si>
  <si>
    <t>antyposlozgowosc, min R9</t>
  </si>
  <si>
    <t>Mohs, 7-8</t>
  </si>
  <si>
    <t>Scieranie 4-5</t>
  </si>
  <si>
    <t>Opoczno</t>
  </si>
  <si>
    <t>Zwrot5 - 2013-12-18</t>
  </si>
  <si>
    <t>1204/T/12/2013</t>
  </si>
  <si>
    <t>1206/T/12/2013</t>
  </si>
  <si>
    <t>1207/T/12/2013</t>
  </si>
  <si>
    <t>1208/T/12/2013</t>
  </si>
  <si>
    <t>Przekazać Manexowi liste zakupów materiałów (wełna, regipsy, podłoga stryszku)</t>
  </si>
  <si>
    <t>Vat - płytki</t>
  </si>
  <si>
    <t>Zamówić płytki</t>
  </si>
  <si>
    <t>Ustalić ceny i termin wystawienia faktur w 2013 z 2 hurtowniami</t>
  </si>
  <si>
    <t>Przypomnieć Nowakowi o kominku i posprzątaniu dachu, rynien i daszków</t>
  </si>
  <si>
    <t>Przygotować kasę dla Nowaka</t>
  </si>
  <si>
    <t>Dowiedzieć się ile kasy na rozliczenie na wtorek</t>
  </si>
  <si>
    <t>Dowiedzieć się, czy pracują w Kątach we wtorek</t>
  </si>
  <si>
    <t>Zapłacić Nowakowi</t>
  </si>
  <si>
    <t>Policzyć, ile potrzebujemy ziemi</t>
  </si>
  <si>
    <t>Zobaczyć ziemię</t>
  </si>
  <si>
    <t>Zamówić po uzgodnieniu ceny i ilości z Niedźwiakami</t>
  </si>
  <si>
    <t>Zamówić koparkę zza płotu</t>
  </si>
  <si>
    <t>Zadzwonić do Manexu o zwrot za wełnę</t>
  </si>
  <si>
    <t>Umówić się z Nowakiem na odbiór klucza, pilotów, kabla i kołnierzy</t>
  </si>
  <si>
    <t>Zwroty</t>
  </si>
  <si>
    <t>Sylwester</t>
  </si>
  <si>
    <t>Skompletować sprzęty (farelka, stół, krzesła, materac, czajnik, toster, gofrownica)</t>
  </si>
  <si>
    <t>Przygotować jedzonko</t>
  </si>
  <si>
    <t>Zwrócić towary (dachówki, palety i kołnierze) do ssb i poprosić o kasę</t>
  </si>
  <si>
    <t>Telefon do DB, co z marżą</t>
  </si>
  <si>
    <t>Kupić pompkę 0 790 52 42 92, 0 793 38 44 70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</si>
</sst>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3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  <family val="2"/>
      <charset val="238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0"/>
      <name val="Tahoma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0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28" fillId="0" borderId="15" xfId="0" applyFont="1" applyBorder="1"/>
    <xf numFmtId="0" fontId="23" fillId="0" borderId="8" xfId="0" applyFont="1" applyFill="1" applyBorder="1"/>
    <xf numFmtId="0" fontId="28" fillId="0" borderId="0" xfId="0" applyFont="1"/>
    <xf numFmtId="0" fontId="16" fillId="19" borderId="55" xfId="0" applyFont="1" applyFill="1" applyBorder="1"/>
    <xf numFmtId="0" fontId="16" fillId="19" borderId="56" xfId="0" applyFont="1" applyFill="1" applyBorder="1"/>
    <xf numFmtId="0" fontId="16" fillId="19" borderId="56" xfId="0" applyFont="1" applyFill="1" applyBorder="1" applyAlignment="1">
      <alignment horizontal="center"/>
    </xf>
    <xf numFmtId="0" fontId="16" fillId="19" borderId="57" xfId="0" applyFont="1" applyFill="1" applyBorder="1" applyAlignment="1">
      <alignment horizontal="center"/>
    </xf>
    <xf numFmtId="0" fontId="16" fillId="19" borderId="25" xfId="0" applyFont="1" applyFill="1" applyBorder="1" applyAlignment="1">
      <alignment horizontal="center" wrapText="1"/>
    </xf>
    <xf numFmtId="0" fontId="7" fillId="20" borderId="1" xfId="0" applyFont="1" applyFill="1" applyBorder="1"/>
    <xf numFmtId="0" fontId="7" fillId="20" borderId="5" xfId="0" applyFont="1" applyFill="1" applyBorder="1"/>
    <xf numFmtId="0" fontId="7" fillId="20" borderId="6" xfId="0" applyFont="1" applyFill="1" applyBorder="1"/>
    <xf numFmtId="0" fontId="7" fillId="20" borderId="6" xfId="0" applyFont="1" applyFill="1" applyBorder="1" applyAlignment="1">
      <alignment wrapText="1"/>
    </xf>
    <xf numFmtId="0" fontId="7" fillId="20" borderId="8" xfId="0" applyFont="1" applyFill="1" applyBorder="1" applyAlignment="1">
      <alignment wrapText="1"/>
    </xf>
    <xf numFmtId="0" fontId="7" fillId="20" borderId="7" xfId="0" applyFont="1" applyFill="1" applyBorder="1"/>
    <xf numFmtId="0" fontId="7" fillId="20" borderId="9" xfId="0" applyFont="1" applyFill="1" applyBorder="1"/>
    <xf numFmtId="0" fontId="7" fillId="20" borderId="8" xfId="0" applyFont="1" applyFill="1" applyBorder="1"/>
    <xf numFmtId="0" fontId="29" fillId="0" borderId="1" xfId="0" applyFont="1" applyFill="1" applyBorder="1"/>
    <xf numFmtId="0" fontId="29" fillId="0" borderId="5" xfId="0" applyFont="1" applyFill="1" applyBorder="1"/>
    <xf numFmtId="0" fontId="29" fillId="0" borderId="6" xfId="0" applyFont="1" applyFill="1" applyBorder="1"/>
    <xf numFmtId="0" fontId="29" fillId="0" borderId="6" xfId="0" applyFont="1" applyFill="1" applyBorder="1" applyAlignment="1">
      <alignment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2">
    <cellStyle name="Hiperłącze" xfId="1" builtinId="8"/>
    <cellStyle name="Normalny" xfId="0" builtinId="0"/>
  </cellStyles>
  <dxfs count="200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77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57600"/>
        <c:axId val="62859136"/>
      </c:lineChart>
      <c:catAx>
        <c:axId val="62857600"/>
        <c:scaling>
          <c:orientation val="minMax"/>
        </c:scaling>
        <c:axPos val="b"/>
        <c:numFmt formatCode="yyyy/mm/dd" sourceLinked="1"/>
        <c:tickLblPos val="nextTo"/>
        <c:crossAx val="62859136"/>
        <c:crosses val="autoZero"/>
        <c:lblAlgn val="ctr"/>
        <c:lblOffset val="100"/>
      </c:catAx>
      <c:valAx>
        <c:axId val="6285913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5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762"/>
          <c:y val="0.29353966170896001"/>
          <c:w val="0.11894812645906698"/>
          <c:h val="0.22334823203957854"/>
        </c:manualLayout>
      </c:layout>
    </c:legend>
    <c:plotVisOnly val="1"/>
  </c:chart>
  <c:printSettings>
    <c:headerFooter/>
    <c:pageMargins b="0.75000000000001277" l="0.70000000000000062" r="0.70000000000000062" t="0.750000000000012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802560"/>
        <c:axId val="62820736"/>
      </c:lineChart>
      <c:dateAx>
        <c:axId val="62802560"/>
        <c:scaling>
          <c:orientation val="minMax"/>
        </c:scaling>
        <c:axPos val="b"/>
        <c:numFmt formatCode="yyyy/mm/dd" sourceLinked="1"/>
        <c:tickLblPos val="nextTo"/>
        <c:crossAx val="62820736"/>
        <c:crosses val="autoZero"/>
        <c:auto val="1"/>
        <c:lblOffset val="100"/>
      </c:dateAx>
      <c:valAx>
        <c:axId val="6282073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802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743104"/>
        <c:axId val="63744640"/>
      </c:lineChart>
      <c:dateAx>
        <c:axId val="63743104"/>
        <c:scaling>
          <c:orientation val="minMax"/>
        </c:scaling>
        <c:axPos val="b"/>
        <c:numFmt formatCode="yyyy/mm/dd" sourceLinked="1"/>
        <c:tickLblPos val="nextTo"/>
        <c:crossAx val="63744640"/>
        <c:crosses val="autoZero"/>
        <c:auto val="1"/>
        <c:lblOffset val="100"/>
      </c:dateAx>
      <c:valAx>
        <c:axId val="6374464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743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084224"/>
        <c:axId val="64094208"/>
      </c:lineChart>
      <c:dateAx>
        <c:axId val="64084224"/>
        <c:scaling>
          <c:orientation val="minMax"/>
        </c:scaling>
        <c:axPos val="b"/>
        <c:numFmt formatCode="yyyy/mm/dd" sourceLinked="1"/>
        <c:majorTickMark val="in"/>
        <c:tickLblPos val="nextTo"/>
        <c:crossAx val="64094208"/>
        <c:crosses val="autoZero"/>
        <c:auto val="1"/>
        <c:lblOffset val="100"/>
      </c:dateAx>
      <c:valAx>
        <c:axId val="64094208"/>
        <c:scaling>
          <c:orientation val="minMax"/>
        </c:scaling>
        <c:axPos val="l"/>
        <c:majorGridlines/>
        <c:numFmt formatCode="General" sourceLinked="1"/>
        <c:tickLblPos val="nextTo"/>
        <c:crossAx val="64084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675"/>
          <c:y val="3.2882035578886672E-2"/>
          <c:w val="0.65643820838184763"/>
          <c:h val="0.6386187664042101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180608"/>
        <c:axId val="64182144"/>
      </c:lineChart>
      <c:dateAx>
        <c:axId val="64180608"/>
        <c:scaling>
          <c:orientation val="minMax"/>
        </c:scaling>
        <c:axPos val="b"/>
        <c:numFmt formatCode="yyyy/mm/dd" sourceLinked="1"/>
        <c:majorTickMark val="in"/>
        <c:tickLblPos val="nextTo"/>
        <c:crossAx val="64182144"/>
        <c:crosses val="autoZero"/>
        <c:auto val="1"/>
        <c:lblOffset val="100"/>
      </c:dateAx>
      <c:valAx>
        <c:axId val="6418214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18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99" dataDxfId="197" headerRowBorderDxfId="198" tableBorderDxfId="196" totalsRowBorderDxfId="195">
  <autoFilter ref="A1:F43"/>
  <tableColumns count="6">
    <tableColumn id="1" name="Id" dataDxfId="194"/>
    <tableColumn id="2" name="Priorytet" dataDxfId="193"/>
    <tableColumn id="3" name="Rozmiar" dataDxfId="192"/>
    <tableColumn id="4" name="Nr Sprintu" dataDxfId="191"/>
    <tableColumn id="5" name="Chcę" dataDxfId="190"/>
    <tableColumn id="6" name="Aby" dataDxfId="189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87" tableBorderDxfId="86" totalsRowBorderDxfId="85">
  <autoFilter ref="A2:D13"/>
  <tableColumns count="4">
    <tableColumn id="1" name="Lp" dataDxfId="84"/>
    <tableColumn id="2" name="Status" dataDxfId="83"/>
    <tableColumn id="3" name="Realizator" dataDxfId="82"/>
    <tableColumn id="4" name="Zadanie" dataDxfId="81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80" tableBorderDxfId="79" totalsRowBorderDxfId="78">
  <autoFilter ref="A2:D28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73" dataDxfId="71" headerRowBorderDxfId="72" tableBorderDxfId="70" totalsRowBorderDxfId="69">
  <autoFilter ref="A3:D19"/>
  <tableColumns count="4">
    <tableColumn id="1" name="Lp" dataDxfId="68"/>
    <tableColumn id="2" name="Status" dataDxfId="67"/>
    <tableColumn id="3" name="Realizator" dataDxfId="66"/>
    <tableColumn id="4" name="Zadanie" dataDxfId="65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64" tableBorderDxfId="63" totalsRowBorderDxfId="62">
  <autoFilter ref="A4:D20">
    <filterColumn colId="1"/>
  </autoFilter>
  <tableColumns count="4">
    <tableColumn id="1" name="Lp" dataDxfId="61"/>
    <tableColumn id="2" name="Kolumna1" dataDxfId="60"/>
    <tableColumn id="3" name="Realizator" dataDxfId="59"/>
    <tableColumn id="4" name="Zadanie" dataDxfId="58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57" tableBorderDxfId="56" totalsRowBorderDxfId="55">
  <autoFilter ref="B4:F29">
    <filterColumn colId="3"/>
  </autoFilter>
  <tableColumns count="5">
    <tableColumn id="1" name="Lp" dataDxfId="54"/>
    <tableColumn id="2" name="Status" dataDxfId="53"/>
    <tableColumn id="3" name="Realizator" dataDxfId="52"/>
    <tableColumn id="5" name="Zakres" dataDxfId="51"/>
    <tableColumn id="4" name="Zadanie" dataDxfId="50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49" tableBorderDxfId="48" totalsRowBorderDxfId="47">
  <autoFilter ref="B2:F24"/>
  <tableColumns count="5">
    <tableColumn id="1" name="Lp" dataDxfId="46"/>
    <tableColumn id="2" name="Status" dataDxfId="45"/>
    <tableColumn id="3" name="Realizator" dataDxfId="44"/>
    <tableColumn id="5" name="Zakres" dataDxfId="43"/>
    <tableColumn id="4" name="Zadanie" dataDxfId="42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41" tableBorderDxfId="40" totalsRowBorderDxfId="39">
  <autoFilter ref="B3:G29">
    <filterColumn colId="5"/>
  </autoFilter>
  <tableColumns count="6">
    <tableColumn id="1" name="Lp" dataDxfId="38"/>
    <tableColumn id="2" name="Status" dataDxfId="37"/>
    <tableColumn id="3" name="Realizator" dataDxfId="36"/>
    <tableColumn id="5" name="Zakres" dataDxfId="35"/>
    <tableColumn id="4" name="Zadanie" dataDxfId="34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33" dataDxfId="31" headerRowBorderDxfId="32" tableBorderDxfId="30" totalsRowBorderDxfId="29">
  <autoFilter ref="B2:F27"/>
  <tableColumns count="5">
    <tableColumn id="1" name="Kolumna1" dataDxfId="28"/>
    <tableColumn id="2" name="Kolumna2" dataDxfId="27"/>
    <tableColumn id="3" name="Kolumna3" dataDxfId="26"/>
    <tableColumn id="4" name="Kolumna4" dataDxfId="25"/>
    <tableColumn id="5" name="Kolumna5" dataDxfId="24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23" dataDxfId="21" headerRowBorderDxfId="22" tableBorderDxfId="20" totalsRowBorderDxfId="19">
  <autoFilter ref="B4:F24"/>
  <tableColumns count="5">
    <tableColumn id="1" name="SP" dataDxfId="18"/>
    <tableColumn id="2" name="Status" dataDxfId="17"/>
    <tableColumn id="3" name="Realizator" dataDxfId="16"/>
    <tableColumn id="4" name="Zakres" dataDxfId="15"/>
    <tableColumn id="5" name="Zadanie" dataDxfId="14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id="19" name="Tabela19" displayName="Tabela19" ref="B3:G24" totalsRowCount="1" headerRowBorderDxfId="13" tableBorderDxfId="12" totalsRowBorderDxfId="11">
  <autoFilter ref="B3:G23">
    <filterColumn colId="5"/>
  </autoFilter>
  <tableColumns count="6">
    <tableColumn id="1" name="SP" totalsRowFunction="sum" dataDxfId="10" totalsRowDxfId="9"/>
    <tableColumn id="2" name="Status" dataDxfId="8" totalsRowDxfId="7"/>
    <tableColumn id="3" name="Realizator" dataDxfId="6" totalsRowDxfId="5"/>
    <tableColumn id="4" name="Zakres" dataDxfId="4" totalsRowDxfId="3"/>
    <tableColumn id="5" name="Zadanie" dataDxfId="2" totalsRowDxfId="1"/>
    <tableColumn id="6" name="Kolumna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88" dataDxfId="187">
  <autoFilter ref="A4:F20"/>
  <tableColumns count="6">
    <tableColumn id="1" name="Id" dataDxfId="186"/>
    <tableColumn id="2" name="Status" dataDxfId="185"/>
    <tableColumn id="3" name="Realizator" dataDxfId="184"/>
    <tableColumn id="4" name="Rozmiar początkowy [h]" dataDxfId="183"/>
    <tableColumn id="5" name="Pozostało [h]" dataDxfId="182"/>
    <tableColumn id="6" name="Zadanie" dataDxfId="181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80" dataDxfId="179" tableBorderDxfId="178">
  <autoFilter ref="A4:F23"/>
  <tableColumns count="6">
    <tableColumn id="1" name="Id" totalsRowLabel="suma" dataDxfId="177" totalsRowDxfId="176"/>
    <tableColumn id="2" name="Status" dataDxfId="175" totalsRowDxfId="174"/>
    <tableColumn id="3" name="Realizator" dataDxfId="173" totalsRowDxfId="172"/>
    <tableColumn id="4" name="Rozmiar początkowy [h]" totalsRowFunction="custom" dataDxfId="171" totalsRowDxfId="170">
      <totalsRowFormula>SUM([Rozmiar początkowy '[h']])</totalsRowFormula>
    </tableColumn>
    <tableColumn id="5" name="Pozostało [h]" totalsRowFunction="custom" dataDxfId="169" totalsRowDxfId="168">
      <totalsRowFormula>SUM([Pozostało '[h']])</totalsRowFormula>
    </tableColumn>
    <tableColumn id="6" name="Zadanie" dataDxfId="167" totalsRowDxfId="166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65" dataDxfId="163" headerRowBorderDxfId="164" tableBorderDxfId="162" totalsRowBorderDxfId="161">
  <autoFilter ref="A6:F29"/>
  <tableColumns count="6">
    <tableColumn id="1" name="Id" dataDxfId="160"/>
    <tableColumn id="2" name="Status" dataDxfId="159"/>
    <tableColumn id="3" name="Realizator" dataDxfId="158"/>
    <tableColumn id="4" name="Rozmiar początkowy [h]" dataDxfId="157"/>
    <tableColumn id="5" name="Pozostało [h]" dataDxfId="156"/>
    <tableColumn id="6" name="Zadanie" dataDxfId="15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54" dataDxfId="152" headerRowBorderDxfId="153" tableBorderDxfId="151" totalsRowBorderDxfId="150">
  <autoFilter ref="A5:F15"/>
  <tableColumns count="6">
    <tableColumn id="1" name="Kolumna1" dataDxfId="149" totalsRowDxfId="148"/>
    <tableColumn id="2" name="Sprzedać mieszkanie." dataDxfId="147" totalsRowDxfId="146"/>
    <tableColumn id="3" name="Realizator" dataDxfId="145" totalsRowDxfId="144"/>
    <tableColumn id="4" name="Rozmiar początkowy [h]" totalsRowFunction="sum" dataDxfId="143" totalsRowDxfId="142"/>
    <tableColumn id="5" name="Pozostało [h]" totalsRowFunction="sum" dataDxfId="141" totalsRowDxfId="140"/>
    <tableColumn id="6" name="Zadanie" dataDxfId="139" totalsRowDxfId="1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37" dataDxfId="135" headerRowBorderDxfId="136" tableBorderDxfId="134" totalsRowBorderDxfId="133">
  <autoFilter ref="A5:F29"/>
  <tableColumns count="6">
    <tableColumn id="1" name="Kolumna1" dataDxfId="132" totalsRowDxfId="131"/>
    <tableColumn id="2" name="Status" dataDxfId="130" totalsRowDxfId="129"/>
    <tableColumn id="3" name="Realizator" dataDxfId="128" totalsRowDxfId="127"/>
    <tableColumn id="4" name="Rozmiar &#10;początkowy [h]" totalsRowFunction="sum" dataDxfId="126" totalsRowDxfId="125"/>
    <tableColumn id="5" name="Pozo-&#10;stało [h]" totalsRowFunction="sum" dataDxfId="124" totalsRowDxfId="123"/>
    <tableColumn id="6" name="Zadanie" dataDxfId="122" totalsRowDxfId="1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20" dataDxfId="118" headerRowBorderDxfId="119" tableBorderDxfId="117" totalsRowBorderDxfId="116">
  <autoFilter ref="A5:F48"/>
  <tableColumns count="6">
    <tableColumn id="1" name="Kolumna1" dataDxfId="115" totalsRowDxfId="114"/>
    <tableColumn id="2" name="Status" dataDxfId="113" totalsRowDxfId="112"/>
    <tableColumn id="3" name="Realizator" dataDxfId="111" totalsRowDxfId="110"/>
    <tableColumn id="4" name="Rozmiar &#10;początkowy [h]" totalsRowFunction="sum" dataDxfId="109" totalsRowDxfId="108"/>
    <tableColumn id="5" name="Pozo-&#10;stało [h]" totalsRowFunction="sum" dataDxfId="107" totalsRowDxfId="106"/>
    <tableColumn id="6" name="Zadanie" dataDxfId="105" totalsRowDxfId="104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102" headerRowBorderDxfId="103" tableBorderDxfId="101" totalsRowBorderDxfId="100">
  <autoFilter ref="A5:F23"/>
  <tableColumns count="6">
    <tableColumn id="1" name="Lp" dataDxfId="99"/>
    <tableColumn id="2" name="Status" dataDxfId="98"/>
    <tableColumn id="3" name="Realizator" dataDxfId="97"/>
    <tableColumn id="4" name="Rozmiar &#10;początkowy [h]" dataDxfId="96"/>
    <tableColumn id="5" name="Pozo-&#10;stało [h]" dataDxfId="95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94" tableBorderDxfId="93" totalsRowBorderDxfId="92">
  <autoFilter ref="A3:D10"/>
  <tableColumns count="4">
    <tableColumn id="1" name="Lp" dataDxfId="91"/>
    <tableColumn id="2" name="Status" dataDxfId="90"/>
    <tableColumn id="3" name="Realizator" dataDxfId="89"/>
    <tableColumn id="4" name="Zadanie" dataDxfId="8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E24" sqref="E24:F24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 t="s">
        <v>71</v>
      </c>
      <c r="D12" s="44"/>
      <c r="E12" s="45" t="s">
        <v>469</v>
      </c>
      <c r="F12" s="111" t="s">
        <v>448</v>
      </c>
    </row>
    <row r="13" spans="2:6">
      <c r="B13" s="49"/>
      <c r="C13" s="49" t="s">
        <v>71</v>
      </c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B3" sqref="B3:F24"/>
    </sheetView>
  </sheetViews>
  <sheetFormatPr defaultRowHeight="14.25"/>
  <cols>
    <col min="1" max="1" width="9" bestFit="1" customWidth="1"/>
    <col min="2" max="2" width="7.44140625" customWidth="1"/>
    <col min="3" max="3" width="7.6640625" customWidth="1"/>
    <col min="4" max="4" width="9.6640625" customWidth="1"/>
    <col min="5" max="5" width="10" customWidth="1"/>
    <col min="6" max="6" width="56.6640625" customWidth="1"/>
    <col min="7" max="7" width="20.6640625" customWidth="1"/>
  </cols>
  <sheetData>
    <row r="1" spans="1:7">
      <c r="A1" s="15">
        <v>41617</v>
      </c>
      <c r="B1" s="266"/>
      <c r="F1" t="s">
        <v>682</v>
      </c>
    </row>
    <row r="3" spans="1:7">
      <c r="B3" s="168" t="s">
        <v>632</v>
      </c>
      <c r="C3" s="168" t="s">
        <v>15</v>
      </c>
      <c r="D3" s="170" t="s">
        <v>16</v>
      </c>
      <c r="E3" s="247" t="s">
        <v>506</v>
      </c>
      <c r="F3" s="171" t="s">
        <v>12</v>
      </c>
      <c r="G3" s="227" t="s">
        <v>145</v>
      </c>
    </row>
    <row r="4" spans="1:7">
      <c r="B4" s="42">
        <v>2</v>
      </c>
      <c r="C4" s="42" t="s">
        <v>71</v>
      </c>
      <c r="D4" s="44" t="s">
        <v>72</v>
      </c>
      <c r="E4" s="45" t="s">
        <v>640</v>
      </c>
      <c r="F4" s="111" t="s">
        <v>683</v>
      </c>
    </row>
    <row r="5" spans="1:7">
      <c r="B5" s="42">
        <v>2</v>
      </c>
      <c r="C5" s="42" t="s">
        <v>71</v>
      </c>
      <c r="D5" s="44" t="s">
        <v>72</v>
      </c>
      <c r="E5" s="45" t="s">
        <v>640</v>
      </c>
      <c r="F5" s="111" t="s">
        <v>688</v>
      </c>
    </row>
    <row r="6" spans="1:7">
      <c r="B6" s="42">
        <v>5</v>
      </c>
      <c r="C6" s="42" t="s">
        <v>71</v>
      </c>
      <c r="D6" s="44" t="s">
        <v>73</v>
      </c>
      <c r="E6" s="45" t="s">
        <v>640</v>
      </c>
      <c r="F6" s="111" t="s">
        <v>687</v>
      </c>
      <c r="G6" t="s">
        <v>686</v>
      </c>
    </row>
    <row r="7" spans="1:7">
      <c r="B7" s="42">
        <v>1</v>
      </c>
      <c r="C7" s="42" t="s">
        <v>71</v>
      </c>
      <c r="D7" s="44" t="s">
        <v>73</v>
      </c>
      <c r="E7" s="45" t="s">
        <v>607</v>
      </c>
      <c r="F7" s="167" t="s">
        <v>689</v>
      </c>
      <c r="G7" t="s">
        <v>686</v>
      </c>
    </row>
    <row r="8" spans="1:7">
      <c r="B8" s="42">
        <v>3</v>
      </c>
      <c r="C8" s="42"/>
      <c r="D8" s="44" t="s">
        <v>72</v>
      </c>
      <c r="E8" s="45" t="s">
        <v>690</v>
      </c>
      <c r="F8" s="111" t="s">
        <v>691</v>
      </c>
    </row>
    <row r="9" spans="1:7">
      <c r="B9" s="42">
        <v>3</v>
      </c>
      <c r="C9" s="42"/>
      <c r="D9" s="44" t="s">
        <v>72</v>
      </c>
      <c r="E9" s="45" t="s">
        <v>690</v>
      </c>
      <c r="F9" s="111" t="s">
        <v>692</v>
      </c>
    </row>
    <row r="10" spans="1:7">
      <c r="B10" s="42">
        <v>2</v>
      </c>
      <c r="C10" s="42"/>
      <c r="D10" s="44" t="s">
        <v>77</v>
      </c>
      <c r="E10" s="45" t="s">
        <v>690</v>
      </c>
      <c r="F10" s="111" t="s">
        <v>693</v>
      </c>
    </row>
    <row r="11" spans="1:7">
      <c r="B11" s="42">
        <v>5</v>
      </c>
      <c r="C11" s="42"/>
      <c r="D11" s="44" t="s">
        <v>77</v>
      </c>
      <c r="E11" s="45" t="s">
        <v>690</v>
      </c>
      <c r="F11" s="111" t="s">
        <v>698</v>
      </c>
    </row>
    <row r="12" spans="1:7">
      <c r="B12" s="42">
        <v>2</v>
      </c>
      <c r="C12" s="42"/>
      <c r="D12" s="44" t="s">
        <v>72</v>
      </c>
      <c r="E12" s="45" t="s">
        <v>694</v>
      </c>
      <c r="F12" s="167" t="s">
        <v>685</v>
      </c>
    </row>
    <row r="13" spans="1:7">
      <c r="B13" s="42">
        <v>3</v>
      </c>
      <c r="C13" s="42"/>
      <c r="D13" s="44" t="s">
        <v>77</v>
      </c>
      <c r="E13" s="45" t="s">
        <v>694</v>
      </c>
      <c r="F13" s="167" t="s">
        <v>699</v>
      </c>
    </row>
    <row r="14" spans="1:7">
      <c r="B14" s="42">
        <v>5</v>
      </c>
      <c r="C14" s="42" t="s">
        <v>71</v>
      </c>
      <c r="D14" s="44" t="s">
        <v>77</v>
      </c>
      <c r="E14" s="45" t="s">
        <v>695</v>
      </c>
      <c r="F14" s="167" t="s">
        <v>700</v>
      </c>
    </row>
    <row r="15" spans="1:7">
      <c r="B15" s="42">
        <v>8</v>
      </c>
      <c r="C15" s="42" t="s">
        <v>71</v>
      </c>
      <c r="D15" s="44" t="s">
        <v>77</v>
      </c>
      <c r="E15" s="45" t="s">
        <v>695</v>
      </c>
      <c r="F15" s="167" t="s">
        <v>696</v>
      </c>
    </row>
    <row r="16" spans="1:7">
      <c r="B16" s="42">
        <v>8</v>
      </c>
      <c r="C16" s="42" t="s">
        <v>71</v>
      </c>
      <c r="D16" s="44" t="s">
        <v>77</v>
      </c>
      <c r="E16" s="45" t="s">
        <v>695</v>
      </c>
      <c r="F16" s="167" t="s">
        <v>697</v>
      </c>
    </row>
    <row r="17" spans="2:7">
      <c r="B17" s="42">
        <v>5</v>
      </c>
      <c r="C17" s="42"/>
      <c r="D17" s="44" t="s">
        <v>73</v>
      </c>
      <c r="E17" s="45" t="s">
        <v>495</v>
      </c>
      <c r="F17" s="167" t="s">
        <v>701</v>
      </c>
    </row>
    <row r="18" spans="2:7">
      <c r="B18" s="42">
        <v>3</v>
      </c>
      <c r="C18" s="42"/>
      <c r="D18" s="44"/>
      <c r="E18" s="45" t="s">
        <v>599</v>
      </c>
      <c r="F18" s="111" t="s">
        <v>600</v>
      </c>
    </row>
    <row r="19" spans="2:7">
      <c r="B19" s="42">
        <v>3</v>
      </c>
      <c r="C19" s="42"/>
      <c r="D19" s="44"/>
      <c r="E19" s="45" t="s">
        <v>599</v>
      </c>
      <c r="F19" s="111" t="s">
        <v>601</v>
      </c>
    </row>
    <row r="20" spans="2:7">
      <c r="B20" s="42">
        <v>3</v>
      </c>
      <c r="C20" s="42"/>
      <c r="D20" s="44"/>
      <c r="E20" s="45" t="s">
        <v>599</v>
      </c>
      <c r="F20" s="111" t="s">
        <v>602</v>
      </c>
    </row>
    <row r="21" spans="2:7">
      <c r="B21" s="42">
        <v>2</v>
      </c>
      <c r="C21" s="42"/>
      <c r="D21" s="44"/>
      <c r="E21" s="45" t="s">
        <v>599</v>
      </c>
      <c r="F21" s="167" t="s">
        <v>684</v>
      </c>
    </row>
    <row r="22" spans="2:7">
      <c r="B22" s="49"/>
      <c r="C22" s="49"/>
      <c r="D22" s="46"/>
      <c r="E22" s="48" t="s">
        <v>627</v>
      </c>
      <c r="F22" s="167" t="s">
        <v>630</v>
      </c>
    </row>
    <row r="23" spans="2:7">
      <c r="B23" s="49"/>
      <c r="C23" s="49"/>
      <c r="D23" s="46"/>
      <c r="E23" s="48" t="s">
        <v>627</v>
      </c>
      <c r="F23" s="167" t="s">
        <v>629</v>
      </c>
    </row>
    <row r="24" spans="2:7">
      <c r="B24" s="176">
        <f>SUBTOTAL(109,[SP])</f>
        <v>65</v>
      </c>
      <c r="C24" s="176"/>
      <c r="D24" s="177"/>
      <c r="E24" s="278"/>
      <c r="F24" s="178"/>
      <c r="G24" s="184"/>
    </row>
    <row r="27" spans="2:7">
      <c r="F27" s="2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3:F24"/>
  <sheetViews>
    <sheetView workbookViewId="0">
      <selection activeCell="B24" sqref="B24"/>
    </sheetView>
  </sheetViews>
  <sheetFormatPr defaultRowHeight="14.25"/>
  <cols>
    <col min="6" max="6" width="62.21875" customWidth="1"/>
  </cols>
  <sheetData>
    <row r="3" spans="2:6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6">
      <c r="B4" s="285"/>
      <c r="C4" s="286"/>
      <c r="D4" s="285"/>
      <c r="E4" s="287"/>
      <c r="F4" s="288"/>
    </row>
    <row r="5" spans="2:6">
      <c r="B5" s="44"/>
      <c r="C5" s="42"/>
      <c r="D5" s="44"/>
      <c r="E5" s="45"/>
      <c r="F5" s="111"/>
    </row>
    <row r="6" spans="2:6">
      <c r="B6" s="285"/>
      <c r="C6" s="286"/>
      <c r="D6" s="285"/>
      <c r="E6" s="287"/>
      <c r="F6" s="288"/>
    </row>
    <row r="7" spans="2:6">
      <c r="B7" s="44"/>
      <c r="C7" s="42"/>
      <c r="D7" s="44"/>
      <c r="E7" s="45"/>
      <c r="F7" s="167"/>
    </row>
    <row r="8" spans="2:6">
      <c r="B8" s="285">
        <v>3</v>
      </c>
      <c r="C8" s="286"/>
      <c r="D8" s="285" t="s">
        <v>72</v>
      </c>
      <c r="E8" s="287" t="s">
        <v>690</v>
      </c>
      <c r="F8" s="288" t="s">
        <v>691</v>
      </c>
    </row>
    <row r="9" spans="2:6">
      <c r="B9" s="44">
        <v>3</v>
      </c>
      <c r="C9" s="42"/>
      <c r="D9" s="44" t="s">
        <v>72</v>
      </c>
      <c r="E9" s="45" t="s">
        <v>690</v>
      </c>
      <c r="F9" s="111" t="s">
        <v>692</v>
      </c>
    </row>
    <row r="10" spans="2:6">
      <c r="B10" s="285">
        <v>2</v>
      </c>
      <c r="C10" s="286"/>
      <c r="D10" s="285" t="s">
        <v>77</v>
      </c>
      <c r="E10" s="287" t="s">
        <v>690</v>
      </c>
      <c r="F10" s="288" t="s">
        <v>693</v>
      </c>
    </row>
    <row r="11" spans="2:6">
      <c r="B11" s="44">
        <v>5</v>
      </c>
      <c r="C11" s="42"/>
      <c r="D11" s="44" t="s">
        <v>77</v>
      </c>
      <c r="E11" s="45" t="s">
        <v>690</v>
      </c>
      <c r="F11" s="111" t="s">
        <v>698</v>
      </c>
    </row>
    <row r="12" spans="2:6">
      <c r="B12" s="285">
        <v>2</v>
      </c>
      <c r="C12" s="286"/>
      <c r="D12" s="285" t="s">
        <v>72</v>
      </c>
      <c r="E12" s="287" t="s">
        <v>694</v>
      </c>
      <c r="F12" s="289" t="s">
        <v>685</v>
      </c>
    </row>
    <row r="13" spans="2:6">
      <c r="B13" s="44">
        <v>3</v>
      </c>
      <c r="C13" s="42"/>
      <c r="D13" s="44" t="s">
        <v>77</v>
      </c>
      <c r="E13" s="45" t="s">
        <v>694</v>
      </c>
      <c r="F13" s="167" t="s">
        <v>699</v>
      </c>
    </row>
    <row r="14" spans="2:6">
      <c r="B14" s="285"/>
      <c r="C14" s="286"/>
      <c r="D14" s="285"/>
      <c r="E14" s="287"/>
      <c r="F14" s="289"/>
    </row>
    <row r="15" spans="2:6">
      <c r="B15" s="44"/>
      <c r="C15" s="42"/>
      <c r="D15" s="44"/>
      <c r="E15" s="45"/>
      <c r="F15" s="167"/>
    </row>
    <row r="16" spans="2:6">
      <c r="B16" s="285"/>
      <c r="C16" s="286"/>
      <c r="D16" s="285"/>
      <c r="E16" s="287"/>
      <c r="F16" s="289"/>
    </row>
    <row r="17" spans="2:6">
      <c r="B17" s="44">
        <v>5</v>
      </c>
      <c r="C17" s="42"/>
      <c r="D17" s="44" t="s">
        <v>73</v>
      </c>
      <c r="E17" s="45" t="s">
        <v>495</v>
      </c>
      <c r="F17" s="167" t="s">
        <v>701</v>
      </c>
    </row>
    <row r="18" spans="2:6">
      <c r="B18" s="285">
        <v>3</v>
      </c>
      <c r="C18" s="286"/>
      <c r="D18" s="285"/>
      <c r="E18" s="287" t="s">
        <v>599</v>
      </c>
      <c r="F18" s="288" t="s">
        <v>600</v>
      </c>
    </row>
    <row r="19" spans="2:6">
      <c r="B19" s="44">
        <v>3</v>
      </c>
      <c r="C19" s="42"/>
      <c r="D19" s="44"/>
      <c r="E19" s="45" t="s">
        <v>599</v>
      </c>
      <c r="F19" s="111" t="s">
        <v>601</v>
      </c>
    </row>
    <row r="20" spans="2:6">
      <c r="B20" s="285">
        <v>3</v>
      </c>
      <c r="C20" s="286"/>
      <c r="D20" s="285"/>
      <c r="E20" s="287" t="s">
        <v>599</v>
      </c>
      <c r="F20" s="288" t="s">
        <v>602</v>
      </c>
    </row>
    <row r="21" spans="2:6">
      <c r="B21" s="44">
        <v>2</v>
      </c>
      <c r="C21" s="42"/>
      <c r="D21" s="44"/>
      <c r="E21" s="45" t="s">
        <v>599</v>
      </c>
      <c r="F21" s="167" t="s">
        <v>684</v>
      </c>
    </row>
    <row r="22" spans="2:6">
      <c r="B22" s="290"/>
      <c r="C22" s="291"/>
      <c r="D22" s="290"/>
      <c r="E22" s="292" t="s">
        <v>627</v>
      </c>
      <c r="F22" s="289" t="s">
        <v>630</v>
      </c>
    </row>
    <row r="23" spans="2:6">
      <c r="B23" s="46"/>
      <c r="C23" s="49"/>
      <c r="D23" s="46"/>
      <c r="E23" s="48" t="s">
        <v>627</v>
      </c>
      <c r="F23" s="167" t="s">
        <v>629</v>
      </c>
    </row>
    <row r="24" spans="2:6">
      <c r="B24" s="293">
        <f>SUBTOTAL(109,Tabela19[SP])</f>
        <v>65</v>
      </c>
      <c r="C24" s="294"/>
      <c r="D24" s="293"/>
      <c r="E24" s="295"/>
      <c r="F24" s="29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3:G19"/>
  <sheetViews>
    <sheetView workbookViewId="0">
      <selection activeCell="A3" sqref="A3:XFD19"/>
    </sheetView>
  </sheetViews>
  <sheetFormatPr defaultRowHeight="14.25"/>
  <cols>
    <col min="2" max="2" width="2.5546875" bestFit="1" customWidth="1"/>
    <col min="6" max="6" width="55.33203125" customWidth="1"/>
  </cols>
  <sheetData>
    <row r="3" spans="2:7">
      <c r="B3" s="280" t="s">
        <v>632</v>
      </c>
      <c r="C3" s="281" t="s">
        <v>15</v>
      </c>
      <c r="D3" s="282" t="s">
        <v>16</v>
      </c>
      <c r="E3" s="283" t="s">
        <v>506</v>
      </c>
      <c r="F3" s="284" t="s">
        <v>12</v>
      </c>
    </row>
    <row r="4" spans="2:7">
      <c r="B4" s="285">
        <v>3</v>
      </c>
      <c r="C4" s="286" t="s">
        <v>532</v>
      </c>
      <c r="D4" s="285" t="s">
        <v>72</v>
      </c>
      <c r="E4" s="287" t="s">
        <v>690</v>
      </c>
      <c r="F4" s="111" t="s">
        <v>715</v>
      </c>
    </row>
    <row r="5" spans="2:7">
      <c r="B5" s="44">
        <v>5</v>
      </c>
      <c r="C5" s="286" t="s">
        <v>532</v>
      </c>
      <c r="D5" s="285" t="s">
        <v>72</v>
      </c>
      <c r="E5" s="287" t="s">
        <v>716</v>
      </c>
      <c r="F5" s="111" t="s">
        <v>718</v>
      </c>
    </row>
    <row r="6" spans="2:7">
      <c r="B6" s="285">
        <v>3</v>
      </c>
      <c r="C6" s="286" t="s">
        <v>532</v>
      </c>
      <c r="D6" s="285" t="s">
        <v>72</v>
      </c>
      <c r="E6" s="287" t="s">
        <v>716</v>
      </c>
      <c r="F6" s="288" t="s">
        <v>717</v>
      </c>
      <c r="G6" t="s">
        <v>233</v>
      </c>
    </row>
    <row r="7" spans="2:7">
      <c r="B7" s="44"/>
      <c r="C7" s="42"/>
      <c r="D7" s="44"/>
      <c r="E7" s="45"/>
      <c r="F7" s="167"/>
    </row>
    <row r="8" spans="2:7">
      <c r="B8" s="285">
        <v>2</v>
      </c>
      <c r="C8" s="286" t="s">
        <v>532</v>
      </c>
      <c r="D8" s="285" t="s">
        <v>72</v>
      </c>
      <c r="E8" s="287" t="s">
        <v>640</v>
      </c>
      <c r="F8" s="288" t="s">
        <v>719</v>
      </c>
    </row>
    <row r="9" spans="2:7">
      <c r="B9" s="285">
        <v>2</v>
      </c>
      <c r="C9" s="286" t="s">
        <v>532</v>
      </c>
      <c r="D9" s="285" t="s">
        <v>72</v>
      </c>
      <c r="E9" s="45" t="s">
        <v>517</v>
      </c>
      <c r="F9" s="288" t="s">
        <v>721</v>
      </c>
    </row>
    <row r="10" spans="2:7">
      <c r="B10" s="44">
        <v>2</v>
      </c>
      <c r="C10" s="286" t="s">
        <v>532</v>
      </c>
      <c r="D10" s="44" t="s">
        <v>73</v>
      </c>
      <c r="E10" s="45" t="s">
        <v>517</v>
      </c>
      <c r="F10" s="111" t="s">
        <v>720</v>
      </c>
    </row>
    <row r="11" spans="2:7">
      <c r="B11" s="44">
        <v>3</v>
      </c>
      <c r="C11" s="286" t="s">
        <v>532</v>
      </c>
      <c r="D11" s="285" t="s">
        <v>72</v>
      </c>
      <c r="E11" s="45" t="s">
        <v>517</v>
      </c>
      <c r="F11" s="111" t="s">
        <v>723</v>
      </c>
    </row>
    <row r="12" spans="2:7">
      <c r="B12" s="285"/>
      <c r="C12" s="286"/>
      <c r="D12" s="285"/>
      <c r="E12" s="287"/>
      <c r="F12" s="288"/>
    </row>
    <row r="13" spans="2:7">
      <c r="B13" s="44">
        <v>2</v>
      </c>
      <c r="C13" s="286" t="s">
        <v>532</v>
      </c>
      <c r="D13" s="44" t="s">
        <v>73</v>
      </c>
      <c r="E13" s="45"/>
      <c r="F13" s="111" t="s">
        <v>722</v>
      </c>
    </row>
    <row r="14" spans="2:7">
      <c r="B14" s="285"/>
      <c r="C14" s="286"/>
      <c r="D14" s="285"/>
      <c r="E14" s="287"/>
      <c r="F14" s="289"/>
    </row>
    <row r="15" spans="2:7">
      <c r="B15" s="44"/>
      <c r="C15" s="42"/>
      <c r="D15" s="44"/>
      <c r="E15" s="45"/>
      <c r="F15" s="111"/>
    </row>
    <row r="16" spans="2:7">
      <c r="B16" s="285"/>
      <c r="C16" s="286"/>
      <c r="D16" s="285"/>
      <c r="E16" s="287"/>
      <c r="F16" s="288"/>
    </row>
    <row r="17" spans="2:6">
      <c r="B17" s="44"/>
      <c r="C17" s="42"/>
      <c r="D17" s="44"/>
      <c r="E17" s="45"/>
      <c r="F17" s="167"/>
    </row>
    <row r="18" spans="2:6">
      <c r="B18" s="290"/>
      <c r="C18" s="291"/>
      <c r="D18" s="290"/>
      <c r="E18" s="292"/>
      <c r="F18" s="289"/>
    </row>
    <row r="19" spans="2:6">
      <c r="B19" s="46">
        <f>SUM(B4:B18)</f>
        <v>22</v>
      </c>
      <c r="C19" s="49"/>
      <c r="D19" s="46"/>
      <c r="E19" s="48"/>
      <c r="F19" s="16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4:F21"/>
  <sheetViews>
    <sheetView tabSelected="1" workbookViewId="0">
      <selection activeCell="F14" sqref="F14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280" t="s">
        <v>632</v>
      </c>
      <c r="C4" s="281" t="s">
        <v>15</v>
      </c>
      <c r="D4" s="282" t="s">
        <v>16</v>
      </c>
      <c r="E4" s="283" t="s">
        <v>506</v>
      </c>
      <c r="F4" s="284" t="s">
        <v>12</v>
      </c>
    </row>
    <row r="5" spans="2:6">
      <c r="B5" s="285"/>
      <c r="C5" s="286"/>
      <c r="D5" s="285" t="s">
        <v>73</v>
      </c>
      <c r="E5" s="287" t="s">
        <v>491</v>
      </c>
      <c r="F5" s="287" t="s">
        <v>724</v>
      </c>
    </row>
    <row r="6" spans="2:6">
      <c r="B6" s="44"/>
      <c r="C6" s="42"/>
      <c r="D6" s="44" t="s">
        <v>77</v>
      </c>
      <c r="E6" s="45" t="s">
        <v>491</v>
      </c>
      <c r="F6" s="167" t="s">
        <v>725</v>
      </c>
    </row>
    <row r="7" spans="2:6">
      <c r="B7" s="285"/>
      <c r="C7" s="286"/>
      <c r="D7" s="285" t="s">
        <v>77</v>
      </c>
      <c r="E7" s="287" t="s">
        <v>491</v>
      </c>
      <c r="F7" s="287" t="s">
        <v>726</v>
      </c>
    </row>
    <row r="8" spans="2:6">
      <c r="B8" s="44"/>
      <c r="C8" s="42"/>
      <c r="D8" s="44" t="s">
        <v>77</v>
      </c>
      <c r="E8" s="45" t="s">
        <v>491</v>
      </c>
      <c r="F8" s="167" t="s">
        <v>727</v>
      </c>
    </row>
    <row r="9" spans="2:6">
      <c r="B9" s="285"/>
      <c r="C9" s="286"/>
      <c r="D9" s="285"/>
      <c r="E9" s="287"/>
      <c r="F9" s="287"/>
    </row>
    <row r="10" spans="2:6">
      <c r="B10" s="44"/>
      <c r="C10" s="42"/>
      <c r="D10" s="44" t="s">
        <v>72</v>
      </c>
      <c r="E10" s="45" t="s">
        <v>730</v>
      </c>
      <c r="F10" s="167" t="s">
        <v>728</v>
      </c>
    </row>
    <row r="11" spans="2:6">
      <c r="B11" s="44"/>
      <c r="C11" s="42"/>
      <c r="D11" s="44" t="s">
        <v>72</v>
      </c>
      <c r="E11" s="45" t="s">
        <v>730</v>
      </c>
      <c r="F11" s="167" t="s">
        <v>734</v>
      </c>
    </row>
    <row r="12" spans="2:6">
      <c r="B12" s="285"/>
      <c r="C12" s="286"/>
      <c r="D12" s="285"/>
      <c r="E12" s="287"/>
      <c r="F12" s="287"/>
    </row>
    <row r="13" spans="2:6">
      <c r="B13" s="44"/>
      <c r="C13" s="42"/>
      <c r="D13" s="44" t="s">
        <v>77</v>
      </c>
      <c r="E13" s="45" t="s">
        <v>731</v>
      </c>
      <c r="F13" s="167" t="s">
        <v>729</v>
      </c>
    </row>
    <row r="14" spans="2:6">
      <c r="B14" s="285"/>
      <c r="C14" s="286"/>
      <c r="D14" s="44" t="s">
        <v>77</v>
      </c>
      <c r="E14" s="45" t="s">
        <v>731</v>
      </c>
      <c r="F14" s="287" t="s">
        <v>736</v>
      </c>
    </row>
    <row r="15" spans="2:6">
      <c r="B15" s="44"/>
      <c r="C15" s="42"/>
      <c r="D15" s="44" t="s">
        <v>77</v>
      </c>
      <c r="E15" s="45" t="s">
        <v>731</v>
      </c>
      <c r="F15" s="167" t="s">
        <v>732</v>
      </c>
    </row>
    <row r="16" spans="2:6">
      <c r="B16" s="285"/>
      <c r="C16" s="286"/>
      <c r="D16" s="44" t="s">
        <v>77</v>
      </c>
      <c r="E16" s="45" t="s">
        <v>731</v>
      </c>
      <c r="F16" s="287" t="s">
        <v>733</v>
      </c>
    </row>
    <row r="17" spans="2:6">
      <c r="B17" s="44"/>
      <c r="C17" s="42"/>
      <c r="D17" s="44"/>
      <c r="E17" s="45"/>
      <c r="F17" s="167"/>
    </row>
    <row r="18" spans="2:6">
      <c r="B18" s="285"/>
      <c r="C18" s="286"/>
      <c r="D18" s="285" t="s">
        <v>73</v>
      </c>
      <c r="E18" s="287" t="s">
        <v>607</v>
      </c>
      <c r="F18" s="287" t="s">
        <v>735</v>
      </c>
    </row>
    <row r="19" spans="2:6">
      <c r="B19" s="44"/>
      <c r="C19" s="42"/>
      <c r="D19" s="44"/>
      <c r="E19" s="45"/>
      <c r="F19" s="167"/>
    </row>
    <row r="20" spans="2:6">
      <c r="B20" s="285"/>
      <c r="C20" s="286"/>
      <c r="D20" s="285"/>
      <c r="E20" s="287"/>
      <c r="F20" s="287"/>
    </row>
    <row r="21" spans="2:6">
      <c r="B21" s="44"/>
      <c r="C21" s="42"/>
      <c r="D21" s="44"/>
      <c r="E21" s="45"/>
      <c r="F21" s="16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H26"/>
  <sheetViews>
    <sheetView topLeftCell="A3" workbookViewId="0">
      <selection activeCell="G24" sqref="G24"/>
    </sheetView>
  </sheetViews>
  <sheetFormatPr defaultRowHeight="14.25"/>
  <sheetData>
    <row r="2" spans="1:8" ht="15">
      <c r="A2" s="82" t="s">
        <v>470</v>
      </c>
      <c r="G2" s="82" t="s">
        <v>487</v>
      </c>
    </row>
    <row r="3" spans="1:8">
      <c r="A3" t="s">
        <v>471</v>
      </c>
      <c r="G3" t="s">
        <v>488</v>
      </c>
    </row>
    <row r="4" spans="1:8">
      <c r="A4" t="s">
        <v>178</v>
      </c>
      <c r="G4" t="s">
        <v>489</v>
      </c>
    </row>
    <row r="5" spans="1:8">
      <c r="A5" t="s">
        <v>469</v>
      </c>
    </row>
    <row r="6" spans="1:8">
      <c r="A6" t="s">
        <v>472</v>
      </c>
    </row>
    <row r="7" spans="1:8">
      <c r="A7" t="s">
        <v>473</v>
      </c>
    </row>
    <row r="8" spans="1:8">
      <c r="A8" t="s">
        <v>474</v>
      </c>
    </row>
    <row r="9" spans="1:8">
      <c r="A9" t="s">
        <v>475</v>
      </c>
    </row>
    <row r="10" spans="1:8">
      <c r="A10" t="s">
        <v>476</v>
      </c>
    </row>
    <row r="11" spans="1:8">
      <c r="A11" t="s">
        <v>477</v>
      </c>
    </row>
    <row r="12" spans="1:8">
      <c r="A12" t="s">
        <v>478</v>
      </c>
    </row>
    <row r="13" spans="1:8">
      <c r="A13" t="s">
        <v>479</v>
      </c>
    </row>
    <row r="14" spans="1:8">
      <c r="A14" t="s">
        <v>480</v>
      </c>
    </row>
    <row r="15" spans="1:8">
      <c r="A15" t="s">
        <v>481</v>
      </c>
      <c r="G15" t="s">
        <v>702</v>
      </c>
      <c r="H15">
        <v>40</v>
      </c>
    </row>
    <row r="16" spans="1:8">
      <c r="A16" t="s">
        <v>482</v>
      </c>
      <c r="G16" t="s">
        <v>703</v>
      </c>
      <c r="H16">
        <v>40</v>
      </c>
    </row>
    <row r="17" spans="1:8">
      <c r="A17" t="s">
        <v>483</v>
      </c>
      <c r="G17" t="s">
        <v>704</v>
      </c>
      <c r="H17">
        <f>0.15*H15*H16</f>
        <v>240</v>
      </c>
    </row>
    <row r="18" spans="1:8">
      <c r="A18" t="s">
        <v>484</v>
      </c>
    </row>
    <row r="19" spans="1:8">
      <c r="A19" t="s">
        <v>485</v>
      </c>
    </row>
    <row r="20" spans="1:8">
      <c r="A20" t="s">
        <v>486</v>
      </c>
    </row>
    <row r="23" spans="1:8">
      <c r="A23" t="s">
        <v>705</v>
      </c>
      <c r="G23" t="s">
        <v>709</v>
      </c>
    </row>
    <row r="24" spans="1:8">
      <c r="C24" t="s">
        <v>706</v>
      </c>
    </row>
    <row r="25" spans="1:8">
      <c r="C25" t="s">
        <v>707</v>
      </c>
    </row>
    <row r="26" spans="1:8">
      <c r="C26" t="s">
        <v>708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5:T88"/>
  <sheetViews>
    <sheetView topLeftCell="B39" workbookViewId="0">
      <selection activeCell="W69" sqref="W69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20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20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20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20" ht="15" thickBot="1"/>
    <row r="55" spans="2:20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  <c r="R55" s="273" t="s">
        <v>710</v>
      </c>
      <c r="S55" s="274"/>
      <c r="T55" s="275"/>
    </row>
    <row r="56" spans="2:20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  <c r="R56" s="66" t="s">
        <v>645</v>
      </c>
      <c r="S56" s="66" t="s">
        <v>177</v>
      </c>
      <c r="T56" s="70" t="s">
        <v>662</v>
      </c>
    </row>
    <row r="57" spans="2:20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  <c r="R57" s="66"/>
      <c r="S57" s="66"/>
      <c r="T57" s="276">
        <f>Q57-S57</f>
        <v>0</v>
      </c>
    </row>
    <row r="58" spans="2:20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  <c r="R58" s="66"/>
      <c r="S58" s="66"/>
      <c r="T58" s="276">
        <f t="shared" ref="T58:T70" si="6">Q58-S58</f>
        <v>0</v>
      </c>
    </row>
    <row r="59" spans="2:20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7">K59-M59</f>
        <v>2</v>
      </c>
      <c r="O59" s="66"/>
      <c r="P59" s="66"/>
      <c r="Q59" s="277">
        <f t="shared" si="5"/>
        <v>2</v>
      </c>
      <c r="R59" s="66" t="s">
        <v>713</v>
      </c>
      <c r="S59" s="66">
        <v>2</v>
      </c>
      <c r="T59" s="277">
        <f t="shared" si="6"/>
        <v>0</v>
      </c>
    </row>
    <row r="60" spans="2:20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7"/>
        <v>7</v>
      </c>
      <c r="O60" s="66" t="s">
        <v>655</v>
      </c>
      <c r="P60" s="83">
        <v>7</v>
      </c>
      <c r="Q60" s="276">
        <f t="shared" si="5"/>
        <v>0</v>
      </c>
      <c r="R60" s="66"/>
      <c r="S60" s="83"/>
      <c r="T60" s="276">
        <f t="shared" si="6"/>
        <v>0</v>
      </c>
    </row>
    <row r="61" spans="2:20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7"/>
        <v>0</v>
      </c>
      <c r="O61" s="66"/>
      <c r="P61" s="66"/>
      <c r="Q61" s="276">
        <f t="shared" si="5"/>
        <v>0</v>
      </c>
      <c r="R61" s="66"/>
      <c r="S61" s="66"/>
      <c r="T61" s="276">
        <f t="shared" si="6"/>
        <v>0</v>
      </c>
    </row>
    <row r="62" spans="2:20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7"/>
        <v>0</v>
      </c>
      <c r="O62" s="66"/>
      <c r="P62" s="66"/>
      <c r="Q62" s="276">
        <f t="shared" si="5"/>
        <v>0</v>
      </c>
      <c r="R62" s="66"/>
      <c r="S62" s="66"/>
      <c r="T62" s="276">
        <f t="shared" si="6"/>
        <v>0</v>
      </c>
    </row>
    <row r="63" spans="2:20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7"/>
        <v>0</v>
      </c>
      <c r="O63" s="66"/>
      <c r="P63" s="66"/>
      <c r="Q63" s="276">
        <f t="shared" si="5"/>
        <v>0</v>
      </c>
      <c r="R63" s="66"/>
      <c r="S63" s="66"/>
      <c r="T63" s="276">
        <f t="shared" si="6"/>
        <v>0</v>
      </c>
    </row>
    <row r="64" spans="2:20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7"/>
        <v>0</v>
      </c>
      <c r="O64" s="66"/>
      <c r="P64" s="66"/>
      <c r="Q64" s="276">
        <f t="shared" si="5"/>
        <v>0</v>
      </c>
      <c r="R64" s="66"/>
      <c r="S64" s="66"/>
      <c r="T64" s="276">
        <f t="shared" si="6"/>
        <v>0</v>
      </c>
    </row>
    <row r="65" spans="2:20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7"/>
        <v>5</v>
      </c>
      <c r="O65" s="66"/>
      <c r="P65" s="66"/>
      <c r="Q65" s="277">
        <f t="shared" si="5"/>
        <v>5</v>
      </c>
      <c r="R65" s="66" t="s">
        <v>714</v>
      </c>
      <c r="S65" s="66">
        <v>5</v>
      </c>
      <c r="T65" s="277">
        <f t="shared" si="6"/>
        <v>0</v>
      </c>
    </row>
    <row r="66" spans="2:20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7"/>
        <v>18</v>
      </c>
      <c r="O66" s="66" t="s">
        <v>659</v>
      </c>
      <c r="P66" s="83">
        <v>7</v>
      </c>
      <c r="Q66" s="277">
        <f t="shared" si="5"/>
        <v>11</v>
      </c>
      <c r="R66" s="66" t="s">
        <v>712</v>
      </c>
      <c r="S66" s="83">
        <v>11</v>
      </c>
      <c r="T66" s="277">
        <f t="shared" si="6"/>
        <v>0</v>
      </c>
    </row>
    <row r="67" spans="2:20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7"/>
        <v>0</v>
      </c>
      <c r="O67" s="66"/>
      <c r="P67" s="66"/>
      <c r="Q67" s="276">
        <f t="shared" si="5"/>
        <v>0</v>
      </c>
      <c r="R67" s="66"/>
      <c r="S67" s="66"/>
      <c r="T67" s="276">
        <f t="shared" si="6"/>
        <v>0</v>
      </c>
    </row>
    <row r="68" spans="2:20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7"/>
        <v>4</v>
      </c>
      <c r="O68" s="66" t="s">
        <v>658</v>
      </c>
      <c r="P68" s="83">
        <v>4</v>
      </c>
      <c r="Q68" s="276">
        <f t="shared" si="5"/>
        <v>0</v>
      </c>
      <c r="R68" s="66"/>
      <c r="S68" s="83"/>
      <c r="T68" s="276">
        <f t="shared" si="6"/>
        <v>0</v>
      </c>
    </row>
    <row r="69" spans="2:20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7"/>
        <v>1</v>
      </c>
      <c r="O69" s="66" t="s">
        <v>657</v>
      </c>
      <c r="P69" s="83">
        <v>1</v>
      </c>
      <c r="Q69" s="276">
        <f t="shared" si="5"/>
        <v>0</v>
      </c>
      <c r="R69" s="66"/>
      <c r="S69" s="83"/>
      <c r="T69" s="276">
        <f t="shared" si="6"/>
        <v>0</v>
      </c>
    </row>
    <row r="70" spans="2:20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7"/>
        <v>2</v>
      </c>
      <c r="O70" s="71"/>
      <c r="P70" s="72"/>
      <c r="Q70" s="277">
        <f t="shared" si="5"/>
        <v>2</v>
      </c>
      <c r="R70" s="71" t="s">
        <v>711</v>
      </c>
      <c r="S70" s="72">
        <v>2</v>
      </c>
      <c r="T70" s="277">
        <f t="shared" si="6"/>
        <v>0</v>
      </c>
    </row>
    <row r="72" spans="2:20">
      <c r="G72">
        <f>SUM(G57:G70)</f>
        <v>37</v>
      </c>
      <c r="H72">
        <f t="shared" ref="H72" si="8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20">
      <c r="C75" t="s">
        <v>664</v>
      </c>
    </row>
    <row r="76" spans="2:20">
      <c r="B76" s="266">
        <v>41545</v>
      </c>
      <c r="C76" t="s">
        <v>673</v>
      </c>
    </row>
    <row r="77" spans="2:20">
      <c r="B77" s="266">
        <v>41569</v>
      </c>
      <c r="C77" t="s">
        <v>667</v>
      </c>
    </row>
    <row r="78" spans="2:20">
      <c r="B78" s="266">
        <v>41571</v>
      </c>
      <c r="C78" t="s">
        <v>665</v>
      </c>
    </row>
    <row r="79" spans="2:20">
      <c r="B79" s="266">
        <v>41583</v>
      </c>
      <c r="C79" t="s">
        <v>666</v>
      </c>
    </row>
    <row r="80" spans="2:20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97" t="s">
        <v>534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9"/>
      <c r="AF1" s="298" t="s">
        <v>535</v>
      </c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9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29</vt:i4>
      </vt:variant>
    </vt:vector>
  </HeadingPairs>
  <TitlesOfParts>
    <vt:vector size="29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19_Sprint</vt:lpstr>
      <vt:lpstr>20_Sprint</vt:lpstr>
      <vt:lpstr>21_Sprint</vt:lpstr>
      <vt:lpstr>22_Sprint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2013-12-29T21:32:32Z</dcterms:modified>
</cp:coreProperties>
</file>