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firstSheet="1" activeTab="7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Notatki5" sheetId="7" r:id="rId7"/>
    <sheet name="Warunki uruchomienia" sheetId="8" r:id="rId8"/>
  </sheets>
  <calcPr calcId="124519"/>
</workbook>
</file>

<file path=xl/calcChain.xml><?xml version="1.0" encoding="utf-8"?>
<calcChain xmlns="http://schemas.openxmlformats.org/spreadsheetml/2006/main">
  <c r="G4" i="7"/>
  <c r="G5"/>
  <c r="G3"/>
  <c r="D67"/>
  <c r="D69" s="1"/>
  <c r="G49"/>
  <c r="G51" s="1"/>
  <c r="H48"/>
  <c r="H46"/>
  <c r="H49" s="1"/>
  <c r="H51" s="1"/>
  <c r="G44"/>
  <c r="F36"/>
  <c r="F37"/>
  <c r="F38"/>
  <c r="F39"/>
  <c r="F40"/>
  <c r="F41"/>
  <c r="F42"/>
  <c r="F43"/>
  <c r="F45"/>
  <c r="F47"/>
  <c r="F35"/>
  <c r="F49" s="1"/>
  <c r="F51" s="1"/>
  <c r="E30" i="6"/>
  <c r="D30"/>
  <c r="E16" i="5"/>
  <c r="D16"/>
  <c r="E29" i="4" l="1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<sst xmlns="http://schemas.openxmlformats.org/spreadsheetml/2006/main" count="514" uniqueCount="287">
  <si>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</si>
  <si>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</si>
  <si>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</si>
  <si>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</si>
  <si>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</si>
  <si>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</si>
  <si>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</si>
  <si>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</si>
  <si>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</si>
  <si>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</si>
  <si>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</si>
  <si>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</si>
  <si>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</si>
  <si>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</si>
  <si>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</si>
  <si>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</si>
  <si>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</si>
  <si>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</si>
  <si>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</si>
  <si>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</si>
  <si>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</si>
  <si>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</si>
  <si>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</si>
  <si>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</si>
  <si>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</si>
  <si>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</si>
  <si>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</si>
  <si>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</si>
  <si>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</si>
  <si>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</si>
  <si>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</si>
  <si>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</si>
  <si>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</si>
  <si>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</si>
  <si>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</si>
  <si>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</si>
  <si>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</si>
  <si>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</si>
  <si>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</si>
  <si>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</si>
  <si>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</si>
  <si>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</si>
  <si>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</si>
  <si>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</si>
  <si>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</si>
  <si>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</si>
  <si>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</si>
  <si>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</si>
  <si>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</si>
  <si>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</si>
  <si>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</si>
  <si>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</si>
  <si>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</si>
  <si>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</si>
  <si>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</si>
  <si>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</si>
  <si>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</si>
  <si>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</si>
  <si>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</si>
  <si>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</si>
  <si>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</si>
  <si>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</si>
  <si>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</si>
  <si>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</si>
  <si>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</si>
  <si>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</si>
  <si>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</si>
  <si>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</si>
  <si>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</si>
  <si>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</si>
  <si>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</si>
  <si>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</si>
  <si>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</si>
  <si>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</si>
  <si>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</si>
  <si>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</si>
  <si>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</si>
  <si>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</si>
  <si>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</si>
  <si>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</si>
  <si>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</si>
  <si>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</si>
  <si>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</si>
  <si>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</si>
  <si>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</si>
  <si>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</si>
  <si>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</si>
  <si>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</si>
  <si>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</si>
  <si>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</si>
  <si>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</si>
  <si>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</si>
  <si>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</si>
  <si>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</si>
  <si>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</si>
  <si>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</si>
  <si>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</si>
  <si>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</si>
  <si>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</si>
  <si>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</si>
  <si>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</si>
  <si>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</si>
  <si>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</si>
  <si>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</si>
  <si>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</si>
  <si>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</si>
  <si>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</si>
  <si>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</si>
  <si>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</si>
  <si>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</si>
  <si>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</si>
  <si>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</si>
  <si>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</si>
  <si>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</si>
  <si>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</si>
  <si>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</si>
  <si>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</si>
  <si>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</si>
  <si>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</si>
  <si>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</si>
  <si>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</si>
  <si>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</si>
  <si>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</si>
  <si>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</si>
  <si>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</si>
  <si>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</si>
  <si>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</si>
  <si>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</si>
  <si>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</si>
  <si>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</si>
  <si>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</si>
  <si>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</si>
  <si>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</si>
  <si>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</si>
  <si>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</si>
  <si>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</si>
  <si>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</si>
  <si>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</si>
  <si>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</si>
  <si>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</si>
  <si>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</si>
  <si>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</si>
  <si>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</si>
  <si>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</si>
  <si>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</si>
  <si>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</si>
  <si>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</si>
  <si>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</si>
  <si>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</si>
  <si>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</si>
  <si>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</si>
  <si>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</si>
  <si>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</si>
  <si>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</si>
  <si>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</si>
  <si>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</si>
  <si>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</si>
  <si>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</si>
  <si>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</si>
  <si>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</si>
  <si>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</si>
  <si>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</si>
  <si>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</si>
  <si>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</si>
  <si>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</si>
  <si>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</si>
  <si>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</si>
  <si>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</si>
  <si>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</si>
  <si>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</si>
  <si>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</si>
  <si>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</si>
  <si>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</si>
  <si>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</si>
  <si>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</si>
  <si>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</si>
  <si>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</si>
  <si>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Pospółka i kliniec - Wrocław</t>
  </si>
  <si>
    <t>http://allegro.pl/piasek-rzeczny-piach-pospolka-wroclaw-i3065577322.html</t>
  </si>
  <si>
    <t xml:space="preserve"> Zakład Przetwórstwa Kruszyw MARGO</t>
  </si>
  <si>
    <t>http://www.kruszywa-margo.pl/</t>
  </si>
  <si>
    <t>Mietków</t>
  </si>
  <si>
    <t>698-942-703</t>
  </si>
  <si>
    <t>http://wroclaw.olx.pl/wroclaw-piaskownia-zwirownia-piasek-zwir-pospolka-zwir-drenazowy-transport-wywrotka-iid-318919317</t>
  </si>
  <si>
    <t>http://www.jft.com.pl/materialy-budowlane.htm</t>
  </si>
  <si>
    <t>Wrocław, Wędkarzy</t>
  </si>
  <si>
    <t>Wrocław, ?</t>
  </si>
  <si>
    <t>http://www.hydrokrusz.pl/kruszywa/cennik.html</t>
  </si>
  <si>
    <t>Wrocław, Centrun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</si>
  <si>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</si>
  <si>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</si>
  <si>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</si>
  <si>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</si>
  <si>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</si>
  <si>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</si>
  <si>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</si>
  <si>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</si>
  <si>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</si>
  <si>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</si>
  <si>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</si>
  <si>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</si>
  <si>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</si>
  <si>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</si>
  <si>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</si>
  <si>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</si>
  <si>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</si>
  <si>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</si>
  <si>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</si>
  <si>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</si>
  <si>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</si>
  <si>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</si>
  <si>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</si>
  <si>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</si>
  <si>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</si>
  <si>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</si>
  <si>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</si>
  <si>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</si>
  <si>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</si>
  <si>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</si>
  <si>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</si>
  <si>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</si>
  <si>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</si>
  <si>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</si>
  <si>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</si>
  <si>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</si>
  <si>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</si>
  <si>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</si>
  <si>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</si>
  <si>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</si>
  <si>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</si>
  <si>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</si>
  <si>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</si>
  <si>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</si>
  <si>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</si>
  <si>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</si>
  <si>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</si>
  <si>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</si>
  <si>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</si>
  <si>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</si>
  <si>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</si>
  <si>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</si>
  <si>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Geodeta - kiedy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</si>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</sst>
</file>

<file path=xl/styles.xml><?xml version="1.0" encoding="utf-8"?>
<styleSheet xmlns="http://schemas.openxmlformats.org/spreadsheetml/2006/main">
  <fonts count="17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u/>
      <sz val="11"/>
      <color theme="10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13" fillId="0" borderId="0" xfId="1" applyAlignment="1" applyProtection="1"/>
    <xf numFmtId="0" fontId="0" fillId="0" borderId="0" xfId="0" applyAlignment="1"/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5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6" fillId="0" borderId="1" xfId="0" applyNumberFormat="1" applyFont="1" applyBorder="1" applyAlignment="1">
      <alignment wrapText="1"/>
    </xf>
    <xf numFmtId="14" fontId="0" fillId="0" borderId="1" xfId="0" applyNumberFormat="1" applyBorder="1"/>
  </cellXfs>
  <cellStyles count="2">
    <cellStyle name="Hiperłącze" xfId="1" builtinId="8"/>
    <cellStyle name="Normalny" xfId="0" builtinId="0"/>
  </cellStyles>
  <dxfs count="84"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61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3275776"/>
        <c:axId val="63277312"/>
      </c:lineChart>
      <c:catAx>
        <c:axId val="63275776"/>
        <c:scaling>
          <c:orientation val="minMax"/>
        </c:scaling>
        <c:axPos val="b"/>
        <c:numFmt formatCode="yyyy/mm/dd" sourceLinked="1"/>
        <c:tickLblPos val="nextTo"/>
        <c:crossAx val="63277312"/>
        <c:crosses val="autoZero"/>
        <c:lblAlgn val="ctr"/>
        <c:lblOffset val="100"/>
      </c:catAx>
      <c:valAx>
        <c:axId val="63277312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3275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497"/>
          <c:y val="0.29353966170895535"/>
          <c:w val="0.11894812645906698"/>
          <c:h val="0.22334823203957854"/>
        </c:manualLayout>
      </c:layout>
    </c:legend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3302656"/>
        <c:axId val="63054592"/>
      </c:lineChart>
      <c:dateAx>
        <c:axId val="63302656"/>
        <c:scaling>
          <c:orientation val="minMax"/>
        </c:scaling>
        <c:axPos val="b"/>
        <c:numFmt formatCode="yyyy/mm/dd" sourceLinked="1"/>
        <c:tickLblPos val="nextTo"/>
        <c:crossAx val="63054592"/>
        <c:crosses val="autoZero"/>
        <c:auto val="1"/>
        <c:lblOffset val="100"/>
      </c:dateAx>
      <c:valAx>
        <c:axId val="63054592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302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4194048"/>
        <c:axId val="64195584"/>
      </c:lineChart>
      <c:dateAx>
        <c:axId val="64194048"/>
        <c:scaling>
          <c:orientation val="minMax"/>
        </c:scaling>
        <c:axPos val="b"/>
        <c:numFmt formatCode="yyyy/mm/dd" sourceLinked="1"/>
        <c:tickLblPos val="nextTo"/>
        <c:crossAx val="64195584"/>
        <c:crosses val="autoZero"/>
        <c:auto val="1"/>
        <c:lblOffset val="100"/>
      </c:dateAx>
      <c:valAx>
        <c:axId val="64195584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41940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277120"/>
        <c:axId val="64278912"/>
      </c:lineChart>
      <c:dateAx>
        <c:axId val="64277120"/>
        <c:scaling>
          <c:orientation val="minMax"/>
        </c:scaling>
        <c:axPos val="b"/>
        <c:numFmt formatCode="yyyy/mm/dd" sourceLinked="1"/>
        <c:majorTickMark val="in"/>
        <c:tickLblPos val="nextTo"/>
        <c:crossAx val="64278912"/>
        <c:crosses val="autoZero"/>
        <c:auto val="1"/>
        <c:lblOffset val="100"/>
      </c:dateAx>
      <c:valAx>
        <c:axId val="64278912"/>
        <c:scaling>
          <c:orientation val="minMax"/>
        </c:scaling>
        <c:axPos val="l"/>
        <c:majorGridlines/>
        <c:numFmt formatCode="General" sourceLinked="1"/>
        <c:tickLblPos val="nextTo"/>
        <c:crossAx val="64277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897"/>
          <c:y val="3.2882035578886033E-2"/>
          <c:w val="0.65643820838184763"/>
          <c:h val="0.63861876640420079"/>
        </c:manualLayout>
      </c:layout>
      <c:lineChart>
        <c:grouping val="standard"/>
        <c:ser>
          <c:idx val="0"/>
          <c:order val="0"/>
          <c:cat>
            <c:numRef>
              <c:f>'05_Sprint'!$A$33:$A$46</c:f>
              <c:numCache>
                <c:formatCode>yyyy/mm/dd</c:formatCode>
                <c:ptCount val="1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</c:numCache>
            </c:numRef>
          </c:cat>
          <c:val>
            <c:numRef>
              <c:f>'05_Sprint'!$B$33:$B$46</c:f>
              <c:numCache>
                <c:formatCode>General</c:formatCode>
                <c:ptCount val="1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</c:numCache>
            </c:numRef>
          </c:val>
        </c:ser>
        <c:marker val="1"/>
        <c:axId val="64368640"/>
        <c:axId val="64370176"/>
      </c:lineChart>
      <c:dateAx>
        <c:axId val="64368640"/>
        <c:scaling>
          <c:orientation val="minMax"/>
        </c:scaling>
        <c:axPos val="b"/>
        <c:numFmt formatCode="yyyy/mm/dd" sourceLinked="1"/>
        <c:majorTickMark val="in"/>
        <c:tickLblPos val="nextTo"/>
        <c:crossAx val="64370176"/>
        <c:crosses val="autoZero"/>
        <c:auto val="1"/>
        <c:lblOffset val="100"/>
      </c:dateAx>
      <c:valAx>
        <c:axId val="64370176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3686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83" dataDxfId="81" headerRowBorderDxfId="82" tableBorderDxfId="80" totalsRowBorderDxfId="79">
  <autoFilter ref="A1:F43"/>
  <tableColumns count="6">
    <tableColumn id="1" name="Id" dataDxfId="78"/>
    <tableColumn id="2" name="Priorytet" dataDxfId="77"/>
    <tableColumn id="3" name="Rozmiar" dataDxfId="76"/>
    <tableColumn id="4" name="Nr Sprintu" dataDxfId="75"/>
    <tableColumn id="5" name="Chcę" dataDxfId="74"/>
    <tableColumn id="6" name="Aby" dataDxfId="73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72" dataDxfId="71">
  <autoFilter ref="A4:F20"/>
  <tableColumns count="6">
    <tableColumn id="1" name="Id" dataDxfId="70"/>
    <tableColumn id="2" name="Status" dataDxfId="69"/>
    <tableColumn id="3" name="Realizator" dataDxfId="68"/>
    <tableColumn id="4" name="Rozmiar początkowy [h]" dataDxfId="67"/>
    <tableColumn id="5" name="Pozostało [h]" dataDxfId="66"/>
    <tableColumn id="6" name="Zadanie" dataDxfId="65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64" dataDxfId="63" tableBorderDxfId="62">
  <autoFilter ref="A4:F23"/>
  <tableColumns count="6">
    <tableColumn id="1" name="Id" totalsRowLabel="suma" dataDxfId="61" totalsRowDxfId="60"/>
    <tableColumn id="2" name="Status" dataDxfId="59" totalsRowDxfId="58"/>
    <tableColumn id="3" name="Realizator" dataDxfId="57" totalsRowDxfId="56"/>
    <tableColumn id="4" name="Rozmiar początkowy [h]" totalsRowFunction="custom" dataDxfId="55" totalsRowDxfId="54">
      <totalsRowFormula>SUM([Rozmiar początkowy '[h']])</totalsRowFormula>
    </tableColumn>
    <tableColumn id="5" name="Pozostało [h]" totalsRowFunction="custom" dataDxfId="53" totalsRowDxfId="52">
      <totalsRowFormula>SUM([Pozostało '[h']])</totalsRowFormula>
    </tableColumn>
    <tableColumn id="6" name="Zadanie" dataDxfId="51" totalsRowDxfId="5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49" dataDxfId="47" headerRowBorderDxfId="48" tableBorderDxfId="46" totalsRowBorderDxfId="45">
  <autoFilter ref="A6:F29"/>
  <tableColumns count="6">
    <tableColumn id="1" name="Id" dataDxfId="44"/>
    <tableColumn id="2" name="Status" dataDxfId="43"/>
    <tableColumn id="3" name="Realizator" dataDxfId="42"/>
    <tableColumn id="4" name="Rozmiar początkowy [h]" dataDxfId="41"/>
    <tableColumn id="5" name="Pozostało [h]" dataDxfId="40"/>
    <tableColumn id="6" name="Zadanie" dataDxfId="39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38" dataDxfId="36" headerRowBorderDxfId="37" tableBorderDxfId="35" totalsRowBorderDxfId="34">
  <autoFilter ref="A5:F15"/>
  <tableColumns count="6">
    <tableColumn id="1" name="Kolumna1" dataDxfId="33" totalsRowDxfId="32"/>
    <tableColumn id="2" name="Sprzedać mieszkanie." dataDxfId="31" totalsRowDxfId="30"/>
    <tableColumn id="3" name="Realizator" dataDxfId="29" totalsRowDxfId="28"/>
    <tableColumn id="4" name="Rozmiar początkowy [h]" totalsRowFunction="sum" dataDxfId="27" totalsRowDxfId="26"/>
    <tableColumn id="5" name="Pozostało [h]" totalsRowFunction="sum" dataDxfId="25" totalsRowDxfId="24"/>
    <tableColumn id="6" name="Zadanie" dataDxfId="23" totalsRowDxf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21" dataDxfId="19" headerRowBorderDxfId="20" tableBorderDxfId="18" totalsRowBorderDxfId="17">
  <autoFilter ref="A5:F29"/>
  <tableColumns count="6">
    <tableColumn id="1" name="Kolumna1" dataDxfId="16" totalsRowDxfId="15"/>
    <tableColumn id="2" name="Status" dataDxfId="14" totalsRowDxfId="13"/>
    <tableColumn id="3" name="Realizator" dataDxfId="12" totalsRowDxfId="11"/>
    <tableColumn id="4" name="Rozmiar &#10;początkowy [h]" totalsRowFunction="sum" dataDxfId="10" totalsRowDxfId="9"/>
    <tableColumn id="5" name="Pozo-&#10;stało [h]" totalsRowFunction="sum" dataDxfId="8" totalsRowDxfId="7"/>
    <tableColumn id="6" name="Zadanie" dataDxfId="6" totalsRowDxf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Tabela7" displayName="Tabela7" ref="B135:D152" totalsRowShown="0" dataDxfId="4" tableBorderDxfId="3">
  <autoFilter ref="B135:D152"/>
  <tableColumns count="3">
    <tableColumn id="1" name="Temat" dataDxfId="2"/>
    <tableColumn id="2" name="Pytanie" dataDxfId="1"/>
    <tableColumn id="3" name="Ustalenie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ft.com.pl/materialy-budowlane.htm" TargetMode="External"/><Relationship Id="rId2" Type="http://schemas.openxmlformats.org/officeDocument/2006/relationships/hyperlink" Target="http://wroclaw.olx.pl/wroclaw-piaskownia-zwirownia-piasek-zwir-pospolka-zwir-drenazowy-transport-wywrotka-iid-318919317" TargetMode="External"/><Relationship Id="rId1" Type="http://schemas.openxmlformats.org/officeDocument/2006/relationships/hyperlink" Target="http://www.kruszywa-margo.pl/" TargetMode="External"/><Relationship Id="rId5" Type="http://schemas.openxmlformats.org/officeDocument/2006/relationships/table" Target="../tables/table7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B1" sqref="B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>
        <v>1</v>
      </c>
      <c r="B6" s="9" t="s">
        <v>69</v>
      </c>
      <c r="C6" s="44"/>
      <c r="D6" s="43">
        <v>0.5</v>
      </c>
      <c r="E6" s="43">
        <v>0.5</v>
      </c>
      <c r="F6" s="45" t="s">
        <v>149</v>
      </c>
    </row>
    <row r="7" spans="1:8">
      <c r="A7" s="42">
        <v>2</v>
      </c>
      <c r="B7" s="9" t="s">
        <v>69</v>
      </c>
      <c r="C7" s="44"/>
      <c r="D7" s="43">
        <v>0.5</v>
      </c>
      <c r="E7" s="43">
        <v>0.5</v>
      </c>
      <c r="F7" s="45" t="s">
        <v>150</v>
      </c>
    </row>
    <row r="8" spans="1:8">
      <c r="A8" s="42">
        <v>3</v>
      </c>
      <c r="B8" s="9" t="s">
        <v>69</v>
      </c>
      <c r="C8" s="44"/>
      <c r="D8" s="43">
        <v>2</v>
      </c>
      <c r="E8" s="43">
        <v>2</v>
      </c>
      <c r="F8" s="45" t="s">
        <v>151</v>
      </c>
    </row>
    <row r="9" spans="1:8">
      <c r="A9" s="85">
        <v>4</v>
      </c>
      <c r="B9" s="86" t="s">
        <v>71</v>
      </c>
      <c r="C9" s="90"/>
      <c r="D9" s="88">
        <v>0.5</v>
      </c>
      <c r="E9" s="88">
        <v>0</v>
      </c>
      <c r="F9" s="89" t="s">
        <v>152</v>
      </c>
      <c r="H9" s="1" t="s">
        <v>69</v>
      </c>
    </row>
    <row r="10" spans="1:8">
      <c r="A10" s="85">
        <v>5</v>
      </c>
      <c r="B10" s="86" t="s">
        <v>71</v>
      </c>
      <c r="C10" s="87"/>
      <c r="D10" s="88">
        <v>0.5</v>
      </c>
      <c r="E10" s="88">
        <v>0</v>
      </c>
      <c r="F10" s="89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42">
        <v>8</v>
      </c>
      <c r="B13" s="9" t="s">
        <v>69</v>
      </c>
      <c r="C13" s="46"/>
      <c r="D13" s="43">
        <v>1</v>
      </c>
      <c r="E13" s="43">
        <v>1</v>
      </c>
      <c r="F13" s="48" t="s">
        <v>156</v>
      </c>
    </row>
    <row r="14" spans="1:8">
      <c r="A14" s="42">
        <v>9</v>
      </c>
      <c r="B14" s="9" t="s">
        <v>69</v>
      </c>
      <c r="C14" s="44"/>
      <c r="D14" s="43">
        <v>0.5</v>
      </c>
      <c r="E14" s="43">
        <v>0.5</v>
      </c>
      <c r="F14" s="48" t="s">
        <v>157</v>
      </c>
    </row>
    <row r="15" spans="1:8">
      <c r="A15" s="85">
        <v>10</v>
      </c>
      <c r="B15" s="86" t="s">
        <v>71</v>
      </c>
      <c r="C15" s="90" t="s">
        <v>174</v>
      </c>
      <c r="D15" s="91">
        <v>2</v>
      </c>
      <c r="E15" s="91">
        <v>0</v>
      </c>
      <c r="F15" s="92" t="s">
        <v>172</v>
      </c>
    </row>
    <row r="16" spans="1:8">
      <c r="A16" s="42">
        <v>11</v>
      </c>
      <c r="B16" s="9" t="s">
        <v>69</v>
      </c>
      <c r="C16" s="46"/>
      <c r="D16" s="47">
        <v>2</v>
      </c>
      <c r="E16" s="47">
        <v>2</v>
      </c>
      <c r="F16" s="48" t="s">
        <v>173</v>
      </c>
    </row>
    <row r="17" spans="1:6">
      <c r="A17" s="42">
        <v>12</v>
      </c>
      <c r="B17" s="9" t="s">
        <v>69</v>
      </c>
      <c r="C17" s="46"/>
      <c r="D17" s="47">
        <v>1</v>
      </c>
      <c r="E17" s="47">
        <v>1</v>
      </c>
      <c r="F17" s="48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42">
        <v>15</v>
      </c>
      <c r="B20" s="9" t="s">
        <v>69</v>
      </c>
      <c r="C20" s="46"/>
      <c r="D20" s="47">
        <v>1</v>
      </c>
      <c r="E20" s="47">
        <v>1</v>
      </c>
      <c r="F20" s="48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5</v>
      </c>
      <c r="F21" s="48" t="s">
        <v>162</v>
      </c>
    </row>
    <row r="22" spans="1:6">
      <c r="A22" s="42">
        <v>17</v>
      </c>
      <c r="B22" s="9" t="s">
        <v>69</v>
      </c>
      <c r="C22" s="46" t="s">
        <v>73</v>
      </c>
      <c r="D22" s="47">
        <v>1</v>
      </c>
      <c r="E22" s="47">
        <v>1</v>
      </c>
      <c r="F22" s="48" t="s">
        <v>169</v>
      </c>
    </row>
    <row r="23" spans="1:6">
      <c r="A23" s="85">
        <v>18</v>
      </c>
      <c r="B23" s="86" t="s">
        <v>71</v>
      </c>
      <c r="C23" s="90" t="s">
        <v>174</v>
      </c>
      <c r="D23" s="91">
        <v>2</v>
      </c>
      <c r="E23" s="91">
        <v>0</v>
      </c>
      <c r="F23" s="92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42">
        <v>22</v>
      </c>
      <c r="B27" s="9" t="s">
        <v>70</v>
      </c>
      <c r="C27" s="46" t="s">
        <v>174</v>
      </c>
      <c r="D27" s="47">
        <v>2</v>
      </c>
      <c r="E27" s="47">
        <v>2</v>
      </c>
      <c r="F27" s="48" t="s">
        <v>171</v>
      </c>
    </row>
    <row r="28" spans="1:6">
      <c r="A28" s="42">
        <v>23</v>
      </c>
      <c r="B28" s="9" t="s">
        <v>69</v>
      </c>
      <c r="C28" s="46"/>
      <c r="D28" s="47">
        <v>2</v>
      </c>
      <c r="E28" s="47">
        <v>2</v>
      </c>
      <c r="F28" s="48" t="s">
        <v>167</v>
      </c>
    </row>
    <row r="29" spans="1:6">
      <c r="A29" s="42">
        <v>24</v>
      </c>
      <c r="B29" s="9" t="s">
        <v>69</v>
      </c>
      <c r="C29" s="46"/>
      <c r="D29" s="47">
        <v>1</v>
      </c>
      <c r="E29" s="47">
        <v>1</v>
      </c>
      <c r="F29" s="48" t="s">
        <v>168</v>
      </c>
    </row>
    <row r="30" spans="1:6">
      <c r="A30" s="49"/>
      <c r="B30" s="47"/>
      <c r="C30" s="46"/>
      <c r="D30" s="47">
        <f>SUBTOTAL(109,[Rozmiar 
początkowy '[h']])</f>
        <v>31</v>
      </c>
      <c r="E30" s="46">
        <f>SUBTOTAL(109,[Pozo-
stało '[h']])</f>
        <v>26</v>
      </c>
      <c r="F30" s="48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/>
    </row>
    <row r="43" spans="1:2">
      <c r="A43" s="28">
        <v>41417</v>
      </c>
      <c r="B43" s="29"/>
    </row>
    <row r="44" spans="1:2">
      <c r="A44" s="28">
        <v>41418</v>
      </c>
      <c r="B44" s="29"/>
    </row>
    <row r="45" spans="1:2">
      <c r="A45" s="28">
        <v>41419</v>
      </c>
      <c r="B45" s="29"/>
    </row>
    <row r="46" spans="1:2">
      <c r="A46" s="28">
        <v>41420</v>
      </c>
    </row>
    <row r="47" spans="1:2">
      <c r="A47" s="28"/>
    </row>
    <row r="48" spans="1:2">
      <c r="A48" s="28"/>
    </row>
    <row r="49" spans="1:1">
      <c r="A49" s="28"/>
    </row>
    <row r="50" spans="1:1">
      <c r="A50" s="28"/>
    </row>
    <row r="51" spans="1:1">
      <c r="A51" s="28"/>
    </row>
    <row r="52" spans="1:1">
      <c r="A52" s="28"/>
    </row>
    <row r="53" spans="1:1">
      <c r="A53" s="28"/>
    </row>
    <row r="54" spans="1:1">
      <c r="A54" s="28"/>
    </row>
    <row r="55" spans="1:1">
      <c r="A55" s="28"/>
    </row>
    <row r="56" spans="1:1">
      <c r="A56" s="28"/>
    </row>
    <row r="57" spans="1:1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L152"/>
  <sheetViews>
    <sheetView topLeftCell="A34" workbookViewId="0">
      <selection activeCell="A34" sqref="A34"/>
    </sheetView>
  </sheetViews>
  <sheetFormatPr defaultRowHeight="14.25"/>
  <cols>
    <col min="2" max="2" width="12.10937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7" width="19" customWidth="1"/>
    <col min="8" max="8" width="10.33203125" customWidth="1"/>
  </cols>
  <sheetData>
    <row r="1" spans="1:11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21" customHeight="1">
      <c r="A2" s="98"/>
      <c r="B2" s="99" t="s">
        <v>252</v>
      </c>
      <c r="C2" s="99" t="s">
        <v>253</v>
      </c>
      <c r="D2" s="99" t="s">
        <v>254</v>
      </c>
      <c r="E2" s="99" t="s">
        <v>255</v>
      </c>
      <c r="F2" s="99" t="s">
        <v>256</v>
      </c>
      <c r="G2" s="99" t="s">
        <v>268</v>
      </c>
      <c r="H2" s="99" t="s">
        <v>258</v>
      </c>
      <c r="I2" s="98"/>
      <c r="J2" s="98"/>
      <c r="K2" s="98"/>
    </row>
    <row r="3" spans="1:11" ht="32.25">
      <c r="A3" s="98"/>
      <c r="B3" s="100" t="s">
        <v>257</v>
      </c>
      <c r="C3" s="100" t="s">
        <v>259</v>
      </c>
      <c r="D3" s="101">
        <v>2499</v>
      </c>
      <c r="E3" s="100" t="s">
        <v>260</v>
      </c>
      <c r="F3" s="101">
        <v>3740</v>
      </c>
      <c r="G3" s="102">
        <f>F3+D3</f>
        <v>6239</v>
      </c>
      <c r="H3" s="100" t="s">
        <v>184</v>
      </c>
      <c r="I3" s="98"/>
      <c r="J3" s="98"/>
      <c r="K3" s="98"/>
    </row>
    <row r="4" spans="1:11" ht="21.75">
      <c r="A4" s="98"/>
      <c r="B4" s="100" t="s">
        <v>262</v>
      </c>
      <c r="C4" s="100" t="s">
        <v>263</v>
      </c>
      <c r="D4" s="101">
        <v>3900</v>
      </c>
      <c r="E4" s="100" t="s">
        <v>264</v>
      </c>
      <c r="F4" s="101">
        <v>13000</v>
      </c>
      <c r="G4" s="102">
        <f t="shared" ref="G4:G5" si="0">F4+D4</f>
        <v>16900</v>
      </c>
      <c r="H4" s="100" t="s">
        <v>261</v>
      </c>
      <c r="I4" s="98"/>
      <c r="J4" s="98"/>
      <c r="K4" s="98"/>
    </row>
    <row r="5" spans="1:11">
      <c r="A5" s="98"/>
      <c r="B5" s="100" t="s">
        <v>265</v>
      </c>
      <c r="C5" s="100" t="s">
        <v>266</v>
      </c>
      <c r="D5" s="101">
        <v>2550</v>
      </c>
      <c r="E5" s="100" t="s">
        <v>267</v>
      </c>
      <c r="F5" s="101">
        <v>3960</v>
      </c>
      <c r="G5" s="102">
        <f t="shared" si="0"/>
        <v>6510</v>
      </c>
      <c r="H5" s="100"/>
      <c r="I5" s="98"/>
      <c r="J5" s="98"/>
      <c r="K5" s="98"/>
    </row>
    <row r="6" spans="1:11" ht="32.25">
      <c r="A6" s="98"/>
      <c r="B6" s="100" t="s">
        <v>269</v>
      </c>
      <c r="C6" s="100" t="s">
        <v>271</v>
      </c>
      <c r="D6" s="101" t="s">
        <v>270</v>
      </c>
      <c r="E6" s="100" t="s">
        <v>273</v>
      </c>
      <c r="F6" s="101" t="s">
        <v>272</v>
      </c>
      <c r="G6" s="102">
        <v>6553</v>
      </c>
      <c r="H6" s="100" t="s">
        <v>187</v>
      </c>
      <c r="I6" s="98"/>
      <c r="J6" s="98"/>
      <c r="K6" s="98"/>
    </row>
    <row r="7" spans="1:11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</row>
    <row r="8" spans="1:11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</row>
    <row r="9" spans="1:11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</row>
    <row r="10" spans="1:11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</row>
    <row r="11" spans="1:11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</row>
    <row r="12" spans="1:11">
      <c r="A12" s="98"/>
      <c r="B12" s="98"/>
      <c r="C12" s="98"/>
      <c r="D12" s="98"/>
      <c r="E12" s="98"/>
      <c r="F12" s="98"/>
      <c r="G12" s="98"/>
      <c r="H12" s="98"/>
      <c r="I12" s="98"/>
      <c r="J12" s="98"/>
      <c r="K12" s="98"/>
    </row>
    <row r="13" spans="1:11">
      <c r="A13" s="98"/>
      <c r="B13" s="98"/>
      <c r="C13" s="98"/>
      <c r="D13" s="98"/>
      <c r="E13" s="98"/>
      <c r="F13" s="98"/>
      <c r="G13" s="98"/>
      <c r="H13" s="98"/>
      <c r="I13" s="98"/>
      <c r="J13" s="98"/>
      <c r="K13" s="98"/>
    </row>
    <row r="14" spans="1:11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</row>
    <row r="15" spans="1:11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98"/>
    </row>
    <row r="21" spans="2:12">
      <c r="B21" t="s">
        <v>177</v>
      </c>
    </row>
    <row r="22" spans="2:12">
      <c r="B22">
        <v>602632659</v>
      </c>
      <c r="C22" t="s">
        <v>186</v>
      </c>
      <c r="D22" t="s">
        <v>178</v>
      </c>
    </row>
    <row r="23" spans="2:12">
      <c r="B23">
        <v>713169022</v>
      </c>
      <c r="C23" t="s">
        <v>181</v>
      </c>
      <c r="D23" s="67" t="s">
        <v>179</v>
      </c>
      <c r="H23" s="66" t="s">
        <v>180</v>
      </c>
      <c r="L23" t="s">
        <v>181</v>
      </c>
    </row>
    <row r="24" spans="2:12">
      <c r="B24" t="s">
        <v>182</v>
      </c>
      <c r="C24" t="s">
        <v>186</v>
      </c>
      <c r="D24" s="66" t="s">
        <v>183</v>
      </c>
    </row>
    <row r="25" spans="2:12">
      <c r="B25" s="68">
        <v>600939523</v>
      </c>
      <c r="C25" t="s">
        <v>185</v>
      </c>
      <c r="D25" s="66" t="s">
        <v>184</v>
      </c>
    </row>
    <row r="26" spans="2:12">
      <c r="B26" t="s">
        <v>189</v>
      </c>
      <c r="C26" t="s">
        <v>188</v>
      </c>
      <c r="D26" t="s">
        <v>187</v>
      </c>
    </row>
    <row r="33" spans="2:8" ht="15" thickBot="1"/>
    <row r="34" spans="2:8">
      <c r="B34" s="71" t="s">
        <v>199</v>
      </c>
      <c r="C34" s="72" t="s">
        <v>190</v>
      </c>
      <c r="D34" s="72" t="s">
        <v>191</v>
      </c>
      <c r="E34" s="79" t="s">
        <v>192</v>
      </c>
      <c r="F34" s="71" t="s">
        <v>195</v>
      </c>
      <c r="G34" s="72" t="s">
        <v>194</v>
      </c>
      <c r="H34" s="73" t="s">
        <v>193</v>
      </c>
    </row>
    <row r="35" spans="2:8">
      <c r="B35" s="74">
        <v>1</v>
      </c>
      <c r="C35" s="69">
        <v>8</v>
      </c>
      <c r="D35" s="69">
        <v>9640</v>
      </c>
      <c r="E35" s="80">
        <v>16</v>
      </c>
      <c r="F35" s="74">
        <f>E35*D35/1000</f>
        <v>154.24</v>
      </c>
      <c r="G35" s="69"/>
      <c r="H35" s="75"/>
    </row>
    <row r="36" spans="2:8">
      <c r="B36" s="74">
        <v>2</v>
      </c>
      <c r="C36" s="69">
        <v>8</v>
      </c>
      <c r="D36" s="69">
        <v>6870</v>
      </c>
      <c r="E36" s="80">
        <v>116</v>
      </c>
      <c r="F36" s="74">
        <f t="shared" ref="F36:F47" si="1">E36*D36/1000</f>
        <v>796.92</v>
      </c>
      <c r="G36" s="69"/>
      <c r="H36" s="75"/>
    </row>
    <row r="37" spans="2:8">
      <c r="B37" s="74">
        <v>3</v>
      </c>
      <c r="C37" s="69">
        <v>8</v>
      </c>
      <c r="D37" s="69">
        <v>7970</v>
      </c>
      <c r="E37" s="80">
        <v>28</v>
      </c>
      <c r="F37" s="74">
        <f t="shared" si="1"/>
        <v>223.16</v>
      </c>
      <c r="G37" s="69"/>
      <c r="H37" s="75"/>
    </row>
    <row r="38" spans="2:8">
      <c r="B38" s="74">
        <v>4</v>
      </c>
      <c r="C38" s="69">
        <v>8</v>
      </c>
      <c r="D38" s="69">
        <v>7540</v>
      </c>
      <c r="E38" s="80">
        <v>8</v>
      </c>
      <c r="F38" s="74">
        <f t="shared" si="1"/>
        <v>60.32</v>
      </c>
      <c r="G38" s="69"/>
      <c r="H38" s="75"/>
    </row>
    <row r="39" spans="2:8">
      <c r="B39" s="74">
        <v>5</v>
      </c>
      <c r="C39" s="69">
        <v>8</v>
      </c>
      <c r="D39" s="69">
        <v>3180</v>
      </c>
      <c r="E39" s="80">
        <v>10</v>
      </c>
      <c r="F39" s="74">
        <f t="shared" si="1"/>
        <v>31.8</v>
      </c>
      <c r="G39" s="69"/>
      <c r="H39" s="75"/>
    </row>
    <row r="40" spans="2:8">
      <c r="B40" s="74">
        <v>6</v>
      </c>
      <c r="C40" s="69">
        <v>8</v>
      </c>
      <c r="D40" s="69">
        <v>9140</v>
      </c>
      <c r="E40" s="80">
        <v>54</v>
      </c>
      <c r="F40" s="74">
        <f t="shared" si="1"/>
        <v>493.56</v>
      </c>
      <c r="G40" s="69"/>
      <c r="H40" s="75"/>
    </row>
    <row r="41" spans="2:8">
      <c r="B41" s="74">
        <v>7</v>
      </c>
      <c r="C41" s="69">
        <v>8</v>
      </c>
      <c r="D41" s="69">
        <v>10040</v>
      </c>
      <c r="E41" s="80">
        <v>36</v>
      </c>
      <c r="F41" s="74">
        <f t="shared" si="1"/>
        <v>361.44</v>
      </c>
      <c r="G41" s="69"/>
      <c r="H41" s="75"/>
    </row>
    <row r="42" spans="2:8">
      <c r="B42" s="74">
        <v>8</v>
      </c>
      <c r="C42" s="69">
        <v>8</v>
      </c>
      <c r="D42" s="69">
        <v>8340</v>
      </c>
      <c r="E42" s="80">
        <v>34</v>
      </c>
      <c r="F42" s="74">
        <f t="shared" si="1"/>
        <v>283.56</v>
      </c>
      <c r="G42" s="69"/>
      <c r="H42" s="75"/>
    </row>
    <row r="43" spans="2:8">
      <c r="B43" s="74">
        <v>9</v>
      </c>
      <c r="C43" s="69">
        <v>8</v>
      </c>
      <c r="D43" s="69">
        <v>2500</v>
      </c>
      <c r="E43" s="80">
        <v>83</v>
      </c>
      <c r="F43" s="74">
        <f t="shared" si="1"/>
        <v>207.5</v>
      </c>
      <c r="G43" s="69"/>
      <c r="H43" s="75"/>
    </row>
    <row r="44" spans="2:8">
      <c r="B44" s="74">
        <v>10</v>
      </c>
      <c r="C44" s="69">
        <v>10</v>
      </c>
      <c r="D44" s="69">
        <v>970</v>
      </c>
      <c r="E44" s="80">
        <v>38</v>
      </c>
      <c r="F44" s="74"/>
      <c r="G44" s="69">
        <f>E44*D44/1000</f>
        <v>36.86</v>
      </c>
      <c r="H44" s="75"/>
    </row>
    <row r="45" spans="2:8">
      <c r="B45" s="74">
        <v>11</v>
      </c>
      <c r="C45" s="69">
        <v>8</v>
      </c>
      <c r="D45" s="69">
        <v>1780</v>
      </c>
      <c r="E45" s="80">
        <v>240</v>
      </c>
      <c r="F45" s="74">
        <f t="shared" si="1"/>
        <v>427.2</v>
      </c>
      <c r="G45" s="69"/>
      <c r="H45" s="75"/>
    </row>
    <row r="46" spans="2:8">
      <c r="B46" s="74">
        <v>12</v>
      </c>
      <c r="C46" s="69">
        <v>12</v>
      </c>
      <c r="D46" s="69">
        <v>78000</v>
      </c>
      <c r="E46" s="80">
        <v>4</v>
      </c>
      <c r="F46" s="74"/>
      <c r="G46" s="69"/>
      <c r="H46" s="75">
        <f>E46*D46/1000</f>
        <v>312</v>
      </c>
    </row>
    <row r="47" spans="2:8">
      <c r="B47" s="74">
        <v>13</v>
      </c>
      <c r="C47" s="69">
        <v>8</v>
      </c>
      <c r="D47" s="69">
        <v>880</v>
      </c>
      <c r="E47" s="80">
        <v>220</v>
      </c>
      <c r="F47" s="74">
        <f t="shared" si="1"/>
        <v>193.6</v>
      </c>
      <c r="G47" s="69"/>
      <c r="H47" s="75"/>
    </row>
    <row r="48" spans="2:8" ht="15" thickBot="1">
      <c r="B48" s="76">
        <v>14</v>
      </c>
      <c r="C48" s="77">
        <v>12</v>
      </c>
      <c r="D48" s="77">
        <v>4200</v>
      </c>
      <c r="E48" s="81">
        <v>8</v>
      </c>
      <c r="F48" s="76"/>
      <c r="G48" s="77"/>
      <c r="H48" s="78">
        <f t="shared" ref="H48" si="2">E48*D48/1000</f>
        <v>33.6</v>
      </c>
    </row>
    <row r="49" spans="2:8">
      <c r="B49" s="70" t="s">
        <v>197</v>
      </c>
      <c r="C49" s="70"/>
      <c r="D49" s="70"/>
      <c r="E49" s="82"/>
      <c r="F49" s="83">
        <f>SUM(F35:F48)</f>
        <v>3233.2999999999993</v>
      </c>
      <c r="G49" s="70">
        <f t="shared" ref="G49:H49" si="3">SUM(G35:G48)</f>
        <v>36.86</v>
      </c>
      <c r="H49" s="84">
        <f t="shared" si="3"/>
        <v>345.6</v>
      </c>
    </row>
    <row r="50" spans="2:8">
      <c r="B50" s="69" t="s">
        <v>196</v>
      </c>
      <c r="C50" s="69"/>
      <c r="D50" s="69"/>
      <c r="E50" s="80"/>
      <c r="F50" s="74">
        <v>0.39500000000000002</v>
      </c>
      <c r="G50" s="69">
        <v>0.61699999999999999</v>
      </c>
      <c r="H50" s="75">
        <v>0.88800000000000001</v>
      </c>
    </row>
    <row r="51" spans="2:8" ht="15" thickBot="1">
      <c r="B51" s="69" t="s">
        <v>198</v>
      </c>
      <c r="C51" s="69"/>
      <c r="D51" s="69"/>
      <c r="E51" s="80"/>
      <c r="F51" s="76">
        <f>ROUND(F49*F50,0)</f>
        <v>1277</v>
      </c>
      <c r="G51" s="77">
        <f t="shared" ref="G51:H51" si="4">ROUND(G49*G50,0)</f>
        <v>23</v>
      </c>
      <c r="H51" s="78">
        <f t="shared" si="4"/>
        <v>307</v>
      </c>
    </row>
    <row r="52" spans="2:8">
      <c r="B52" s="69"/>
      <c r="C52" s="69"/>
      <c r="D52" s="69"/>
      <c r="E52" s="69"/>
      <c r="F52" s="70"/>
      <c r="G52" s="70"/>
      <c r="H52" s="70"/>
    </row>
    <row r="58" spans="2:8" ht="57">
      <c r="B58" s="93" t="s">
        <v>200</v>
      </c>
      <c r="D58">
        <v>0.68</v>
      </c>
      <c r="E58" t="s">
        <v>201</v>
      </c>
    </row>
    <row r="59" spans="2:8">
      <c r="B59" t="s">
        <v>202</v>
      </c>
      <c r="D59">
        <v>242</v>
      </c>
      <c r="E59" t="s">
        <v>203</v>
      </c>
    </row>
    <row r="60" spans="2:8">
      <c r="B60" t="s">
        <v>204</v>
      </c>
      <c r="D60">
        <v>220</v>
      </c>
      <c r="E60" t="s">
        <v>201</v>
      </c>
    </row>
    <row r="61" spans="2:8">
      <c r="B61" t="s">
        <v>205</v>
      </c>
      <c r="D61">
        <v>1418</v>
      </c>
      <c r="E61" t="s">
        <v>201</v>
      </c>
    </row>
    <row r="63" spans="2:8" ht="15">
      <c r="B63" t="s">
        <v>206</v>
      </c>
      <c r="D63" s="94">
        <v>1035</v>
      </c>
      <c r="E63" t="s">
        <v>201</v>
      </c>
      <c r="F63" t="s">
        <v>209</v>
      </c>
      <c r="G63">
        <v>1607</v>
      </c>
      <c r="H63" t="s">
        <v>201</v>
      </c>
    </row>
    <row r="64" spans="2:8">
      <c r="B64" t="s">
        <v>207</v>
      </c>
      <c r="D64">
        <v>266</v>
      </c>
      <c r="E64" t="s">
        <v>201</v>
      </c>
      <c r="F64" t="s">
        <v>207</v>
      </c>
      <c r="G64">
        <v>577</v>
      </c>
      <c r="H64" t="s">
        <v>201</v>
      </c>
    </row>
    <row r="65" spans="2:8">
      <c r="D65">
        <v>138</v>
      </c>
      <c r="E65" t="s">
        <v>201</v>
      </c>
    </row>
    <row r="66" spans="2:8">
      <c r="D66">
        <v>173</v>
      </c>
      <c r="E66" t="s">
        <v>201</v>
      </c>
    </row>
    <row r="67" spans="2:8" ht="15">
      <c r="D67" s="94">
        <f>D64+D65+D66</f>
        <v>577</v>
      </c>
      <c r="E67" t="s">
        <v>208</v>
      </c>
    </row>
    <row r="69" spans="2:8" ht="15">
      <c r="D69" s="94">
        <f>D63+D67</f>
        <v>1612</v>
      </c>
    </row>
    <row r="75" spans="2:8" ht="15.75" thickBot="1">
      <c r="B75" s="94" t="s">
        <v>221</v>
      </c>
    </row>
    <row r="76" spans="2:8">
      <c r="B76" s="71" t="s">
        <v>199</v>
      </c>
      <c r="C76" s="72" t="s">
        <v>210</v>
      </c>
      <c r="D76" s="72" t="s">
        <v>211</v>
      </c>
      <c r="E76" s="72" t="s">
        <v>203</v>
      </c>
      <c r="F76" s="72" t="s">
        <v>212</v>
      </c>
      <c r="G76" s="72" t="s">
        <v>213</v>
      </c>
      <c r="H76" s="73" t="s">
        <v>214</v>
      </c>
    </row>
    <row r="77" spans="2:8">
      <c r="B77" s="74">
        <v>1</v>
      </c>
      <c r="C77" s="69">
        <v>18</v>
      </c>
      <c r="D77" s="69">
        <v>9.74</v>
      </c>
      <c r="E77" s="69">
        <v>4</v>
      </c>
      <c r="F77" s="69"/>
      <c r="G77" s="69"/>
      <c r="H77" s="75">
        <v>39.1</v>
      </c>
    </row>
    <row r="78" spans="2:8">
      <c r="B78" s="74">
        <v>2</v>
      </c>
      <c r="C78" s="69">
        <v>18</v>
      </c>
      <c r="D78" s="69">
        <v>3.27</v>
      </c>
      <c r="E78" s="69">
        <v>4</v>
      </c>
      <c r="F78" s="69"/>
      <c r="G78" s="69"/>
      <c r="H78" s="75">
        <v>13.1</v>
      </c>
    </row>
    <row r="79" spans="2:8">
      <c r="B79" s="74">
        <v>3</v>
      </c>
      <c r="C79" s="69">
        <v>14</v>
      </c>
      <c r="D79" s="69">
        <v>3.3</v>
      </c>
      <c r="E79" s="69">
        <v>2</v>
      </c>
      <c r="F79" s="69"/>
      <c r="G79" s="69">
        <v>6.6</v>
      </c>
      <c r="H79" s="75"/>
    </row>
    <row r="80" spans="2:8">
      <c r="B80" s="74">
        <v>4</v>
      </c>
      <c r="C80" s="69">
        <v>14</v>
      </c>
      <c r="D80" s="69">
        <v>3.58</v>
      </c>
      <c r="E80" s="69">
        <v>2</v>
      </c>
      <c r="F80" s="69"/>
      <c r="G80" s="69">
        <v>7.2</v>
      </c>
      <c r="H80" s="75"/>
    </row>
    <row r="81" spans="2:8">
      <c r="B81" s="74">
        <v>5</v>
      </c>
      <c r="C81" s="69">
        <v>6</v>
      </c>
      <c r="D81" s="69">
        <v>1.3</v>
      </c>
      <c r="E81" s="69">
        <v>17</v>
      </c>
      <c r="F81" s="69">
        <v>22.1</v>
      </c>
      <c r="G81" s="69"/>
      <c r="H81" s="75"/>
    </row>
    <row r="82" spans="2:8">
      <c r="B82" s="74">
        <v>6</v>
      </c>
      <c r="C82" s="69">
        <v>6</v>
      </c>
      <c r="D82" s="69">
        <v>1.64</v>
      </c>
      <c r="E82" s="69">
        <v>23</v>
      </c>
      <c r="F82" s="69">
        <v>37.700000000000003</v>
      </c>
      <c r="G82" s="69"/>
      <c r="H82" s="75"/>
    </row>
    <row r="83" spans="2:8">
      <c r="B83" s="74">
        <v>7</v>
      </c>
      <c r="C83" s="69">
        <v>18</v>
      </c>
      <c r="D83" s="69">
        <v>7.2</v>
      </c>
      <c r="E83" s="69">
        <v>4</v>
      </c>
      <c r="F83" s="69"/>
      <c r="G83" s="69"/>
      <c r="H83" s="75">
        <v>28.8</v>
      </c>
    </row>
    <row r="84" spans="2:8">
      <c r="B84" s="74">
        <v>8</v>
      </c>
      <c r="C84" s="69">
        <v>14</v>
      </c>
      <c r="D84" s="69">
        <v>6.52</v>
      </c>
      <c r="E84" s="69">
        <v>2</v>
      </c>
      <c r="F84" s="69"/>
      <c r="G84" s="69">
        <v>13</v>
      </c>
      <c r="H84" s="75"/>
    </row>
    <row r="85" spans="2:8">
      <c r="B85" s="74">
        <v>9</v>
      </c>
      <c r="C85" s="69">
        <v>6</v>
      </c>
      <c r="D85" s="69">
        <v>1.64</v>
      </c>
      <c r="E85" s="69">
        <v>35</v>
      </c>
      <c r="F85" s="69">
        <v>57.4</v>
      </c>
      <c r="G85" s="69"/>
      <c r="H85" s="75"/>
    </row>
    <row r="86" spans="2:8">
      <c r="B86" s="74">
        <v>10</v>
      </c>
      <c r="C86" s="69">
        <v>14</v>
      </c>
      <c r="D86" s="69">
        <v>5.67</v>
      </c>
      <c r="E86" s="69">
        <v>2</v>
      </c>
      <c r="F86" s="69"/>
      <c r="G86" s="69">
        <v>11.3</v>
      </c>
      <c r="H86" s="75"/>
    </row>
    <row r="87" spans="2:8">
      <c r="B87" s="74">
        <v>11</v>
      </c>
      <c r="C87" s="69">
        <v>14</v>
      </c>
      <c r="D87" s="69">
        <v>4.63</v>
      </c>
      <c r="E87" s="69">
        <v>4</v>
      </c>
      <c r="F87" s="69"/>
      <c r="G87" s="69">
        <v>18.5</v>
      </c>
      <c r="H87" s="75"/>
    </row>
    <row r="88" spans="2:8" ht="15" thickBot="1">
      <c r="B88" s="76">
        <v>12</v>
      </c>
      <c r="C88" s="77">
        <v>6</v>
      </c>
      <c r="D88" s="77">
        <v>1.64</v>
      </c>
      <c r="E88" s="77">
        <v>29</v>
      </c>
      <c r="F88" s="77">
        <v>47.6</v>
      </c>
      <c r="G88" s="77"/>
      <c r="H88" s="78"/>
    </row>
    <row r="89" spans="2:8">
      <c r="B89" s="70"/>
      <c r="C89" s="70"/>
      <c r="D89" s="70" t="s">
        <v>215</v>
      </c>
      <c r="E89" s="70" t="s">
        <v>216</v>
      </c>
      <c r="F89" s="70">
        <v>164.8</v>
      </c>
      <c r="G89" s="70">
        <v>56.7</v>
      </c>
      <c r="H89" s="70">
        <v>80.8</v>
      </c>
    </row>
    <row r="90" spans="2:8">
      <c r="B90" s="69"/>
      <c r="C90" s="69"/>
      <c r="D90" s="69" t="s">
        <v>217</v>
      </c>
      <c r="E90" s="69" t="s">
        <v>201</v>
      </c>
      <c r="F90" s="69">
        <v>0.222</v>
      </c>
      <c r="G90" s="69">
        <v>1.208</v>
      </c>
      <c r="H90" s="69">
        <v>1.998</v>
      </c>
    </row>
    <row r="91" spans="2:8">
      <c r="B91" s="69"/>
      <c r="C91" s="69"/>
      <c r="D91" s="69" t="s">
        <v>218</v>
      </c>
      <c r="E91" s="69" t="s">
        <v>201</v>
      </c>
      <c r="F91" s="69">
        <v>36.6</v>
      </c>
      <c r="G91" s="69">
        <v>68.400000000000006</v>
      </c>
      <c r="H91" s="69">
        <v>161.5</v>
      </c>
    </row>
    <row r="92" spans="2:8" ht="15">
      <c r="B92" s="69"/>
      <c r="C92" s="69"/>
      <c r="D92" s="95" t="s">
        <v>219</v>
      </c>
      <c r="E92" s="95" t="s">
        <v>220</v>
      </c>
      <c r="F92" s="69"/>
      <c r="G92" s="69"/>
      <c r="H92" s="69"/>
    </row>
    <row r="93" spans="2:8">
      <c r="B93" s="69"/>
      <c r="C93" s="69"/>
      <c r="D93" s="69"/>
      <c r="E93" s="69"/>
      <c r="F93" s="69"/>
      <c r="G93" s="69"/>
      <c r="H93" s="69"/>
    </row>
    <row r="94" spans="2:8" ht="15">
      <c r="B94" s="94" t="s">
        <v>222</v>
      </c>
      <c r="C94" s="69"/>
      <c r="D94" s="69"/>
      <c r="E94" s="69"/>
      <c r="F94" s="69"/>
      <c r="G94" s="69"/>
      <c r="H94" s="69"/>
    </row>
    <row r="95" spans="2:8">
      <c r="B95" s="69"/>
      <c r="C95" s="69"/>
      <c r="D95" s="69"/>
      <c r="E95" s="69"/>
      <c r="F95" s="69"/>
      <c r="G95" s="69"/>
      <c r="H95" s="69"/>
    </row>
    <row r="96" spans="2:8">
      <c r="B96" s="69"/>
      <c r="C96" s="69"/>
      <c r="D96" s="69"/>
      <c r="E96" s="69"/>
      <c r="F96" s="69"/>
      <c r="G96" s="69"/>
      <c r="H96" s="69"/>
    </row>
    <row r="97" spans="2:8">
      <c r="B97" s="69"/>
      <c r="C97" s="69"/>
      <c r="D97" s="69"/>
      <c r="E97" s="69"/>
      <c r="F97" s="69"/>
      <c r="G97" s="69"/>
      <c r="H97" s="69"/>
    </row>
    <row r="98" spans="2:8">
      <c r="B98" s="69"/>
      <c r="C98" s="69"/>
      <c r="D98" s="69"/>
      <c r="E98" s="69"/>
      <c r="F98" s="69"/>
      <c r="G98" s="69"/>
      <c r="H98" s="69"/>
    </row>
    <row r="99" spans="2:8">
      <c r="B99" s="69"/>
      <c r="C99" s="69"/>
      <c r="D99" s="69"/>
      <c r="E99" s="69"/>
      <c r="F99" s="69"/>
      <c r="G99" s="69"/>
      <c r="H99" s="69"/>
    </row>
    <row r="100" spans="2:8">
      <c r="B100" s="69"/>
      <c r="C100" s="69"/>
      <c r="D100" s="69"/>
      <c r="E100" s="69"/>
      <c r="F100" s="69"/>
      <c r="G100" s="69"/>
      <c r="H100" s="69"/>
    </row>
    <row r="101" spans="2:8">
      <c r="B101" s="69"/>
      <c r="C101" s="69"/>
      <c r="D101" s="69"/>
      <c r="E101" s="69"/>
      <c r="F101" s="69"/>
      <c r="G101" s="69"/>
      <c r="H101" s="69"/>
    </row>
    <row r="102" spans="2:8">
      <c r="B102" s="69"/>
      <c r="C102" s="69"/>
      <c r="D102" s="69"/>
      <c r="E102" s="69"/>
      <c r="F102" s="69"/>
      <c r="G102" s="69"/>
      <c r="H102" s="69"/>
    </row>
    <row r="103" spans="2:8">
      <c r="B103" s="69"/>
      <c r="C103" s="69"/>
      <c r="D103" s="69"/>
      <c r="E103" s="69"/>
      <c r="F103" s="69"/>
      <c r="G103" s="69"/>
      <c r="H103" s="69"/>
    </row>
    <row r="104" spans="2:8">
      <c r="B104" s="69"/>
      <c r="C104" s="69"/>
      <c r="D104" s="69"/>
      <c r="E104" s="69"/>
      <c r="F104" s="69"/>
      <c r="G104" s="69"/>
      <c r="H104" s="69"/>
    </row>
    <row r="105" spans="2:8">
      <c r="B105" s="69"/>
      <c r="C105" s="69"/>
      <c r="D105" s="69"/>
      <c r="E105" s="69"/>
      <c r="F105" s="69"/>
      <c r="G105" s="69"/>
      <c r="H105" s="69"/>
    </row>
    <row r="106" spans="2:8">
      <c r="B106" s="69"/>
      <c r="C106" s="69"/>
      <c r="D106" s="69"/>
      <c r="E106" s="69"/>
      <c r="F106" s="69"/>
      <c r="G106" s="69"/>
      <c r="H106" s="69"/>
    </row>
    <row r="107" spans="2:8">
      <c r="B107" s="69"/>
      <c r="C107" s="69"/>
      <c r="D107" s="69"/>
      <c r="E107" s="69"/>
      <c r="F107" s="69"/>
      <c r="G107" s="69"/>
      <c r="H107" s="69"/>
    </row>
    <row r="108" spans="2:8">
      <c r="B108" s="69"/>
      <c r="C108" s="69"/>
      <c r="D108" s="69"/>
      <c r="E108" s="69"/>
      <c r="F108" s="69"/>
      <c r="G108" s="69"/>
      <c r="H108" s="69"/>
    </row>
    <row r="109" spans="2:8">
      <c r="B109" s="69"/>
      <c r="C109" s="69"/>
      <c r="D109" s="69"/>
      <c r="E109" s="69"/>
      <c r="F109" s="69"/>
      <c r="G109" s="69"/>
      <c r="H109" s="69"/>
    </row>
    <row r="110" spans="2:8">
      <c r="B110" s="69"/>
      <c r="C110" s="69"/>
      <c r="D110" s="69"/>
      <c r="E110" s="69"/>
      <c r="F110" s="69"/>
      <c r="G110" s="69"/>
      <c r="H110" s="69"/>
    </row>
    <row r="111" spans="2:8">
      <c r="B111" s="69"/>
      <c r="C111" s="69"/>
      <c r="D111" s="69"/>
      <c r="E111" s="69"/>
      <c r="F111" s="69"/>
      <c r="G111" s="69"/>
      <c r="H111" s="69"/>
    </row>
    <row r="112" spans="2:8">
      <c r="B112" s="69"/>
      <c r="C112" s="69"/>
      <c r="D112" s="69"/>
      <c r="E112" s="69"/>
      <c r="F112" s="69"/>
      <c r="G112" s="69"/>
      <c r="H112" s="69"/>
    </row>
    <row r="113" spans="2:8">
      <c r="B113" s="69"/>
      <c r="C113" s="69"/>
      <c r="D113" s="69"/>
      <c r="E113" s="69"/>
      <c r="F113" s="69"/>
      <c r="G113" s="69"/>
      <c r="H113" s="69"/>
    </row>
    <row r="114" spans="2:8">
      <c r="B114" s="69"/>
      <c r="C114" s="69"/>
      <c r="D114" s="69"/>
      <c r="E114" s="69"/>
      <c r="F114" s="69"/>
      <c r="G114" s="69"/>
      <c r="H114" s="69"/>
    </row>
    <row r="115" spans="2:8">
      <c r="B115" s="69"/>
      <c r="C115" s="69"/>
      <c r="D115" s="69"/>
      <c r="E115" s="69"/>
      <c r="F115" s="69"/>
      <c r="G115" s="69"/>
      <c r="H115" s="69"/>
    </row>
    <row r="116" spans="2:8">
      <c r="B116" s="69"/>
      <c r="C116" s="69"/>
      <c r="D116" s="69"/>
      <c r="E116" s="69"/>
      <c r="F116" s="69"/>
      <c r="G116" s="69"/>
      <c r="H116" s="69"/>
    </row>
    <row r="117" spans="2:8">
      <c r="B117" s="69"/>
      <c r="C117" s="69"/>
      <c r="D117" s="69"/>
      <c r="E117" s="69"/>
      <c r="F117" s="69"/>
      <c r="G117" s="69"/>
      <c r="H117" s="69"/>
    </row>
    <row r="118" spans="2:8">
      <c r="B118" s="69"/>
      <c r="C118" s="69"/>
      <c r="D118" s="69"/>
      <c r="E118" s="69"/>
      <c r="F118" s="69"/>
      <c r="G118" s="69"/>
      <c r="H118" s="69"/>
    </row>
    <row r="119" spans="2:8">
      <c r="B119" s="69"/>
      <c r="C119" s="69"/>
      <c r="D119" s="69"/>
      <c r="E119" s="69"/>
      <c r="F119" s="69"/>
      <c r="G119" s="69"/>
      <c r="H119" s="69"/>
    </row>
    <row r="120" spans="2:8">
      <c r="B120" s="69"/>
      <c r="C120" s="69"/>
      <c r="D120" s="69"/>
      <c r="E120" s="69"/>
      <c r="F120" s="69"/>
      <c r="G120" s="69"/>
      <c r="H120" s="69"/>
    </row>
    <row r="121" spans="2:8">
      <c r="B121" s="69"/>
      <c r="C121" s="69"/>
      <c r="D121" s="69"/>
      <c r="E121" s="69"/>
      <c r="F121" s="69"/>
      <c r="G121" s="69"/>
      <c r="H121" s="69"/>
    </row>
    <row r="135" spans="2:10">
      <c r="B135" t="s">
        <v>247</v>
      </c>
      <c r="C135" t="s">
        <v>248</v>
      </c>
      <c r="D135" t="s">
        <v>249</v>
      </c>
    </row>
    <row r="136" spans="2:10" ht="30" customHeight="1">
      <c r="B136" s="69" t="s">
        <v>224</v>
      </c>
      <c r="C136" s="69"/>
      <c r="D136" s="69"/>
    </row>
    <row r="137" spans="2:10" ht="30" customHeight="1">
      <c r="B137" s="96" t="s">
        <v>223</v>
      </c>
      <c r="C137" s="96" t="s">
        <v>225</v>
      </c>
      <c r="D137" s="96"/>
      <c r="J137" t="s">
        <v>241</v>
      </c>
    </row>
    <row r="138" spans="2:10" ht="30" customHeight="1">
      <c r="B138" s="96" t="s">
        <v>250</v>
      </c>
      <c r="C138" s="96" t="s">
        <v>251</v>
      </c>
      <c r="D138" s="96"/>
    </row>
    <row r="139" spans="2:10" ht="30" customHeight="1">
      <c r="B139" s="96" t="s">
        <v>226</v>
      </c>
      <c r="C139" s="96" t="s">
        <v>239</v>
      </c>
      <c r="D139" s="96"/>
    </row>
    <row r="140" spans="2:10" ht="30" customHeight="1">
      <c r="B140" s="96" t="s">
        <v>227</v>
      </c>
      <c r="C140" s="96" t="s">
        <v>240</v>
      </c>
      <c r="D140" s="96"/>
    </row>
    <row r="141" spans="2:10" ht="30" customHeight="1">
      <c r="B141" s="96" t="s">
        <v>228</v>
      </c>
      <c r="C141" s="96" t="s">
        <v>229</v>
      </c>
      <c r="D141" s="96"/>
    </row>
    <row r="142" spans="2:10" ht="5.25" customHeight="1">
      <c r="B142" s="96"/>
      <c r="C142" s="96"/>
      <c r="D142" s="96"/>
    </row>
    <row r="143" spans="2:10" ht="30" customHeight="1">
      <c r="B143" s="96" t="s">
        <v>230</v>
      </c>
      <c r="C143" s="96" t="s">
        <v>231</v>
      </c>
      <c r="D143" s="96"/>
    </row>
    <row r="144" spans="2:10" ht="30" customHeight="1">
      <c r="B144" s="96" t="s">
        <v>228</v>
      </c>
      <c r="C144" s="96" t="s">
        <v>232</v>
      </c>
      <c r="D144" s="96"/>
    </row>
    <row r="145" spans="2:4" ht="30" customHeight="1">
      <c r="B145" s="96" t="s">
        <v>228</v>
      </c>
      <c r="C145" s="96" t="s">
        <v>238</v>
      </c>
      <c r="D145" s="96"/>
    </row>
    <row r="146" spans="2:4" ht="30" customHeight="1">
      <c r="B146" s="96" t="s">
        <v>242</v>
      </c>
      <c r="C146" s="96" t="s">
        <v>243</v>
      </c>
      <c r="D146" s="96"/>
    </row>
    <row r="147" spans="2:4" ht="5.25" customHeight="1">
      <c r="B147" s="96"/>
      <c r="C147" s="96"/>
      <c r="D147" s="96"/>
    </row>
    <row r="148" spans="2:4" ht="30" customHeight="1">
      <c r="B148" s="96" t="s">
        <v>233</v>
      </c>
      <c r="C148" s="96" t="s">
        <v>246</v>
      </c>
      <c r="D148" s="96"/>
    </row>
    <row r="149" spans="2:4" ht="30" customHeight="1">
      <c r="B149" s="96" t="s">
        <v>234</v>
      </c>
      <c r="C149" s="96" t="s">
        <v>235</v>
      </c>
      <c r="D149" s="96"/>
    </row>
    <row r="150" spans="2:4" ht="30" customHeight="1">
      <c r="B150" s="96" t="s">
        <v>236</v>
      </c>
      <c r="C150" s="96" t="s">
        <v>237</v>
      </c>
      <c r="D150" s="96"/>
    </row>
    <row r="151" spans="2:4" ht="4.5" customHeight="1">
      <c r="B151" s="96"/>
      <c r="C151" s="96"/>
      <c r="D151" s="96"/>
    </row>
    <row r="152" spans="2:4" ht="30" customHeight="1">
      <c r="B152" s="97" t="s">
        <v>244</v>
      </c>
      <c r="C152" s="97" t="s">
        <v>245</v>
      </c>
      <c r="D152" s="97"/>
    </row>
  </sheetData>
  <hyperlinks>
    <hyperlink ref="H23" r:id="rId1"/>
    <hyperlink ref="D24" r:id="rId2"/>
    <hyperlink ref="D25" r:id="rId3"/>
  </hyperlinks>
  <pageMargins left="0.7" right="0.7" top="0.75" bottom="0.75" header="0.3" footer="0.3"/>
  <pageSetup paperSize="9" orientation="landscape" horizontalDpi="0" verticalDpi="0" r:id="rId4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E12"/>
  <sheetViews>
    <sheetView tabSelected="1" workbookViewId="0">
      <selection activeCell="E3" sqref="E3"/>
    </sheetView>
  </sheetViews>
  <sheetFormatPr defaultRowHeight="14.25"/>
  <cols>
    <col min="3" max="3" width="52.21875" bestFit="1" customWidth="1"/>
    <col min="4" max="4" width="24.88671875" bestFit="1" customWidth="1"/>
    <col min="5" max="5" width="12.88671875" bestFit="1" customWidth="1"/>
  </cols>
  <sheetData>
    <row r="2" spans="2:5">
      <c r="B2" s="69"/>
      <c r="C2" s="69" t="s">
        <v>12</v>
      </c>
      <c r="D2" s="69" t="s">
        <v>275</v>
      </c>
      <c r="E2" s="69" t="s">
        <v>286</v>
      </c>
    </row>
    <row r="3" spans="2:5">
      <c r="B3" s="69">
        <v>1</v>
      </c>
      <c r="C3" s="69" t="s">
        <v>274</v>
      </c>
      <c r="D3" s="103">
        <v>41442</v>
      </c>
      <c r="E3" s="69"/>
    </row>
    <row r="4" spans="2:5">
      <c r="B4" s="69">
        <v>2</v>
      </c>
      <c r="C4" s="69" t="s">
        <v>276</v>
      </c>
      <c r="D4" s="69" t="s">
        <v>277</v>
      </c>
      <c r="E4" s="69"/>
    </row>
    <row r="5" spans="2:5">
      <c r="B5" s="69">
        <v>3</v>
      </c>
      <c r="C5" s="69" t="s">
        <v>285</v>
      </c>
      <c r="D5" s="69"/>
      <c r="E5" s="69"/>
    </row>
    <row r="6" spans="2:5">
      <c r="B6" s="69">
        <v>4</v>
      </c>
      <c r="C6" s="69" t="s">
        <v>278</v>
      </c>
      <c r="D6" s="103">
        <v>41426</v>
      </c>
      <c r="E6" s="69"/>
    </row>
    <row r="7" spans="2:5">
      <c r="B7" s="69">
        <v>5</v>
      </c>
      <c r="C7" s="69" t="s">
        <v>279</v>
      </c>
      <c r="D7" s="103">
        <v>41425</v>
      </c>
      <c r="E7" s="69"/>
    </row>
    <row r="8" spans="2:5">
      <c r="B8" s="69">
        <v>6</v>
      </c>
      <c r="C8" s="69" t="s">
        <v>280</v>
      </c>
      <c r="D8" s="103">
        <v>41427</v>
      </c>
      <c r="E8" s="69"/>
    </row>
    <row r="9" spans="2:5">
      <c r="B9" s="69">
        <v>7</v>
      </c>
      <c r="C9" s="69" t="s">
        <v>281</v>
      </c>
      <c r="D9" s="103">
        <v>41428</v>
      </c>
      <c r="E9" s="69"/>
    </row>
    <row r="10" spans="2:5">
      <c r="B10" s="69">
        <v>8</v>
      </c>
      <c r="C10" s="69" t="s">
        <v>282</v>
      </c>
      <c r="D10" s="69"/>
      <c r="E10" s="69"/>
    </row>
    <row r="11" spans="2:5">
      <c r="B11" s="69">
        <v>9</v>
      </c>
      <c r="C11" s="69" t="s">
        <v>283</v>
      </c>
      <c r="D11" s="69"/>
      <c r="E11" s="69"/>
    </row>
    <row r="12" spans="2:5">
      <c r="B12" s="69">
        <v>10</v>
      </c>
      <c r="C12" s="69" t="s">
        <v>284</v>
      </c>
      <c r="D12" s="69"/>
      <c r="E12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ProductBacklog</vt:lpstr>
      <vt:lpstr>01_Sprint</vt:lpstr>
      <vt:lpstr>02_Sprint</vt:lpstr>
      <vt:lpstr>03_Sprint</vt:lpstr>
      <vt:lpstr>04_Sprint</vt:lpstr>
      <vt:lpstr>05_Sprint</vt:lpstr>
      <vt:lpstr>Notatki5</vt:lpstr>
      <vt:lpstr>Warunki uruchomienia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2013-05-20T16:26:12Z</cp:lastPrinted>
  <dcterms:created xsi:type="dcterms:W3CDTF">2012-12-30T11:00:58Z</dcterms:created>
  <dcterms:modified xsi:type="dcterms:W3CDTF">2013-05-26T20:25:18Z</dcterms:modified>
</cp:coreProperties>
</file>