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E4" i="9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90" i="2"/>
  <c r="J90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37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Część faktury - druga część tej samej faktury w sekcji Ściany działowe</t>
        </r>
      </text>
    </comment>
    <comment ref="F42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Druga czesc faktury na 216,87 w sekcji Okna
</t>
        </r>
      </text>
    </comment>
    <comment ref="F60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Trzecia czesc faktury na 216,87
</t>
        </r>
      </text>
    </comment>
    <comment ref="F80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Część faktury - druga część tej samej faktury w sekcji Fundamenty. Faktura razem na 7090,84</t>
        </r>
      </text>
    </comment>
    <comment ref="F84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Druga czesc faktury na 216,87 w sekcji Fundamenty
</t>
        </r>
      </text>
    </comment>
  </commentList>
</comments>
</file>

<file path=xl/sharedStrings.xml><?xml version="1.0" encoding="utf-8"?>
<sst xmlns="http://schemas.openxmlformats.org/spreadsheetml/2006/main" count="593" uniqueCount="224">
  <si>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</si>
  <si>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</si>
  <si>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</si>
  <si>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</si>
  <si>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</si>
  <si>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</si>
  <si>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</si>
  <si>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</si>
  <si>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</si>
  <si>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</si>
  <si>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</si>
  <si>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</si>
  <si>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</si>
  <si>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</si>
  <si>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</si>
  <si>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</si>
  <si>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</si>
  <si>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</si>
  <si>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</si>
  <si>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</si>
  <si>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</si>
  <si>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</si>
  <si>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</si>
  <si>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</si>
  <si>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</si>
  <si>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</si>
  <si>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</si>
  <si>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</si>
  <si>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</si>
  <si>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</si>
  <si>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</si>
  <si>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</si>
  <si>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</si>
  <si>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</si>
  <si>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</si>
  <si>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</si>
  <si>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</si>
  <si>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</si>
  <si>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</si>
  <si>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</si>
  <si>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</si>
  <si>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</si>
  <si>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</si>
  <si>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</si>
  <si>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</si>
  <si>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</si>
  <si>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</si>
  <si>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</si>
  <si>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</si>
  <si>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</si>
  <si>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</si>
  <si>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</si>
  <si>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</si>
  <si>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</si>
  <si>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</si>
  <si>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</si>
  <si>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</si>
  <si>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</si>
  <si>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</si>
  <si>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</si>
  <si>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</si>
  <si>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</si>
  <si>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</si>
  <si>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</si>
  <si>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</si>
  <si>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</si>
  <si>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</si>
  <si>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</si>
  <si>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</si>
  <si>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</si>
  <si>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</si>
  <si>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</si>
  <si>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</si>
  <si>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</si>
  <si>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</si>
  <si>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</si>
  <si>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</si>
  <si>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</si>
  <si>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</si>
  <si>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</si>
  <si>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</si>
  <si>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</si>
  <si>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</si>
  <si>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</si>
  <si>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</si>
  <si>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</si>
  <si>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</si>
  <si>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</si>
  <si>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</si>
  <si>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</si>
  <si>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</si>
  <si>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</si>
  <si>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</si>
  <si>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</si>
  <si>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</si>
  <si>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</si>
  <si>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</si>
  <si>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</si>
  <si>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</si>
  <si>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</si>
  <si>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</si>
  <si>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</si>
  <si>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</si>
  <si>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</si>
  <si>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</si>
  <si>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</si>
  <si>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</si>
  <si>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</si>
  <si>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</si>
  <si>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</si>
  <si>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</si>
  <si>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</si>
  <si>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</si>
  <si>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</si>
  <si>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</si>
  <si>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</si>
  <si>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</si>
  <si>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</si>
  <si>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</si>
  <si>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</si>
  <si>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</si>
  <si>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</si>
  <si>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</si>
  <si>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</si>
  <si>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</si>
  <si>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</si>
  <si>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</si>
  <si>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</si>
  <si>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</si>
  <si>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</si>
  <si>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</si>
  <si>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</si>
  <si>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</si>
  <si>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</si>
  <si>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</si>
  <si>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</si>
  <si>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</si>
  <si>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</si>
  <si>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</si>
  <si>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</si>
  <si>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</si>
  <si>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</si>
  <si>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 xml:space="preserve">Marek  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</si>
  <si>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</si>
  <si>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</si>
  <si>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</si>
  <si>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</si>
  <si>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</si>
  <si>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</si>
  <si>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</si>
  <si>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</si>
  <si>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</si>
  <si>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</si>
  <si>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</si>
  <si>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</si>
  <si>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</si>
  <si>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</si>
  <si>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</si>
  <si>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</si>
  <si>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</si>
  <si>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</si>
  <si>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</si>
  <si>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</si>
  <si>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</si>
  <si>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</si>
  <si>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</si>
  <si>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</si>
  <si>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</si>
  <si>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</si>
  <si>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</si>
  <si>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</si>
  <si>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</si>
  <si>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</si>
  <si>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</si>
  <si>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</si>
  <si>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</si>
  <si>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</si>
  <si>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</si>
  <si>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</si>
  <si>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</si>
  <si>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</si>
  <si>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</si>
  <si>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</si>
  <si>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</si>
  <si>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zamówienie SB/002674</t>
  </si>
  <si>
    <t>Dach - dodatki</t>
  </si>
  <si>
    <t>zaliczka SB/002675</t>
  </si>
  <si>
    <t>Dach - Rynna</t>
  </si>
  <si>
    <t>zaliczka   SB/002678</t>
  </si>
  <si>
    <t>Dach - Okna dachowe</t>
  </si>
  <si>
    <t>zamówienie SB/002677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</si>
  <si>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</si>
  <si>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</si>
  <si>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</si>
  <si>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</si>
  <si>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</si>
  <si>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</si>
  <si>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</si>
  <si>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</si>
  <si>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</si>
  <si>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</si>
  <si>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</si>
  <si>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</si>
  <si>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</si>
  <si>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</si>
  <si>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2. Drenaż</t>
  </si>
  <si>
    <t>3. Ściany nadziemia</t>
  </si>
  <si>
    <t>4. Stropy, schody</t>
  </si>
  <si>
    <t>5. Dach</t>
  </si>
  <si>
    <t>6. Ocieplenie</t>
  </si>
  <si>
    <t>7. Okna i drzwi zewn</t>
  </si>
  <si>
    <t>8. Ścianki działowe</t>
  </si>
  <si>
    <t>9. Instalacje wew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</si>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</sst>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</cellXfs>
  <cellStyles count="1">
    <cellStyle name="Normalny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4">
                  <c:v>-17900</c:v>
                </c:pt>
                <c:pt idx="5">
                  <c:v>-47500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2703872"/>
        <c:axId val="62722048"/>
      </c:lineChart>
      <c:catAx>
        <c:axId val="62703872"/>
        <c:scaling>
          <c:orientation val="minMax"/>
        </c:scaling>
        <c:axPos val="b"/>
        <c:majorTickMark val="none"/>
        <c:tickLblPos val="nextTo"/>
        <c:crossAx val="62722048"/>
        <c:crosses val="autoZero"/>
        <c:auto val="1"/>
        <c:lblAlgn val="ctr"/>
        <c:lblOffset val="100"/>
      </c:catAx>
      <c:valAx>
        <c:axId val="627220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703872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574.521288773147" createdVersion="3" refreshedVersion="3" minRefreshableVersion="3" recordCount="86">
  <cacheSource type="worksheet">
    <worksheetSource name="Tabela1"/>
  </cacheSource>
  <cacheFields count="10">
    <cacheField name="Etap" numFmtId="0">
      <sharedItems containsBlank="1" count="12">
        <s v="0. Przed budową"/>
        <s v="1. Fundamenty"/>
        <s v="2. Drenaż"/>
        <s v="3. Ściany nadziemia"/>
        <s v="5. Dach"/>
        <s v="4. Stropy, schody"/>
        <s v="8. Ścianki działowe"/>
        <s v="7. Okna i drzwi zewn"/>
        <m/>
        <s v="2. Ściany nadziemia" u="1"/>
        <s v="3. Stropy, schody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0-25T00:00:00"/>
    </cacheField>
    <cacheField name="Data płatności" numFmtId="0">
      <sharedItems containsNonDate="0" containsDate="1" containsString="0" containsBlank="1" minDate="2013-08-09T00:00:00" maxDate="2013-10-28T00:00:00"/>
    </cacheField>
    <cacheField name="Zapłacono" numFmtId="14">
      <sharedItems containsNonDate="0" containsDate="1" containsString="0" containsBlank="1" minDate="2012-04-16T00:00:00" maxDate="2013-10-25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Sąd"/>
    <s v="Wniosek o wpis do hipoteki"/>
    <n v="260"/>
    <m/>
    <m/>
    <m/>
    <d v="2013-08-23T00:00:00"/>
    <s v="gotówka"/>
  </r>
  <r>
    <x v="0"/>
    <x v="2"/>
    <s v="Bory"/>
    <s v="Wynagrodzenie Borek"/>
    <n v="450"/>
    <m/>
    <m/>
    <m/>
    <d v="2013-08-29T00:00:00"/>
    <s v="gotówka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1"/>
    <x v="3"/>
    <s v="Antoni Nowak"/>
    <s v="Folia Nowak"/>
    <n v="335.18"/>
    <s v="698/2013"/>
    <m/>
    <m/>
    <d v="2013-09-04T00:00:00"/>
    <s v="gotówka"/>
  </r>
  <r>
    <x v="2"/>
    <x v="3"/>
    <s v="Manex"/>
    <s v="Drenaż"/>
    <n v="1764.84"/>
    <s v="6922/T/10/2013"/>
    <d v="2013-10-23T00:00:00"/>
    <d v="2013-10-26T00:00:00"/>
    <d v="2013-10-23T00:00:00"/>
    <s v="eb wsp"/>
  </r>
  <r>
    <x v="2"/>
    <x v="3"/>
    <s v="Manex"/>
    <s v="Drenaż - rura"/>
    <n v="241.71"/>
    <s v="6931/T/10/2013"/>
    <d v="2013-10-23T00:00:00"/>
    <d v="2013-10-26T00:00:00"/>
    <d v="2013-10-23T00:00:00"/>
    <s v="eb wsp"/>
  </r>
  <r>
    <x v="2"/>
    <x v="4"/>
    <s v="Antoni Nowak"/>
    <s v="Drenaż"/>
    <n v="3800"/>
    <m/>
    <m/>
    <m/>
    <m/>
    <m/>
  </r>
  <r>
    <x v="1"/>
    <x v="3"/>
    <m/>
    <s v="Piasek"/>
    <m/>
    <m/>
    <m/>
    <m/>
    <m/>
    <m/>
  </r>
  <r>
    <x v="2"/>
    <x v="3"/>
    <s v="Bystrzycka"/>
    <s v="Drenaż - Żwir"/>
    <n v="700"/>
    <m/>
    <m/>
    <m/>
    <d v="2013-10-24T00:00:00"/>
    <s v="eb wsp"/>
  </r>
  <r>
    <x v="2"/>
    <x v="3"/>
    <s v="Manex"/>
    <s v="Drenaż - folia"/>
    <n v="69.88"/>
    <s v="6923/T/10/2013"/>
    <d v="2013-10-23T00:00:00"/>
    <d v="2013-10-26T00:00:00"/>
    <d v="2013-10-23T00:00:00"/>
    <s v="eb wsp"/>
  </r>
  <r>
    <x v="3"/>
    <x v="3"/>
    <s v="Manex"/>
    <s v="Pustaki"/>
    <n v="3813.05"/>
    <s v="5291/T/08/2013"/>
    <d v="2013-08-26T00:00:00"/>
    <d v="2013-09-02T00:00:00"/>
    <d v="2013-08-29T00:00:00"/>
    <s v="eb wsp"/>
  </r>
  <r>
    <x v="3"/>
    <x v="3"/>
    <s v="Manex"/>
    <s v="Smoła"/>
    <n v="66.180000000000007"/>
    <s v="5315/T/08/2013"/>
    <d v="2013-08-27T00:00:00"/>
    <d v="2013-08-30T00:00:00"/>
    <d v="2013-08-29T00:00:00"/>
    <s v="eb wsp"/>
  </r>
  <r>
    <x v="3"/>
    <x v="3"/>
    <s v="Manex"/>
    <s v="Pustaki połówki"/>
    <n v="649.32000000000005"/>
    <s v="5327/T/08/2013"/>
    <d v="2013-08-27T00:00:00"/>
    <d v="2013-08-30T00:00:00"/>
    <d v="2013-08-29T00:00:00"/>
    <s v="eb wsp"/>
  </r>
  <r>
    <x v="3"/>
    <x v="3"/>
    <s v="Manex"/>
    <s v="Komin"/>
    <n v="3084.07"/>
    <s v="5433/T/08/2013"/>
    <d v="2013-08-30T00:00:00"/>
    <d v="2013-09-02T00:00:00"/>
    <d v="2013-08-30T00:00:00"/>
    <s v="eb wsp"/>
  </r>
  <r>
    <x v="3"/>
    <x v="4"/>
    <s v="Antoni Nowak"/>
    <s v="Parter"/>
    <n v="7010.82"/>
    <s v="bez faktury"/>
    <m/>
    <m/>
    <d v="2013-09-04T00:00:00"/>
    <s v="gotówka"/>
  </r>
  <r>
    <x v="3"/>
    <x v="3"/>
    <s v="Antoni Nowak"/>
    <s v="Zaprawa Nowak"/>
    <n v="54"/>
    <s v="F/SK/00799/13"/>
    <m/>
    <m/>
    <d v="2013-09-04T00:00:00"/>
    <s v="gotówka"/>
  </r>
  <r>
    <x v="3"/>
    <x v="3"/>
    <s v="Manex"/>
    <s v="Nadproża"/>
    <n v="1415.36"/>
    <s v="5441/T/08/2013"/>
    <d v="2013-08-30T00:00:00"/>
    <d v="2013-09-02T00:00:00"/>
    <d v="2013-09-04T00:00:00"/>
    <s v="eb wsp"/>
  </r>
  <r>
    <x v="3"/>
    <x v="3"/>
    <s v="Manex"/>
    <s v="Bloczki"/>
    <n v="4163.04"/>
    <s v="5379/T/08/2013"/>
    <d v="2013-08-29T00:00:00"/>
    <d v="2013-09-01T00:00:00"/>
    <d v="2013-09-10T00:00:00"/>
    <s v="eb wsp"/>
  </r>
  <r>
    <x v="3"/>
    <x v="3"/>
    <s v="Manex"/>
    <s v="Bloczki"/>
    <n v="1214.22"/>
    <s v="5376/T/08/2013"/>
    <d v="2013-08-29T00:00:00"/>
    <d v="2013-09-01T00:00:00"/>
    <d v="2013-09-10T00:00:00"/>
    <s v="eb wsp"/>
  </r>
  <r>
    <x v="3"/>
    <x v="3"/>
    <s v="Manex"/>
    <s v="Stal"/>
    <n v="227.55"/>
    <s v="5801/T/09/2013"/>
    <d v="2013-09-11T00:00:00"/>
    <d v="2013-09-14T00:00:00"/>
    <d v="2013-09-11T00:00:00"/>
    <s v="eb wsp"/>
  </r>
  <r>
    <x v="3"/>
    <x v="3"/>
    <s v="Antoni Nowak"/>
    <s v="Beton na słupki"/>
    <n v="360"/>
    <m/>
    <m/>
    <d v="2013-09-20T00:00:00"/>
    <d v="2013-09-20T00:00:00"/>
    <s v="eb wsp"/>
  </r>
  <r>
    <x v="3"/>
    <x v="3"/>
    <s v="Manex"/>
    <s v="Bloczki"/>
    <n v="2786.4"/>
    <s v="6199/T/09/2013"/>
    <d v="2013-09-27T00:00:00"/>
    <d v="2013-09-30T00:00:00"/>
    <d v="2013-09-30T00:00:00"/>
    <s v="eb wsp"/>
  </r>
  <r>
    <x v="3"/>
    <x v="3"/>
    <s v="Manex"/>
    <s v="Stal piętro"/>
    <n v="594.69000000000005"/>
    <s v="6284/T/09/2013"/>
    <d v="2013-09-30T00:00:00"/>
    <d v="2013-10-03T00:00:00"/>
    <d v="2013-09-30T00:00:00"/>
    <s v="eb wsp"/>
  </r>
  <r>
    <x v="3"/>
    <x v="4"/>
    <s v="Antoni Nowak"/>
    <s v="Ściana kolankowa"/>
    <n v="2960"/>
    <s v="bez faktury"/>
    <m/>
    <m/>
    <d v="2013-10-05T00:00:00"/>
    <s v="gotówka"/>
  </r>
  <r>
    <x v="3"/>
    <x v="3"/>
    <s v="Antoni Nowak"/>
    <s v="Kotwa murłata"/>
    <n v="200"/>
    <s v="paragon PWB"/>
    <d v="2013-10-02T00:00:00"/>
    <d v="2013-10-02T00:00:00"/>
    <d v="2013-10-05T00:00:00"/>
    <s v="gotówka"/>
  </r>
  <r>
    <x v="3"/>
    <x v="3"/>
    <s v="Antoni Nowak"/>
    <s v="Zaprawa  "/>
    <n v="48.18"/>
    <s v="paragon Castorama"/>
    <d v="2013-10-01T00:00:00"/>
    <d v="2013-10-01T00:00:00"/>
    <d v="2013-10-05T00:00:00"/>
    <s v="gotówka"/>
  </r>
  <r>
    <x v="3"/>
    <x v="3"/>
    <s v="Antoni Nowak"/>
    <s v="Zaprawa murarska"/>
    <n v="90"/>
    <s v="paragon Smolec"/>
    <d v="2013-09-30T00:00:00"/>
    <d v="2013-09-30T00:00:00"/>
    <d v="2013-10-05T00:00:00"/>
    <s v="gotówka"/>
  </r>
  <r>
    <x v="4"/>
    <x v="3"/>
    <s v="Tartak"/>
    <s v="Więźba - zaliczka"/>
    <n v="1000"/>
    <s v="dowód wpłaty"/>
    <m/>
    <m/>
    <d v="2013-10-08T00:00:00"/>
    <s v="gotówka"/>
  </r>
  <r>
    <x v="4"/>
    <x v="3"/>
    <s v="Tartak"/>
    <s v="Więźba"/>
    <n v="6500"/>
    <m/>
    <m/>
    <m/>
    <d v="2013-10-18T00:00:00"/>
    <s v="gotówka"/>
  </r>
  <r>
    <x v="3"/>
    <x v="4"/>
    <s v="Antoni Nowak"/>
    <s v="Mur poddasza"/>
    <n v="2052"/>
    <m/>
    <m/>
    <m/>
    <m/>
    <m/>
  </r>
  <r>
    <x v="3"/>
    <x v="3"/>
    <s v="Manex"/>
    <s v="Beton na wieniec"/>
    <n v="1260.76"/>
    <s v="6568/T/10/2013"/>
    <m/>
    <m/>
    <d v="2013-10-10T00:00:00"/>
    <s v="eb wsp"/>
  </r>
  <r>
    <x v="3"/>
    <x v="3"/>
    <s v="Manex"/>
    <s v="Pustaki"/>
    <n v="2398.8000000000002"/>
    <s v="6599/T/10/2013"/>
    <d v="2013-10-11T00:00:00"/>
    <d v="2013-10-14T00:00:00"/>
    <d v="2013-10-11T00:00:00"/>
    <s v="eb wsp"/>
  </r>
  <r>
    <x v="5"/>
    <x v="3"/>
    <s v="Manex"/>
    <s v="Stal"/>
    <n v="2413.2399999999998"/>
    <s v="5732/T/09/2013"/>
    <d v="2013-09-10T00:00:00"/>
    <d v="2013-09-13T00:00:00"/>
    <d v="2013-09-10T00:00:00"/>
    <s v="eb wsp"/>
  </r>
  <r>
    <x v="5"/>
    <x v="3"/>
    <s v="Manex"/>
    <s v="Stal"/>
    <n v="247.93"/>
    <s v="5924/T/09/2013"/>
    <d v="2013-09-17T00:00:00"/>
    <d v="2013-09-20T00:00:00"/>
    <d v="2013-09-17T00:00:00"/>
    <s v="eb wsp"/>
  </r>
  <r>
    <x v="5"/>
    <x v="3"/>
    <s v="Manex"/>
    <s v="Stal"/>
    <n v="257.38"/>
    <s v="5991/T/09/2013"/>
    <d v="2013-09-19T00:00:00"/>
    <d v="2013-09-22T00:00:00"/>
    <d v="2013-09-19T00:00:00"/>
    <s v="eb wsp"/>
  </r>
  <r>
    <x v="5"/>
    <x v="3"/>
    <s v="Manex"/>
    <s v="Belki, pustaki"/>
    <n v="7792.51"/>
    <s v="5889/T/09/2013"/>
    <d v="2013-09-16T00:00:00"/>
    <d v="2013-09-19T00:00:00"/>
    <d v="2013-09-24T00:00:00"/>
    <s v="eb wsp"/>
  </r>
  <r>
    <x v="5"/>
    <x v="4"/>
    <s v="Antoni Nowak"/>
    <s v="Strop"/>
    <n v="10100"/>
    <m/>
    <m/>
    <m/>
    <d v="2013-09-25T00:00:00"/>
    <s v="eb wsp"/>
  </r>
  <r>
    <x v="5"/>
    <x v="3"/>
    <s v="Manex"/>
    <s v="Beton"/>
    <n v="4489.5"/>
    <s v="6144/T/09/2013"/>
    <d v="2013-09-25T00:00:00"/>
    <d v="2013-09-28T00:00:00"/>
    <d v="2013-09-25T00:00:00"/>
    <s v="eb wsp"/>
  </r>
  <r>
    <x v="4"/>
    <x v="4"/>
    <s v="Antoni Nowak"/>
    <s v="Więźba"/>
    <n v="5724"/>
    <m/>
    <m/>
    <m/>
    <m/>
    <m/>
  </r>
  <r>
    <x v="4"/>
    <x v="4"/>
    <s v="Antoni Nowak"/>
    <s v="Dach"/>
    <n v="6372"/>
    <m/>
    <m/>
    <m/>
    <m/>
    <m/>
  </r>
  <r>
    <x v="4"/>
    <x v="3"/>
    <s v="SBB Bielany"/>
    <s v="Dach - dachówki"/>
    <n v="9249.7800000000007"/>
    <s v="zamówienie SB/002674"/>
    <m/>
    <m/>
    <d v="2013-10-10T00:00:00"/>
    <s v="eb wsp"/>
  </r>
  <r>
    <x v="4"/>
    <x v="3"/>
    <s v="SBB Bielany"/>
    <s v="Dach - dodatki"/>
    <n v="610"/>
    <s v="zaliczka SB/002675"/>
    <m/>
    <m/>
    <d v="2013-10-10T00:00:00"/>
    <s v="eb wsp"/>
  </r>
  <r>
    <x v="4"/>
    <x v="3"/>
    <s v="SBB Bielany"/>
    <s v="Dach - dodatki"/>
    <n v="1420.86"/>
    <m/>
    <m/>
    <m/>
    <m/>
    <m/>
  </r>
  <r>
    <x v="4"/>
    <x v="3"/>
    <s v="SBB Bielany"/>
    <s v="Dach - Rynna"/>
    <n v="790"/>
    <s v="zaliczka   SB/002678"/>
    <m/>
    <m/>
    <d v="2013-10-10T00:00:00"/>
    <s v="eb wsp"/>
  </r>
  <r>
    <x v="4"/>
    <x v="3"/>
    <s v="SBB Bielany"/>
    <s v="Dach - Rynna"/>
    <n v="1841.26"/>
    <m/>
    <m/>
    <m/>
    <m/>
    <m/>
  </r>
  <r>
    <x v="4"/>
    <x v="3"/>
    <s v="SBB Bielany"/>
    <s v="Dach - Okna dachowe"/>
    <n v="12076.41"/>
    <s v="zamówienie SB/002677"/>
    <m/>
    <m/>
    <d v="2013-10-10T00:00:00"/>
    <s v="eb wsp"/>
  </r>
  <r>
    <x v="6"/>
    <x v="3"/>
    <s v="Manex"/>
    <s v="Pustaki"/>
    <n v="5326"/>
    <s v="6922/T/10/2013"/>
    <d v="2013-10-23T00:00:00"/>
    <d v="2013-10-26T00:00:00"/>
    <d v="2013-10-23T00:00:00"/>
    <s v="eb wsp"/>
  </r>
  <r>
    <x v="6"/>
    <x v="3"/>
    <s v="Manex"/>
    <s v="Zaprawa"/>
    <n v="93.52"/>
    <s v="6940/T/10/2013"/>
    <d v="2013-10-24T00:00:00"/>
    <d v="2013-10-27T00:00:00"/>
    <d v="2013-10-24T00:00:00"/>
    <s v="eb wsp"/>
  </r>
  <r>
    <x v="4"/>
    <x v="3"/>
    <s v="Manex"/>
    <s v="Żelastwo"/>
    <n v="290.98"/>
    <s v="6945/T/10/2013"/>
    <d v="2013-10-24T00:00:00"/>
    <d v="2013-10-27T00:00:00"/>
    <d v="2013-10-24T00:00:00"/>
    <s v="eb wsp"/>
  </r>
  <r>
    <x v="6"/>
    <x v="4"/>
    <s v="Antoni Nowak"/>
    <s v="Ścianki działowe"/>
    <m/>
    <m/>
    <m/>
    <m/>
    <m/>
    <m/>
  </r>
  <r>
    <x v="7"/>
    <x v="3"/>
    <s v="Manex"/>
    <s v="Styropian, gwoździe"/>
    <n v="146.99"/>
    <s v="6923/T/10/2013"/>
    <d v="2013-10-23T00:00:00"/>
    <d v="2013-10-26T00:00:00"/>
    <d v="2013-10-23T00:00:00"/>
    <s v="eb wsp"/>
  </r>
  <r>
    <x v="8"/>
    <x v="5"/>
    <m/>
    <m/>
    <m/>
    <m/>
    <m/>
    <m/>
    <m/>
    <m/>
  </r>
  <r>
    <x v="8"/>
    <x v="5"/>
    <m/>
    <m/>
    <m/>
    <m/>
    <m/>
    <m/>
    <m/>
    <m/>
  </r>
  <r>
    <x v="8"/>
    <x v="5"/>
    <m/>
    <m/>
    <m/>
    <m/>
    <m/>
    <m/>
    <m/>
    <m/>
  </r>
  <r>
    <x v="8"/>
    <x v="5"/>
    <m/>
    <m/>
    <m/>
    <m/>
    <m/>
    <m/>
    <m/>
    <m/>
  </r>
  <r>
    <x v="8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3" firstHeaderRow="1" firstDataRow="2" firstDataCol="1"/>
  <pivotFields count="10">
    <pivotField axis="axisRow" showAll="0">
      <items count="13">
        <item x="0"/>
        <item x="1"/>
        <item m="1" x="9"/>
        <item m="1" x="10"/>
        <item m="1" x="11"/>
        <item x="8"/>
        <item x="2"/>
        <item x="3"/>
        <item x="5"/>
        <item x="4"/>
        <item x="6"/>
        <item x="7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3">
      <pivotArea field="0" grandCol="1" collapsedLevelsAreSubtotals="1" axis="axisRow" fieldPosition="0">
        <references count="1">
          <reference field="0" count="0"/>
        </references>
      </pivotArea>
    </format>
    <format dxfId="12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90" totalsRowCount="1">
  <autoFilter ref="A1:J89">
    <filterColumn colId="0"/>
    <filterColumn colId="1"/>
    <filterColumn colId="2"/>
    <filterColumn colId="3"/>
    <filterColumn colId="7"/>
    <filterColumn colId="8"/>
  </autoFilter>
  <sortState ref="A2:J67">
    <sortCondition ref="A1:A67"/>
  </sortState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dataDxfId="16" totalsRowDxfId="5"/>
    <tableColumn id="3" name="Faktura numer" totalsRowDxfId="4"/>
    <tableColumn id="8" name="Data faktury" totalsRowDxfId="3"/>
    <tableColumn id="11" name="Data płatności" totalsRowDxfId="2"/>
    <tableColumn id="6" name="Zapłacono" dataDxfId="15" totalsRowDxfId="1"/>
    <tableColumn id="7" name="Konto" totalsRowFunction="count" dataDxfId="14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1">
      <calculatedColumnFormula>Tabela5[[#This Row],[Planowane]]+E2</calculatedColumnFormula>
    </tableColumn>
    <tableColumn id="6" name="Rzecz różnica" dataDxfId="10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15"/>
  <sheetViews>
    <sheetView tabSelected="1" workbookViewId="0">
      <pane ySplit="1" topLeftCell="A74" activePane="bottomLeft" state="frozen"/>
      <selection pane="bottomLeft" activeCell="F87" sqref="F87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</row>
    <row r="2" spans="1:13">
      <c r="A2" s="1" t="s">
        <v>140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140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140</v>
      </c>
    </row>
    <row r="4" spans="1:13">
      <c r="A4" s="1" t="s">
        <v>140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141</v>
      </c>
    </row>
    <row r="5" spans="1:13">
      <c r="A5" s="1" t="s">
        <v>140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205</v>
      </c>
    </row>
    <row r="6" spans="1:13">
      <c r="A6" s="1" t="s">
        <v>140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206</v>
      </c>
    </row>
    <row r="7" spans="1:13">
      <c r="A7" s="1" t="s">
        <v>140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207</v>
      </c>
    </row>
    <row r="8" spans="1:13">
      <c r="A8" s="1" t="s">
        <v>140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208</v>
      </c>
    </row>
    <row r="9" spans="1:13">
      <c r="A9" s="1" t="s">
        <v>140</v>
      </c>
      <c r="B9" s="1" t="s">
        <v>128</v>
      </c>
      <c r="C9" s="1" t="s">
        <v>129</v>
      </c>
      <c r="D9" s="1" t="s">
        <v>143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209</v>
      </c>
    </row>
    <row r="10" spans="1:13">
      <c r="A10" s="1" t="s">
        <v>140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210</v>
      </c>
    </row>
    <row r="11" spans="1:13">
      <c r="A11" s="1" t="s">
        <v>140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211</v>
      </c>
    </row>
    <row r="12" spans="1:13">
      <c r="A12" s="1" t="s">
        <v>140</v>
      </c>
      <c r="B12" s="1" t="s">
        <v>128</v>
      </c>
      <c r="C12" s="1" t="s">
        <v>158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212</v>
      </c>
    </row>
    <row r="13" spans="1:13">
      <c r="A13" s="1" t="s">
        <v>140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213</v>
      </c>
    </row>
    <row r="14" spans="1:13">
      <c r="A14" s="1" t="s">
        <v>140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214</v>
      </c>
    </row>
    <row r="15" spans="1:13">
      <c r="A15" s="1" t="s">
        <v>140</v>
      </c>
      <c r="B15" s="1" t="s">
        <v>86</v>
      </c>
      <c r="C15" s="1" t="s">
        <v>142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215</v>
      </c>
    </row>
    <row r="16" spans="1:13">
      <c r="A16" s="1" t="s">
        <v>140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216</v>
      </c>
    </row>
    <row r="17" spans="1:13">
      <c r="A17" s="1" t="s">
        <v>140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217</v>
      </c>
    </row>
    <row r="18" spans="1:13">
      <c r="A18" s="1" t="s">
        <v>140</v>
      </c>
      <c r="B18" s="1" t="s">
        <v>115</v>
      </c>
      <c r="C18" s="1" t="s">
        <v>132</v>
      </c>
      <c r="D18" s="110" t="s">
        <v>7</v>
      </c>
      <c r="E18" s="122">
        <v>200</v>
      </c>
      <c r="F18" s="1"/>
      <c r="G18" s="1"/>
      <c r="H18" s="1"/>
      <c r="I18" s="116">
        <v>41484</v>
      </c>
      <c r="J18" s="113" t="s">
        <v>84</v>
      </c>
      <c r="M18" s="112" t="s">
        <v>218</v>
      </c>
    </row>
    <row r="19" spans="1:13">
      <c r="A19" s="1" t="s">
        <v>140</v>
      </c>
      <c r="B19" s="1" t="s">
        <v>115</v>
      </c>
      <c r="C19" s="1" t="s">
        <v>135</v>
      </c>
      <c r="D19" s="1" t="s">
        <v>136</v>
      </c>
      <c r="E19" s="122">
        <v>147</v>
      </c>
      <c r="F19" s="1"/>
      <c r="G19" s="1"/>
      <c r="H19" s="1"/>
      <c r="I19" s="116">
        <v>41488</v>
      </c>
      <c r="J19" s="113" t="s">
        <v>84</v>
      </c>
      <c r="M19" s="112" t="s">
        <v>219</v>
      </c>
    </row>
    <row r="20" spans="1:13">
      <c r="A20" s="1" t="s">
        <v>140</v>
      </c>
      <c r="B20" s="1" t="s">
        <v>128</v>
      </c>
      <c r="C20" s="1" t="s">
        <v>129</v>
      </c>
      <c r="D20" s="1" t="s">
        <v>139</v>
      </c>
      <c r="E20" s="123">
        <v>260</v>
      </c>
      <c r="F20" s="1"/>
      <c r="G20" s="1"/>
      <c r="H20" s="1"/>
      <c r="I20" s="116">
        <v>41509</v>
      </c>
      <c r="J20" s="113" t="s">
        <v>84</v>
      </c>
    </row>
    <row r="21" spans="1:13">
      <c r="A21" s="1" t="s">
        <v>140</v>
      </c>
      <c r="B21" s="1" t="s">
        <v>128</v>
      </c>
      <c r="C21" s="1" t="s">
        <v>137</v>
      </c>
      <c r="D21" s="1" t="s">
        <v>138</v>
      </c>
      <c r="E21" s="123">
        <v>450</v>
      </c>
      <c r="F21" s="1"/>
      <c r="G21" s="1"/>
      <c r="H21" s="1"/>
      <c r="I21" s="116">
        <v>41515</v>
      </c>
      <c r="J21" s="113" t="s">
        <v>84</v>
      </c>
    </row>
    <row r="22" spans="1:13">
      <c r="A22" s="1" t="s">
        <v>140</v>
      </c>
      <c r="B22" s="1" t="s">
        <v>128</v>
      </c>
      <c r="C22" s="1" t="s">
        <v>137</v>
      </c>
      <c r="D22" s="1" t="s">
        <v>138</v>
      </c>
      <c r="E22" s="123">
        <v>540</v>
      </c>
      <c r="F22" s="1"/>
      <c r="G22" s="1"/>
      <c r="H22" s="1"/>
      <c r="I22" s="116">
        <v>41575</v>
      </c>
      <c r="J22" t="s">
        <v>84</v>
      </c>
    </row>
    <row r="23" spans="1:13">
      <c r="A23" s="1" t="s">
        <v>141</v>
      </c>
      <c r="B23" s="1" t="s">
        <v>87</v>
      </c>
      <c r="C23" s="1" t="s">
        <v>103</v>
      </c>
      <c r="D23" s="1" t="s">
        <v>78</v>
      </c>
      <c r="E23" s="123">
        <v>400</v>
      </c>
      <c r="F23" s="1"/>
      <c r="G23" s="2"/>
      <c r="H23" s="2"/>
      <c r="I23" s="116">
        <v>41474</v>
      </c>
      <c r="J23" s="113" t="s">
        <v>84</v>
      </c>
    </row>
    <row r="24" spans="1:13">
      <c r="A24" s="1" t="s">
        <v>141</v>
      </c>
      <c r="B24" s="1" t="s">
        <v>87</v>
      </c>
      <c r="C24" s="1" t="s">
        <v>103</v>
      </c>
      <c r="D24" s="1" t="s">
        <v>79</v>
      </c>
      <c r="E24" s="123">
        <v>650</v>
      </c>
      <c r="F24" s="1"/>
      <c r="G24" s="2"/>
      <c r="H24" s="2"/>
      <c r="I24" s="116">
        <v>41474</v>
      </c>
      <c r="J24" s="113" t="s">
        <v>84</v>
      </c>
    </row>
    <row r="25" spans="1:13">
      <c r="A25" s="1" t="s">
        <v>141</v>
      </c>
      <c r="B25" s="1" t="s">
        <v>86</v>
      </c>
      <c r="C25" s="1" t="s">
        <v>35</v>
      </c>
      <c r="D25" s="1" t="s">
        <v>8</v>
      </c>
      <c r="E25" s="123">
        <v>7800</v>
      </c>
      <c r="F25" s="1"/>
      <c r="G25" s="2"/>
      <c r="H25" s="2"/>
      <c r="I25" s="116">
        <v>41474</v>
      </c>
      <c r="J25" s="113" t="s">
        <v>84</v>
      </c>
    </row>
    <row r="26" spans="1:13">
      <c r="A26" s="1" t="s">
        <v>141</v>
      </c>
      <c r="B26" s="1" t="s">
        <v>86</v>
      </c>
      <c r="C26" s="1" t="s">
        <v>89</v>
      </c>
      <c r="D26" s="1" t="s">
        <v>14</v>
      </c>
      <c r="E26" s="123">
        <v>1510.21</v>
      </c>
      <c r="F26" s="1" t="s">
        <v>13</v>
      </c>
      <c r="G26" s="2">
        <v>41494</v>
      </c>
      <c r="H26" s="2">
        <v>41497</v>
      </c>
      <c r="I26" s="116">
        <v>41495</v>
      </c>
      <c r="J26" s="113" t="s">
        <v>15</v>
      </c>
    </row>
    <row r="27" spans="1:13">
      <c r="A27" s="1" t="s">
        <v>141</v>
      </c>
      <c r="B27" s="1" t="s">
        <v>86</v>
      </c>
      <c r="C27" s="1" t="s">
        <v>89</v>
      </c>
      <c r="D27" s="1" t="s">
        <v>17</v>
      </c>
      <c r="E27" s="123">
        <v>5878.78</v>
      </c>
      <c r="F27" s="1" t="s">
        <v>16</v>
      </c>
      <c r="G27" s="2">
        <v>41494</v>
      </c>
      <c r="H27" s="2">
        <v>41501</v>
      </c>
      <c r="I27" s="116">
        <v>41501</v>
      </c>
      <c r="J27" s="113" t="s">
        <v>23</v>
      </c>
    </row>
    <row r="28" spans="1:13">
      <c r="A28" s="1" t="s">
        <v>141</v>
      </c>
      <c r="B28" s="1" t="s">
        <v>86</v>
      </c>
      <c r="C28" s="1" t="s">
        <v>89</v>
      </c>
      <c r="D28" s="1" t="s">
        <v>19</v>
      </c>
      <c r="E28" s="123">
        <v>19.079999999999998</v>
      </c>
      <c r="F28" s="1" t="s">
        <v>18</v>
      </c>
      <c r="G28" s="2">
        <v>41498</v>
      </c>
      <c r="H28" s="2">
        <v>41501</v>
      </c>
      <c r="I28" s="116">
        <v>41501</v>
      </c>
      <c r="J28" s="113" t="s">
        <v>23</v>
      </c>
    </row>
    <row r="29" spans="1:13">
      <c r="A29" s="1" t="s">
        <v>141</v>
      </c>
      <c r="B29" s="1" t="s">
        <v>86</v>
      </c>
      <c r="C29" s="1" t="s">
        <v>89</v>
      </c>
      <c r="D29" s="1" t="s">
        <v>14</v>
      </c>
      <c r="E29" s="123">
        <v>115.01</v>
      </c>
      <c r="F29" s="1" t="s">
        <v>20</v>
      </c>
      <c r="G29" s="2">
        <v>41498</v>
      </c>
      <c r="H29" s="2">
        <v>41501</v>
      </c>
      <c r="I29" s="116">
        <v>41501</v>
      </c>
      <c r="J29" s="113" t="s">
        <v>23</v>
      </c>
    </row>
    <row r="30" spans="1:13">
      <c r="A30" s="1" t="s">
        <v>141</v>
      </c>
      <c r="B30" s="1" t="s">
        <v>86</v>
      </c>
      <c r="C30" s="1" t="s">
        <v>89</v>
      </c>
      <c r="D30" s="1" t="s">
        <v>22</v>
      </c>
      <c r="E30" s="123">
        <v>8280.36</v>
      </c>
      <c r="F30" s="1" t="s">
        <v>21</v>
      </c>
      <c r="G30" s="2">
        <v>41499</v>
      </c>
      <c r="H30" s="2">
        <v>41502</v>
      </c>
      <c r="I30" s="116">
        <v>41501</v>
      </c>
      <c r="J30" s="113" t="s">
        <v>23</v>
      </c>
    </row>
    <row r="31" spans="1:13">
      <c r="A31" s="1" t="s">
        <v>141</v>
      </c>
      <c r="B31" s="1" t="s">
        <v>86</v>
      </c>
      <c r="C31" s="1" t="s">
        <v>89</v>
      </c>
      <c r="D31" s="1" t="s">
        <v>17</v>
      </c>
      <c r="E31" s="123">
        <v>1657.43</v>
      </c>
      <c r="F31" s="1" t="s">
        <v>24</v>
      </c>
      <c r="G31" s="2">
        <v>41502</v>
      </c>
      <c r="H31" s="2">
        <v>41505</v>
      </c>
      <c r="I31" s="116">
        <v>41502</v>
      </c>
      <c r="J31" s="113" t="s">
        <v>23</v>
      </c>
    </row>
    <row r="32" spans="1:13">
      <c r="A32" s="1" t="s">
        <v>141</v>
      </c>
      <c r="B32" s="1" t="s">
        <v>86</v>
      </c>
      <c r="C32" s="1" t="s">
        <v>89</v>
      </c>
      <c r="D32" s="1" t="s">
        <v>17</v>
      </c>
      <c r="E32" s="123">
        <v>512.29999999999995</v>
      </c>
      <c r="F32" s="1" t="s">
        <v>25</v>
      </c>
      <c r="G32" s="2">
        <v>41502</v>
      </c>
      <c r="H32" s="2">
        <v>41509</v>
      </c>
      <c r="I32" s="116">
        <v>41507</v>
      </c>
      <c r="J32" s="113" t="s">
        <v>23</v>
      </c>
    </row>
    <row r="33" spans="1:10">
      <c r="A33" s="1" t="s">
        <v>141</v>
      </c>
      <c r="B33" s="1" t="s">
        <v>26</v>
      </c>
      <c r="C33" s="1" t="s">
        <v>149</v>
      </c>
      <c r="D33" s="1" t="s">
        <v>27</v>
      </c>
      <c r="E33" s="123">
        <v>10584</v>
      </c>
      <c r="F33" s="1" t="s">
        <v>148</v>
      </c>
      <c r="G33" s="2"/>
      <c r="H33" s="2"/>
      <c r="I33" s="116">
        <v>41507</v>
      </c>
      <c r="J33" s="113" t="s">
        <v>23</v>
      </c>
    </row>
    <row r="34" spans="1:10">
      <c r="A34" s="1" t="s">
        <v>141</v>
      </c>
      <c r="B34" s="1" t="s">
        <v>86</v>
      </c>
      <c r="C34" s="1" t="s">
        <v>89</v>
      </c>
      <c r="D34" s="1" t="s">
        <v>80</v>
      </c>
      <c r="E34" s="123">
        <v>7610.63</v>
      </c>
      <c r="F34" s="1" t="s">
        <v>110</v>
      </c>
      <c r="G34" s="2">
        <v>41514</v>
      </c>
      <c r="H34" s="2">
        <v>41517</v>
      </c>
      <c r="I34" s="116">
        <v>41515</v>
      </c>
      <c r="J34" s="113" t="s">
        <v>23</v>
      </c>
    </row>
    <row r="35" spans="1:10">
      <c r="A35" s="1" t="s">
        <v>141</v>
      </c>
      <c r="B35" s="1" t="s">
        <v>86</v>
      </c>
      <c r="C35" s="1" t="s">
        <v>89</v>
      </c>
      <c r="D35" s="1" t="s">
        <v>113</v>
      </c>
      <c r="E35" s="123">
        <v>992.96</v>
      </c>
      <c r="F35" s="1" t="s">
        <v>114</v>
      </c>
      <c r="G35" s="2">
        <v>41492</v>
      </c>
      <c r="H35" s="2">
        <v>41495</v>
      </c>
      <c r="I35" s="116">
        <v>41516</v>
      </c>
      <c r="J35" s="113" t="s">
        <v>23</v>
      </c>
    </row>
    <row r="36" spans="1:10">
      <c r="A36" s="1" t="s">
        <v>141</v>
      </c>
      <c r="B36" s="1" t="s">
        <v>86</v>
      </c>
      <c r="C36" s="1" t="s">
        <v>149</v>
      </c>
      <c r="D36" s="1" t="s">
        <v>34</v>
      </c>
      <c r="E36" s="123">
        <v>335.18</v>
      </c>
      <c r="F36" s="1" t="s">
        <v>145</v>
      </c>
      <c r="G36" s="2"/>
      <c r="H36" s="2"/>
      <c r="I36" s="116">
        <v>41521</v>
      </c>
      <c r="J36" s="113" t="s">
        <v>84</v>
      </c>
    </row>
    <row r="37" spans="1:10">
      <c r="A37" s="1" t="s">
        <v>205</v>
      </c>
      <c r="B37" s="1" t="s">
        <v>86</v>
      </c>
      <c r="C37" s="1" t="s">
        <v>89</v>
      </c>
      <c r="D37" s="1" t="s">
        <v>194</v>
      </c>
      <c r="E37" s="123">
        <v>1764.84</v>
      </c>
      <c r="F37" s="1" t="s">
        <v>195</v>
      </c>
      <c r="G37" s="2">
        <v>41570</v>
      </c>
      <c r="H37" s="2">
        <v>41573</v>
      </c>
      <c r="I37" s="116">
        <v>41570</v>
      </c>
      <c r="J37" t="s">
        <v>23</v>
      </c>
    </row>
    <row r="38" spans="1:10">
      <c r="A38" s="1" t="s">
        <v>205</v>
      </c>
      <c r="B38" s="1" t="s">
        <v>86</v>
      </c>
      <c r="C38" s="1" t="s">
        <v>89</v>
      </c>
      <c r="D38" s="1" t="s">
        <v>197</v>
      </c>
      <c r="E38" s="123">
        <v>241.71</v>
      </c>
      <c r="F38" s="1" t="s">
        <v>199</v>
      </c>
      <c r="G38" s="2">
        <v>41570</v>
      </c>
      <c r="H38" s="2">
        <v>41573</v>
      </c>
      <c r="I38" s="116">
        <v>41570</v>
      </c>
      <c r="J38" t="s">
        <v>23</v>
      </c>
    </row>
    <row r="39" spans="1:10">
      <c r="A39" s="1" t="s">
        <v>205</v>
      </c>
      <c r="B39" s="1" t="s">
        <v>26</v>
      </c>
      <c r="C39" s="1" t="s">
        <v>149</v>
      </c>
      <c r="D39" s="1" t="s">
        <v>194</v>
      </c>
      <c r="E39" s="123">
        <v>3800</v>
      </c>
      <c r="F39" s="1"/>
      <c r="G39" s="2"/>
      <c r="H39" s="2"/>
      <c r="I39" s="116"/>
    </row>
    <row r="40" spans="1:10">
      <c r="A40" s="1" t="s">
        <v>141</v>
      </c>
      <c r="B40" s="1" t="s">
        <v>86</v>
      </c>
      <c r="C40" s="1"/>
      <c r="D40" s="1" t="s">
        <v>8</v>
      </c>
      <c r="E40" s="123"/>
      <c r="F40" s="1"/>
      <c r="G40" s="2"/>
      <c r="H40" s="2"/>
      <c r="I40" s="116"/>
    </row>
    <row r="41" spans="1:10">
      <c r="A41" s="1" t="s">
        <v>205</v>
      </c>
      <c r="B41" s="1" t="s">
        <v>86</v>
      </c>
      <c r="C41" s="1" t="s">
        <v>203</v>
      </c>
      <c r="D41" s="1" t="s">
        <v>204</v>
      </c>
      <c r="E41" s="123">
        <v>700</v>
      </c>
      <c r="F41" s="1"/>
      <c r="G41" s="2"/>
      <c r="H41" s="2"/>
      <c r="I41" s="116">
        <v>41571</v>
      </c>
      <c r="J41" t="s">
        <v>23</v>
      </c>
    </row>
    <row r="42" spans="1:10">
      <c r="A42" s="1" t="s">
        <v>205</v>
      </c>
      <c r="B42" s="1" t="s">
        <v>86</v>
      </c>
      <c r="C42" s="1" t="s">
        <v>89</v>
      </c>
      <c r="D42" s="1" t="s">
        <v>198</v>
      </c>
      <c r="E42" s="123">
        <v>69.88</v>
      </c>
      <c r="F42" s="1" t="s">
        <v>196</v>
      </c>
      <c r="G42" s="2">
        <v>41570</v>
      </c>
      <c r="H42" s="2">
        <v>41573</v>
      </c>
      <c r="I42" s="116">
        <v>41570</v>
      </c>
      <c r="J42" t="s">
        <v>23</v>
      </c>
    </row>
    <row r="43" spans="1:10">
      <c r="A43" s="1" t="s">
        <v>206</v>
      </c>
      <c r="B43" s="1" t="s">
        <v>86</v>
      </c>
      <c r="C43" s="1" t="s">
        <v>89</v>
      </c>
      <c r="D43" s="1" t="s">
        <v>104</v>
      </c>
      <c r="E43" s="123">
        <v>3813.05</v>
      </c>
      <c r="F43" s="1" t="s">
        <v>105</v>
      </c>
      <c r="G43" s="2">
        <v>41512</v>
      </c>
      <c r="H43" s="2">
        <v>41519</v>
      </c>
      <c r="I43" s="116">
        <v>41515</v>
      </c>
      <c r="J43" s="113" t="s">
        <v>23</v>
      </c>
    </row>
    <row r="44" spans="1:10">
      <c r="A44" s="1" t="s">
        <v>206</v>
      </c>
      <c r="B44" s="1" t="s">
        <v>86</v>
      </c>
      <c r="C44" s="1" t="s">
        <v>89</v>
      </c>
      <c r="D44" s="1" t="s">
        <v>106</v>
      </c>
      <c r="E44" s="123">
        <v>66.180000000000007</v>
      </c>
      <c r="F44" s="1" t="s">
        <v>107</v>
      </c>
      <c r="G44" s="2">
        <v>41513</v>
      </c>
      <c r="H44" s="2">
        <v>41516</v>
      </c>
      <c r="I44" s="116">
        <v>41515</v>
      </c>
      <c r="J44" s="113" t="s">
        <v>23</v>
      </c>
    </row>
    <row r="45" spans="1:10">
      <c r="A45" s="1" t="s">
        <v>206</v>
      </c>
      <c r="B45" s="1" t="s">
        <v>86</v>
      </c>
      <c r="C45" s="1" t="s">
        <v>89</v>
      </c>
      <c r="D45" s="1" t="s">
        <v>108</v>
      </c>
      <c r="E45" s="123">
        <v>649.32000000000005</v>
      </c>
      <c r="F45" s="1" t="s">
        <v>109</v>
      </c>
      <c r="G45" s="2">
        <v>41513</v>
      </c>
      <c r="H45" s="2">
        <v>41516</v>
      </c>
      <c r="I45" s="116">
        <v>41515</v>
      </c>
      <c r="J45" s="113" t="s">
        <v>23</v>
      </c>
    </row>
    <row r="46" spans="1:10">
      <c r="A46" s="1" t="s">
        <v>206</v>
      </c>
      <c r="B46" s="1" t="s">
        <v>86</v>
      </c>
      <c r="C46" s="1" t="s">
        <v>89</v>
      </c>
      <c r="D46" s="1" t="s">
        <v>111</v>
      </c>
      <c r="E46" s="123">
        <v>3084.07</v>
      </c>
      <c r="F46" s="1" t="s">
        <v>112</v>
      </c>
      <c r="G46" s="2">
        <v>41516</v>
      </c>
      <c r="H46" s="2">
        <v>41519</v>
      </c>
      <c r="I46" s="116">
        <v>41516</v>
      </c>
      <c r="J46" s="113" t="s">
        <v>23</v>
      </c>
    </row>
    <row r="47" spans="1:10">
      <c r="A47" s="1" t="s">
        <v>206</v>
      </c>
      <c r="B47" s="1" t="s">
        <v>26</v>
      </c>
      <c r="C47" s="1" t="s">
        <v>149</v>
      </c>
      <c r="D47" s="1" t="s">
        <v>28</v>
      </c>
      <c r="E47" s="123">
        <v>7010.82</v>
      </c>
      <c r="F47" s="1" t="s">
        <v>144</v>
      </c>
      <c r="G47" s="2"/>
      <c r="H47" s="2"/>
      <c r="I47" s="116">
        <v>41521</v>
      </c>
      <c r="J47" s="113" t="s">
        <v>84</v>
      </c>
    </row>
    <row r="48" spans="1:10">
      <c r="A48" s="1" t="s">
        <v>206</v>
      </c>
      <c r="B48" s="1" t="s">
        <v>86</v>
      </c>
      <c r="C48" s="1" t="s">
        <v>149</v>
      </c>
      <c r="D48" s="1" t="s">
        <v>146</v>
      </c>
      <c r="E48" s="123">
        <v>54</v>
      </c>
      <c r="F48" s="1" t="s">
        <v>147</v>
      </c>
      <c r="G48" s="2"/>
      <c r="H48" s="2"/>
      <c r="I48" s="116">
        <v>41521</v>
      </c>
      <c r="J48" s="113" t="s">
        <v>84</v>
      </c>
    </row>
    <row r="49" spans="1:10">
      <c r="A49" s="1" t="s">
        <v>206</v>
      </c>
      <c r="B49" s="1" t="s">
        <v>86</v>
      </c>
      <c r="C49" s="1" t="s">
        <v>89</v>
      </c>
      <c r="D49" s="1" t="s">
        <v>150</v>
      </c>
      <c r="E49" s="123">
        <v>1415.36</v>
      </c>
      <c r="F49" s="1" t="s">
        <v>151</v>
      </c>
      <c r="G49" s="2">
        <v>41516</v>
      </c>
      <c r="H49" s="2">
        <v>41519</v>
      </c>
      <c r="I49" s="116">
        <v>41521</v>
      </c>
      <c r="J49" s="113" t="s">
        <v>23</v>
      </c>
    </row>
    <row r="50" spans="1:10">
      <c r="A50" s="1" t="s">
        <v>206</v>
      </c>
      <c r="B50" s="1" t="s">
        <v>86</v>
      </c>
      <c r="C50" s="1" t="s">
        <v>89</v>
      </c>
      <c r="D50" s="1" t="s">
        <v>160</v>
      </c>
      <c r="E50" s="123">
        <v>4163.04</v>
      </c>
      <c r="F50" s="1" t="s">
        <v>161</v>
      </c>
      <c r="G50" s="2">
        <v>41515</v>
      </c>
      <c r="H50" s="2">
        <v>41518</v>
      </c>
      <c r="I50" s="116">
        <v>41527</v>
      </c>
      <c r="J50" s="113" t="s">
        <v>23</v>
      </c>
    </row>
    <row r="51" spans="1:10">
      <c r="A51" s="1" t="s">
        <v>206</v>
      </c>
      <c r="B51" s="1" t="s">
        <v>86</v>
      </c>
      <c r="C51" s="1" t="s">
        <v>89</v>
      </c>
      <c r="D51" s="1" t="s">
        <v>160</v>
      </c>
      <c r="E51" s="123">
        <v>1214.22</v>
      </c>
      <c r="F51" s="1" t="s">
        <v>162</v>
      </c>
      <c r="G51" s="2">
        <v>41515</v>
      </c>
      <c r="H51" s="2">
        <v>41518</v>
      </c>
      <c r="I51" s="116">
        <v>41527</v>
      </c>
      <c r="J51" s="113" t="s">
        <v>23</v>
      </c>
    </row>
    <row r="52" spans="1:10">
      <c r="A52" s="1" t="s">
        <v>206</v>
      </c>
      <c r="B52" s="1" t="s">
        <v>86</v>
      </c>
      <c r="C52" s="1" t="s">
        <v>89</v>
      </c>
      <c r="D52" s="1" t="s">
        <v>17</v>
      </c>
      <c r="E52" s="123">
        <v>227.55</v>
      </c>
      <c r="F52" s="1" t="s">
        <v>164</v>
      </c>
      <c r="G52" s="2">
        <v>41528</v>
      </c>
      <c r="H52" s="2">
        <v>41531</v>
      </c>
      <c r="I52" s="116">
        <v>41528</v>
      </c>
      <c r="J52" s="113" t="s">
        <v>23</v>
      </c>
    </row>
    <row r="53" spans="1:10">
      <c r="A53" s="1" t="s">
        <v>206</v>
      </c>
      <c r="B53" s="1" t="s">
        <v>86</v>
      </c>
      <c r="C53" s="1" t="s">
        <v>149</v>
      </c>
      <c r="D53" s="1" t="s">
        <v>166</v>
      </c>
      <c r="E53" s="123">
        <v>360</v>
      </c>
      <c r="F53" s="1"/>
      <c r="G53" s="2"/>
      <c r="H53" s="2">
        <v>41537</v>
      </c>
      <c r="I53" s="116">
        <v>41537</v>
      </c>
      <c r="J53" s="113" t="s">
        <v>23</v>
      </c>
    </row>
    <row r="54" spans="1:10">
      <c r="A54" s="1" t="s">
        <v>206</v>
      </c>
      <c r="B54" s="1" t="s">
        <v>86</v>
      </c>
      <c r="C54" s="1" t="s">
        <v>89</v>
      </c>
      <c r="D54" s="1" t="s">
        <v>160</v>
      </c>
      <c r="E54" s="123">
        <v>2786.4</v>
      </c>
      <c r="F54" s="1" t="s">
        <v>171</v>
      </c>
      <c r="G54" s="2">
        <v>41544</v>
      </c>
      <c r="H54" s="2">
        <v>41547</v>
      </c>
      <c r="I54" s="116">
        <v>41547</v>
      </c>
      <c r="J54" s="113" t="s">
        <v>23</v>
      </c>
    </row>
    <row r="55" spans="1:10">
      <c r="A55" s="1" t="s">
        <v>206</v>
      </c>
      <c r="B55" s="1" t="s">
        <v>86</v>
      </c>
      <c r="C55" s="1" t="s">
        <v>89</v>
      </c>
      <c r="D55" s="1" t="s">
        <v>172</v>
      </c>
      <c r="E55" s="123">
        <v>594.69000000000005</v>
      </c>
      <c r="F55" s="1" t="s">
        <v>173</v>
      </c>
      <c r="G55" s="2">
        <v>41547</v>
      </c>
      <c r="H55" s="2">
        <v>41550</v>
      </c>
      <c r="I55" s="116">
        <v>41547</v>
      </c>
      <c r="J55" s="113" t="s">
        <v>23</v>
      </c>
    </row>
    <row r="56" spans="1:10">
      <c r="A56" s="1" t="s">
        <v>206</v>
      </c>
      <c r="B56" s="1" t="s">
        <v>26</v>
      </c>
      <c r="C56" s="1" t="s">
        <v>149</v>
      </c>
      <c r="D56" s="1" t="s">
        <v>30</v>
      </c>
      <c r="E56" s="123">
        <v>2960</v>
      </c>
      <c r="F56" s="1" t="s">
        <v>144</v>
      </c>
      <c r="G56" s="2"/>
      <c r="H56" s="2"/>
      <c r="I56" s="116">
        <v>41552</v>
      </c>
      <c r="J56" s="113" t="s">
        <v>84</v>
      </c>
    </row>
    <row r="57" spans="1:10">
      <c r="A57" s="1" t="s">
        <v>206</v>
      </c>
      <c r="B57" s="1" t="s">
        <v>86</v>
      </c>
      <c r="C57" s="1" t="s">
        <v>149</v>
      </c>
      <c r="D57" s="1" t="s">
        <v>174</v>
      </c>
      <c r="E57" s="123">
        <v>200</v>
      </c>
      <c r="F57" s="1" t="s">
        <v>175</v>
      </c>
      <c r="G57" s="2">
        <v>41549</v>
      </c>
      <c r="H57" s="2">
        <v>41549</v>
      </c>
      <c r="I57" s="116">
        <v>41552</v>
      </c>
      <c r="J57" s="113" t="s">
        <v>84</v>
      </c>
    </row>
    <row r="58" spans="1:10">
      <c r="A58" s="1" t="s">
        <v>206</v>
      </c>
      <c r="B58" s="1" t="s">
        <v>86</v>
      </c>
      <c r="C58" s="1" t="s">
        <v>149</v>
      </c>
      <c r="D58" s="1" t="s">
        <v>176</v>
      </c>
      <c r="E58" s="123">
        <v>48.18</v>
      </c>
      <c r="F58" s="1" t="s">
        <v>177</v>
      </c>
      <c r="G58" s="2">
        <v>41548</v>
      </c>
      <c r="H58" s="2">
        <v>41548</v>
      </c>
      <c r="I58" s="116">
        <v>41552</v>
      </c>
      <c r="J58" s="113" t="s">
        <v>84</v>
      </c>
    </row>
    <row r="59" spans="1:10">
      <c r="A59" s="1" t="s">
        <v>206</v>
      </c>
      <c r="B59" s="1" t="s">
        <v>86</v>
      </c>
      <c r="C59" s="1" t="s">
        <v>149</v>
      </c>
      <c r="D59" s="1" t="s">
        <v>178</v>
      </c>
      <c r="E59" s="123">
        <v>90</v>
      </c>
      <c r="F59" s="1" t="s">
        <v>179</v>
      </c>
      <c r="G59" s="2">
        <v>41547</v>
      </c>
      <c r="H59" s="2">
        <v>41547</v>
      </c>
      <c r="I59" s="116">
        <v>41552</v>
      </c>
      <c r="J59" s="113" t="s">
        <v>84</v>
      </c>
    </row>
    <row r="60" spans="1:10">
      <c r="A60" s="1" t="s">
        <v>208</v>
      </c>
      <c r="B60" s="1" t="s">
        <v>86</v>
      </c>
      <c r="C60" s="1" t="s">
        <v>89</v>
      </c>
      <c r="D60" s="1" t="s">
        <v>222</v>
      </c>
      <c r="E60" s="123">
        <v>86.1</v>
      </c>
      <c r="F60" s="1" t="s">
        <v>196</v>
      </c>
      <c r="G60" s="2">
        <v>41570</v>
      </c>
      <c r="H60" s="2">
        <v>41573</v>
      </c>
      <c r="I60" s="116">
        <v>41570</v>
      </c>
      <c r="J60" t="s">
        <v>23</v>
      </c>
    </row>
    <row r="61" spans="1:10">
      <c r="A61" s="1" t="s">
        <v>208</v>
      </c>
      <c r="B61" s="1" t="s">
        <v>86</v>
      </c>
      <c r="C61" s="1" t="s">
        <v>180</v>
      </c>
      <c r="D61" s="1" t="s">
        <v>221</v>
      </c>
      <c r="E61" s="123">
        <v>1000</v>
      </c>
      <c r="F61" s="1" t="s">
        <v>181</v>
      </c>
      <c r="G61" s="2"/>
      <c r="H61" s="2"/>
      <c r="I61" s="116">
        <v>41555</v>
      </c>
      <c r="J61" s="113" t="s">
        <v>84</v>
      </c>
    </row>
    <row r="62" spans="1:10">
      <c r="A62" s="1" t="s">
        <v>208</v>
      </c>
      <c r="B62" s="1" t="s">
        <v>86</v>
      </c>
      <c r="C62" s="1" t="s">
        <v>180</v>
      </c>
      <c r="D62" s="1" t="s">
        <v>32</v>
      </c>
      <c r="E62" s="123">
        <v>6500</v>
      </c>
      <c r="F62" s="1"/>
      <c r="G62" s="2"/>
      <c r="H62" s="2"/>
      <c r="I62" s="116">
        <v>41565</v>
      </c>
      <c r="J62" s="113" t="s">
        <v>84</v>
      </c>
    </row>
    <row r="63" spans="1:10">
      <c r="A63" s="1" t="s">
        <v>206</v>
      </c>
      <c r="B63" s="1" t="s">
        <v>26</v>
      </c>
      <c r="C63" s="1" t="s">
        <v>149</v>
      </c>
      <c r="D63" s="1" t="s">
        <v>31</v>
      </c>
      <c r="E63" s="123">
        <v>2052</v>
      </c>
      <c r="F63" s="1"/>
      <c r="G63" s="2"/>
      <c r="H63" s="2"/>
      <c r="I63" s="116"/>
    </row>
    <row r="64" spans="1:10">
      <c r="A64" s="1" t="s">
        <v>206</v>
      </c>
      <c r="B64" s="1" t="s">
        <v>86</v>
      </c>
      <c r="C64" s="1" t="s">
        <v>89</v>
      </c>
      <c r="D64" s="1" t="s">
        <v>191</v>
      </c>
      <c r="E64" s="123">
        <v>1260.76</v>
      </c>
      <c r="F64" s="1" t="s">
        <v>192</v>
      </c>
      <c r="G64" s="2"/>
      <c r="H64" s="2"/>
      <c r="I64" s="116">
        <v>41557</v>
      </c>
      <c r="J64" s="113" t="s">
        <v>23</v>
      </c>
    </row>
    <row r="65" spans="1:10">
      <c r="A65" s="1" t="s">
        <v>206</v>
      </c>
      <c r="B65" s="1" t="s">
        <v>86</v>
      </c>
      <c r="C65" s="1" t="s">
        <v>89</v>
      </c>
      <c r="D65" s="1" t="s">
        <v>104</v>
      </c>
      <c r="E65" s="123">
        <v>2398.8000000000002</v>
      </c>
      <c r="F65" s="1" t="s">
        <v>193</v>
      </c>
      <c r="G65" s="2">
        <v>41558</v>
      </c>
      <c r="H65" s="2">
        <v>41561</v>
      </c>
      <c r="I65" s="116">
        <v>41558</v>
      </c>
      <c r="J65" s="113" t="s">
        <v>23</v>
      </c>
    </row>
    <row r="66" spans="1:10">
      <c r="A66" s="1" t="s">
        <v>207</v>
      </c>
      <c r="B66" s="1" t="s">
        <v>86</v>
      </c>
      <c r="C66" s="1" t="s">
        <v>89</v>
      </c>
      <c r="D66" s="1" t="s">
        <v>17</v>
      </c>
      <c r="E66" s="123">
        <v>2413.2399999999998</v>
      </c>
      <c r="F66" s="1" t="s">
        <v>163</v>
      </c>
      <c r="G66" s="2">
        <v>41527</v>
      </c>
      <c r="H66" s="2">
        <v>41530</v>
      </c>
      <c r="I66" s="116">
        <v>41527</v>
      </c>
      <c r="J66" s="113" t="s">
        <v>23</v>
      </c>
    </row>
    <row r="67" spans="1:10">
      <c r="A67" s="1" t="s">
        <v>207</v>
      </c>
      <c r="B67" s="1" t="s">
        <v>86</v>
      </c>
      <c r="C67" s="1" t="s">
        <v>89</v>
      </c>
      <c r="D67" s="1" t="s">
        <v>17</v>
      </c>
      <c r="E67" s="123">
        <v>247.93</v>
      </c>
      <c r="F67" s="1" t="s">
        <v>165</v>
      </c>
      <c r="G67" s="2">
        <v>41534</v>
      </c>
      <c r="H67" s="2">
        <v>41537</v>
      </c>
      <c r="I67" s="116">
        <v>41534</v>
      </c>
      <c r="J67" s="113" t="s">
        <v>23</v>
      </c>
    </row>
    <row r="68" spans="1:10">
      <c r="A68" s="1" t="s">
        <v>207</v>
      </c>
      <c r="B68" s="1" t="s">
        <v>86</v>
      </c>
      <c r="C68" s="1" t="s">
        <v>89</v>
      </c>
      <c r="D68" s="1" t="s">
        <v>17</v>
      </c>
      <c r="E68" s="123">
        <v>257.38</v>
      </c>
      <c r="F68" s="1" t="s">
        <v>167</v>
      </c>
      <c r="G68" s="2">
        <v>41536</v>
      </c>
      <c r="H68" s="2">
        <v>41539</v>
      </c>
      <c r="I68" s="116">
        <v>41536</v>
      </c>
      <c r="J68" s="113" t="s">
        <v>23</v>
      </c>
    </row>
    <row r="69" spans="1:10">
      <c r="A69" s="1" t="s">
        <v>207</v>
      </c>
      <c r="B69" s="1" t="s">
        <v>86</v>
      </c>
      <c r="C69" s="1" t="s">
        <v>89</v>
      </c>
      <c r="D69" s="1" t="s">
        <v>168</v>
      </c>
      <c r="E69" s="123">
        <v>7792.51</v>
      </c>
      <c r="F69" s="1" t="s">
        <v>169</v>
      </c>
      <c r="G69" s="2">
        <v>41533</v>
      </c>
      <c r="H69" s="2">
        <v>41536</v>
      </c>
      <c r="I69" s="116">
        <v>41541</v>
      </c>
      <c r="J69" s="113" t="s">
        <v>23</v>
      </c>
    </row>
    <row r="70" spans="1:10">
      <c r="A70" s="1" t="s">
        <v>207</v>
      </c>
      <c r="B70" s="1" t="s">
        <v>26</v>
      </c>
      <c r="C70" s="1" t="s">
        <v>149</v>
      </c>
      <c r="D70" s="1" t="s">
        <v>29</v>
      </c>
      <c r="E70" s="123">
        <v>10100</v>
      </c>
      <c r="F70" s="1"/>
      <c r="G70" s="2"/>
      <c r="H70" s="2"/>
      <c r="I70" s="116">
        <v>41542</v>
      </c>
      <c r="J70" s="113" t="s">
        <v>23</v>
      </c>
    </row>
    <row r="71" spans="1:10">
      <c r="A71" s="1" t="s">
        <v>207</v>
      </c>
      <c r="B71" s="1" t="s">
        <v>86</v>
      </c>
      <c r="C71" s="1" t="s">
        <v>89</v>
      </c>
      <c r="D71" s="1" t="s">
        <v>80</v>
      </c>
      <c r="E71" s="123">
        <v>4489.5</v>
      </c>
      <c r="F71" s="1" t="s">
        <v>170</v>
      </c>
      <c r="G71" s="2">
        <v>41542</v>
      </c>
      <c r="H71" s="2">
        <v>41545</v>
      </c>
      <c r="I71" s="116">
        <v>41542</v>
      </c>
      <c r="J71" s="113" t="s">
        <v>23</v>
      </c>
    </row>
    <row r="72" spans="1:10">
      <c r="A72" s="1" t="s">
        <v>208</v>
      </c>
      <c r="B72" s="1" t="s">
        <v>26</v>
      </c>
      <c r="C72" s="1" t="s">
        <v>149</v>
      </c>
      <c r="D72" s="1" t="s">
        <v>32</v>
      </c>
      <c r="E72" s="123">
        <v>5724</v>
      </c>
      <c r="F72" s="1"/>
      <c r="G72" s="2"/>
      <c r="H72" s="2"/>
      <c r="I72" s="116"/>
    </row>
    <row r="73" spans="1:10">
      <c r="A73" s="1" t="s">
        <v>208</v>
      </c>
      <c r="B73" s="1" t="s">
        <v>26</v>
      </c>
      <c r="C73" s="1" t="s">
        <v>149</v>
      </c>
      <c r="D73" s="1" t="s">
        <v>33</v>
      </c>
      <c r="E73" s="123">
        <v>6372</v>
      </c>
      <c r="F73" s="1"/>
      <c r="G73" s="2"/>
      <c r="H73" s="2"/>
      <c r="I73" s="116"/>
    </row>
    <row r="74" spans="1:10">
      <c r="A74" s="1" t="s">
        <v>208</v>
      </c>
      <c r="B74" s="1" t="s">
        <v>86</v>
      </c>
      <c r="C74" s="1" t="s">
        <v>182</v>
      </c>
      <c r="D74" s="1" t="s">
        <v>183</v>
      </c>
      <c r="E74" s="123">
        <v>9249.7800000000007</v>
      </c>
      <c r="F74" s="1" t="s">
        <v>184</v>
      </c>
      <c r="G74" s="2"/>
      <c r="H74" s="2"/>
      <c r="I74" s="116">
        <v>41557</v>
      </c>
      <c r="J74" s="113" t="s">
        <v>23</v>
      </c>
    </row>
    <row r="75" spans="1:10">
      <c r="A75" s="1" t="s">
        <v>208</v>
      </c>
      <c r="B75" s="1" t="s">
        <v>86</v>
      </c>
      <c r="C75" s="1" t="s">
        <v>182</v>
      </c>
      <c r="D75" s="1" t="s">
        <v>185</v>
      </c>
      <c r="E75" s="123">
        <v>610</v>
      </c>
      <c r="F75" s="1" t="s">
        <v>186</v>
      </c>
      <c r="G75" s="2"/>
      <c r="H75" s="2"/>
      <c r="I75" s="116">
        <v>41557</v>
      </c>
      <c r="J75" s="113" t="s">
        <v>23</v>
      </c>
    </row>
    <row r="76" spans="1:10">
      <c r="A76" s="1" t="s">
        <v>208</v>
      </c>
      <c r="B76" s="1" t="s">
        <v>86</v>
      </c>
      <c r="C76" s="1" t="s">
        <v>182</v>
      </c>
      <c r="D76" s="1" t="s">
        <v>185</v>
      </c>
      <c r="E76" s="123">
        <v>1420.86</v>
      </c>
      <c r="F76" s="1"/>
      <c r="G76" s="2"/>
      <c r="H76" s="2"/>
      <c r="I76" s="116"/>
    </row>
    <row r="77" spans="1:10">
      <c r="A77" s="1" t="s">
        <v>208</v>
      </c>
      <c r="B77" s="1" t="s">
        <v>86</v>
      </c>
      <c r="C77" s="1" t="s">
        <v>182</v>
      </c>
      <c r="D77" s="1" t="s">
        <v>187</v>
      </c>
      <c r="E77" s="123">
        <v>790</v>
      </c>
      <c r="F77" s="1" t="s">
        <v>188</v>
      </c>
      <c r="G77" s="2"/>
      <c r="H77" s="2"/>
      <c r="I77" s="116">
        <v>41557</v>
      </c>
      <c r="J77" s="113" t="s">
        <v>23</v>
      </c>
    </row>
    <row r="78" spans="1:10">
      <c r="A78" s="1" t="s">
        <v>208</v>
      </c>
      <c r="B78" s="1" t="s">
        <v>86</v>
      </c>
      <c r="C78" s="1" t="s">
        <v>182</v>
      </c>
      <c r="D78" s="1" t="s">
        <v>187</v>
      </c>
      <c r="E78" s="123">
        <v>1841.26</v>
      </c>
      <c r="F78" s="1"/>
      <c r="G78" s="2"/>
      <c r="H78" s="2"/>
      <c r="I78" s="116"/>
    </row>
    <row r="79" spans="1:10">
      <c r="A79" s="1" t="s">
        <v>208</v>
      </c>
      <c r="B79" s="1" t="s">
        <v>86</v>
      </c>
      <c r="C79" s="1" t="s">
        <v>182</v>
      </c>
      <c r="D79" s="1" t="s">
        <v>189</v>
      </c>
      <c r="E79" s="123">
        <v>12076.41</v>
      </c>
      <c r="F79" s="1" t="s">
        <v>190</v>
      </c>
      <c r="G79" s="2"/>
      <c r="H79" s="2"/>
      <c r="I79" s="116">
        <v>41557</v>
      </c>
      <c r="J79" s="113" t="s">
        <v>23</v>
      </c>
    </row>
    <row r="80" spans="1:10">
      <c r="A80" s="1" t="s">
        <v>211</v>
      </c>
      <c r="B80" s="1" t="s">
        <v>86</v>
      </c>
      <c r="C80" s="1" t="s">
        <v>89</v>
      </c>
      <c r="D80" s="1" t="s">
        <v>104</v>
      </c>
      <c r="E80" s="123">
        <v>5326</v>
      </c>
      <c r="F80" s="1" t="s">
        <v>195</v>
      </c>
      <c r="G80" s="2">
        <v>41570</v>
      </c>
      <c r="H80" s="2">
        <v>41573</v>
      </c>
      <c r="I80" s="116">
        <v>41570</v>
      </c>
      <c r="J80" t="s">
        <v>23</v>
      </c>
    </row>
    <row r="81" spans="1:10">
      <c r="A81" s="1" t="s">
        <v>211</v>
      </c>
      <c r="B81" s="1" t="s">
        <v>86</v>
      </c>
      <c r="C81" s="1" t="s">
        <v>89</v>
      </c>
      <c r="D81" s="1" t="s">
        <v>200</v>
      </c>
      <c r="E81" s="123">
        <v>93.52</v>
      </c>
      <c r="F81" s="1" t="s">
        <v>201</v>
      </c>
      <c r="G81" s="2">
        <v>41571</v>
      </c>
      <c r="H81" s="2">
        <v>41574</v>
      </c>
      <c r="I81" s="116">
        <v>41571</v>
      </c>
      <c r="J81" t="s">
        <v>23</v>
      </c>
    </row>
    <row r="82" spans="1:10">
      <c r="A82" s="1" t="s">
        <v>208</v>
      </c>
      <c r="B82" s="1" t="s">
        <v>86</v>
      </c>
      <c r="C82" s="1" t="s">
        <v>89</v>
      </c>
      <c r="D82" s="1" t="s">
        <v>220</v>
      </c>
      <c r="E82" s="123">
        <v>290.98</v>
      </c>
      <c r="F82" s="1" t="s">
        <v>202</v>
      </c>
      <c r="G82" s="2">
        <v>41571</v>
      </c>
      <c r="H82" s="2">
        <v>41574</v>
      </c>
      <c r="I82" s="116">
        <v>41571</v>
      </c>
      <c r="J82" t="s">
        <v>23</v>
      </c>
    </row>
    <row r="83" spans="1:10">
      <c r="A83" s="1" t="s">
        <v>211</v>
      </c>
      <c r="B83" s="1" t="s">
        <v>26</v>
      </c>
      <c r="C83" s="1" t="s">
        <v>149</v>
      </c>
      <c r="D83" s="1" t="s">
        <v>48</v>
      </c>
      <c r="E83" s="123"/>
      <c r="F83" s="1"/>
      <c r="G83" s="2"/>
      <c r="H83" s="2"/>
      <c r="I83" s="116"/>
    </row>
    <row r="84" spans="1:10">
      <c r="A84" s="1" t="s">
        <v>210</v>
      </c>
      <c r="B84" s="1" t="s">
        <v>86</v>
      </c>
      <c r="C84" s="1" t="s">
        <v>89</v>
      </c>
      <c r="D84" s="1" t="s">
        <v>22</v>
      </c>
      <c r="E84" s="123">
        <v>60.89</v>
      </c>
      <c r="F84" s="1" t="s">
        <v>196</v>
      </c>
      <c r="G84" s="2">
        <v>41570</v>
      </c>
      <c r="H84" s="2">
        <v>41573</v>
      </c>
      <c r="I84" s="116">
        <v>41570</v>
      </c>
      <c r="J84" t="s">
        <v>23</v>
      </c>
    </row>
    <row r="85" spans="1:10">
      <c r="A85" s="1" t="s">
        <v>210</v>
      </c>
      <c r="B85" s="1" t="s">
        <v>86</v>
      </c>
      <c r="C85" s="1" t="s">
        <v>89</v>
      </c>
      <c r="D85" s="1" t="s">
        <v>22</v>
      </c>
      <c r="E85" s="123">
        <v>84.89</v>
      </c>
      <c r="F85" s="1" t="s">
        <v>223</v>
      </c>
      <c r="G85" s="2">
        <v>41577</v>
      </c>
      <c r="H85" s="2">
        <v>41580</v>
      </c>
      <c r="I85" s="116">
        <v>41577</v>
      </c>
      <c r="J85" t="s">
        <v>23</v>
      </c>
    </row>
    <row r="86" spans="1:10">
      <c r="A86" s="1"/>
      <c r="B86" s="1"/>
      <c r="C86" s="1"/>
      <c r="D86" s="1"/>
      <c r="E86" s="123"/>
      <c r="F86" s="1"/>
      <c r="G86" s="2"/>
      <c r="H86" s="2"/>
      <c r="I86" s="116"/>
    </row>
    <row r="87" spans="1:10">
      <c r="A87" s="1"/>
      <c r="B87" s="1"/>
      <c r="C87" s="1"/>
      <c r="D87" s="1"/>
      <c r="E87" s="123"/>
      <c r="F87" s="1"/>
      <c r="G87" s="2"/>
      <c r="H87" s="2"/>
      <c r="I87" s="116"/>
    </row>
    <row r="88" spans="1:10">
      <c r="A88" s="1"/>
      <c r="B88" s="1"/>
      <c r="C88" s="1"/>
      <c r="D88" s="1"/>
      <c r="E88" s="123"/>
      <c r="F88" s="1"/>
      <c r="G88" s="2"/>
      <c r="H88" s="2"/>
      <c r="I88" s="116"/>
    </row>
    <row r="89" spans="1:10">
      <c r="A89" s="1"/>
      <c r="B89" s="1"/>
      <c r="C89" s="1"/>
      <c r="D89" s="1"/>
      <c r="E89" s="123"/>
      <c r="F89" s="1"/>
      <c r="G89" s="2"/>
      <c r="H89" s="2"/>
      <c r="I89" s="116"/>
    </row>
    <row r="90" spans="1:10" ht="17.25" thickBot="1">
      <c r="A90" s="44" t="s">
        <v>90</v>
      </c>
      <c r="B90" s="44"/>
      <c r="C90" s="44"/>
      <c r="D90" s="44"/>
      <c r="E90" s="124">
        <f>SUBTOTAL(109,[Kwota])</f>
        <v>181153.06</v>
      </c>
      <c r="F90" s="44"/>
      <c r="G90" s="44"/>
      <c r="H90" s="44"/>
      <c r="I90" s="117"/>
      <c r="J90" s="114">
        <f>SUBTOTAL(103,[Konto])</f>
        <v>76</v>
      </c>
    </row>
    <row r="91" spans="1:10" ht="15.75" thickTop="1"/>
    <row r="98" spans="1:10">
      <c r="A98" s="1"/>
      <c r="B98" s="1"/>
      <c r="C98" s="1"/>
      <c r="D98" s="1"/>
      <c r="E98" s="122"/>
      <c r="F98" s="1"/>
      <c r="G98" s="1"/>
      <c r="H98" s="1"/>
      <c r="I98" s="118"/>
      <c r="J98" s="110"/>
    </row>
    <row r="99" spans="1:10">
      <c r="C99" s="109"/>
      <c r="D99" s="109"/>
    </row>
    <row r="115" spans="1:10">
      <c r="A115" s="1"/>
      <c r="B115" s="1"/>
      <c r="C115" s="1"/>
      <c r="D115" s="1"/>
      <c r="E115" s="122"/>
      <c r="F115" s="1"/>
      <c r="G115" s="1"/>
      <c r="H115" s="1"/>
      <c r="I115" s="118"/>
      <c r="J115" s="110"/>
    </row>
  </sheetData>
  <dataConsolidate/>
  <dataValidations count="3">
    <dataValidation type="list" allowBlank="1" showInputMessage="1" showErrorMessage="1" sqref="B91:B98 B83 B23:B70">
      <formula1>$L$3:$L$5</formula1>
    </dataValidation>
    <dataValidation type="list" allowBlank="1" showInputMessage="1" showErrorMessage="1" sqref="A91:A98">
      <formula1>$M$4:$M$19</formula1>
    </dataValidation>
    <dataValidation type="list" allowBlank="1" showInputMessage="1" showErrorMessage="1" sqref="A2:A89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3"/>
  <sheetViews>
    <sheetView workbookViewId="0">
      <selection activeCell="D5" sqref="D5"/>
    </sheetView>
  </sheetViews>
  <sheetFormatPr defaultRowHeight="15"/>
  <cols>
    <col min="1" max="1" width="19.28515625" bestFit="1" customWidth="1"/>
    <col min="2" max="2" width="17.5703125" customWidth="1"/>
    <col min="3" max="3" width="11.7109375" bestFit="1" customWidth="1"/>
    <col min="4" max="4" width="7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157</v>
      </c>
      <c r="B3" s="125" t="s">
        <v>159</v>
      </c>
    </row>
    <row r="4" spans="1:7">
      <c r="A4" s="125" t="s">
        <v>155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156</v>
      </c>
    </row>
    <row r="5" spans="1:7">
      <c r="A5" s="126" t="s">
        <v>140</v>
      </c>
      <c r="B5" s="43">
        <v>200</v>
      </c>
      <c r="C5" s="43"/>
      <c r="D5" s="43">
        <v>8492</v>
      </c>
      <c r="E5" s="43">
        <v>5197</v>
      </c>
      <c r="F5" s="43">
        <v>2526</v>
      </c>
      <c r="G5" s="127">
        <v>16415</v>
      </c>
    </row>
    <row r="6" spans="1:7">
      <c r="A6" s="126" t="s">
        <v>141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205</v>
      </c>
      <c r="B7" s="43">
        <v>2776.4300000000003</v>
      </c>
      <c r="C7" s="43">
        <v>3800</v>
      </c>
      <c r="D7" s="43"/>
      <c r="E7" s="43"/>
      <c r="F7" s="43"/>
      <c r="G7" s="127">
        <v>6576.43</v>
      </c>
    </row>
    <row r="8" spans="1:7">
      <c r="A8" s="126" t="s">
        <v>206</v>
      </c>
      <c r="B8" s="43">
        <v>22425.619999999995</v>
      </c>
      <c r="C8" s="43">
        <v>12022.82</v>
      </c>
      <c r="D8" s="43"/>
      <c r="E8" s="43"/>
      <c r="F8" s="43"/>
      <c r="G8" s="127">
        <v>34448.439999999995</v>
      </c>
    </row>
    <row r="9" spans="1:7">
      <c r="A9" s="126" t="s">
        <v>207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208</v>
      </c>
      <c r="B10" s="43">
        <v>33779.29</v>
      </c>
      <c r="C10" s="43">
        <v>12096</v>
      </c>
      <c r="D10" s="43"/>
      <c r="E10" s="43"/>
      <c r="F10" s="43"/>
      <c r="G10" s="127">
        <v>45875.29</v>
      </c>
    </row>
    <row r="11" spans="1:7">
      <c r="A11" s="126" t="s">
        <v>211</v>
      </c>
      <c r="B11" s="43">
        <v>5419.52</v>
      </c>
      <c r="C11" s="43"/>
      <c r="D11" s="43"/>
      <c r="E11" s="43"/>
      <c r="F11" s="43"/>
      <c r="G11" s="127">
        <v>5419.52</v>
      </c>
    </row>
    <row r="12" spans="1:7">
      <c r="A12" s="126" t="s">
        <v>210</v>
      </c>
      <c r="B12" s="43">
        <v>146.99</v>
      </c>
      <c r="C12" s="43"/>
      <c r="D12" s="43"/>
      <c r="E12" s="43"/>
      <c r="F12" s="43"/>
      <c r="G12" s="127">
        <v>146.99</v>
      </c>
    </row>
    <row r="13" spans="1:7">
      <c r="A13" s="126" t="s">
        <v>156</v>
      </c>
      <c r="B13" s="43">
        <v>114660.35</v>
      </c>
      <c r="C13" s="43">
        <v>48602.82</v>
      </c>
      <c r="D13" s="43">
        <v>9542</v>
      </c>
      <c r="E13" s="43">
        <v>5197</v>
      </c>
      <c r="F13" s="43">
        <v>2526</v>
      </c>
      <c r="G13" s="128">
        <v>180528.16999999998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5" sqref="A15:XFD15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152</v>
      </c>
      <c r="G2" t="s">
        <v>153</v>
      </c>
      <c r="H2" t="s">
        <v>154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194</v>
      </c>
      <c r="C5">
        <v>10000</v>
      </c>
      <c r="E5" s="43">
        <f>Tabela5[[#This Row],[Planowane]]+E4</f>
        <v>47600</v>
      </c>
      <c r="F5" s="43"/>
      <c r="G5" s="2">
        <v>41575</v>
      </c>
      <c r="H5" s="2"/>
    </row>
    <row r="6" spans="1:8">
      <c r="A6">
        <v>3</v>
      </c>
      <c r="B6" t="s">
        <v>46</v>
      </c>
      <c r="C6">
        <v>37800</v>
      </c>
      <c r="E6" s="43">
        <f>Tabela5[[#This Row],[Planowane]]+E5</f>
        <v>85400</v>
      </c>
      <c r="F6" s="43"/>
      <c r="G6" s="2">
        <v>41544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E8" s="43">
        <f>Tabela5[[#This Row],[Planowane]]+E7</f>
        <v>176100</v>
      </c>
      <c r="F8" s="43">
        <f>Tabela5[[#This Row],[Rzeczywiste]]-Tabela5[[#This Row],[Planowane]]</f>
        <v>-47500</v>
      </c>
      <c r="G8" s="2">
        <v>41571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43"/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J20" sqref="J20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100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2013-10-30T17:59:02Z</dcterms:modified>
</cp:coreProperties>
</file>