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72" i="2"/>
  <c r="E62"/>
  <c r="J62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E2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razy</t>
        </r>
      </text>
    </comment>
  </commentList>
</comments>
</file>

<file path=xl/sharedStrings.xml><?xml version="1.0" encoding="utf-8"?>
<sst xmlns="http://schemas.openxmlformats.org/spreadsheetml/2006/main" count="397" uniqueCount="175">
  <si>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</si>
  <si>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</si>
  <si>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</si>
  <si>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</si>
  <si>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</si>
  <si>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</si>
  <si>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</si>
  <si>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</si>
  <si>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</si>
  <si>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</si>
  <si>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</si>
  <si>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</si>
  <si>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</si>
  <si>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</si>
  <si>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</si>
  <si>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</si>
  <si>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</si>
  <si>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</si>
  <si>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</si>
  <si>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</si>
  <si>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</si>
  <si>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</si>
  <si>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</si>
  <si>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</si>
  <si>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</si>
  <si>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</si>
  <si>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</si>
  <si>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</si>
  <si>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</si>
  <si>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</si>
  <si>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</si>
  <si>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</si>
  <si>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</si>
  <si>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</si>
  <si>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</si>
  <si>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</si>
  <si>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</si>
  <si>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</si>
  <si>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</si>
  <si>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</si>
  <si>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</si>
  <si>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</si>
  <si>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</si>
  <si>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</si>
  <si>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</si>
  <si>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</si>
  <si>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</si>
  <si>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</si>
  <si>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</si>
  <si>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</si>
  <si>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</si>
  <si>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</si>
  <si>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</si>
  <si>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</si>
  <si>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</si>
  <si>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</si>
  <si>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</si>
  <si>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</si>
  <si>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</si>
  <si>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</si>
  <si>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</si>
  <si>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</si>
  <si>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</si>
  <si>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</si>
  <si>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</si>
  <si>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</si>
  <si>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</si>
  <si>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</si>
  <si>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</si>
  <si>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</si>
  <si>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</si>
  <si>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</si>
  <si>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</si>
  <si>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</si>
  <si>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</si>
  <si>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</si>
  <si>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</si>
  <si>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</si>
  <si>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</si>
  <si>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</si>
  <si>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</si>
  <si>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</si>
  <si>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</si>
  <si>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</si>
  <si>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</si>
  <si>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</si>
  <si>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</si>
  <si>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</si>
  <si>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</si>
  <si>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</si>
  <si>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</si>
  <si>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</si>
  <si>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</si>
  <si>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</si>
  <si>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</si>
  <si>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</si>
  <si>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</si>
  <si>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</si>
  <si>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</si>
  <si>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</si>
  <si>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</si>
  <si>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</si>
  <si>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</si>
  <si>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</si>
  <si>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</si>
  <si>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</si>
  <si>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</si>
  <si>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</si>
  <si>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</si>
  <si>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</si>
  <si>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</si>
  <si>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</si>
  <si>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</si>
  <si>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</si>
  <si>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</si>
  <si>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</si>
  <si>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</si>
  <si>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</si>
  <si>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</si>
  <si>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</si>
  <si>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</si>
  <si>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</si>
  <si>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</si>
  <si>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</si>
  <si>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</si>
  <si>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</si>
  <si>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</si>
  <si>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</si>
  <si>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</si>
  <si>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</si>
  <si>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</si>
  <si>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</si>
  <si>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</si>
  <si>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</si>
  <si>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</si>
  <si>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</si>
  <si>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</si>
  <si>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</si>
  <si>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</si>
  <si>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</si>
  <si>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</si>
  <si>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</si>
  <si>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</si>
  <si>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</si>
  <si>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</si>
  <si>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</si>
  <si>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</si>
  <si>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</si>
  <si>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</si>
  <si>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</si>
  <si>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</si>
  <si>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</si>
  <si>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</si>
  <si>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</si>
  <si>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</si>
  <si>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</si>
  <si>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</si>
  <si>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</si>
  <si>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</si>
  <si>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</si>
  <si>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</si>
  <si>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</si>
  <si>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</si>
  <si>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</si>
  <si>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</si>
  <si>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</si>
  <si>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</si>
  <si>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</si>
  <si>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</si>
  <si>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o</t>
  </si>
  <si>
    <t>Bloczki</t>
  </si>
  <si>
    <t>5379/T/08/2013</t>
  </si>
  <si>
    <t>5376/T/08/2013</t>
  </si>
  <si>
    <t>5732/T/09/2013</t>
  </si>
  <si>
    <t>5801/T/09/2013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</si>
</sst>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4" fontId="2" fillId="8" borderId="6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14" fontId="0" fillId="0" borderId="0" xfId="0" applyNumberFormat="1" applyBorder="1"/>
    <xf numFmtId="0" fontId="3" fillId="7" borderId="9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/>
    <xf numFmtId="0" fontId="9" fillId="0" borderId="2" xfId="0" applyFont="1" applyFill="1" applyBorder="1"/>
    <xf numFmtId="0" fontId="10" fillId="0" borderId="0" xfId="0" applyFont="1"/>
    <xf numFmtId="14" fontId="10" fillId="0" borderId="0" xfId="0" applyNumberFormat="1" applyFont="1" applyBorder="1"/>
    <xf numFmtId="14" fontId="10" fillId="0" borderId="0" xfId="0" applyNumberFormat="1" applyFont="1"/>
    <xf numFmtId="0" fontId="11" fillId="0" borderId="2" xfId="0" applyFont="1" applyFill="1" applyBorder="1"/>
    <xf numFmtId="0" fontId="10" fillId="0" borderId="0" xfId="0" applyFont="1" applyBorder="1"/>
    <xf numFmtId="164" fontId="0" fillId="0" borderId="0" xfId="0" applyNumberFormat="1"/>
    <xf numFmtId="164" fontId="8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2" fillId="0" borderId="0" xfId="0" applyNumberFormat="1" applyFont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2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62732544"/>
        <c:axId val="62754816"/>
      </c:lineChart>
      <c:catAx>
        <c:axId val="62732544"/>
        <c:scaling>
          <c:orientation val="minMax"/>
        </c:scaling>
        <c:axPos val="b"/>
        <c:majorTickMark val="none"/>
        <c:tickLblPos val="nextTo"/>
        <c:crossAx val="62754816"/>
        <c:crosses val="autoZero"/>
        <c:auto val="1"/>
        <c:lblAlgn val="ctr"/>
        <c:lblOffset val="100"/>
      </c:catAx>
      <c:valAx>
        <c:axId val="627548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3254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23.414122453702" createdVersion="3" refreshedVersion="3" minRefreshableVersion="3" recordCount="53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8-31T00:00:00"/>
    </cacheField>
    <cacheField name="Data płatności" numFmtId="0">
      <sharedItems containsNonDate="0" containsDate="1" containsString="0" containsBlank="1" minDate="2013-08-09T00:00:00" maxDate="2013-09-03T00:00:00"/>
    </cacheField>
    <cacheField name="Zapłacono" numFmtId="0">
      <sharedItems containsNonDate="0" containsDate="1" containsString="0" containsBlank="1" minDate="2012-04-16T00:00:00" maxDate="2013-09-0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m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4"/>
    </i>
    <i>
      <x v="1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2" totalsRowCount="1">
  <autoFilter ref="A1:J61">
    <filterColumn colId="0"/>
    <filterColumn colId="1"/>
    <filterColumn colId="2">
      <filters>
        <filter val="Manex"/>
      </filters>
    </filterColumn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7"/>
  <sheetViews>
    <sheetView tabSelected="1" workbookViewId="0">
      <pane ySplit="1" topLeftCell="A26" activePane="bottomLeft" state="frozen"/>
      <selection pane="bottomLeft" activeCell="J60" sqref="J60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5" customWidth="1"/>
    <col min="6" max="6" width="14.7109375" customWidth="1"/>
    <col min="7" max="7" width="13.85546875" bestFit="1" customWidth="1"/>
    <col min="8" max="8" width="13.85546875" customWidth="1"/>
    <col min="9" max="9" width="14.42578125" style="120" customWidth="1"/>
    <col min="10" max="10" width="11" style="118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3" t="s">
        <v>81</v>
      </c>
      <c r="B1" s="43" t="s">
        <v>85</v>
      </c>
      <c r="C1" s="43" t="s">
        <v>88</v>
      </c>
      <c r="D1" t="s">
        <v>0</v>
      </c>
      <c r="E1" s="125" t="s">
        <v>11</v>
      </c>
      <c r="F1" t="s">
        <v>10</v>
      </c>
      <c r="G1" t="s">
        <v>83</v>
      </c>
      <c r="H1" t="s">
        <v>9</v>
      </c>
      <c r="I1" s="120" t="s">
        <v>102</v>
      </c>
      <c r="J1" s="118" t="s">
        <v>12</v>
      </c>
    </row>
    <row r="2" spans="1:13" hidden="1">
      <c r="A2" s="1" t="s">
        <v>140</v>
      </c>
      <c r="B2" s="1" t="s">
        <v>115</v>
      </c>
      <c r="C2" s="1" t="s">
        <v>116</v>
      </c>
      <c r="D2" s="1" t="s">
        <v>117</v>
      </c>
      <c r="E2" s="126">
        <v>2252</v>
      </c>
      <c r="F2" s="1"/>
      <c r="G2" s="1"/>
      <c r="H2" s="1"/>
      <c r="I2" s="121">
        <v>41015</v>
      </c>
      <c r="J2" s="118" t="s">
        <v>84</v>
      </c>
      <c r="L2" s="45" t="s">
        <v>85</v>
      </c>
      <c r="M2" s="45" t="s">
        <v>81</v>
      </c>
    </row>
    <row r="3" spans="1:13" hidden="1">
      <c r="A3" s="1" t="s">
        <v>140</v>
      </c>
      <c r="B3" s="1" t="s">
        <v>115</v>
      </c>
      <c r="C3" s="1" t="s">
        <v>118</v>
      </c>
      <c r="D3" s="1" t="s">
        <v>1</v>
      </c>
      <c r="E3" s="126">
        <v>650</v>
      </c>
      <c r="F3" s="1"/>
      <c r="G3" s="1"/>
      <c r="H3" s="1"/>
      <c r="I3" s="121">
        <v>41100</v>
      </c>
      <c r="J3" s="118" t="s">
        <v>84</v>
      </c>
      <c r="L3" t="s">
        <v>86</v>
      </c>
      <c r="M3" s="116" t="s">
        <v>140</v>
      </c>
    </row>
    <row r="4" spans="1:13" hidden="1">
      <c r="A4" s="1" t="s">
        <v>140</v>
      </c>
      <c r="B4" s="1" t="s">
        <v>87</v>
      </c>
      <c r="C4" s="1" t="s">
        <v>119</v>
      </c>
      <c r="D4" s="1" t="s">
        <v>120</v>
      </c>
      <c r="E4" s="126">
        <v>2800</v>
      </c>
      <c r="F4" s="1"/>
      <c r="G4" s="1"/>
      <c r="H4" s="1"/>
      <c r="I4" s="121">
        <v>41197</v>
      </c>
      <c r="J4" s="118" t="s">
        <v>84</v>
      </c>
      <c r="L4" t="s">
        <v>26</v>
      </c>
      <c r="M4" s="116" t="s">
        <v>141</v>
      </c>
    </row>
    <row r="5" spans="1:13" hidden="1">
      <c r="A5" s="1" t="s">
        <v>140</v>
      </c>
      <c r="B5" s="1" t="s">
        <v>87</v>
      </c>
      <c r="C5" s="1" t="s">
        <v>119</v>
      </c>
      <c r="D5" s="1" t="s">
        <v>121</v>
      </c>
      <c r="E5" s="126">
        <v>3000</v>
      </c>
      <c r="F5" s="1"/>
      <c r="G5" s="1"/>
      <c r="H5" s="1"/>
      <c r="I5" s="121">
        <v>41351</v>
      </c>
      <c r="J5" s="118" t="s">
        <v>84</v>
      </c>
      <c r="L5" t="s">
        <v>87</v>
      </c>
      <c r="M5" s="117" t="s">
        <v>142</v>
      </c>
    </row>
    <row r="6" spans="1:13" hidden="1">
      <c r="A6" s="1" t="s">
        <v>140</v>
      </c>
      <c r="B6" s="1" t="s">
        <v>115</v>
      </c>
      <c r="C6" s="1" t="s">
        <v>122</v>
      </c>
      <c r="D6" s="1" t="s">
        <v>123</v>
      </c>
      <c r="E6" s="126">
        <v>148</v>
      </c>
      <c r="F6" s="1"/>
      <c r="G6" s="1"/>
      <c r="H6" s="1"/>
      <c r="I6" s="121">
        <v>41351</v>
      </c>
      <c r="J6" s="118" t="s">
        <v>84</v>
      </c>
      <c r="M6" s="117" t="s">
        <v>143</v>
      </c>
    </row>
    <row r="7" spans="1:13" hidden="1">
      <c r="A7" s="1" t="s">
        <v>140</v>
      </c>
      <c r="B7" s="1" t="s">
        <v>87</v>
      </c>
      <c r="C7" s="1" t="s">
        <v>124</v>
      </c>
      <c r="D7" s="114" t="s">
        <v>125</v>
      </c>
      <c r="E7" s="126">
        <v>2142</v>
      </c>
      <c r="F7" s="1"/>
      <c r="G7" s="1"/>
      <c r="H7" s="1"/>
      <c r="I7" s="121">
        <v>41352</v>
      </c>
      <c r="J7" s="118" t="s">
        <v>84</v>
      </c>
      <c r="M7" s="117" t="s">
        <v>145</v>
      </c>
    </row>
    <row r="8" spans="1:13" hidden="1">
      <c r="A8" s="1" t="s">
        <v>140</v>
      </c>
      <c r="B8" s="1" t="s">
        <v>87</v>
      </c>
      <c r="C8" s="1" t="s">
        <v>126</v>
      </c>
      <c r="D8" s="1" t="s">
        <v>127</v>
      </c>
      <c r="E8" s="127">
        <v>400</v>
      </c>
      <c r="F8" s="1"/>
      <c r="G8" s="1"/>
      <c r="H8" s="1"/>
      <c r="I8" s="121">
        <v>41353</v>
      </c>
      <c r="J8" s="118" t="s">
        <v>84</v>
      </c>
      <c r="M8" s="117" t="s">
        <v>146</v>
      </c>
    </row>
    <row r="9" spans="1:13" hidden="1">
      <c r="A9" s="1" t="s">
        <v>140</v>
      </c>
      <c r="B9" s="1" t="s">
        <v>128</v>
      </c>
      <c r="C9" s="1" t="s">
        <v>129</v>
      </c>
      <c r="D9" s="1" t="s">
        <v>152</v>
      </c>
      <c r="E9" s="127">
        <v>260</v>
      </c>
      <c r="F9" s="1"/>
      <c r="G9" s="1"/>
      <c r="H9" s="1"/>
      <c r="I9" s="121">
        <v>41360</v>
      </c>
      <c r="J9" s="118" t="s">
        <v>84</v>
      </c>
      <c r="M9" s="117" t="s">
        <v>147</v>
      </c>
    </row>
    <row r="10" spans="1:13" hidden="1">
      <c r="A10" s="1" t="s">
        <v>140</v>
      </c>
      <c r="B10" s="1" t="s">
        <v>115</v>
      </c>
      <c r="C10" s="1" t="s">
        <v>130</v>
      </c>
      <c r="D10" s="1" t="s">
        <v>2</v>
      </c>
      <c r="E10" s="127">
        <v>600</v>
      </c>
      <c r="F10" s="1"/>
      <c r="G10" s="1"/>
      <c r="H10" s="1"/>
      <c r="I10" s="121">
        <v>41362</v>
      </c>
      <c r="J10" s="118" t="s">
        <v>84</v>
      </c>
      <c r="M10" s="117" t="s">
        <v>148</v>
      </c>
    </row>
    <row r="11" spans="1:13" hidden="1">
      <c r="A11" s="1" t="s">
        <v>140</v>
      </c>
      <c r="B11" s="1" t="s">
        <v>128</v>
      </c>
      <c r="C11" s="1" t="s">
        <v>131</v>
      </c>
      <c r="D11" s="115" t="s">
        <v>3</v>
      </c>
      <c r="E11" s="127">
        <v>416</v>
      </c>
      <c r="F11" s="1"/>
      <c r="G11" s="1"/>
      <c r="H11" s="1"/>
      <c r="I11" s="121">
        <v>41367</v>
      </c>
      <c r="J11" s="118" t="s">
        <v>84</v>
      </c>
      <c r="M11" s="117" t="s">
        <v>149</v>
      </c>
    </row>
    <row r="12" spans="1:13" hidden="1">
      <c r="A12" s="1" t="s">
        <v>140</v>
      </c>
      <c r="B12" s="1" t="s">
        <v>128</v>
      </c>
      <c r="C12" s="1" t="s">
        <v>167</v>
      </c>
      <c r="D12" s="115" t="s">
        <v>4</v>
      </c>
      <c r="E12" s="126">
        <v>1000</v>
      </c>
      <c r="F12" s="1"/>
      <c r="G12" s="1"/>
      <c r="H12" s="1"/>
      <c r="I12" s="121">
        <v>41372</v>
      </c>
      <c r="J12" s="118" t="s">
        <v>84</v>
      </c>
      <c r="M12" s="117" t="s">
        <v>150</v>
      </c>
    </row>
    <row r="13" spans="1:13" hidden="1">
      <c r="A13" s="1" t="s">
        <v>140</v>
      </c>
      <c r="B13" s="1" t="s">
        <v>115</v>
      </c>
      <c r="C13" s="1" t="s">
        <v>132</v>
      </c>
      <c r="D13" s="1" t="s">
        <v>133</v>
      </c>
      <c r="E13" s="127">
        <v>1000</v>
      </c>
      <c r="F13" s="1"/>
      <c r="G13" s="1"/>
      <c r="H13" s="1"/>
      <c r="I13" s="121">
        <v>41382</v>
      </c>
      <c r="J13" s="118" t="s">
        <v>84</v>
      </c>
      <c r="M13" s="117" t="s">
        <v>151</v>
      </c>
    </row>
    <row r="14" spans="1:13" hidden="1">
      <c r="A14" s="1" t="s">
        <v>140</v>
      </c>
      <c r="B14" s="1" t="s">
        <v>87</v>
      </c>
      <c r="C14" s="1" t="s">
        <v>134</v>
      </c>
      <c r="D14" s="115" t="s">
        <v>5</v>
      </c>
      <c r="E14" s="128">
        <v>150</v>
      </c>
      <c r="F14" s="1"/>
      <c r="G14" s="1"/>
      <c r="H14" s="1"/>
      <c r="I14" s="121">
        <v>41391</v>
      </c>
      <c r="J14" s="118" t="s">
        <v>84</v>
      </c>
      <c r="M14" s="111" t="s">
        <v>100</v>
      </c>
    </row>
    <row r="15" spans="1:13" hidden="1">
      <c r="A15" s="1" t="s">
        <v>140</v>
      </c>
      <c r="B15" s="1" t="s">
        <v>86</v>
      </c>
      <c r="C15" s="1" t="s">
        <v>144</v>
      </c>
      <c r="D15" s="115" t="s">
        <v>6</v>
      </c>
      <c r="E15" s="128">
        <v>200</v>
      </c>
      <c r="F15" s="1"/>
      <c r="G15" s="1"/>
      <c r="H15" s="1"/>
      <c r="I15" s="121">
        <v>41404</v>
      </c>
      <c r="J15" s="118" t="s">
        <v>84</v>
      </c>
      <c r="M15" s="111" t="s">
        <v>53</v>
      </c>
    </row>
    <row r="16" spans="1:13" hidden="1">
      <c r="A16" s="1" t="s">
        <v>140</v>
      </c>
      <c r="B16" s="1" t="s">
        <v>128</v>
      </c>
      <c r="C16" s="1" t="s">
        <v>131</v>
      </c>
      <c r="D16" s="115" t="s">
        <v>3</v>
      </c>
      <c r="E16" s="128">
        <v>140</v>
      </c>
      <c r="F16" s="1"/>
      <c r="G16" s="1"/>
      <c r="H16" s="1"/>
      <c r="I16" s="121">
        <v>41406</v>
      </c>
      <c r="J16" s="118" t="s">
        <v>84</v>
      </c>
      <c r="M16" s="111" t="s">
        <v>60</v>
      </c>
    </row>
    <row r="17" spans="1:13" hidden="1">
      <c r="A17" s="1" t="s">
        <v>140</v>
      </c>
      <c r="B17" s="1" t="s">
        <v>115</v>
      </c>
      <c r="C17" s="1" t="s">
        <v>132</v>
      </c>
      <c r="D17" s="115" t="s">
        <v>7</v>
      </c>
      <c r="E17" s="128">
        <v>200</v>
      </c>
      <c r="F17" s="1"/>
      <c r="G17" s="1"/>
      <c r="H17" s="1"/>
      <c r="I17" s="121">
        <v>41428</v>
      </c>
      <c r="J17" s="118" t="s">
        <v>84</v>
      </c>
      <c r="M17" s="111" t="s">
        <v>98</v>
      </c>
    </row>
    <row r="18" spans="1:13" hidden="1">
      <c r="A18" s="1" t="s">
        <v>140</v>
      </c>
      <c r="B18" s="1" t="s">
        <v>115</v>
      </c>
      <c r="C18" s="1" t="s">
        <v>132</v>
      </c>
      <c r="D18" s="115" t="s">
        <v>7</v>
      </c>
      <c r="E18" s="128">
        <v>200</v>
      </c>
      <c r="F18" s="1"/>
      <c r="G18" s="1"/>
      <c r="H18" s="1"/>
      <c r="I18" s="121">
        <v>41484</v>
      </c>
      <c r="J18" s="118" t="s">
        <v>84</v>
      </c>
      <c r="M18" s="111" t="s">
        <v>99</v>
      </c>
    </row>
    <row r="19" spans="1:13" hidden="1">
      <c r="A19" s="1" t="s">
        <v>140</v>
      </c>
      <c r="B19" s="1" t="s">
        <v>115</v>
      </c>
      <c r="C19" s="1" t="s">
        <v>135</v>
      </c>
      <c r="D19" s="1" t="s">
        <v>136</v>
      </c>
      <c r="E19" s="128">
        <v>147</v>
      </c>
      <c r="F19" s="1"/>
      <c r="G19" s="1"/>
      <c r="H19" s="1"/>
      <c r="I19" s="121">
        <v>41488</v>
      </c>
      <c r="J19" s="118" t="s">
        <v>84</v>
      </c>
    </row>
    <row r="20" spans="1:13" hidden="1">
      <c r="A20" s="1" t="s">
        <v>140</v>
      </c>
      <c r="B20" s="1" t="s">
        <v>128</v>
      </c>
      <c r="C20" s="1" t="s">
        <v>137</v>
      </c>
      <c r="D20" s="1" t="s">
        <v>138</v>
      </c>
      <c r="E20" s="129">
        <v>450</v>
      </c>
      <c r="F20" s="1"/>
      <c r="G20" s="1"/>
      <c r="H20" s="1"/>
      <c r="I20" s="121">
        <v>41515</v>
      </c>
      <c r="J20" s="118" t="s">
        <v>84</v>
      </c>
    </row>
    <row r="21" spans="1:13" hidden="1">
      <c r="A21" s="1" t="s">
        <v>140</v>
      </c>
      <c r="B21" s="1" t="s">
        <v>128</v>
      </c>
      <c r="C21" s="1" t="s">
        <v>129</v>
      </c>
      <c r="D21" s="1" t="s">
        <v>139</v>
      </c>
      <c r="E21" s="129">
        <v>260</v>
      </c>
      <c r="F21" s="1"/>
      <c r="G21" s="1"/>
      <c r="H21" s="1"/>
      <c r="I21" s="121">
        <v>41509</v>
      </c>
      <c r="J21" s="118" t="s">
        <v>84</v>
      </c>
    </row>
    <row r="22" spans="1:13">
      <c r="A22" s="44" t="s">
        <v>141</v>
      </c>
      <c r="B22" s="44" t="s">
        <v>86</v>
      </c>
      <c r="C22" s="44" t="s">
        <v>89</v>
      </c>
      <c r="D22" s="4" t="s">
        <v>14</v>
      </c>
      <c r="E22" s="130">
        <v>1510.21</v>
      </c>
      <c r="F22" s="4" t="s">
        <v>13</v>
      </c>
      <c r="G22" s="3">
        <v>41494</v>
      </c>
      <c r="H22" s="3">
        <v>41497</v>
      </c>
      <c r="I22" s="122">
        <v>41495</v>
      </c>
      <c r="J22" s="4" t="s">
        <v>15</v>
      </c>
    </row>
    <row r="23" spans="1:13">
      <c r="A23" s="44" t="s">
        <v>141</v>
      </c>
      <c r="B23" s="44" t="s">
        <v>86</v>
      </c>
      <c r="C23" s="44" t="s">
        <v>89</v>
      </c>
      <c r="D23" s="4" t="s">
        <v>17</v>
      </c>
      <c r="E23" s="130">
        <v>5878.78</v>
      </c>
      <c r="F23" s="4" t="s">
        <v>16</v>
      </c>
      <c r="G23" s="3">
        <v>41494</v>
      </c>
      <c r="H23" s="3">
        <v>41501</v>
      </c>
      <c r="I23" s="122">
        <v>41501</v>
      </c>
      <c r="J23" s="4" t="s">
        <v>23</v>
      </c>
    </row>
    <row r="24" spans="1:13">
      <c r="A24" s="44" t="s">
        <v>141</v>
      </c>
      <c r="B24" s="44" t="s">
        <v>86</v>
      </c>
      <c r="C24" s="44" t="s">
        <v>89</v>
      </c>
      <c r="D24" s="4" t="s">
        <v>19</v>
      </c>
      <c r="E24" s="130">
        <v>19.079999999999998</v>
      </c>
      <c r="F24" s="4" t="s">
        <v>18</v>
      </c>
      <c r="G24" s="3">
        <v>41498</v>
      </c>
      <c r="H24" s="3">
        <v>41501</v>
      </c>
      <c r="I24" s="122">
        <v>41501</v>
      </c>
      <c r="J24" s="4" t="s">
        <v>23</v>
      </c>
    </row>
    <row r="25" spans="1:13">
      <c r="A25" s="44" t="s">
        <v>141</v>
      </c>
      <c r="B25" s="44" t="s">
        <v>86</v>
      </c>
      <c r="C25" s="44" t="s">
        <v>89</v>
      </c>
      <c r="D25" s="4" t="s">
        <v>14</v>
      </c>
      <c r="E25" s="130">
        <v>115.01</v>
      </c>
      <c r="F25" s="4" t="s">
        <v>20</v>
      </c>
      <c r="G25" s="3">
        <v>41498</v>
      </c>
      <c r="H25" s="3">
        <v>41501</v>
      </c>
      <c r="I25" s="122">
        <v>41501</v>
      </c>
      <c r="J25" s="4" t="s">
        <v>23</v>
      </c>
    </row>
    <row r="26" spans="1:13">
      <c r="A26" s="44" t="s">
        <v>141</v>
      </c>
      <c r="B26" s="44" t="s">
        <v>86</v>
      </c>
      <c r="C26" s="44" t="s">
        <v>89</v>
      </c>
      <c r="D26" s="4" t="s">
        <v>22</v>
      </c>
      <c r="E26" s="130">
        <v>8280.36</v>
      </c>
      <c r="F26" s="4" t="s">
        <v>21</v>
      </c>
      <c r="G26" s="3">
        <v>41499</v>
      </c>
      <c r="H26" s="3">
        <v>41502</v>
      </c>
      <c r="I26" s="122">
        <v>41501</v>
      </c>
      <c r="J26" s="4" t="s">
        <v>23</v>
      </c>
    </row>
    <row r="27" spans="1:13">
      <c r="A27" s="44" t="s">
        <v>141</v>
      </c>
      <c r="B27" s="44" t="s">
        <v>86</v>
      </c>
      <c r="C27" s="44" t="s">
        <v>89</v>
      </c>
      <c r="D27" t="s">
        <v>17</v>
      </c>
      <c r="E27" s="125">
        <v>1657.43</v>
      </c>
      <c r="F27" t="s">
        <v>24</v>
      </c>
      <c r="G27" s="2">
        <v>41502</v>
      </c>
      <c r="H27" s="2">
        <v>41505</v>
      </c>
      <c r="I27" s="122">
        <v>41502</v>
      </c>
      <c r="J27" s="118" t="s">
        <v>23</v>
      </c>
    </row>
    <row r="28" spans="1:13">
      <c r="A28" s="44" t="s">
        <v>141</v>
      </c>
      <c r="B28" s="44" t="s">
        <v>86</v>
      </c>
      <c r="C28" s="44" t="s">
        <v>89</v>
      </c>
      <c r="D28" s="4" t="s">
        <v>17</v>
      </c>
      <c r="E28" s="130">
        <v>512.29999999999995</v>
      </c>
      <c r="F28" s="4" t="s">
        <v>25</v>
      </c>
      <c r="G28" s="3">
        <v>41502</v>
      </c>
      <c r="H28" s="3">
        <v>41509</v>
      </c>
      <c r="I28" s="122">
        <v>41507</v>
      </c>
      <c r="J28" s="118" t="s">
        <v>23</v>
      </c>
    </row>
    <row r="29" spans="1:13" hidden="1">
      <c r="A29" s="44" t="s">
        <v>141</v>
      </c>
      <c r="B29" s="44" t="s">
        <v>26</v>
      </c>
      <c r="C29" s="1" t="s">
        <v>158</v>
      </c>
      <c r="D29" t="s">
        <v>27</v>
      </c>
      <c r="E29" s="125">
        <v>10584</v>
      </c>
      <c r="F29" t="s">
        <v>157</v>
      </c>
      <c r="I29" s="122">
        <v>41507</v>
      </c>
      <c r="J29" s="118" t="s">
        <v>23</v>
      </c>
    </row>
    <row r="30" spans="1:13" hidden="1">
      <c r="A30" s="44" t="s">
        <v>141</v>
      </c>
      <c r="B30" s="44" t="s">
        <v>87</v>
      </c>
      <c r="C30" s="2" t="s">
        <v>103</v>
      </c>
      <c r="D30" t="s">
        <v>78</v>
      </c>
      <c r="E30" s="125">
        <v>400</v>
      </c>
      <c r="H30" s="1"/>
      <c r="I30" s="122">
        <v>41474</v>
      </c>
      <c r="J30" s="118" t="s">
        <v>84</v>
      </c>
    </row>
    <row r="31" spans="1:13" hidden="1">
      <c r="A31" s="44" t="s">
        <v>141</v>
      </c>
      <c r="B31" s="44" t="s">
        <v>87</v>
      </c>
      <c r="C31" s="2" t="s">
        <v>103</v>
      </c>
      <c r="D31" t="s">
        <v>79</v>
      </c>
      <c r="E31" s="125">
        <v>650</v>
      </c>
      <c r="H31" s="1"/>
      <c r="I31" s="122">
        <v>41474</v>
      </c>
      <c r="J31" s="118" t="s">
        <v>84</v>
      </c>
    </row>
    <row r="32" spans="1:13" hidden="1">
      <c r="A32" s="44" t="s">
        <v>141</v>
      </c>
      <c r="B32" s="44" t="s">
        <v>86</v>
      </c>
      <c r="C32" s="2" t="s">
        <v>35</v>
      </c>
      <c r="D32" t="s">
        <v>8</v>
      </c>
      <c r="E32" s="125">
        <v>7800</v>
      </c>
      <c r="H32" s="1"/>
      <c r="I32" s="122">
        <v>41474</v>
      </c>
      <c r="J32" s="118" t="s">
        <v>84</v>
      </c>
    </row>
    <row r="33" spans="1:10" hidden="1">
      <c r="A33" s="44" t="s">
        <v>141</v>
      </c>
      <c r="B33" s="44" t="s">
        <v>86</v>
      </c>
      <c r="C33" s="1" t="s">
        <v>158</v>
      </c>
      <c r="D33" t="s">
        <v>34</v>
      </c>
      <c r="E33" s="125">
        <v>335.18</v>
      </c>
      <c r="F33" t="s">
        <v>154</v>
      </c>
      <c r="H33" s="1"/>
      <c r="I33" s="122">
        <v>41521</v>
      </c>
      <c r="J33" t="s">
        <v>84</v>
      </c>
    </row>
    <row r="34" spans="1:10">
      <c r="A34" s="44" t="s">
        <v>141</v>
      </c>
      <c r="B34" s="44" t="s">
        <v>86</v>
      </c>
      <c r="C34" t="s">
        <v>89</v>
      </c>
      <c r="D34" t="s">
        <v>80</v>
      </c>
      <c r="E34" s="125">
        <v>7610.63</v>
      </c>
      <c r="F34" t="s">
        <v>110</v>
      </c>
      <c r="G34" s="2">
        <v>41514</v>
      </c>
      <c r="H34" s="112">
        <v>41517</v>
      </c>
      <c r="I34" s="122">
        <v>41515</v>
      </c>
      <c r="J34" s="118" t="s">
        <v>23</v>
      </c>
    </row>
    <row r="35" spans="1:10">
      <c r="A35" s="44" t="s">
        <v>141</v>
      </c>
      <c r="B35" s="44" t="s">
        <v>86</v>
      </c>
      <c r="C35" s="1" t="s">
        <v>89</v>
      </c>
      <c r="D35" t="s">
        <v>113</v>
      </c>
      <c r="E35" s="125">
        <v>992.96</v>
      </c>
      <c r="F35" t="s">
        <v>114</v>
      </c>
      <c r="G35" s="2">
        <v>41492</v>
      </c>
      <c r="H35" s="2">
        <v>41495</v>
      </c>
      <c r="I35" s="122">
        <v>41516</v>
      </c>
      <c r="J35" s="118" t="s">
        <v>23</v>
      </c>
    </row>
    <row r="36" spans="1:10" hidden="1">
      <c r="A36" s="44" t="s">
        <v>142</v>
      </c>
      <c r="B36" s="44" t="s">
        <v>26</v>
      </c>
      <c r="C36" s="1" t="s">
        <v>158</v>
      </c>
      <c r="D36" t="s">
        <v>28</v>
      </c>
      <c r="E36" s="125">
        <v>7010.82</v>
      </c>
      <c r="F36" t="s">
        <v>153</v>
      </c>
      <c r="I36" s="122">
        <v>41521</v>
      </c>
      <c r="J36" t="s">
        <v>84</v>
      </c>
    </row>
    <row r="37" spans="1:10" hidden="1">
      <c r="A37" s="44" t="s">
        <v>142</v>
      </c>
      <c r="B37" s="44" t="s">
        <v>26</v>
      </c>
      <c r="C37" s="1" t="s">
        <v>158</v>
      </c>
      <c r="D37" t="s">
        <v>30</v>
      </c>
      <c r="E37" s="125">
        <v>3078</v>
      </c>
    </row>
    <row r="38" spans="1:10" hidden="1">
      <c r="A38" s="42" t="s">
        <v>142</v>
      </c>
      <c r="B38" s="44" t="s">
        <v>26</v>
      </c>
      <c r="C38" s="1" t="s">
        <v>158</v>
      </c>
      <c r="D38" t="s">
        <v>31</v>
      </c>
      <c r="E38" s="125">
        <v>2052</v>
      </c>
    </row>
    <row r="39" spans="1:10">
      <c r="A39" s="42" t="s">
        <v>142</v>
      </c>
      <c r="B39" s="44" t="s">
        <v>86</v>
      </c>
      <c r="C39" s="1" t="s">
        <v>89</v>
      </c>
      <c r="D39" s="1" t="s">
        <v>104</v>
      </c>
      <c r="E39" s="128">
        <v>3813.05</v>
      </c>
      <c r="F39" s="4" t="s">
        <v>105</v>
      </c>
      <c r="G39" s="112">
        <v>41512</v>
      </c>
      <c r="H39" s="112">
        <v>41519</v>
      </c>
      <c r="I39" s="122">
        <v>41515</v>
      </c>
      <c r="J39" s="118" t="s">
        <v>23</v>
      </c>
    </row>
    <row r="40" spans="1:10">
      <c r="A40" s="42" t="s">
        <v>142</v>
      </c>
      <c r="B40" s="44" t="s">
        <v>86</v>
      </c>
      <c r="C40" s="1" t="s">
        <v>89</v>
      </c>
      <c r="D40" s="1" t="s">
        <v>106</v>
      </c>
      <c r="E40" s="128">
        <v>66.180000000000007</v>
      </c>
      <c r="F40" s="1" t="s">
        <v>107</v>
      </c>
      <c r="G40" s="112">
        <v>41513</v>
      </c>
      <c r="H40" s="112">
        <v>41516</v>
      </c>
      <c r="I40" s="122">
        <v>41515</v>
      </c>
      <c r="J40" s="118" t="s">
        <v>23</v>
      </c>
    </row>
    <row r="41" spans="1:10">
      <c r="A41" s="42" t="s">
        <v>142</v>
      </c>
      <c r="B41" s="44" t="s">
        <v>86</v>
      </c>
      <c r="C41" s="1" t="s">
        <v>89</v>
      </c>
      <c r="D41" s="1" t="s">
        <v>108</v>
      </c>
      <c r="E41" s="128">
        <v>649.32000000000005</v>
      </c>
      <c r="F41" s="1" t="s">
        <v>109</v>
      </c>
      <c r="G41" s="112">
        <v>41513</v>
      </c>
      <c r="H41" s="112">
        <v>41516</v>
      </c>
      <c r="I41" s="122">
        <v>41515</v>
      </c>
      <c r="J41" s="118" t="s">
        <v>23</v>
      </c>
    </row>
    <row r="42" spans="1:10">
      <c r="A42" s="42" t="s">
        <v>142</v>
      </c>
      <c r="B42" s="44" t="s">
        <v>86</v>
      </c>
      <c r="C42" s="1" t="s">
        <v>89</v>
      </c>
      <c r="D42" s="1" t="s">
        <v>111</v>
      </c>
      <c r="E42" s="128">
        <v>3084.07</v>
      </c>
      <c r="F42" s="1" t="s">
        <v>112</v>
      </c>
      <c r="G42" s="112">
        <v>41516</v>
      </c>
      <c r="H42" s="112">
        <v>41519</v>
      </c>
      <c r="I42" s="121">
        <v>41516</v>
      </c>
      <c r="J42" s="118" t="s">
        <v>23</v>
      </c>
    </row>
    <row r="43" spans="1:10" hidden="1">
      <c r="A43" s="42" t="s">
        <v>142</v>
      </c>
      <c r="B43" s="44" t="s">
        <v>86</v>
      </c>
      <c r="C43" s="1" t="s">
        <v>158</v>
      </c>
      <c r="D43" s="1" t="s">
        <v>155</v>
      </c>
      <c r="E43" s="128">
        <v>54</v>
      </c>
      <c r="F43" s="1" t="s">
        <v>156</v>
      </c>
      <c r="G43" s="112"/>
      <c r="H43" s="112"/>
      <c r="I43" s="121">
        <v>41521</v>
      </c>
      <c r="J43" t="s">
        <v>84</v>
      </c>
    </row>
    <row r="44" spans="1:10">
      <c r="A44" s="42" t="s">
        <v>142</v>
      </c>
      <c r="B44" s="44" t="s">
        <v>86</v>
      </c>
      <c r="C44" s="1" t="s">
        <v>89</v>
      </c>
      <c r="D44" s="1" t="s">
        <v>159</v>
      </c>
      <c r="E44" s="128">
        <v>1415.36</v>
      </c>
      <c r="F44" s="1" t="s">
        <v>160</v>
      </c>
      <c r="G44" s="112">
        <v>41516</v>
      </c>
      <c r="H44" s="112">
        <v>41519</v>
      </c>
      <c r="I44" s="121">
        <v>41521</v>
      </c>
      <c r="J44" t="s">
        <v>23</v>
      </c>
    </row>
    <row r="45" spans="1:10" hidden="1">
      <c r="A45" s="42" t="s">
        <v>143</v>
      </c>
      <c r="B45" s="44" t="s">
        <v>26</v>
      </c>
      <c r="C45" s="1" t="s">
        <v>158</v>
      </c>
      <c r="D45" t="s">
        <v>29</v>
      </c>
      <c r="E45" s="125">
        <v>10584</v>
      </c>
    </row>
    <row r="46" spans="1:10" hidden="1">
      <c r="A46" s="42" t="s">
        <v>145</v>
      </c>
      <c r="B46" s="44" t="s">
        <v>26</v>
      </c>
      <c r="C46" s="1" t="s">
        <v>158</v>
      </c>
      <c r="D46" t="s">
        <v>32</v>
      </c>
      <c r="E46" s="125">
        <v>5724</v>
      </c>
    </row>
    <row r="47" spans="1:10" hidden="1">
      <c r="A47" s="42" t="s">
        <v>145</v>
      </c>
      <c r="B47" s="44" t="s">
        <v>26</v>
      </c>
      <c r="C47" s="1" t="s">
        <v>158</v>
      </c>
      <c r="D47" t="s">
        <v>33</v>
      </c>
      <c r="E47" s="125">
        <v>6372</v>
      </c>
    </row>
    <row r="48" spans="1:10" hidden="1"/>
    <row r="49" spans="1:10" hidden="1"/>
    <row r="50" spans="1:10" hidden="1"/>
    <row r="51" spans="1:10" hidden="1"/>
    <row r="52" spans="1:10" hidden="1"/>
    <row r="53" spans="1:10" hidden="1"/>
    <row r="54" spans="1:10" hidden="1"/>
    <row r="55" spans="1:10">
      <c r="A55" s="42" t="s">
        <v>142</v>
      </c>
      <c r="B55" s="44" t="s">
        <v>86</v>
      </c>
      <c r="C55" s="1" t="s">
        <v>89</v>
      </c>
      <c r="D55" t="s">
        <v>170</v>
      </c>
      <c r="E55" s="125">
        <v>4163.04</v>
      </c>
      <c r="F55" t="s">
        <v>171</v>
      </c>
      <c r="G55" s="2">
        <v>41515</v>
      </c>
      <c r="H55" s="2">
        <v>41518</v>
      </c>
      <c r="I55" s="122">
        <v>41527</v>
      </c>
      <c r="J55" t="s">
        <v>23</v>
      </c>
    </row>
    <row r="56" spans="1:10">
      <c r="A56" s="42" t="s">
        <v>142</v>
      </c>
      <c r="B56" s="44" t="s">
        <v>86</v>
      </c>
      <c r="C56" s="1" t="s">
        <v>89</v>
      </c>
      <c r="D56" t="s">
        <v>170</v>
      </c>
      <c r="E56" s="125">
        <v>1214.22</v>
      </c>
      <c r="F56" t="s">
        <v>172</v>
      </c>
      <c r="G56" s="2">
        <v>41515</v>
      </c>
      <c r="H56" s="2">
        <v>41518</v>
      </c>
      <c r="I56" s="122">
        <v>41527</v>
      </c>
      <c r="J56" t="s">
        <v>23</v>
      </c>
    </row>
    <row r="57" spans="1:10">
      <c r="A57" s="42" t="s">
        <v>142</v>
      </c>
      <c r="B57" s="44" t="s">
        <v>86</v>
      </c>
      <c r="C57" s="44" t="s">
        <v>89</v>
      </c>
      <c r="D57" s="4" t="s">
        <v>17</v>
      </c>
      <c r="E57" s="125">
        <v>2413.2399999999998</v>
      </c>
      <c r="F57" t="s">
        <v>173</v>
      </c>
      <c r="G57" s="2">
        <v>41527</v>
      </c>
      <c r="H57" s="2">
        <v>41530</v>
      </c>
      <c r="I57" s="122">
        <v>41527</v>
      </c>
      <c r="J57" t="s">
        <v>23</v>
      </c>
    </row>
    <row r="58" spans="1:10">
      <c r="A58" s="42" t="s">
        <v>142</v>
      </c>
      <c r="B58" s="44" t="s">
        <v>86</v>
      </c>
      <c r="C58" s="44" t="s">
        <v>89</v>
      </c>
      <c r="D58" s="4" t="s">
        <v>17</v>
      </c>
      <c r="E58" s="125">
        <v>227.55</v>
      </c>
      <c r="F58" t="s">
        <v>174</v>
      </c>
      <c r="G58" s="2">
        <v>41528</v>
      </c>
      <c r="H58" s="2">
        <v>41531</v>
      </c>
      <c r="I58" s="122">
        <v>41528</v>
      </c>
      <c r="J58" t="s">
        <v>23</v>
      </c>
    </row>
    <row r="59" spans="1:10">
      <c r="A59" s="44"/>
      <c r="B59" s="44"/>
      <c r="C59" s="44"/>
      <c r="D59" s="4"/>
      <c r="G59" s="2"/>
      <c r="H59" s="2"/>
      <c r="I59" s="122"/>
    </row>
    <row r="60" spans="1:10">
      <c r="A60" s="44"/>
      <c r="B60" s="44"/>
      <c r="C60" s="1"/>
      <c r="G60" s="2"/>
      <c r="H60" s="2"/>
      <c r="I60" s="122"/>
    </row>
    <row r="61" spans="1:10">
      <c r="A61" s="44"/>
      <c r="B61" s="44"/>
      <c r="C61" s="1"/>
      <c r="G61" s="2"/>
      <c r="H61" s="2"/>
      <c r="I61" s="122"/>
    </row>
    <row r="62" spans="1:10" ht="17.25" thickBot="1">
      <c r="A62" s="47" t="s">
        <v>90</v>
      </c>
      <c r="B62" s="47"/>
      <c r="C62" s="47"/>
      <c r="D62" s="47"/>
      <c r="E62" s="131">
        <f>SUBTOTAL(109,[Kwota])</f>
        <v>43622.79</v>
      </c>
      <c r="F62" s="47"/>
      <c r="G62" s="47"/>
      <c r="H62" s="47"/>
      <c r="I62" s="123"/>
      <c r="J62" s="119">
        <f>SUBTOTAL(103,[Konto])</f>
        <v>18</v>
      </c>
    </row>
    <row r="63" spans="1:10" ht="15.75" thickTop="1"/>
    <row r="70" spans="1:10">
      <c r="A70" s="1"/>
      <c r="B70" s="1"/>
      <c r="C70" s="1"/>
      <c r="D70" s="1"/>
      <c r="E70" s="128"/>
      <c r="F70" s="1"/>
      <c r="G70" s="1"/>
      <c r="H70" s="1"/>
      <c r="I70" s="124"/>
      <c r="J70" s="115"/>
    </row>
    <row r="72" spans="1:10">
      <c r="D72">
        <f>7400-54-335.18</f>
        <v>7010.82</v>
      </c>
    </row>
    <row r="87" spans="1:10">
      <c r="A87" s="1"/>
      <c r="B87" s="1"/>
      <c r="C87" s="1"/>
      <c r="D87" s="1"/>
      <c r="E87" s="128"/>
      <c r="F87" s="1"/>
      <c r="G87" s="1"/>
      <c r="H87" s="1"/>
      <c r="I87" s="124"/>
      <c r="J87" s="115"/>
    </row>
  </sheetData>
  <dataConsolidate/>
  <dataValidations count="3">
    <dataValidation type="list" allowBlank="1" showInputMessage="1" showErrorMessage="1" sqref="A63:A70">
      <formula1>$M$4:$M$18</formula1>
    </dataValidation>
    <dataValidation type="list" allowBlank="1" showInputMessage="1" showErrorMessage="1" sqref="B63:B70 B22:B47 B52:B59">
      <formula1>$L$3:$L$5</formula1>
    </dataValidation>
    <dataValidation type="list" allowBlank="1" showInputMessage="1" showErrorMessage="1" sqref="A2:A61">
      <formula1>$M$3:$M$18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F14" sqref="F14"/>
    </sheetView>
  </sheetViews>
  <sheetFormatPr defaultRowHeight="15"/>
  <cols>
    <col min="1" max="1" width="18.42578125" customWidth="1"/>
    <col min="2" max="2" width="17.5703125" customWidth="1"/>
    <col min="3" max="3" width="9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32" t="s">
        <v>166</v>
      </c>
      <c r="B3" s="132" t="s">
        <v>168</v>
      </c>
    </row>
    <row r="4" spans="1:7">
      <c r="A4" s="132" t="s">
        <v>164</v>
      </c>
      <c r="B4" t="s">
        <v>26</v>
      </c>
      <c r="C4" t="s">
        <v>86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33" t="s">
        <v>140</v>
      </c>
      <c r="B5" s="46"/>
      <c r="C5" s="46">
        <v>200</v>
      </c>
      <c r="D5" s="46">
        <v>8492</v>
      </c>
      <c r="E5" s="46">
        <v>5197</v>
      </c>
      <c r="F5" s="46">
        <v>2526</v>
      </c>
      <c r="G5" s="134">
        <v>16415</v>
      </c>
    </row>
    <row r="6" spans="1:7">
      <c r="A6" s="133" t="s">
        <v>141</v>
      </c>
      <c r="B6" s="46">
        <v>10584</v>
      </c>
      <c r="C6" s="46">
        <v>34711.939999999995</v>
      </c>
      <c r="D6" s="46">
        <v>1050</v>
      </c>
      <c r="E6" s="46"/>
      <c r="F6" s="46"/>
      <c r="G6" s="134">
        <v>46345.939999999995</v>
      </c>
    </row>
    <row r="7" spans="1:7">
      <c r="A7" s="133" t="s">
        <v>142</v>
      </c>
      <c r="B7" s="46">
        <v>12140.82</v>
      </c>
      <c r="C7" s="46">
        <v>9081.9800000000014</v>
      </c>
      <c r="D7" s="46"/>
      <c r="E7" s="46"/>
      <c r="F7" s="46"/>
      <c r="G7" s="134">
        <v>21222.800000000003</v>
      </c>
    </row>
    <row r="8" spans="1:7">
      <c r="A8" s="133" t="s">
        <v>143</v>
      </c>
      <c r="B8" s="46">
        <v>10584</v>
      </c>
      <c r="C8" s="46"/>
      <c r="D8" s="46"/>
      <c r="E8" s="46"/>
      <c r="F8" s="46"/>
      <c r="G8" s="134">
        <v>10584</v>
      </c>
    </row>
    <row r="9" spans="1:7">
      <c r="A9" s="133" t="s">
        <v>145</v>
      </c>
      <c r="B9" s="46">
        <v>12096</v>
      </c>
      <c r="C9" s="46"/>
      <c r="D9" s="46"/>
      <c r="E9" s="46"/>
      <c r="F9" s="46"/>
      <c r="G9" s="134">
        <v>12096</v>
      </c>
    </row>
    <row r="10" spans="1:7">
      <c r="A10" s="133" t="s">
        <v>165</v>
      </c>
      <c r="B10" s="46">
        <v>45404.82</v>
      </c>
      <c r="C10" s="46">
        <v>43993.919999999998</v>
      </c>
      <c r="D10" s="46">
        <v>9542</v>
      </c>
      <c r="E10" s="46">
        <v>5197</v>
      </c>
      <c r="F10" s="46">
        <v>2526</v>
      </c>
      <c r="G10" s="135">
        <v>106663.73999999999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9" sqref="F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10"/>
      <c r="B1" s="110"/>
      <c r="C1" s="110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6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6">
        <f>Tabela5[[#This Row],[Planowane]]+D3</f>
        <v>37600</v>
      </c>
      <c r="E4" s="46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6">
        <f>Tabela5[[#This Row],[Planowane]]+D4</f>
        <v>75400</v>
      </c>
      <c r="E5" s="46"/>
      <c r="F5" s="2">
        <v>41544</v>
      </c>
    </row>
    <row r="6" spans="1:7">
      <c r="A6" t="s">
        <v>97</v>
      </c>
      <c r="B6">
        <v>43200</v>
      </c>
      <c r="D6" s="46">
        <f>Tabela5[[#This Row],[Planowane]]+D5</f>
        <v>118600</v>
      </c>
      <c r="E6" s="46"/>
      <c r="F6" s="2">
        <v>41536</v>
      </c>
    </row>
    <row r="7" spans="1:7">
      <c r="A7" t="s">
        <v>33</v>
      </c>
      <c r="B7">
        <v>47500</v>
      </c>
      <c r="D7" s="46">
        <f>Tabela5[[#This Row],[Planowane]]+D6</f>
        <v>166100</v>
      </c>
      <c r="E7" s="46"/>
      <c r="F7" s="2">
        <v>41571</v>
      </c>
    </row>
    <row r="8" spans="1:7">
      <c r="A8" t="s">
        <v>96</v>
      </c>
      <c r="B8">
        <v>32000</v>
      </c>
      <c r="D8" s="46">
        <f>Tabela5[[#This Row],[Planowane]]+D7</f>
        <v>198100</v>
      </c>
      <c r="E8" s="46"/>
      <c r="F8" s="46"/>
    </row>
    <row r="9" spans="1:7">
      <c r="A9" t="s">
        <v>52</v>
      </c>
      <c r="B9">
        <v>21600</v>
      </c>
      <c r="D9" s="46">
        <f>Tabela5[[#This Row],[Planowane]]+D8</f>
        <v>219700</v>
      </c>
      <c r="E9" s="46"/>
      <c r="F9" s="46"/>
    </row>
    <row r="10" spans="1:7">
      <c r="A10" t="s">
        <v>48</v>
      </c>
      <c r="B10">
        <v>9700</v>
      </c>
      <c r="D10" s="46">
        <f>Tabela5[[#This Row],[Planowane]]+D9</f>
        <v>229400</v>
      </c>
    </row>
    <row r="11" spans="1:7">
      <c r="A11" t="s">
        <v>62</v>
      </c>
      <c r="B11">
        <v>45700</v>
      </c>
      <c r="D11" s="46">
        <f>Tabela5[[#This Row],[Planowane]]+D10</f>
        <v>275100</v>
      </c>
    </row>
    <row r="12" spans="1:7">
      <c r="A12" t="s">
        <v>59</v>
      </c>
      <c r="B12">
        <v>16200</v>
      </c>
      <c r="D12" s="46">
        <f>Tabela5[[#This Row],[Planowane]]+D11</f>
        <v>291300</v>
      </c>
    </row>
    <row r="13" spans="1:7">
      <c r="A13" t="s">
        <v>101</v>
      </c>
      <c r="B13">
        <v>22200</v>
      </c>
      <c r="D13" s="46">
        <f>Tabela5[[#This Row],[Planowane]]+D12</f>
        <v>313500</v>
      </c>
    </row>
    <row r="14" spans="1:7">
      <c r="A14" t="s">
        <v>100</v>
      </c>
      <c r="B14">
        <v>39900</v>
      </c>
      <c r="D14" s="46">
        <f>Tabela5[[#This Row],[Planowane]]+D13</f>
        <v>353400</v>
      </c>
    </row>
    <row r="15" spans="1:7">
      <c r="A15" t="s">
        <v>53</v>
      </c>
      <c r="B15">
        <v>6500</v>
      </c>
      <c r="D15" s="46">
        <f>Tabela5[[#This Row],[Planowane]]+D14</f>
        <v>359900</v>
      </c>
    </row>
    <row r="16" spans="1:7">
      <c r="A16" t="s">
        <v>60</v>
      </c>
      <c r="B16">
        <v>31300</v>
      </c>
      <c r="D16" s="46">
        <f>Tabela5[[#This Row],[Planowane]]+D15</f>
        <v>391200</v>
      </c>
    </row>
    <row r="17" spans="1:7">
      <c r="A17" t="s">
        <v>98</v>
      </c>
      <c r="B17">
        <v>20000</v>
      </c>
      <c r="D17" s="46">
        <f>Tabela5[[#This Row],[Planowane]]+D16</f>
        <v>411200</v>
      </c>
    </row>
    <row r="18" spans="1:7">
      <c r="A18" t="s">
        <v>99</v>
      </c>
      <c r="B18">
        <v>31600</v>
      </c>
      <c r="D18" s="46">
        <f>Tabela5[[#This Row],[Planowane]]+D17</f>
        <v>442800</v>
      </c>
    </row>
    <row r="19" spans="1:7">
      <c r="A19" s="1"/>
      <c r="B19" s="1"/>
      <c r="C19" s="1"/>
      <c r="D19" s="136">
        <f>Tabela5[[#This Row],[Planowane]]+D18</f>
        <v>442800</v>
      </c>
      <c r="E19" s="136"/>
      <c r="F19" s="1" t="s">
        <v>169</v>
      </c>
      <c r="G1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6" t="s">
        <v>36</v>
      </c>
      <c r="B1" s="6"/>
      <c r="C1" s="6" t="s">
        <v>11</v>
      </c>
      <c r="D1" s="6" t="s">
        <v>37</v>
      </c>
      <c r="E1" s="7" t="s">
        <v>38</v>
      </c>
      <c r="F1" s="7" t="s">
        <v>39</v>
      </c>
      <c r="G1" s="8">
        <f>50000-F3-F4-F5-F7-F8</f>
        <v>0</v>
      </c>
      <c r="J1" s="5" t="s">
        <v>95</v>
      </c>
    </row>
    <row r="2" spans="1:11">
      <c r="A2" s="15">
        <v>1</v>
      </c>
      <c r="B2" s="15" t="s">
        <v>40</v>
      </c>
      <c r="C2" s="16">
        <v>0</v>
      </c>
      <c r="D2" s="17">
        <f>C2/$C$34</f>
        <v>0</v>
      </c>
      <c r="E2" s="18"/>
      <c r="F2" s="18"/>
      <c r="G2" s="19"/>
      <c r="J2" s="95" t="s">
        <v>43</v>
      </c>
      <c r="K2" s="95">
        <v>37600</v>
      </c>
    </row>
    <row r="3" spans="1:11">
      <c r="A3" s="15">
        <v>2</v>
      </c>
      <c r="B3" s="15" t="s">
        <v>41</v>
      </c>
      <c r="C3" s="20">
        <v>8000</v>
      </c>
      <c r="D3" s="17">
        <f t="shared" ref="D3:D34" si="0">C3/$C$34</f>
        <v>1.8066847335140017E-2</v>
      </c>
      <c r="E3" s="18">
        <v>0</v>
      </c>
      <c r="F3" s="18">
        <v>8000</v>
      </c>
      <c r="G3" s="21">
        <f>F3-2100</f>
        <v>5900</v>
      </c>
      <c r="J3" s="96" t="s">
        <v>46</v>
      </c>
      <c r="K3" s="96">
        <v>37800</v>
      </c>
    </row>
    <row r="4" spans="1:11">
      <c r="A4" s="15">
        <v>3</v>
      </c>
      <c r="B4" s="15" t="s">
        <v>42</v>
      </c>
      <c r="C4" s="20">
        <v>3200</v>
      </c>
      <c r="D4" s="17">
        <f t="shared" si="0"/>
        <v>7.2267389340560069E-3</v>
      </c>
      <c r="E4" s="18">
        <v>0</v>
      </c>
      <c r="F4" s="18">
        <v>3200</v>
      </c>
      <c r="G4" s="19"/>
      <c r="J4" s="97" t="s">
        <v>97</v>
      </c>
      <c r="K4" s="97">
        <v>43200</v>
      </c>
    </row>
    <row r="5" spans="1:11">
      <c r="A5" s="15">
        <v>4</v>
      </c>
      <c r="B5" s="15" t="s">
        <v>43</v>
      </c>
      <c r="C5" s="20">
        <v>17800</v>
      </c>
      <c r="D5" s="17">
        <f t="shared" si="0"/>
        <v>4.0198735320686539E-2</v>
      </c>
      <c r="E5" s="18">
        <v>0</v>
      </c>
      <c r="F5" s="18">
        <v>17800</v>
      </c>
      <c r="G5" s="19"/>
      <c r="J5" s="98" t="s">
        <v>33</v>
      </c>
      <c r="K5" s="98">
        <v>47500</v>
      </c>
    </row>
    <row r="6" spans="1:11">
      <c r="A6" s="15">
        <v>5</v>
      </c>
      <c r="B6" s="15" t="s">
        <v>44</v>
      </c>
      <c r="C6" s="20">
        <v>0</v>
      </c>
      <c r="D6" s="17">
        <f t="shared" si="0"/>
        <v>0</v>
      </c>
      <c r="E6" s="18"/>
      <c r="F6" s="18"/>
      <c r="G6" s="19"/>
      <c r="J6" s="99" t="s">
        <v>96</v>
      </c>
      <c r="K6" s="99">
        <v>32000</v>
      </c>
    </row>
    <row r="7" spans="1:11">
      <c r="A7" s="15">
        <v>6</v>
      </c>
      <c r="B7" s="15" t="s">
        <v>45</v>
      </c>
      <c r="C7" s="20">
        <v>8600</v>
      </c>
      <c r="D7" s="17">
        <f t="shared" si="0"/>
        <v>1.9421860885275519E-2</v>
      </c>
      <c r="E7" s="18">
        <v>0</v>
      </c>
      <c r="F7" s="18">
        <v>8600</v>
      </c>
      <c r="G7" s="19"/>
      <c r="J7" s="100" t="s">
        <v>52</v>
      </c>
      <c r="K7" s="100">
        <v>21600</v>
      </c>
    </row>
    <row r="8" spans="1:11">
      <c r="A8" s="32">
        <v>7</v>
      </c>
      <c r="B8" s="32" t="s">
        <v>46</v>
      </c>
      <c r="C8" s="33">
        <v>37800</v>
      </c>
      <c r="D8" s="34">
        <f t="shared" si="0"/>
        <v>8.5365853658536592E-2</v>
      </c>
      <c r="E8" s="35">
        <f>C8-F8</f>
        <v>25400</v>
      </c>
      <c r="F8" s="35">
        <v>12400</v>
      </c>
      <c r="G8" s="36"/>
      <c r="J8" s="101" t="s">
        <v>48</v>
      </c>
      <c r="K8" s="101">
        <v>9700</v>
      </c>
    </row>
    <row r="9" spans="1:11">
      <c r="A9" s="53">
        <v>8</v>
      </c>
      <c r="B9" s="53" t="s">
        <v>47</v>
      </c>
      <c r="C9" s="54">
        <v>43200</v>
      </c>
      <c r="D9" s="55">
        <f t="shared" si="0"/>
        <v>9.7560975609756101E-2</v>
      </c>
      <c r="E9" s="56">
        <f t="shared" ref="E9:E33" si="1">C9-F9</f>
        <v>43200</v>
      </c>
      <c r="F9" s="56"/>
      <c r="G9" s="57"/>
      <c r="J9" s="102" t="s">
        <v>62</v>
      </c>
      <c r="K9" s="102">
        <v>45700</v>
      </c>
    </row>
    <row r="10" spans="1:11">
      <c r="A10" s="75">
        <v>9</v>
      </c>
      <c r="B10" s="75" t="s">
        <v>48</v>
      </c>
      <c r="C10" s="76">
        <v>9700</v>
      </c>
      <c r="D10" s="77">
        <f t="shared" si="0"/>
        <v>2.1906052393857272E-2</v>
      </c>
      <c r="E10" s="78">
        <f t="shared" si="1"/>
        <v>9700</v>
      </c>
      <c r="F10" s="78"/>
      <c r="G10" s="79"/>
      <c r="J10" s="103" t="s">
        <v>59</v>
      </c>
      <c r="K10" s="103">
        <v>16200</v>
      </c>
    </row>
    <row r="11" spans="1:11">
      <c r="A11" s="37">
        <v>10</v>
      </c>
      <c r="B11" s="37" t="s">
        <v>49</v>
      </c>
      <c r="C11" s="38">
        <v>14600</v>
      </c>
      <c r="D11" s="39">
        <f t="shared" si="0"/>
        <v>3.297199638663053E-2</v>
      </c>
      <c r="E11" s="40">
        <f t="shared" si="1"/>
        <v>14600</v>
      </c>
      <c r="F11" s="40"/>
      <c r="G11" s="41"/>
      <c r="J11" s="104" t="s">
        <v>101</v>
      </c>
      <c r="K11" s="104">
        <v>22200</v>
      </c>
    </row>
    <row r="12" spans="1:11">
      <c r="A12" s="37">
        <v>11</v>
      </c>
      <c r="B12" s="37" t="s">
        <v>50</v>
      </c>
      <c r="C12" s="38">
        <v>32900</v>
      </c>
      <c r="D12" s="39">
        <f t="shared" si="0"/>
        <v>7.4299909665763331E-2</v>
      </c>
      <c r="E12" s="40">
        <f t="shared" si="1"/>
        <v>32900</v>
      </c>
      <c r="F12" s="40"/>
      <c r="G12" s="41"/>
      <c r="J12" s="105" t="s">
        <v>100</v>
      </c>
      <c r="K12" s="105">
        <v>39900</v>
      </c>
    </row>
    <row r="13" spans="1:11">
      <c r="A13" s="58">
        <v>12</v>
      </c>
      <c r="B13" s="58" t="s">
        <v>51</v>
      </c>
      <c r="C13" s="59">
        <v>32000</v>
      </c>
      <c r="D13" s="60">
        <f t="shared" si="0"/>
        <v>7.2267389340560068E-2</v>
      </c>
      <c r="E13" s="61">
        <f t="shared" si="1"/>
        <v>32000</v>
      </c>
      <c r="F13" s="61"/>
      <c r="G13" s="62"/>
      <c r="J13" s="106" t="s">
        <v>53</v>
      </c>
      <c r="K13" s="109">
        <v>6500</v>
      </c>
    </row>
    <row r="14" spans="1:11">
      <c r="A14" s="27">
        <v>13</v>
      </c>
      <c r="B14" s="27" t="s">
        <v>52</v>
      </c>
      <c r="C14" s="28">
        <v>21600</v>
      </c>
      <c r="D14" s="29">
        <f t="shared" si="0"/>
        <v>4.878048780487805E-2</v>
      </c>
      <c r="E14" s="30">
        <f t="shared" si="1"/>
        <v>21600</v>
      </c>
      <c r="F14" s="30"/>
      <c r="G14" s="31"/>
      <c r="J14" s="107" t="s">
        <v>60</v>
      </c>
      <c r="K14" s="63">
        <v>31300</v>
      </c>
    </row>
    <row r="15" spans="1:11">
      <c r="A15" s="85">
        <v>14</v>
      </c>
      <c r="B15" s="85" t="s">
        <v>53</v>
      </c>
      <c r="C15" s="86">
        <v>6500</v>
      </c>
      <c r="D15" s="87">
        <f t="shared" si="0"/>
        <v>1.4679313459801264E-2</v>
      </c>
      <c r="E15" s="88">
        <f t="shared" si="1"/>
        <v>6500</v>
      </c>
      <c r="F15" s="88"/>
      <c r="G15" s="89"/>
      <c r="J15" s="108" t="s">
        <v>98</v>
      </c>
      <c r="K15" s="108">
        <v>20000</v>
      </c>
    </row>
    <row r="16" spans="1:11">
      <c r="A16" s="80">
        <v>15</v>
      </c>
      <c r="B16" s="80" t="s">
        <v>54</v>
      </c>
      <c r="C16" s="81">
        <v>18900</v>
      </c>
      <c r="D16" s="82">
        <f t="shared" si="0"/>
        <v>4.2682926829268296E-2</v>
      </c>
      <c r="E16" s="83">
        <f t="shared" si="1"/>
        <v>18900</v>
      </c>
      <c r="F16" s="83"/>
      <c r="G16" s="84"/>
      <c r="J16" s="108" t="s">
        <v>99</v>
      </c>
      <c r="K16" s="108">
        <v>31600</v>
      </c>
    </row>
    <row r="17" spans="1:11">
      <c r="A17" s="80">
        <v>16</v>
      </c>
      <c r="B17" s="80" t="s">
        <v>55</v>
      </c>
      <c r="C17" s="81">
        <v>3300</v>
      </c>
      <c r="D17" s="82">
        <f t="shared" si="0"/>
        <v>7.4525745257452572E-3</v>
      </c>
      <c r="E17" s="83">
        <f t="shared" si="1"/>
        <v>3300</v>
      </c>
      <c r="F17" s="83"/>
      <c r="G17" s="84"/>
      <c r="K17">
        <f>SUM(K2:K16)</f>
        <v>442800</v>
      </c>
    </row>
    <row r="18" spans="1:11">
      <c r="A18" s="64">
        <v>17</v>
      </c>
      <c r="B18" s="64" t="s">
        <v>56</v>
      </c>
      <c r="C18" s="68">
        <v>12000</v>
      </c>
      <c r="D18" s="65">
        <f t="shared" si="0"/>
        <v>2.7100271002710029E-2</v>
      </c>
      <c r="E18" s="66">
        <f t="shared" si="1"/>
        <v>12000</v>
      </c>
      <c r="F18" s="66"/>
      <c r="G18" s="67"/>
    </row>
    <row r="19" spans="1:11">
      <c r="A19" s="64">
        <v>18</v>
      </c>
      <c r="B19" s="64" t="s">
        <v>57</v>
      </c>
      <c r="C19" s="68">
        <v>27900</v>
      </c>
      <c r="D19" s="65">
        <f t="shared" si="0"/>
        <v>6.3008130081300809E-2</v>
      </c>
      <c r="E19" s="66">
        <f t="shared" si="1"/>
        <v>27900</v>
      </c>
      <c r="F19" s="66"/>
      <c r="G19" s="67"/>
    </row>
    <row r="20" spans="1:11">
      <c r="A20" s="1">
        <v>19</v>
      </c>
      <c r="B20" s="1" t="s">
        <v>58</v>
      </c>
      <c r="C20" s="14">
        <v>0</v>
      </c>
      <c r="D20" s="9">
        <f t="shared" si="0"/>
        <v>0</v>
      </c>
      <c r="E20" s="10">
        <f t="shared" si="1"/>
        <v>0</v>
      </c>
      <c r="F20" s="10"/>
      <c r="G20" s="11"/>
    </row>
    <row r="21" spans="1:11">
      <c r="A21" s="90">
        <v>20</v>
      </c>
      <c r="B21" s="90" t="s">
        <v>59</v>
      </c>
      <c r="C21" s="91">
        <v>16200</v>
      </c>
      <c r="D21" s="92">
        <f t="shared" si="0"/>
        <v>3.6585365853658534E-2</v>
      </c>
      <c r="E21" s="93">
        <f t="shared" si="1"/>
        <v>16200</v>
      </c>
      <c r="F21" s="93"/>
      <c r="G21" s="94"/>
    </row>
    <row r="22" spans="1:11">
      <c r="A22" s="22">
        <v>21</v>
      </c>
      <c r="B22" s="22" t="s">
        <v>60</v>
      </c>
      <c r="C22" s="23">
        <v>31300</v>
      </c>
      <c r="D22" s="24">
        <f t="shared" si="0"/>
        <v>7.0686540198735326E-2</v>
      </c>
      <c r="E22" s="25">
        <f t="shared" si="1"/>
        <v>31300</v>
      </c>
      <c r="F22" s="25"/>
      <c r="G22" s="26"/>
    </row>
    <row r="23" spans="1:11">
      <c r="A23" s="1">
        <v>22</v>
      </c>
      <c r="B23" s="1" t="s">
        <v>61</v>
      </c>
      <c r="C23" s="14">
        <v>0</v>
      </c>
      <c r="D23" s="9">
        <f t="shared" si="0"/>
        <v>0</v>
      </c>
      <c r="E23" s="10">
        <f t="shared" si="1"/>
        <v>0</v>
      </c>
      <c r="F23" s="10"/>
      <c r="G23" s="11"/>
    </row>
    <row r="24" spans="1:11">
      <c r="A24" s="69">
        <v>23</v>
      </c>
      <c r="B24" s="69" t="s">
        <v>62</v>
      </c>
      <c r="C24" s="70"/>
      <c r="D24" s="71">
        <f t="shared" si="0"/>
        <v>0</v>
      </c>
      <c r="E24" s="72">
        <f t="shared" si="1"/>
        <v>0</v>
      </c>
      <c r="F24" s="72"/>
      <c r="G24" s="73"/>
    </row>
    <row r="25" spans="1:11">
      <c r="A25" s="69" t="s">
        <v>63</v>
      </c>
      <c r="B25" s="69" t="s">
        <v>64</v>
      </c>
      <c r="C25" s="74">
        <v>2700</v>
      </c>
      <c r="D25" s="71">
        <f t="shared" si="0"/>
        <v>6.0975609756097563E-3</v>
      </c>
      <c r="E25" s="72">
        <f t="shared" si="1"/>
        <v>2700</v>
      </c>
      <c r="F25" s="72"/>
      <c r="G25" s="73"/>
    </row>
    <row r="26" spans="1:11">
      <c r="A26" s="69" t="s">
        <v>65</v>
      </c>
      <c r="B26" s="69" t="s">
        <v>66</v>
      </c>
      <c r="C26" s="74">
        <v>6700</v>
      </c>
      <c r="D26" s="71">
        <f t="shared" si="0"/>
        <v>1.5130984643179765E-2</v>
      </c>
      <c r="E26" s="72">
        <f t="shared" si="1"/>
        <v>6700</v>
      </c>
      <c r="F26" s="72"/>
      <c r="G26" s="73"/>
    </row>
    <row r="27" spans="1:11">
      <c r="A27" s="69" t="s">
        <v>67</v>
      </c>
      <c r="B27" s="69" t="s">
        <v>68</v>
      </c>
      <c r="C27" s="74">
        <v>2200</v>
      </c>
      <c r="D27" s="71">
        <f t="shared" si="0"/>
        <v>4.9683830171635048E-3</v>
      </c>
      <c r="E27" s="72">
        <f t="shared" si="1"/>
        <v>2200</v>
      </c>
      <c r="F27" s="72"/>
      <c r="G27" s="73"/>
    </row>
    <row r="28" spans="1:11">
      <c r="A28" s="69" t="s">
        <v>69</v>
      </c>
      <c r="B28" s="69" t="s">
        <v>70</v>
      </c>
      <c r="C28" s="74">
        <v>15700</v>
      </c>
      <c r="D28" s="71">
        <f t="shared" si="0"/>
        <v>3.5456187895212286E-2</v>
      </c>
      <c r="E28" s="72">
        <f t="shared" si="1"/>
        <v>15700</v>
      </c>
      <c r="F28" s="72"/>
      <c r="G28" s="73"/>
    </row>
    <row r="29" spans="1:11">
      <c r="A29" s="69" t="s">
        <v>71</v>
      </c>
      <c r="B29" s="69" t="s">
        <v>72</v>
      </c>
      <c r="C29" s="74">
        <v>18400</v>
      </c>
      <c r="D29" s="71">
        <f t="shared" si="0"/>
        <v>4.1553748870822041E-2</v>
      </c>
      <c r="E29" s="72">
        <f t="shared" si="1"/>
        <v>18400</v>
      </c>
      <c r="F29" s="72"/>
      <c r="G29" s="73"/>
    </row>
    <row r="30" spans="1:11">
      <c r="A30" s="1">
        <v>24</v>
      </c>
      <c r="B30" s="1" t="s">
        <v>73</v>
      </c>
      <c r="C30" s="14">
        <v>0</v>
      </c>
      <c r="D30" s="9">
        <f t="shared" si="0"/>
        <v>0</v>
      </c>
      <c r="E30" s="10">
        <f t="shared" si="1"/>
        <v>0</v>
      </c>
      <c r="F30" s="10"/>
      <c r="G30" s="11"/>
    </row>
    <row r="31" spans="1:11">
      <c r="A31" s="1">
        <v>25</v>
      </c>
      <c r="B31" s="1" t="s">
        <v>74</v>
      </c>
      <c r="C31" s="14">
        <v>0</v>
      </c>
      <c r="D31" s="9">
        <f t="shared" si="0"/>
        <v>0</v>
      </c>
      <c r="E31" s="10">
        <f t="shared" si="1"/>
        <v>0</v>
      </c>
      <c r="F31" s="10"/>
      <c r="G31" s="11"/>
    </row>
    <row r="32" spans="1:11">
      <c r="A32" s="1">
        <v>26</v>
      </c>
      <c r="B32" s="1" t="s">
        <v>75</v>
      </c>
      <c r="C32" s="14">
        <v>0</v>
      </c>
      <c r="D32" s="9">
        <f t="shared" si="0"/>
        <v>0</v>
      </c>
      <c r="E32" s="10">
        <f t="shared" si="1"/>
        <v>0</v>
      </c>
      <c r="F32" s="10"/>
      <c r="G32" s="11"/>
    </row>
    <row r="33" spans="1:7">
      <c r="A33" s="48">
        <v>27</v>
      </c>
      <c r="B33" s="48" t="s">
        <v>76</v>
      </c>
      <c r="C33" s="49">
        <v>51600</v>
      </c>
      <c r="D33" s="50">
        <f t="shared" si="0"/>
        <v>0.11653116531165311</v>
      </c>
      <c r="E33" s="51">
        <f t="shared" si="1"/>
        <v>51600</v>
      </c>
      <c r="F33" s="51"/>
      <c r="G33" s="52"/>
    </row>
    <row r="34" spans="1:7">
      <c r="A34" s="1"/>
      <c r="B34" s="13" t="s">
        <v>77</v>
      </c>
      <c r="C34" s="12">
        <f>SUM(C2:C33)</f>
        <v>442800</v>
      </c>
      <c r="D34" s="9">
        <f t="shared" si="0"/>
        <v>1</v>
      </c>
      <c r="E34" s="12">
        <f t="shared" ref="E34:F34" si="2">SUM(E2:E33)</f>
        <v>392800</v>
      </c>
      <c r="F34" s="12">
        <f t="shared" si="2"/>
        <v>50000</v>
      </c>
      <c r="G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2013-09-11T19:22:52Z</dcterms:modified>
</cp:coreProperties>
</file>