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5" activeTab="19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18_Sprint" sheetId="32" r:id="rId19"/>
    <sheet name="19_Sprint" sheetId="33" r:id="rId20"/>
    <sheet name="Pompy i ogrzewanie" sheetId="30" r:id="rId21"/>
    <sheet name="Drzwi" sheetId="28" r:id="rId22"/>
    <sheet name="Zwrot VAT" sheetId="22" r:id="rId23"/>
    <sheet name="Palety" sheetId="21" r:id="rId24"/>
    <sheet name="Brama garazowa" sheetId="16" r:id="rId25"/>
    <sheet name="Harmonogram2013" sheetId="26" r:id="rId26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7" i="22"/>
  <c r="B24" i="33"/>
  <c r="Q72" i="21"/>
  <c r="H58"/>
  <c r="K58" s="1"/>
  <c r="N58" s="1"/>
  <c r="Q58" s="1"/>
  <c r="H59"/>
  <c r="K59" s="1"/>
  <c r="N59" s="1"/>
  <c r="Q59" s="1"/>
  <c r="H60"/>
  <c r="K60" s="1"/>
  <c r="N60" s="1"/>
  <c r="Q60" s="1"/>
  <c r="H61"/>
  <c r="K61" s="1"/>
  <c r="N61" s="1"/>
  <c r="Q61" s="1"/>
  <c r="H62"/>
  <c r="K62" s="1"/>
  <c r="N62" s="1"/>
  <c r="Q62" s="1"/>
  <c r="H63"/>
  <c r="K63" s="1"/>
  <c r="N63" s="1"/>
  <c r="Q63" s="1"/>
  <c r="H64"/>
  <c r="K64" s="1"/>
  <c r="N64" s="1"/>
  <c r="Q64" s="1"/>
  <c r="H65"/>
  <c r="K65" s="1"/>
  <c r="N65" s="1"/>
  <c r="Q65" s="1"/>
  <c r="H66"/>
  <c r="K66" s="1"/>
  <c r="N66" s="1"/>
  <c r="Q66" s="1"/>
  <c r="H67"/>
  <c r="K67" s="1"/>
  <c r="N67" s="1"/>
  <c r="Q67" s="1"/>
  <c r="H68"/>
  <c r="K68" s="1"/>
  <c r="N68" s="1"/>
  <c r="Q68" s="1"/>
  <c r="H69"/>
  <c r="K69" s="1"/>
  <c r="N69" s="1"/>
  <c r="Q69" s="1"/>
  <c r="H70"/>
  <c r="K70" s="1"/>
  <c r="N70" s="1"/>
  <c r="Q70" s="1"/>
  <c r="H57"/>
  <c r="K57" s="1"/>
  <c r="N57" s="1"/>
  <c r="Q57" s="1"/>
  <c r="M72"/>
  <c r="P72"/>
  <c r="G72"/>
  <c r="N51"/>
  <c r="N39"/>
  <c r="N40"/>
  <c r="N41"/>
  <c r="N42"/>
  <c r="N43"/>
  <c r="N44"/>
  <c r="N45"/>
  <c r="N46"/>
  <c r="N47"/>
  <c r="N48"/>
  <c r="N49"/>
  <c r="N50"/>
  <c r="N38"/>
  <c r="I24"/>
  <c r="I15"/>
  <c r="I19"/>
  <c r="I18"/>
  <c r="F22"/>
  <c r="H22"/>
  <c r="E22"/>
  <c r="I17"/>
  <c r="I16"/>
  <c r="I7"/>
  <c r="I8"/>
  <c r="I9"/>
  <c r="I10"/>
  <c r="I11"/>
  <c r="I12"/>
  <c r="I13"/>
  <c r="I6"/>
  <c r="H72" l="1"/>
  <c r="I22"/>
  <c r="E33" i="17"/>
  <c r="E26"/>
  <c r="E39" s="1"/>
  <c r="N72" i="21" l="1"/>
  <c r="E34" i="16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<sst xmlns="http://schemas.openxmlformats.org/spreadsheetml/2006/main" count="1541" uniqueCount="710">
  <si>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</si>
  <si>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</si>
  <si>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</si>
  <si>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</si>
  <si>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</si>
  <si>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</si>
  <si>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</si>
  <si>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</si>
  <si>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</si>
  <si>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</si>
  <si>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</si>
  <si>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</si>
  <si>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</si>
  <si>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</si>
  <si>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</si>
  <si>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</si>
  <si>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</si>
  <si>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</si>
  <si>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</si>
  <si>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</si>
  <si>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</si>
  <si>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</si>
  <si>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</si>
  <si>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</si>
  <si>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</si>
  <si>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</si>
  <si>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</si>
  <si>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</si>
  <si>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</si>
  <si>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</si>
  <si>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</si>
  <si>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</si>
  <si>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</si>
  <si>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</si>
  <si>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</si>
  <si>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</si>
  <si>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</si>
  <si>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</si>
  <si>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</si>
  <si>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</si>
  <si>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</si>
  <si>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</si>
  <si>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</si>
  <si>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</si>
  <si>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</si>
  <si>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</si>
  <si>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</si>
  <si>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</si>
  <si>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</si>
  <si>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</si>
  <si>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</si>
  <si>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</si>
  <si>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</si>
  <si>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</si>
  <si>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</si>
  <si>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</si>
  <si>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</si>
  <si>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</si>
  <si>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</si>
  <si>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</si>
  <si>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</si>
  <si>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</si>
  <si>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</si>
  <si>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</si>
  <si>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</si>
  <si>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</si>
  <si>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</si>
  <si>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</si>
  <si>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</si>
  <si>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</si>
  <si>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</si>
  <si>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</si>
  <si>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</si>
  <si>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</si>
  <si>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</si>
  <si>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</si>
  <si>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</si>
  <si>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</si>
  <si>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</si>
  <si>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</si>
  <si>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</si>
  <si>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</si>
  <si>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</si>
  <si>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</si>
  <si>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</si>
  <si>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</si>
  <si>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</si>
  <si>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</si>
  <si>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</si>
  <si>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</si>
  <si>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</si>
  <si>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</si>
  <si>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</si>
  <si>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</si>
  <si>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</si>
  <si>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</si>
  <si>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</si>
  <si>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</si>
  <si>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</si>
  <si>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</si>
  <si>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</si>
  <si>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</si>
  <si>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</si>
  <si>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</si>
  <si>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</si>
  <si>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</si>
  <si>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</si>
  <si>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</si>
  <si>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</si>
  <si>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</si>
  <si>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</si>
  <si>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</si>
  <si>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</si>
  <si>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</si>
  <si>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</si>
  <si>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</si>
  <si>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</si>
  <si>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</si>
  <si>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</si>
  <si>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</si>
  <si>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</si>
  <si>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</si>
  <si>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</si>
  <si>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</si>
  <si>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</si>
  <si>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</si>
  <si>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</si>
  <si>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</si>
  <si>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</si>
  <si>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</si>
  <si>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</si>
  <si>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</si>
  <si>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</si>
  <si>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</si>
  <si>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</si>
  <si>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</si>
  <si>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</si>
  <si>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</si>
  <si>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</si>
  <si>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</si>
  <si>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</si>
  <si>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</si>
  <si>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</si>
  <si>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</si>
  <si>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</si>
  <si>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</si>
  <si>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</si>
  <si>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</si>
  <si>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</si>
  <si>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</si>
  <si>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</si>
  <si>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</si>
  <si>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</si>
  <si>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</si>
  <si>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</si>
  <si>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</si>
  <si>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</si>
  <si>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</si>
  <si>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</si>
  <si>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</si>
  <si>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</si>
  <si>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</si>
  <si>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</si>
  <si>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</si>
  <si>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</si>
  <si>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</si>
  <si>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</si>
  <si>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</si>
  <si>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</si>
  <si>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</si>
  <si>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</si>
  <si>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</si>
  <si>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</si>
  <si>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</si>
  <si>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</si>
  <si>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</si>
  <si>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</si>
  <si>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</si>
  <si>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</si>
  <si>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</si>
  <si>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</si>
  <si>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</si>
  <si>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</si>
  <si>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</si>
  <si>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</si>
  <si>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</si>
  <si>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</si>
  <si>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</si>
  <si>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</si>
  <si>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</si>
  <si>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</si>
  <si>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</si>
  <si>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</si>
  <si>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</si>
  <si>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</si>
  <si>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</si>
  <si>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</si>
  <si>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</si>
  <si>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</si>
  <si>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</si>
  <si>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</si>
  <si>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</si>
  <si>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</si>
  <si>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</si>
  <si>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</si>
  <si>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</si>
  <si>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</si>
  <si>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</si>
  <si>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</si>
  <si>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</si>
  <si>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</si>
  <si>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</si>
  <si>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</si>
  <si>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</si>
  <si>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</si>
  <si>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</si>
  <si>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</si>
  <si>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</si>
  <si>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</si>
  <si>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</si>
  <si>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</si>
  <si>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</si>
  <si>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</si>
  <si>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</si>
  <si>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</si>
  <si>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</si>
  <si>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</si>
  <si>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</si>
  <si>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</si>
  <si>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</si>
  <si>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</si>
  <si>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</si>
  <si>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</si>
  <si>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</si>
  <si>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</si>
  <si>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</si>
  <si>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</si>
  <si>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</si>
  <si>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</si>
  <si>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</si>
  <si>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</si>
  <si>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</si>
  <si>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</si>
  <si>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</si>
  <si>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</si>
  <si>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</si>
  <si>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</si>
  <si>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</si>
  <si>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</si>
  <si>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</si>
  <si>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</si>
  <si>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</si>
  <si>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</si>
  <si>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</si>
  <si>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</si>
  <si>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</si>
  <si>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</si>
  <si>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</si>
  <si>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</si>
  <si>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</si>
  <si>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</si>
  <si>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</si>
  <si>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</si>
  <si>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</si>
  <si>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</si>
  <si>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</si>
  <si>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</si>
  <si>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</si>
  <si>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</si>
  <si>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</si>
  <si>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</si>
  <si>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</si>
  <si>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</si>
  <si>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</si>
  <si>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</si>
  <si>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</si>
  <si>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</si>
  <si>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</si>
  <si>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</si>
  <si>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</si>
  <si>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</si>
  <si>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</si>
  <si>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</si>
  <si>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</si>
  <si>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</si>
  <si>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</si>
  <si>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</si>
  <si>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</si>
  <si>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</si>
  <si>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</si>
  <si>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</si>
  <si>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</si>
  <si>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</si>
  <si>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</si>
  <si>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</si>
  <si>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</si>
  <si>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</si>
  <si>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</si>
  <si>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</si>
  <si>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</si>
  <si>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</si>
  <si>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</si>
  <si>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</si>
  <si>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</si>
  <si>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</si>
  <si>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</si>
  <si>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</si>
  <si>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</si>
  <si>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</si>
  <si>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</si>
  <si>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</si>
  <si>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</si>
  <si>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</si>
  <si>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</si>
  <si>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</si>
  <si>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</si>
  <si>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</si>
  <si>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</si>
  <si>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</si>
  <si>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</si>
  <si>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</si>
  <si>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</si>
  <si>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</si>
  <si>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</si>
  <si>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</si>
  <si>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</si>
  <si>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</si>
  <si>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</si>
  <si>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</si>
  <si>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</si>
  <si>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</si>
  <si>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</si>
  <si>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</si>
  <si>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</si>
  <si>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</si>
  <si>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</si>
  <si>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</si>
  <si>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</si>
  <si>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</si>
  <si>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</si>
  <si>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</si>
  <si>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</si>
  <si>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</si>
  <si>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</si>
  <si>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</si>
  <si>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</si>
  <si>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</si>
  <si>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</si>
  <si>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</si>
  <si>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</si>
  <si>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</si>
  <si>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</si>
  <si>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</si>
  <si>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</si>
  <si>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</si>
  <si>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</si>
  <si>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</si>
  <si>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</si>
  <si>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</si>
  <si>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</si>
  <si>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</si>
  <si>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</si>
  <si>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</si>
  <si>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</si>
  <si>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</si>
  <si>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</si>
  <si>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</si>
  <si>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</si>
  <si>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</si>
  <si>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</si>
  <si>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</si>
  <si>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</si>
  <si>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</si>
  <si>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</si>
  <si>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</si>
  <si>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</si>
  <si>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</si>
  <si>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</si>
  <si>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</si>
  <si>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</si>
  <si>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</si>
  <si>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</si>
  <si>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</si>
  <si>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</si>
  <si>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</si>
  <si>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</si>
  <si>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</si>
  <si>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</si>
  <si>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</si>
  <si>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</si>
  <si>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</si>
  <si>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</si>
  <si>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</si>
  <si>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</si>
  <si>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</si>
  <si>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</si>
  <si>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</si>
  <si>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</si>
  <si>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</si>
  <si>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</si>
  <si>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</si>
  <si>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</si>
  <si>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</si>
  <si>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</si>
  <si>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</si>
  <si>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</si>
  <si>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</si>
  <si>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</si>
  <si>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</si>
  <si>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</si>
  <si>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</si>
  <si>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</si>
  <si>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</si>
  <si>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</si>
  <si>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</si>
  <si>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</si>
  <si>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</si>
  <si>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</si>
  <si>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</si>
  <si>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</si>
  <si>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</si>
  <si>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</si>
  <si>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</si>
  <si>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</si>
  <si>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</si>
  <si>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</si>
  <si>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</si>
  <si>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</si>
  <si>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</si>
  <si>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</si>
  <si>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</si>
  <si>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</si>
  <si>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</si>
  <si>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</si>
  <si>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</si>
  <si>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</si>
  <si>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</si>
  <si>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</si>
  <si>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</si>
  <si>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</si>
  <si>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</si>
  <si>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</si>
  <si>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</si>
  <si>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</si>
  <si>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</si>
  <si>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</si>
  <si>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</si>
  <si>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</si>
  <si>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</si>
  <si>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</si>
  <si>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</si>
  <si>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</si>
  <si>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</si>
  <si>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</si>
  <si>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</si>
  <si>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</si>
  <si>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</si>
  <si>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</si>
  <si>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</si>
  <si>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</si>
  <si>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</si>
  <si>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</si>
  <si>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</si>
  <si>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</si>
  <si>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</si>
  <si>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</si>
  <si>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</si>
  <si>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</si>
  <si>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</si>
  <si>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</si>
  <si>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</si>
  <si>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</si>
  <si>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</si>
  <si>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</si>
  <si>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</si>
  <si>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</si>
  <si>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</si>
  <si>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</si>
  <si>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</si>
  <si>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</si>
  <si>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</si>
  <si>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</si>
  <si>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</si>
  <si>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</si>
  <si>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</si>
  <si>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</si>
  <si>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</si>
  <si>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</si>
  <si>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</si>
  <si>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</si>
  <si>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</si>
  <si>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</si>
  <si>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</si>
  <si>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</si>
  <si>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</si>
  <si>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</si>
  <si>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</si>
  <si>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</si>
  <si>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</si>
  <si>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</si>
  <si>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</si>
  <si>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</si>
  <si>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</si>
  <si>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</si>
  <si>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</si>
  <si>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</si>
  <si>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</si>
  <si>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</si>
  <si>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</si>
  <si>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</si>
  <si>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</si>
  <si>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</si>
  <si>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</si>
  <si>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</si>
  <si>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</si>
  <si>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</si>
  <si>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</si>
  <si>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</si>
  <si>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</si>
  <si>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</si>
  <si>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</si>
  <si>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</si>
  <si>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</si>
  <si>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</si>
  <si>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</si>
  <si>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</si>
  <si>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</si>
  <si>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</si>
  <si>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</si>
  <si>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</si>
  <si>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</si>
  <si>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</si>
  <si>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</si>
  <si>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</si>
  <si>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</si>
  <si>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</si>
  <si>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</si>
  <si>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</si>
  <si>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</si>
  <si>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</si>
  <si>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</si>
  <si>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</si>
  <si>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</si>
  <si>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</si>
  <si>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</si>
  <si>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</si>
  <si>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</si>
  <si>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</si>
  <si>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</si>
  <si>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</si>
  <si>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</si>
  <si>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</si>
  <si>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</si>
  <si>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</si>
  <si>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</si>
  <si>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</si>
  <si>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</si>
  <si>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</si>
  <si>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</si>
  <si>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</si>
  <si>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</si>
  <si>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</si>
  <si>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</si>
  <si>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</si>
  <si>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</si>
  <si>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</si>
  <si>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</si>
  <si>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</si>
  <si>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</si>
  <si>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</si>
  <si>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</si>
  <si>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</si>
  <si>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</si>
  <si>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</si>
  <si>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</si>
  <si>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</si>
  <si>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</si>
  <si>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</si>
  <si>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</si>
  <si>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</si>
  <si>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</si>
  <si>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</si>
  <si>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</si>
  <si>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</si>
  <si>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</si>
  <si>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</si>
  <si>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</si>
  <si>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</si>
  <si>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</si>
  <si>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</si>
  <si>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</si>
  <si>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</si>
  <si>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</si>
  <si>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</si>
  <si>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</si>
  <si>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</si>
  <si>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</si>
  <si>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</si>
  <si>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</si>
  <si>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</si>
  <si>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</si>
  <si>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</si>
  <si>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</si>
  <si>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</si>
  <si>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</si>
  <si>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</si>
  <si>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</si>
  <si>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</si>
  <si>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</si>
  <si>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</si>
  <si>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</si>
  <si>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</si>
  <si>
    <t>Korekta 1080/T/11/2013</t>
  </si>
  <si>
    <t>6599/10/2013</t>
  </si>
  <si>
    <t>zwrot na 7szt</t>
  </si>
  <si>
    <t>Korekta 1081/T/11/2013</t>
  </si>
  <si>
    <t>zwrot na 1szt</t>
  </si>
  <si>
    <t>P</t>
  </si>
  <si>
    <t>Zamówić styropian na 9.12.2013 - najtańszy Justyr jest na Styropian.in</t>
  </si>
  <si>
    <t>Odebranie protokołu odbioru przyłacza</t>
  </si>
  <si>
    <t>Złożenie wniosku o przygotowanie umowy odbioru wody i ścieków</t>
  </si>
  <si>
    <t>Upewnić się, że Nowak jest gotowy do ocieplenia garażu w terminie (1 tydz. Grudnia)</t>
  </si>
  <si>
    <t>Zakup gumiaków</t>
  </si>
  <si>
    <t>Monitoring</t>
  </si>
  <si>
    <t>Zamówić drzwi metalowe z Chrząstawy</t>
  </si>
  <si>
    <t>Zamówić drzwi ogrodowe</t>
  </si>
  <si>
    <t>Wymierzyć otwór na drzwi ogrodowe</t>
  </si>
  <si>
    <t>WLS</t>
  </si>
  <si>
    <t>Styropian.in - warunki, termin dostawy</t>
  </si>
  <si>
    <t>Oświetlenie zewnętrzne budynku.</t>
  </si>
  <si>
    <t>Dokładna wizualizacja kuchni (głównie oświetlenia kuchni)</t>
  </si>
  <si>
    <t>Pompa czy gaz? Analiza opłacalności.</t>
  </si>
  <si>
    <t>SP</t>
  </si>
  <si>
    <t>Rozliczyć palety</t>
  </si>
  <si>
    <t>Ocieplenie tarasu</t>
  </si>
  <si>
    <t>Wybrać kafelki do garażu i pomieszczeń gospodarczych</t>
  </si>
  <si>
    <t>Wybrać tynk/gips na ściany</t>
  </si>
  <si>
    <t>Obliczyć zapotrzebowanie na tynk/gips</t>
  </si>
  <si>
    <t>Wybrać kafelki na taras</t>
  </si>
  <si>
    <t>Wybrać podłogę do pokoików</t>
  </si>
  <si>
    <t>Dach</t>
  </si>
  <si>
    <t>Przypilnować dostarczenia dachówek krańcowych lewych</t>
  </si>
  <si>
    <t>Przypilnować wystawienia faktury korygującej na palety (9szt) i dachówe prawych (48szt)</t>
  </si>
  <si>
    <t>7773/T/11/2013</t>
  </si>
  <si>
    <t>zwrot1</t>
  </si>
  <si>
    <t>KFS</t>
  </si>
  <si>
    <t>Zwrot2</t>
  </si>
  <si>
    <t>Różnica</t>
  </si>
  <si>
    <t>Przelew</t>
  </si>
  <si>
    <t>874/T/09/2013</t>
  </si>
  <si>
    <t>875/T/09/2013</t>
  </si>
  <si>
    <t>876/T/09/2013</t>
  </si>
  <si>
    <t>877/T/09/2013</t>
  </si>
  <si>
    <t>1080/T/11/2013</t>
  </si>
  <si>
    <t>1081/T/11/2013</t>
  </si>
  <si>
    <t>1149/T/12/2013</t>
  </si>
  <si>
    <t>1150/T/12/2013</t>
  </si>
  <si>
    <t>1151/T/12/2013</t>
  </si>
  <si>
    <t>1152/T/12/2013</t>
  </si>
  <si>
    <t>1153/T/12/2013</t>
  </si>
  <si>
    <t>Różnica (na budowie)</t>
  </si>
  <si>
    <t>KFS z 2013-11-19</t>
  </si>
  <si>
    <t>Na budowie</t>
  </si>
  <si>
    <t>Zwrot 1 - 2013-09-28</t>
  </si>
  <si>
    <t>Dokumenty przewozowe:</t>
  </si>
  <si>
    <t>Na dokumencie WZ 8124/T/11/2013 jest potwierdzenie odbioru 21szt palet silpro (załącznik DSC00166)</t>
  </si>
  <si>
    <t>Na dokumencie WZ 8454/T/11/2013 jest potwierdzenie odbioru 25szt palet silpro (załącznik DSC00165)</t>
  </si>
  <si>
    <t>Na dokumencie typu 'Dowód dostawy' jest potwierdzenie odbioru 24szt palet silpro (załącznik DSC00168 oraz DSC00171)</t>
  </si>
  <si>
    <t>Na korektach KFS z dnia 2013-11-17 rozliczono 8szt</t>
  </si>
  <si>
    <t>Na korektach KFS z dnia 2013-12-05 rozliczono 25szt</t>
  </si>
  <si>
    <t>Na dokumencie typu 'Dowód dostawy' jest potwierdzenie odbioru 7szt palet silpro i 2szt zwykła (załącznik 20131107)</t>
  </si>
  <si>
    <t xml:space="preserve">KFS </t>
  </si>
  <si>
    <t>964/T/10/2013</t>
  </si>
  <si>
    <t>Na dokumencie WZ 7275/T/09/2013 jest potwierdzenie odbioru 25szt palet silpro (załącznik )</t>
  </si>
  <si>
    <t>Na korektach KFS z dnia 2013-09-28 rozliczono 25szt</t>
  </si>
  <si>
    <t>Zwrot2 - 2013-10-24</t>
  </si>
  <si>
    <t>Zwrot3 - 2013-11-17</t>
  </si>
  <si>
    <t>Zwrot4 - 2013-12-05</t>
  </si>
  <si>
    <t>Na korekcie KFS z dnia 2013-10-22 rozliczono 24szt</t>
  </si>
  <si>
    <t>Łącznie zwrócono w czterech powyższych odbiorach 102szt palet SilPro i 2szt paleta zwykła</t>
  </si>
  <si>
    <t>Łącznie rozliczono 82szt palet SilPro</t>
  </si>
  <si>
    <t>Proszę o rozliczenie pozostałych 20 zwróconych palet SilPro i 2 palet zwykłych</t>
  </si>
  <si>
    <t>Zakup gumiaków = 5SP</t>
  </si>
  <si>
    <t>Rozliczyć z Nowakiem gąsiora</t>
  </si>
  <si>
    <t>Zrobić zdjęcie zęba</t>
  </si>
  <si>
    <t>Zorganizować spotkanie z Marcusem</t>
  </si>
  <si>
    <t>Pon</t>
  </si>
  <si>
    <t>Poszukać w hurtowniach 2 gąsiory i kominki i zamówić</t>
  </si>
  <si>
    <t>Dowiedzieć się ile dokładnie kominków wentylacyjnych dokupić</t>
  </si>
  <si>
    <t>Rozliczenie transzy - ponaglenie</t>
  </si>
  <si>
    <t>Vat - dach</t>
  </si>
  <si>
    <t>Poznać ofertę Nowaka na ocieplenie dachu i wykonanie stryszku</t>
  </si>
  <si>
    <t>Poznac ofertę Marcusa na ocieplenie dachu i wykonanie stryszku</t>
  </si>
  <si>
    <t>Wybrać wykonawcę ocieplenia dachu i wykonanie stryszku</t>
  </si>
  <si>
    <t>Vat - tynki</t>
  </si>
  <si>
    <t>Vat - podłogi</t>
  </si>
  <si>
    <t>Projekt podłóg (materiał na poszczególne pomieszczenia) - salon/jadalnia</t>
  </si>
  <si>
    <t>Projekt podłóg (materiał na poszczególne pomieszczenia) - sypialnie</t>
  </si>
  <si>
    <t>Poznać liste zakupów materiałów (wełna, regipsy, podłoga stryszku, schodki, itp.)</t>
  </si>
  <si>
    <t>Poznać listę zakupów materiałów na tynki/gipsy (i ilości)</t>
  </si>
  <si>
    <t>Projekt podłóg (materiał na poszczególne pomieszczenia) - pom gospodarcze, garaż</t>
  </si>
  <si>
    <t>Uzgodnić z Gazownią nową umowę</t>
  </si>
  <si>
    <t>metraż</t>
  </si>
  <si>
    <t>cenam2</t>
  </si>
  <si>
    <t>zysk</t>
  </si>
  <si>
    <t xml:space="preserve">Płytki do garażu: wytrzymałosc na zginanie &gt;=35N/mm2; </t>
  </si>
  <si>
    <t>antyposlozgowosc, min R9</t>
  </si>
  <si>
    <t>Mohs, 7-8</t>
  </si>
  <si>
    <t>Scieranie 4-5</t>
  </si>
  <si>
    <t>Opoczno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</si>
</sst>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7" tint="-0.499984740745262"/>
      <name val="Czcionka tekstu podstawowego"/>
      <family val="2"/>
      <charset val="238"/>
    </font>
    <font>
      <sz val="11"/>
      <color theme="1"/>
      <name val="Czcionka tekstu podstawowego"/>
      <charset val="238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8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4" xfId="0" applyFont="1" applyFill="1" applyBorder="1"/>
    <xf numFmtId="0" fontId="6" fillId="3" borderId="25" xfId="0" applyFont="1" applyFill="1" applyBorder="1" applyAlignment="1"/>
    <xf numFmtId="0" fontId="6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8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8" xfId="0" applyFont="1" applyFill="1" applyBorder="1"/>
    <xf numFmtId="0" fontId="4" fillId="0" borderId="30" xfId="0" applyFont="1" applyFill="1" applyBorder="1"/>
    <xf numFmtId="0" fontId="7" fillId="6" borderId="29" xfId="0" applyFont="1" applyFill="1" applyBorder="1" applyAlignment="1">
      <alignment wrapText="1"/>
    </xf>
    <xf numFmtId="0" fontId="7" fillId="0" borderId="29" xfId="0" applyFont="1" applyFill="1" applyBorder="1" applyAlignment="1">
      <alignment wrapText="1"/>
    </xf>
    <xf numFmtId="0" fontId="6" fillId="3" borderId="31" xfId="0" applyFont="1" applyFill="1" applyBorder="1"/>
    <xf numFmtId="0" fontId="6" fillId="3" borderId="32" xfId="0" applyFont="1" applyFill="1" applyBorder="1" applyAlignment="1"/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4" xfId="0" applyBorder="1"/>
    <xf numFmtId="0" fontId="0" fillId="0" borderId="9" xfId="0" applyBorder="1"/>
    <xf numFmtId="0" fontId="0" fillId="0" borderId="7" xfId="0" applyBorder="1"/>
    <xf numFmtId="0" fontId="0" fillId="0" borderId="35" xfId="0" applyBorder="1"/>
    <xf numFmtId="0" fontId="0" fillId="0" borderId="36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8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7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2" xfId="0" applyFont="1" applyFill="1" applyBorder="1"/>
    <xf numFmtId="0" fontId="16" fillId="0" borderId="32" xfId="0" applyFont="1" applyFill="1" applyBorder="1" applyAlignment="1"/>
    <xf numFmtId="0" fontId="16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37" xfId="0" applyFill="1" applyBorder="1"/>
    <xf numFmtId="0" fontId="0" fillId="9" borderId="0" xfId="0" applyFill="1" applyBorder="1"/>
    <xf numFmtId="0" fontId="0" fillId="0" borderId="0" xfId="0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2" xfId="0" applyBorder="1"/>
    <xf numFmtId="0" fontId="0" fillId="9" borderId="43" xfId="0" applyFill="1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24" fillId="9" borderId="45" xfId="0" applyFont="1" applyFill="1" applyBorder="1"/>
    <xf numFmtId="0" fontId="24" fillId="0" borderId="45" xfId="0" applyFont="1" applyBorder="1"/>
    <xf numFmtId="0" fontId="24" fillId="0" borderId="46" xfId="0" applyFont="1" applyBorder="1"/>
    <xf numFmtId="0" fontId="0" fillId="9" borderId="47" xfId="0" applyFill="1" applyBorder="1"/>
    <xf numFmtId="0" fontId="0" fillId="0" borderId="47" xfId="0" applyBorder="1"/>
    <xf numFmtId="0" fontId="0" fillId="0" borderId="48" xfId="0" applyBorder="1"/>
    <xf numFmtId="0" fontId="0" fillId="9" borderId="49" xfId="0" applyFill="1" applyBorder="1"/>
    <xf numFmtId="0" fontId="0" fillId="0" borderId="49" xfId="0" applyBorder="1"/>
    <xf numFmtId="0" fontId="0" fillId="0" borderId="2" xfId="0" applyBorder="1"/>
    <xf numFmtId="0" fontId="0" fillId="9" borderId="50" xfId="0" applyFill="1" applyBorder="1"/>
    <xf numFmtId="0" fontId="0" fillId="0" borderId="50" xfId="0" applyBorder="1"/>
    <xf numFmtId="0" fontId="0" fillId="0" borderId="42" xfId="0" applyBorder="1" applyAlignment="1"/>
    <xf numFmtId="0" fontId="0" fillId="0" borderId="51" xfId="0" applyBorder="1"/>
    <xf numFmtId="0" fontId="24" fillId="9" borderId="21" xfId="0" applyFont="1" applyFill="1" applyBorder="1"/>
    <xf numFmtId="0" fontId="24" fillId="9" borderId="38" xfId="0" applyFont="1" applyFill="1" applyBorder="1"/>
    <xf numFmtId="0" fontId="24" fillId="0" borderId="38" xfId="0" applyFont="1" applyBorder="1"/>
    <xf numFmtId="0" fontId="24" fillId="9" borderId="39" xfId="0" applyFont="1" applyFill="1" applyBorder="1"/>
    <xf numFmtId="0" fontId="0" fillId="9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53" xfId="0" applyFill="1" applyBorder="1"/>
    <xf numFmtId="0" fontId="0" fillId="11" borderId="53" xfId="0" applyFill="1" applyBorder="1"/>
    <xf numFmtId="0" fontId="0" fillId="0" borderId="53" xfId="0" applyBorder="1"/>
    <xf numFmtId="0" fontId="0" fillId="0" borderId="54" xfId="0" applyBorder="1"/>
    <xf numFmtId="0" fontId="0" fillId="9" borderId="12" xfId="0" applyFill="1" applyBorder="1"/>
    <xf numFmtId="0" fontId="0" fillId="15" borderId="12" xfId="0" applyFill="1" applyBorder="1"/>
    <xf numFmtId="0" fontId="0" fillId="9" borderId="17" xfId="0" applyFill="1" applyBorder="1"/>
    <xf numFmtId="0" fontId="0" fillId="15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2" borderId="12" xfId="0" applyFill="1" applyBorder="1"/>
    <xf numFmtId="0" fontId="0" fillId="13" borderId="17" xfId="0" applyFill="1" applyBorder="1"/>
    <xf numFmtId="0" fontId="24" fillId="0" borderId="39" xfId="0" applyFont="1" applyBorder="1"/>
    <xf numFmtId="0" fontId="0" fillId="0" borderId="10" xfId="0" applyBorder="1"/>
    <xf numFmtId="0" fontId="16" fillId="0" borderId="55" xfId="0" applyFont="1" applyFill="1" applyBorder="1"/>
    <xf numFmtId="0" fontId="16" fillId="0" borderId="56" xfId="0" applyFont="1" applyFill="1" applyBorder="1"/>
    <xf numFmtId="0" fontId="16" fillId="0" borderId="56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 wrapText="1"/>
    </xf>
    <xf numFmtId="0" fontId="7" fillId="16" borderId="1" xfId="0" applyFont="1" applyFill="1" applyBorder="1"/>
    <xf numFmtId="0" fontId="7" fillId="16" borderId="5" xfId="0" applyFont="1" applyFill="1" applyBorder="1"/>
    <xf numFmtId="0" fontId="23" fillId="16" borderId="1" xfId="0" applyFont="1" applyFill="1" applyBorder="1"/>
    <xf numFmtId="0" fontId="23" fillId="16" borderId="6" xfId="0" applyFont="1" applyFill="1" applyBorder="1"/>
    <xf numFmtId="0" fontId="23" fillId="16" borderId="58" xfId="0" applyFont="1" applyFill="1" applyBorder="1" applyAlignment="1">
      <alignment wrapText="1"/>
    </xf>
    <xf numFmtId="0" fontId="23" fillId="0" borderId="58" xfId="0" applyFont="1" applyFill="1" applyBorder="1" applyAlignment="1">
      <alignment wrapText="1"/>
    </xf>
    <xf numFmtId="0" fontId="7" fillId="16" borderId="58" xfId="0" applyFont="1" applyFill="1" applyBorder="1" applyAlignment="1">
      <alignment wrapText="1"/>
    </xf>
    <xf numFmtId="0" fontId="23" fillId="16" borderId="5" xfId="0" applyFont="1" applyFill="1" applyBorder="1"/>
    <xf numFmtId="0" fontId="7" fillId="0" borderId="58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7" xfId="0" applyFill="1" applyBorder="1"/>
    <xf numFmtId="0" fontId="16" fillId="0" borderId="25" xfId="0" applyFont="1" applyFill="1" applyBorder="1" applyAlignment="1">
      <alignment horizontal="center" wrapText="1"/>
    </xf>
    <xf numFmtId="0" fontId="16" fillId="0" borderId="59" xfId="0" applyFont="1" applyFill="1" applyBorder="1" applyAlignment="1">
      <alignment horizontal="center"/>
    </xf>
    <xf numFmtId="0" fontId="0" fillId="18" borderId="1" xfId="0" applyFill="1" applyBorder="1"/>
    <xf numFmtId="0" fontId="0" fillId="0" borderId="52" xfId="0" applyBorder="1"/>
    <xf numFmtId="0" fontId="0" fillId="0" borderId="14" xfId="0" applyBorder="1"/>
    <xf numFmtId="0" fontId="0" fillId="0" borderId="11" xfId="0" applyFill="1" applyBorder="1"/>
    <xf numFmtId="0" fontId="0" fillId="0" borderId="16" xfId="0" applyFill="1" applyBorder="1"/>
    <xf numFmtId="0" fontId="0" fillId="0" borderId="14" xfId="0" applyFill="1" applyBorder="1"/>
    <xf numFmtId="0" fontId="0" fillId="17" borderId="12" xfId="0" applyFill="1" applyBorder="1"/>
    <xf numFmtId="0" fontId="0" fillId="0" borderId="12" xfId="0" applyFill="1" applyBorder="1"/>
    <xf numFmtId="0" fontId="0" fillId="13" borderId="12" xfId="0" applyFill="1" applyBorder="1"/>
    <xf numFmtId="0" fontId="0" fillId="14" borderId="17" xfId="0" applyFill="1" applyBorder="1"/>
    <xf numFmtId="0" fontId="0" fillId="0" borderId="52" xfId="0" applyFill="1" applyBorder="1"/>
    <xf numFmtId="0" fontId="0" fillId="18" borderId="12" xfId="0" applyFill="1" applyBorder="1"/>
    <xf numFmtId="0" fontId="0" fillId="18" borderId="17" xfId="0" applyFill="1" applyBorder="1"/>
    <xf numFmtId="0" fontId="0" fillId="0" borderId="17" xfId="0" applyFill="1" applyBorder="1"/>
    <xf numFmtId="0" fontId="26" fillId="0" borderId="1" xfId="0" applyFont="1" applyBorder="1"/>
    <xf numFmtId="0" fontId="27" fillId="0" borderId="1" xfId="0" applyFont="1" applyBorder="1"/>
    <xf numFmtId="0" fontId="27" fillId="0" borderId="48" xfId="0" applyFont="1" applyFill="1" applyBorder="1"/>
    <xf numFmtId="0" fontId="27" fillId="0" borderId="27" xfId="0" applyFont="1" applyFill="1" applyBorder="1"/>
    <xf numFmtId="14" fontId="0" fillId="0" borderId="0" xfId="0" applyNumberFormat="1"/>
    <xf numFmtId="0" fontId="0" fillId="0" borderId="48" xfId="0" applyFill="1" applyBorder="1"/>
    <xf numFmtId="0" fontId="0" fillId="0" borderId="46" xfId="0" applyBorder="1"/>
    <xf numFmtId="0" fontId="0" fillId="0" borderId="45" xfId="0" applyBorder="1"/>
    <xf numFmtId="0" fontId="0" fillId="0" borderId="6" xfId="0" applyBorder="1"/>
    <xf numFmtId="0" fontId="0" fillId="0" borderId="6" xfId="0" applyFill="1" applyBorder="1"/>
    <xf numFmtId="0" fontId="0" fillId="0" borderId="13" xfId="0" applyFill="1" applyBorder="1"/>
    <xf numFmtId="0" fontId="0" fillId="0" borderId="21" xfId="0" applyBorder="1"/>
    <xf numFmtId="0" fontId="0" fillId="0" borderId="38" xfId="0" applyBorder="1"/>
    <xf numFmtId="0" fontId="0" fillId="0" borderId="39" xfId="0" applyBorder="1"/>
    <xf numFmtId="0" fontId="13" fillId="0" borderId="15" xfId="0" applyFont="1" applyBorder="1"/>
    <xf numFmtId="0" fontId="28" fillId="0" borderId="15" xfId="0" applyFont="1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3" fillId="0" borderId="8" xfId="0" applyFont="1" applyFill="1" applyBorder="1"/>
  </cellXfs>
  <cellStyles count="2">
    <cellStyle name="Hiperłącze" xfId="1" builtinId="8"/>
    <cellStyle name="Normalny" xfId="0" builtinId="0"/>
  </cellStyles>
  <dxfs count="200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833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823808"/>
        <c:axId val="62919808"/>
      </c:lineChart>
      <c:catAx>
        <c:axId val="62823808"/>
        <c:scaling>
          <c:orientation val="minMax"/>
        </c:scaling>
        <c:axPos val="b"/>
        <c:numFmt formatCode="yyyy/mm/dd" sourceLinked="1"/>
        <c:tickLblPos val="nextTo"/>
        <c:crossAx val="62919808"/>
        <c:crosses val="autoZero"/>
        <c:lblAlgn val="ctr"/>
        <c:lblOffset val="100"/>
      </c:catAx>
      <c:valAx>
        <c:axId val="6291980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82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673"/>
          <c:y val="0.29353966170895968"/>
          <c:w val="0.11894812645906698"/>
          <c:h val="0.22334823203957854"/>
        </c:manualLayout>
      </c:layout>
    </c:legend>
    <c:plotVisOnly val="1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850368"/>
        <c:axId val="63851904"/>
      </c:lineChart>
      <c:dateAx>
        <c:axId val="63850368"/>
        <c:scaling>
          <c:orientation val="minMax"/>
        </c:scaling>
        <c:axPos val="b"/>
        <c:numFmt formatCode="yyyy/mm/dd" sourceLinked="1"/>
        <c:tickLblPos val="nextTo"/>
        <c:crossAx val="63851904"/>
        <c:crosses val="autoZero"/>
        <c:auto val="1"/>
        <c:lblOffset val="100"/>
      </c:dateAx>
      <c:valAx>
        <c:axId val="6385190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850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013248"/>
        <c:axId val="63014784"/>
      </c:lineChart>
      <c:dateAx>
        <c:axId val="63013248"/>
        <c:scaling>
          <c:orientation val="minMax"/>
        </c:scaling>
        <c:axPos val="b"/>
        <c:numFmt formatCode="yyyy/mm/dd" sourceLinked="1"/>
        <c:tickLblPos val="nextTo"/>
        <c:crossAx val="63014784"/>
        <c:crosses val="autoZero"/>
        <c:auto val="1"/>
        <c:lblOffset val="100"/>
      </c:dateAx>
      <c:valAx>
        <c:axId val="6301478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013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210432"/>
        <c:axId val="64211968"/>
      </c:lineChart>
      <c:dateAx>
        <c:axId val="64210432"/>
        <c:scaling>
          <c:orientation val="minMax"/>
        </c:scaling>
        <c:axPos val="b"/>
        <c:numFmt formatCode="yyyy/mm/dd" sourceLinked="1"/>
        <c:majorTickMark val="in"/>
        <c:tickLblPos val="nextTo"/>
        <c:crossAx val="64211968"/>
        <c:crosses val="autoZero"/>
        <c:auto val="1"/>
        <c:lblOffset val="100"/>
      </c:dateAx>
      <c:valAx>
        <c:axId val="64211968"/>
        <c:scaling>
          <c:orientation val="minMax"/>
        </c:scaling>
        <c:axPos val="l"/>
        <c:majorGridlines/>
        <c:numFmt formatCode="General" sourceLinked="1"/>
        <c:tickLblPos val="nextTo"/>
        <c:crossAx val="64210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689"/>
          <c:y val="3.2882035578886637E-2"/>
          <c:w val="0.65643820838184763"/>
          <c:h val="0.63861876640420945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290176"/>
        <c:axId val="64304256"/>
      </c:lineChart>
      <c:dateAx>
        <c:axId val="64290176"/>
        <c:scaling>
          <c:orientation val="minMax"/>
        </c:scaling>
        <c:axPos val="b"/>
        <c:numFmt formatCode="yyyy/mm/dd" sourceLinked="1"/>
        <c:majorTickMark val="in"/>
        <c:tickLblPos val="nextTo"/>
        <c:crossAx val="64304256"/>
        <c:crosses val="autoZero"/>
        <c:auto val="1"/>
        <c:lblOffset val="100"/>
      </c:dateAx>
      <c:valAx>
        <c:axId val="6430425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290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99" dataDxfId="197" headerRowBorderDxfId="198" tableBorderDxfId="196" totalsRowBorderDxfId="195">
  <autoFilter ref="A1:F43"/>
  <tableColumns count="6">
    <tableColumn id="1" name="Id" dataDxfId="194"/>
    <tableColumn id="2" name="Priorytet" dataDxfId="193"/>
    <tableColumn id="3" name="Rozmiar" dataDxfId="192"/>
    <tableColumn id="4" name="Nr Sprintu" dataDxfId="191"/>
    <tableColumn id="5" name="Chcę" dataDxfId="190"/>
    <tableColumn id="6" name="Aby" dataDxfId="189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87" tableBorderDxfId="86" totalsRowBorderDxfId="85">
  <autoFilter ref="A2:D13"/>
  <tableColumns count="4">
    <tableColumn id="1" name="Lp" dataDxfId="84"/>
    <tableColumn id="2" name="Status" dataDxfId="83"/>
    <tableColumn id="3" name="Realizator" dataDxfId="82"/>
    <tableColumn id="4" name="Zadanie" dataDxfId="81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80" tableBorderDxfId="79" totalsRowBorderDxfId="78">
  <autoFilter ref="A2:D28"/>
  <tableColumns count="4">
    <tableColumn id="1" name="Lp" dataDxfId="77"/>
    <tableColumn id="2" name="Status" dataDxfId="76"/>
    <tableColumn id="3" name="Realizator" dataDxfId="75"/>
    <tableColumn id="4" name="Zadanie" dataDxfId="74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73" dataDxfId="71" headerRowBorderDxfId="72" tableBorderDxfId="70" totalsRowBorderDxfId="69">
  <autoFilter ref="A3:D19"/>
  <tableColumns count="4">
    <tableColumn id="1" name="Lp" dataDxfId="68"/>
    <tableColumn id="2" name="Status" dataDxfId="67"/>
    <tableColumn id="3" name="Realizator" dataDxfId="66"/>
    <tableColumn id="4" name="Zadanie" dataDxfId="65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64" tableBorderDxfId="63" totalsRowBorderDxfId="62">
  <autoFilter ref="A4:D20">
    <filterColumn colId="1"/>
  </autoFilter>
  <tableColumns count="4">
    <tableColumn id="1" name="Lp" dataDxfId="61"/>
    <tableColumn id="2" name="Kolumna1" dataDxfId="60"/>
    <tableColumn id="3" name="Realizator" dataDxfId="59"/>
    <tableColumn id="4" name="Zadanie" dataDxfId="58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57" tableBorderDxfId="56" totalsRowBorderDxfId="55">
  <autoFilter ref="B4:F29">
    <filterColumn colId="3"/>
  </autoFilter>
  <tableColumns count="5">
    <tableColumn id="1" name="Lp" dataDxfId="54"/>
    <tableColumn id="2" name="Status" dataDxfId="53"/>
    <tableColumn id="3" name="Realizator" dataDxfId="52"/>
    <tableColumn id="5" name="Zakres" dataDxfId="51"/>
    <tableColumn id="4" name="Zadanie" dataDxfId="50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49" tableBorderDxfId="48" totalsRowBorderDxfId="47">
  <autoFilter ref="B2:F24"/>
  <tableColumns count="5">
    <tableColumn id="1" name="Lp" dataDxfId="46"/>
    <tableColumn id="2" name="Status" dataDxfId="45"/>
    <tableColumn id="3" name="Realizator" dataDxfId="44"/>
    <tableColumn id="5" name="Zakres" dataDxfId="43"/>
    <tableColumn id="4" name="Zadanie" dataDxfId="42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41" tableBorderDxfId="40" totalsRowBorderDxfId="39">
  <autoFilter ref="B3:G29">
    <filterColumn colId="5"/>
  </autoFilter>
  <tableColumns count="6">
    <tableColumn id="1" name="Lp" dataDxfId="38"/>
    <tableColumn id="2" name="Status" dataDxfId="37"/>
    <tableColumn id="3" name="Realizator" dataDxfId="36"/>
    <tableColumn id="5" name="Zakres" dataDxfId="35"/>
    <tableColumn id="4" name="Zadanie" dataDxfId="34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33" dataDxfId="31" headerRowBorderDxfId="32" tableBorderDxfId="30" totalsRowBorderDxfId="29">
  <autoFilter ref="B2:F27"/>
  <tableColumns count="5">
    <tableColumn id="1" name="Kolumna1" dataDxfId="28"/>
    <tableColumn id="2" name="Kolumna2" dataDxfId="27"/>
    <tableColumn id="3" name="Kolumna3" dataDxfId="26"/>
    <tableColumn id="4" name="Kolumna4" dataDxfId="25"/>
    <tableColumn id="5" name="Kolumna5" dataDxfId="24"/>
  </tableColumns>
  <tableStyleInfo name="TableStyleDark4" showFirstColumn="0" showLastColumn="0" showRowStripes="1" showColumnStripes="0"/>
</table>
</file>

<file path=xl/tables/table18.xml><?xml version="1.0" encoding="utf-8"?>
<table xmlns="http://schemas.openxmlformats.org/spreadsheetml/2006/main" id="10" name="Tabela10" displayName="Tabela10" ref="B4:F24" totalsRowShown="0" headerRowDxfId="23" dataDxfId="21" headerRowBorderDxfId="22" tableBorderDxfId="20" totalsRowBorderDxfId="19">
  <autoFilter ref="B4:F24"/>
  <tableColumns count="5">
    <tableColumn id="1" name="SP" dataDxfId="18"/>
    <tableColumn id="2" name="Status" dataDxfId="17"/>
    <tableColumn id="3" name="Realizator" dataDxfId="16"/>
    <tableColumn id="4" name="Zakres" dataDxfId="15"/>
    <tableColumn id="5" name="Zadanie" dataDxfId="14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id="19" name="Tabela19" displayName="Tabela19" ref="B3:G24" totalsRowCount="1" headerRowBorderDxfId="13" tableBorderDxfId="12" totalsRowBorderDxfId="11">
  <autoFilter ref="B3:G23">
    <filterColumn colId="5"/>
  </autoFilter>
  <tableColumns count="6">
    <tableColumn id="1" name="SP" totalsRowFunction="sum" dataDxfId="10" totalsRowDxfId="5"/>
    <tableColumn id="2" name="Status" dataDxfId="9" totalsRowDxfId="4"/>
    <tableColumn id="3" name="Realizator" dataDxfId="8" totalsRowDxfId="3"/>
    <tableColumn id="4" name="Zakres" dataDxfId="7" totalsRowDxfId="2"/>
    <tableColumn id="5" name="Zadanie" dataDxfId="6" totalsRowDxfId="1"/>
    <tableColumn id="6" name="Kolumna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88" dataDxfId="187">
  <autoFilter ref="A4:F20"/>
  <tableColumns count="6">
    <tableColumn id="1" name="Id" dataDxfId="186"/>
    <tableColumn id="2" name="Status" dataDxfId="185"/>
    <tableColumn id="3" name="Realizator" dataDxfId="184"/>
    <tableColumn id="4" name="Rozmiar początkowy [h]" dataDxfId="183"/>
    <tableColumn id="5" name="Pozostało [h]" dataDxfId="182"/>
    <tableColumn id="6" name="Zadanie" dataDxfId="181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80" dataDxfId="179" tableBorderDxfId="178">
  <autoFilter ref="A4:F23"/>
  <tableColumns count="6">
    <tableColumn id="1" name="Id" totalsRowLabel="suma" dataDxfId="177" totalsRowDxfId="176"/>
    <tableColumn id="2" name="Status" dataDxfId="175" totalsRowDxfId="174"/>
    <tableColumn id="3" name="Realizator" dataDxfId="173" totalsRowDxfId="172"/>
    <tableColumn id="4" name="Rozmiar początkowy [h]" totalsRowFunction="custom" dataDxfId="171" totalsRowDxfId="170">
      <totalsRowFormula>SUM([Rozmiar początkowy '[h']])</totalsRowFormula>
    </tableColumn>
    <tableColumn id="5" name="Pozostało [h]" totalsRowFunction="custom" dataDxfId="169" totalsRowDxfId="168">
      <totalsRowFormula>SUM([Pozostało '[h']])</totalsRowFormula>
    </tableColumn>
    <tableColumn id="6" name="Zadanie" dataDxfId="167" totalsRowDxfId="16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65" dataDxfId="163" headerRowBorderDxfId="164" tableBorderDxfId="162" totalsRowBorderDxfId="161">
  <autoFilter ref="A6:F29"/>
  <tableColumns count="6">
    <tableColumn id="1" name="Id" dataDxfId="160"/>
    <tableColumn id="2" name="Status" dataDxfId="159"/>
    <tableColumn id="3" name="Realizator" dataDxfId="158"/>
    <tableColumn id="4" name="Rozmiar początkowy [h]" dataDxfId="157"/>
    <tableColumn id="5" name="Pozostało [h]" dataDxfId="156"/>
    <tableColumn id="6" name="Zadanie" dataDxfId="155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54" dataDxfId="152" headerRowBorderDxfId="153" tableBorderDxfId="151" totalsRowBorderDxfId="150">
  <autoFilter ref="A5:F15"/>
  <tableColumns count="6">
    <tableColumn id="1" name="Kolumna1" dataDxfId="149" totalsRowDxfId="148"/>
    <tableColumn id="2" name="Sprzedać mieszkanie." dataDxfId="147" totalsRowDxfId="146"/>
    <tableColumn id="3" name="Realizator" dataDxfId="145" totalsRowDxfId="144"/>
    <tableColumn id="4" name="Rozmiar początkowy [h]" totalsRowFunction="sum" dataDxfId="143" totalsRowDxfId="142"/>
    <tableColumn id="5" name="Pozostało [h]" totalsRowFunction="sum" dataDxfId="141" totalsRowDxfId="140"/>
    <tableColumn id="6" name="Zadanie" dataDxfId="139" totalsRowDxfId="13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37" dataDxfId="135" headerRowBorderDxfId="136" tableBorderDxfId="134" totalsRowBorderDxfId="133">
  <autoFilter ref="A5:F29"/>
  <tableColumns count="6">
    <tableColumn id="1" name="Kolumna1" dataDxfId="132" totalsRowDxfId="131"/>
    <tableColumn id="2" name="Status" dataDxfId="130" totalsRowDxfId="129"/>
    <tableColumn id="3" name="Realizator" dataDxfId="128" totalsRowDxfId="127"/>
    <tableColumn id="4" name="Rozmiar &#10;początkowy [h]" totalsRowFunction="sum" dataDxfId="126" totalsRowDxfId="125"/>
    <tableColumn id="5" name="Pozo-&#10;stało [h]" totalsRowFunction="sum" dataDxfId="124" totalsRowDxfId="123"/>
    <tableColumn id="6" name="Zadanie" dataDxfId="122" totalsRowDxfId="1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120" dataDxfId="118" headerRowBorderDxfId="119" tableBorderDxfId="117" totalsRowBorderDxfId="116">
  <autoFilter ref="A5:F48"/>
  <tableColumns count="6">
    <tableColumn id="1" name="Kolumna1" dataDxfId="115" totalsRowDxfId="114"/>
    <tableColumn id="2" name="Status" dataDxfId="113" totalsRowDxfId="112"/>
    <tableColumn id="3" name="Realizator" dataDxfId="111" totalsRowDxfId="110"/>
    <tableColumn id="4" name="Rozmiar &#10;początkowy [h]" totalsRowFunction="sum" dataDxfId="109" totalsRowDxfId="108"/>
    <tableColumn id="5" name="Pozo-&#10;stało [h]" totalsRowFunction="sum" dataDxfId="107" totalsRowDxfId="106"/>
    <tableColumn id="6" name="Zadanie" dataDxfId="105" totalsRowDxfId="104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102" headerRowBorderDxfId="103" tableBorderDxfId="101" totalsRowBorderDxfId="100">
  <autoFilter ref="A5:F23"/>
  <tableColumns count="6">
    <tableColumn id="1" name="Lp" dataDxfId="99"/>
    <tableColumn id="2" name="Status" dataDxfId="98"/>
    <tableColumn id="3" name="Realizator" dataDxfId="97"/>
    <tableColumn id="4" name="Rozmiar &#10;początkowy [h]" dataDxfId="96"/>
    <tableColumn id="5" name="Pozo-&#10;stało [h]" dataDxfId="95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94" tableBorderDxfId="93" totalsRowBorderDxfId="92">
  <autoFilter ref="A3:D10"/>
  <tableColumns count="4">
    <tableColumn id="1" name="Lp" dataDxfId="91"/>
    <tableColumn id="2" name="Status" dataDxfId="90"/>
    <tableColumn id="3" name="Realizator" dataDxfId="89"/>
    <tableColumn id="4" name="Zadanie" dataDxfId="8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490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506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495</v>
      </c>
      <c r="F11" s="111" t="s">
        <v>496</v>
      </c>
    </row>
    <row r="12" spans="2:6">
      <c r="B12" s="42"/>
      <c r="C12" s="42" t="s">
        <v>71</v>
      </c>
      <c r="D12" s="44"/>
      <c r="E12" s="44"/>
      <c r="F12" s="111" t="s">
        <v>497</v>
      </c>
    </row>
    <row r="13" spans="2:6">
      <c r="B13" s="42"/>
      <c r="C13" s="42" t="s">
        <v>71</v>
      </c>
      <c r="D13" s="44" t="s">
        <v>73</v>
      </c>
      <c r="E13" s="44"/>
      <c r="F13" s="111" t="s">
        <v>498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492</v>
      </c>
    </row>
    <row r="16" spans="2:6">
      <c r="B16" s="49"/>
      <c r="C16" s="173" t="s">
        <v>71</v>
      </c>
      <c r="D16" s="174" t="s">
        <v>72</v>
      </c>
      <c r="E16" s="44"/>
      <c r="F16" s="167" t="s">
        <v>493</v>
      </c>
    </row>
    <row r="17" spans="2:6">
      <c r="B17" s="173"/>
      <c r="C17" s="42" t="s">
        <v>71</v>
      </c>
      <c r="D17" s="44" t="s">
        <v>72</v>
      </c>
      <c r="E17" s="174"/>
      <c r="F17" s="175" t="s">
        <v>494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491</v>
      </c>
      <c r="F19" s="111" t="s">
        <v>502</v>
      </c>
    </row>
    <row r="20" spans="2:6">
      <c r="B20" s="42"/>
      <c r="C20" s="173" t="s">
        <v>71</v>
      </c>
      <c r="D20" s="174" t="s">
        <v>72</v>
      </c>
      <c r="E20" s="44"/>
      <c r="F20" s="111" t="s">
        <v>503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499</v>
      </c>
    </row>
    <row r="23" spans="2:6">
      <c r="B23" s="173"/>
      <c r="C23" s="173" t="s">
        <v>71</v>
      </c>
      <c r="D23" s="174" t="s">
        <v>73</v>
      </c>
      <c r="E23" s="174"/>
      <c r="F23" s="175" t="s">
        <v>500</v>
      </c>
    </row>
    <row r="24" spans="2:6">
      <c r="B24" s="173"/>
      <c r="C24" s="173"/>
      <c r="D24" s="174"/>
      <c r="E24" s="174"/>
      <c r="F24" s="175" t="s">
        <v>501</v>
      </c>
    </row>
    <row r="25" spans="2:6">
      <c r="B25" s="173"/>
      <c r="C25" s="173" t="s">
        <v>71</v>
      </c>
      <c r="D25" s="174" t="s">
        <v>73</v>
      </c>
      <c r="E25" s="180"/>
      <c r="F25" s="175" t="s">
        <v>509</v>
      </c>
    </row>
    <row r="26" spans="2:6">
      <c r="B26" s="173"/>
      <c r="C26" s="173"/>
      <c r="D26" s="174"/>
      <c r="E26" s="180"/>
      <c r="F26" s="175" t="s">
        <v>510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504</v>
      </c>
      <c r="F28" s="167" t="s">
        <v>505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13" sqref="B13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506</v>
      </c>
      <c r="F2" s="171" t="s">
        <v>12</v>
      </c>
    </row>
    <row r="3" spans="2:6">
      <c r="B3" s="42">
        <v>1</v>
      </c>
      <c r="C3" s="42" t="s">
        <v>532</v>
      </c>
      <c r="D3" s="174" t="s">
        <v>72</v>
      </c>
      <c r="E3" s="45" t="s">
        <v>511</v>
      </c>
      <c r="F3" s="111" t="s">
        <v>512</v>
      </c>
    </row>
    <row r="4" spans="2:6">
      <c r="B4" s="42">
        <v>2</v>
      </c>
      <c r="C4" s="42" t="s">
        <v>532</v>
      </c>
      <c r="D4" s="174" t="s">
        <v>72</v>
      </c>
      <c r="E4" s="45"/>
      <c r="F4" s="111" t="s">
        <v>513</v>
      </c>
    </row>
    <row r="5" spans="2:6">
      <c r="B5" s="42">
        <v>3</v>
      </c>
      <c r="C5" s="42" t="s">
        <v>532</v>
      </c>
      <c r="D5" s="174" t="s">
        <v>72</v>
      </c>
      <c r="E5" s="45"/>
      <c r="F5" s="111" t="s">
        <v>514</v>
      </c>
    </row>
    <row r="6" spans="2:6">
      <c r="B6" s="42">
        <v>4</v>
      </c>
      <c r="C6" s="42" t="s">
        <v>532</v>
      </c>
      <c r="D6" s="174" t="s">
        <v>72</v>
      </c>
      <c r="E6" s="45"/>
      <c r="F6" s="111" t="s">
        <v>515</v>
      </c>
    </row>
    <row r="7" spans="2:6">
      <c r="B7" s="173">
        <v>5</v>
      </c>
      <c r="C7" s="42" t="s">
        <v>532</v>
      </c>
      <c r="D7" s="174" t="s">
        <v>72</v>
      </c>
      <c r="E7" s="180"/>
      <c r="F7" s="111" t="s">
        <v>516</v>
      </c>
    </row>
    <row r="8" spans="2:6" ht="25.5">
      <c r="B8" s="173"/>
      <c r="C8" s="173"/>
      <c r="D8" s="174" t="s">
        <v>72</v>
      </c>
      <c r="E8" s="180"/>
      <c r="F8" s="175" t="s">
        <v>523</v>
      </c>
    </row>
    <row r="9" spans="2:6">
      <c r="B9" s="42">
        <v>6</v>
      </c>
      <c r="C9" s="173" t="s">
        <v>532</v>
      </c>
      <c r="D9" s="174" t="s">
        <v>72</v>
      </c>
      <c r="E9" s="44" t="s">
        <v>517</v>
      </c>
      <c r="F9" s="111" t="s">
        <v>518</v>
      </c>
    </row>
    <row r="10" spans="2:6">
      <c r="B10" s="42">
        <v>7</v>
      </c>
      <c r="C10" s="42" t="s">
        <v>532</v>
      </c>
      <c r="D10" s="174" t="s">
        <v>72</v>
      </c>
      <c r="E10" s="44"/>
      <c r="F10" s="111" t="s">
        <v>519</v>
      </c>
    </row>
    <row r="11" spans="2:6">
      <c r="B11" s="173">
        <v>8</v>
      </c>
      <c r="C11" s="173"/>
      <c r="D11" s="44" t="s">
        <v>73</v>
      </c>
      <c r="E11" s="180" t="s">
        <v>520</v>
      </c>
      <c r="F11" s="175" t="s">
        <v>521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522</v>
      </c>
    </row>
    <row r="13" spans="2:6">
      <c r="B13" s="173"/>
      <c r="C13" s="173"/>
      <c r="D13" s="44" t="s">
        <v>73</v>
      </c>
      <c r="E13" s="180"/>
      <c r="F13" s="175" t="s">
        <v>530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524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525</v>
      </c>
    </row>
    <row r="16" spans="2:6">
      <c r="B16" s="42">
        <v>12</v>
      </c>
      <c r="C16" s="42"/>
      <c r="D16" s="44" t="s">
        <v>73</v>
      </c>
      <c r="E16" s="44"/>
      <c r="F16" s="111" t="s">
        <v>526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527</v>
      </c>
    </row>
    <row r="18" spans="2:7">
      <c r="B18" s="173">
        <v>14</v>
      </c>
      <c r="C18" s="42" t="s">
        <v>71</v>
      </c>
      <c r="D18" s="44" t="s">
        <v>73</v>
      </c>
      <c r="E18" s="180" t="s">
        <v>529</v>
      </c>
      <c r="F18" s="175" t="s">
        <v>528</v>
      </c>
    </row>
    <row r="19" spans="2:7">
      <c r="B19" s="173">
        <v>15</v>
      </c>
      <c r="C19" s="173"/>
      <c r="D19" s="174" t="s">
        <v>72</v>
      </c>
      <c r="E19" s="174" t="s">
        <v>469</v>
      </c>
      <c r="F19" s="175" t="s">
        <v>531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533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506</v>
      </c>
      <c r="F3" s="171" t="s">
        <v>12</v>
      </c>
      <c r="G3" s="227" t="s">
        <v>145</v>
      </c>
    </row>
    <row r="4" spans="2:7">
      <c r="B4" s="42"/>
      <c r="C4" s="42" t="s">
        <v>71</v>
      </c>
      <c r="D4" s="174" t="s">
        <v>73</v>
      </c>
      <c r="E4" s="180" t="s">
        <v>520</v>
      </c>
      <c r="F4" s="175" t="s">
        <v>521</v>
      </c>
    </row>
    <row r="5" spans="2:7">
      <c r="B5" s="42"/>
      <c r="C5" s="42" t="s">
        <v>71</v>
      </c>
      <c r="D5" s="174" t="s">
        <v>73</v>
      </c>
      <c r="E5" s="45"/>
      <c r="F5" s="175" t="s">
        <v>530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526</v>
      </c>
    </row>
    <row r="7" spans="2:7">
      <c r="B7" s="173"/>
      <c r="C7" s="173" t="s">
        <v>71</v>
      </c>
      <c r="D7" s="174" t="s">
        <v>77</v>
      </c>
      <c r="E7" s="180"/>
      <c r="F7" s="175" t="s">
        <v>548</v>
      </c>
    </row>
    <row r="8" spans="2:7">
      <c r="B8" s="173"/>
      <c r="C8" s="173"/>
      <c r="D8" s="174"/>
      <c r="E8" s="180" t="s">
        <v>529</v>
      </c>
      <c r="F8" s="175" t="s">
        <v>549</v>
      </c>
    </row>
    <row r="9" spans="2:7">
      <c r="B9" s="173"/>
      <c r="C9" s="173"/>
      <c r="D9" s="174"/>
      <c r="E9" s="180"/>
      <c r="F9" s="175" t="s">
        <v>550</v>
      </c>
    </row>
    <row r="10" spans="2:7">
      <c r="B10" s="42"/>
      <c r="C10" s="42"/>
      <c r="D10" s="174"/>
      <c r="E10" s="45"/>
      <c r="F10" s="175" t="s">
        <v>551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552</v>
      </c>
      <c r="F13" s="111" t="s">
        <v>553</v>
      </c>
    </row>
    <row r="14" spans="2:7">
      <c r="B14" s="173"/>
      <c r="C14" s="173" t="s">
        <v>71</v>
      </c>
      <c r="D14" s="174"/>
      <c r="E14" s="180"/>
      <c r="F14" s="175" t="s">
        <v>556</v>
      </c>
    </row>
    <row r="15" spans="2:7">
      <c r="B15" s="42"/>
      <c r="C15" s="42"/>
      <c r="D15" s="174"/>
      <c r="E15" s="44" t="s">
        <v>554</v>
      </c>
      <c r="F15" s="111" t="s">
        <v>555</v>
      </c>
    </row>
    <row r="16" spans="2:7">
      <c r="B16" s="173"/>
      <c r="C16" s="173" t="s">
        <v>71</v>
      </c>
      <c r="D16" s="44" t="s">
        <v>73</v>
      </c>
      <c r="E16" s="180" t="s">
        <v>557</v>
      </c>
      <c r="F16" s="175" t="s">
        <v>558</v>
      </c>
    </row>
    <row r="17" spans="2:6">
      <c r="B17" s="42"/>
      <c r="C17" s="42" t="s">
        <v>71</v>
      </c>
      <c r="D17" s="44" t="s">
        <v>73</v>
      </c>
      <c r="E17" s="44" t="s">
        <v>559</v>
      </c>
      <c r="F17" s="111" t="s">
        <v>560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28" t="s">
        <v>227</v>
      </c>
      <c r="C2" s="229" t="s">
        <v>15</v>
      </c>
      <c r="D2" s="230" t="s">
        <v>16</v>
      </c>
      <c r="E2" s="231" t="s">
        <v>506</v>
      </c>
      <c r="F2" s="232" t="s">
        <v>12</v>
      </c>
    </row>
    <row r="3" spans="2:6">
      <c r="B3" s="235"/>
      <c r="C3" s="240"/>
      <c r="D3" s="235"/>
      <c r="E3" s="236" t="s">
        <v>529</v>
      </c>
      <c r="F3" s="237" t="s">
        <v>549</v>
      </c>
    </row>
    <row r="4" spans="2:6">
      <c r="B4" s="174"/>
      <c r="C4" s="173"/>
      <c r="D4" s="174"/>
      <c r="E4" s="236" t="s">
        <v>529</v>
      </c>
      <c r="F4" s="238" t="s">
        <v>550</v>
      </c>
    </row>
    <row r="5" spans="2:6">
      <c r="B5" s="233"/>
      <c r="C5" s="234"/>
      <c r="D5" s="235"/>
      <c r="E5" s="236" t="s">
        <v>529</v>
      </c>
      <c r="F5" s="237" t="s">
        <v>551</v>
      </c>
    </row>
    <row r="6" spans="2:6">
      <c r="B6" s="174"/>
      <c r="C6" s="173"/>
      <c r="D6" s="174"/>
      <c r="E6" s="180"/>
      <c r="F6" s="241"/>
    </row>
    <row r="7" spans="2:6">
      <c r="B7" s="235"/>
      <c r="C7" s="240"/>
      <c r="D7" s="235" t="s">
        <v>72</v>
      </c>
      <c r="E7" s="236" t="s">
        <v>572</v>
      </c>
      <c r="F7" s="239" t="s">
        <v>442</v>
      </c>
    </row>
    <row r="8" spans="2:6">
      <c r="B8" s="235"/>
      <c r="C8" s="240"/>
      <c r="D8" s="235" t="s">
        <v>72</v>
      </c>
      <c r="E8" s="236" t="s">
        <v>572</v>
      </c>
      <c r="F8" s="239" t="s">
        <v>566</v>
      </c>
    </row>
    <row r="9" spans="2:6">
      <c r="B9" s="235"/>
      <c r="C9" s="240"/>
      <c r="D9" s="235" t="s">
        <v>72</v>
      </c>
      <c r="E9" s="236" t="s">
        <v>572</v>
      </c>
      <c r="F9" s="239" t="s">
        <v>565</v>
      </c>
    </row>
    <row r="10" spans="2:6">
      <c r="B10" s="44"/>
      <c r="C10" s="42" t="s">
        <v>71</v>
      </c>
      <c r="D10" s="235" t="s">
        <v>72</v>
      </c>
      <c r="E10" s="44" t="s">
        <v>554</v>
      </c>
      <c r="F10" s="241" t="s">
        <v>555</v>
      </c>
    </row>
    <row r="11" spans="2:6">
      <c r="B11" s="235"/>
      <c r="C11" s="234" t="s">
        <v>71</v>
      </c>
      <c r="D11" s="233" t="s">
        <v>174</v>
      </c>
      <c r="E11" s="236" t="s">
        <v>554</v>
      </c>
      <c r="F11" s="237" t="s">
        <v>573</v>
      </c>
    </row>
    <row r="12" spans="2:6">
      <c r="B12" s="174"/>
      <c r="C12" s="42"/>
      <c r="D12" s="44"/>
      <c r="E12" s="174"/>
      <c r="F12" s="238"/>
    </row>
    <row r="13" spans="2:6">
      <c r="B13" s="174"/>
      <c r="C13" s="42" t="s">
        <v>71</v>
      </c>
      <c r="D13" s="44" t="s">
        <v>72</v>
      </c>
      <c r="E13" s="180" t="s">
        <v>359</v>
      </c>
      <c r="F13" s="238" t="s">
        <v>578</v>
      </c>
    </row>
    <row r="14" spans="2:6">
      <c r="B14" s="174"/>
      <c r="C14" s="42" t="s">
        <v>71</v>
      </c>
      <c r="D14" s="233" t="s">
        <v>73</v>
      </c>
      <c r="E14" s="180" t="s">
        <v>359</v>
      </c>
      <c r="F14" s="238" t="s">
        <v>574</v>
      </c>
    </row>
    <row r="15" spans="2:6">
      <c r="B15" s="174"/>
      <c r="C15" s="42" t="s">
        <v>71</v>
      </c>
      <c r="D15" s="233" t="s">
        <v>73</v>
      </c>
      <c r="E15" s="236" t="s">
        <v>571</v>
      </c>
      <c r="F15" s="238" t="s">
        <v>579</v>
      </c>
    </row>
    <row r="16" spans="2:6">
      <c r="B16" s="235"/>
      <c r="C16" s="42" t="s">
        <v>71</v>
      </c>
      <c r="D16" s="233" t="s">
        <v>73</v>
      </c>
      <c r="E16" s="236" t="s">
        <v>571</v>
      </c>
      <c r="F16" s="237" t="s">
        <v>575</v>
      </c>
    </row>
    <row r="17" spans="2:6">
      <c r="B17" s="235"/>
      <c r="C17" s="42" t="s">
        <v>71</v>
      </c>
      <c r="D17" s="233" t="s">
        <v>73</v>
      </c>
      <c r="E17" s="236" t="s">
        <v>576</v>
      </c>
      <c r="F17" s="238" t="s">
        <v>577</v>
      </c>
    </row>
    <row r="18" spans="2:6">
      <c r="B18" s="44"/>
      <c r="C18" s="42" t="s">
        <v>71</v>
      </c>
      <c r="D18" s="233" t="s">
        <v>73</v>
      </c>
      <c r="E18" s="236" t="s">
        <v>571</v>
      </c>
      <c r="F18" s="241" t="s">
        <v>567</v>
      </c>
    </row>
    <row r="19" spans="2:6">
      <c r="B19" s="233"/>
      <c r="C19" s="42" t="s">
        <v>71</v>
      </c>
      <c r="D19" s="233" t="s">
        <v>73</v>
      </c>
      <c r="E19" s="236" t="s">
        <v>571</v>
      </c>
      <c r="F19" s="239" t="s">
        <v>568</v>
      </c>
    </row>
    <row r="20" spans="2:6">
      <c r="B20" s="174"/>
      <c r="C20" s="42"/>
      <c r="D20" s="44" t="s">
        <v>72</v>
      </c>
      <c r="E20" s="236" t="s">
        <v>571</v>
      </c>
      <c r="F20" s="238" t="s">
        <v>569</v>
      </c>
    </row>
    <row r="21" spans="2:6">
      <c r="B21" s="235"/>
      <c r="C21" s="234" t="s">
        <v>71</v>
      </c>
      <c r="D21" s="235"/>
      <c r="E21" s="236" t="s">
        <v>571</v>
      </c>
      <c r="F21" s="237" t="s">
        <v>570</v>
      </c>
    </row>
    <row r="22" spans="2:6">
      <c r="B22" s="44"/>
      <c r="C22" s="42"/>
      <c r="D22" s="44"/>
      <c r="E22" s="45"/>
      <c r="F22" s="241"/>
    </row>
    <row r="23" spans="2:6">
      <c r="B23" s="235"/>
      <c r="C23" s="240"/>
      <c r="D23" s="235"/>
      <c r="E23" s="236"/>
      <c r="F23" s="2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selection activeCell="B3" sqref="B3:F17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591</v>
      </c>
      <c r="D2" s="170" t="s">
        <v>592</v>
      </c>
      <c r="E2" s="247" t="s">
        <v>593</v>
      </c>
      <c r="F2" s="171" t="s">
        <v>594</v>
      </c>
    </row>
    <row r="3" spans="2:6">
      <c r="B3" s="229" t="s">
        <v>227</v>
      </c>
      <c r="C3" s="229" t="s">
        <v>15</v>
      </c>
      <c r="D3" s="230" t="s">
        <v>16</v>
      </c>
      <c r="E3" s="231" t="s">
        <v>506</v>
      </c>
      <c r="F3" s="246" t="s">
        <v>12</v>
      </c>
    </row>
    <row r="4" spans="2:6">
      <c r="B4" s="42">
        <v>1</v>
      </c>
      <c r="C4" s="42" t="s">
        <v>71</v>
      </c>
      <c r="D4" s="44"/>
      <c r="E4" s="45" t="s">
        <v>571</v>
      </c>
      <c r="F4" s="111" t="s">
        <v>595</v>
      </c>
    </row>
    <row r="5" spans="2:6">
      <c r="B5" s="42">
        <v>2</v>
      </c>
      <c r="C5" s="42" t="s">
        <v>617</v>
      </c>
      <c r="D5" s="44"/>
      <c r="E5" s="45" t="s">
        <v>571</v>
      </c>
      <c r="F5" s="111" t="s">
        <v>597</v>
      </c>
    </row>
    <row r="6" spans="2:6">
      <c r="B6" s="42">
        <v>3</v>
      </c>
      <c r="C6" s="42" t="s">
        <v>71</v>
      </c>
      <c r="D6" s="44"/>
      <c r="E6" s="45" t="s">
        <v>529</v>
      </c>
      <c r="F6" s="111" t="s">
        <v>598</v>
      </c>
    </row>
    <row r="7" spans="2:6">
      <c r="B7" s="42">
        <v>4</v>
      </c>
      <c r="C7" s="42" t="s">
        <v>71</v>
      </c>
      <c r="D7" s="44"/>
      <c r="E7" s="45" t="s">
        <v>603</v>
      </c>
      <c r="F7" s="111" t="s">
        <v>604</v>
      </c>
    </row>
    <row r="8" spans="2:6">
      <c r="B8" s="42">
        <v>5</v>
      </c>
      <c r="C8" s="42" t="s">
        <v>71</v>
      </c>
      <c r="D8" s="44"/>
      <c r="E8" s="45" t="s">
        <v>603</v>
      </c>
      <c r="F8" s="111" t="s">
        <v>609</v>
      </c>
    </row>
    <row r="9" spans="2:6">
      <c r="B9" s="42">
        <v>6</v>
      </c>
      <c r="C9" s="42" t="s">
        <v>71</v>
      </c>
      <c r="D9" s="44"/>
      <c r="E9" s="45" t="s">
        <v>603</v>
      </c>
      <c r="F9" s="111" t="s">
        <v>610</v>
      </c>
    </row>
    <row r="10" spans="2:6">
      <c r="B10" s="42">
        <v>7</v>
      </c>
      <c r="C10" s="42" t="s">
        <v>71</v>
      </c>
      <c r="D10" s="44"/>
      <c r="E10" s="45" t="s">
        <v>603</v>
      </c>
      <c r="F10" s="111" t="s">
        <v>611</v>
      </c>
    </row>
    <row r="11" spans="2:6">
      <c r="B11" s="42">
        <v>8</v>
      </c>
      <c r="C11" s="42" t="s">
        <v>71</v>
      </c>
      <c r="D11" s="44"/>
      <c r="E11" s="45" t="s">
        <v>603</v>
      </c>
      <c r="F11" s="111" t="s">
        <v>605</v>
      </c>
    </row>
    <row r="12" spans="2:6">
      <c r="B12" s="42">
        <v>9</v>
      </c>
      <c r="C12" s="42" t="s">
        <v>71</v>
      </c>
      <c r="D12" s="44"/>
      <c r="E12" s="45" t="s">
        <v>603</v>
      </c>
      <c r="F12" s="111" t="s">
        <v>606</v>
      </c>
    </row>
    <row r="13" spans="2:6">
      <c r="B13" s="42">
        <v>10</v>
      </c>
      <c r="C13" s="42" t="s">
        <v>617</v>
      </c>
      <c r="D13" s="44"/>
      <c r="E13" s="45" t="s">
        <v>599</v>
      </c>
      <c r="F13" s="111" t="s">
        <v>600</v>
      </c>
    </row>
    <row r="14" spans="2:6">
      <c r="B14" s="42">
        <v>11</v>
      </c>
      <c r="C14" s="42" t="s">
        <v>617</v>
      </c>
      <c r="D14" s="44"/>
      <c r="E14" s="45" t="s">
        <v>599</v>
      </c>
      <c r="F14" s="111" t="s">
        <v>601</v>
      </c>
    </row>
    <row r="15" spans="2:6">
      <c r="B15" s="42">
        <v>12</v>
      </c>
      <c r="C15" s="42" t="s">
        <v>617</v>
      </c>
      <c r="D15" s="44"/>
      <c r="E15" s="45" t="s">
        <v>599</v>
      </c>
      <c r="F15" s="111" t="s">
        <v>602</v>
      </c>
    </row>
    <row r="16" spans="2:6">
      <c r="B16" s="42">
        <v>13</v>
      </c>
      <c r="C16" s="42" t="s">
        <v>617</v>
      </c>
      <c r="D16" s="44"/>
      <c r="E16" s="44" t="s">
        <v>607</v>
      </c>
      <c r="F16" s="111" t="s">
        <v>608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596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F24"/>
  <sheetViews>
    <sheetView workbookViewId="0">
      <selection activeCell="E24" sqref="E24:F24"/>
    </sheetView>
  </sheetViews>
  <sheetFormatPr defaultRowHeight="14.25"/>
  <cols>
    <col min="4" max="4" width="9.6640625" customWidth="1"/>
    <col min="6" max="6" width="58.21875" customWidth="1"/>
  </cols>
  <sheetData>
    <row r="4" spans="2:6">
      <c r="B4" s="168" t="s">
        <v>632</v>
      </c>
      <c r="C4" s="168" t="s">
        <v>15</v>
      </c>
      <c r="D4" s="170" t="s">
        <v>16</v>
      </c>
      <c r="E4" s="247" t="s">
        <v>506</v>
      </c>
      <c r="F4" s="171" t="s">
        <v>12</v>
      </c>
    </row>
    <row r="5" spans="2:6">
      <c r="B5" s="42"/>
      <c r="C5" s="42" t="s">
        <v>71</v>
      </c>
      <c r="D5" s="44" t="s">
        <v>73</v>
      </c>
      <c r="E5" s="45" t="s">
        <v>571</v>
      </c>
      <c r="F5" s="111" t="s">
        <v>618</v>
      </c>
    </row>
    <row r="6" spans="2:6">
      <c r="B6" s="42"/>
      <c r="C6" s="42" t="s">
        <v>71</v>
      </c>
      <c r="D6" s="44" t="s">
        <v>72</v>
      </c>
      <c r="E6" s="45" t="s">
        <v>571</v>
      </c>
      <c r="F6" s="111" t="s">
        <v>621</v>
      </c>
    </row>
    <row r="7" spans="2:6">
      <c r="B7" s="42"/>
      <c r="C7" s="42" t="s">
        <v>71</v>
      </c>
      <c r="D7" s="44"/>
      <c r="E7" s="45" t="s">
        <v>571</v>
      </c>
      <c r="F7" s="111" t="s">
        <v>628</v>
      </c>
    </row>
    <row r="8" spans="2:6">
      <c r="B8" s="42"/>
      <c r="C8" s="42" t="s">
        <v>71</v>
      </c>
      <c r="D8" s="44" t="s">
        <v>77</v>
      </c>
      <c r="E8" s="45" t="s">
        <v>495</v>
      </c>
      <c r="F8" s="111" t="s">
        <v>619</v>
      </c>
    </row>
    <row r="9" spans="2:6">
      <c r="B9" s="42"/>
      <c r="C9" s="42" t="s">
        <v>71</v>
      </c>
      <c r="D9" s="44" t="s">
        <v>77</v>
      </c>
      <c r="E9" s="45" t="s">
        <v>495</v>
      </c>
      <c r="F9" s="111" t="s">
        <v>620</v>
      </c>
    </row>
    <row r="10" spans="2:6">
      <c r="B10" s="42"/>
      <c r="C10" s="42" t="s">
        <v>71</v>
      </c>
      <c r="D10" s="44" t="s">
        <v>77</v>
      </c>
      <c r="E10" s="45" t="s">
        <v>623</v>
      </c>
      <c r="F10" s="111" t="s">
        <v>622</v>
      </c>
    </row>
    <row r="11" spans="2:6">
      <c r="B11" s="42"/>
      <c r="C11" s="42" t="s">
        <v>71</v>
      </c>
      <c r="D11" s="44" t="s">
        <v>77</v>
      </c>
      <c r="E11" s="44" t="s">
        <v>469</v>
      </c>
      <c r="F11" s="111" t="s">
        <v>624</v>
      </c>
    </row>
    <row r="12" spans="2:6">
      <c r="B12" s="42"/>
      <c r="C12" s="42" t="s">
        <v>71</v>
      </c>
      <c r="D12" s="44"/>
      <c r="E12" s="45" t="s">
        <v>469</v>
      </c>
      <c r="F12" s="111" t="s">
        <v>448</v>
      </c>
    </row>
    <row r="13" spans="2:6">
      <c r="B13" s="49"/>
      <c r="C13" s="49" t="s">
        <v>71</v>
      </c>
      <c r="D13" s="46"/>
      <c r="E13" s="48" t="s">
        <v>469</v>
      </c>
      <c r="F13" s="167" t="s">
        <v>625</v>
      </c>
    </row>
    <row r="14" spans="2:6">
      <c r="B14" s="42"/>
      <c r="C14" s="42" t="s">
        <v>71</v>
      </c>
      <c r="D14" s="44"/>
      <c r="E14" s="45" t="s">
        <v>469</v>
      </c>
      <c r="F14" s="111" t="s">
        <v>626</v>
      </c>
    </row>
    <row r="15" spans="2:6">
      <c r="B15" s="42"/>
      <c r="C15" s="42" t="s">
        <v>71</v>
      </c>
      <c r="D15" s="44"/>
      <c r="E15" s="45" t="s">
        <v>559</v>
      </c>
      <c r="F15" s="111" t="s">
        <v>633</v>
      </c>
    </row>
    <row r="16" spans="2:6">
      <c r="B16" s="42"/>
      <c r="C16" s="42"/>
      <c r="D16" s="44"/>
      <c r="E16" s="45" t="s">
        <v>599</v>
      </c>
      <c r="F16" s="111" t="s">
        <v>600</v>
      </c>
    </row>
    <row r="17" spans="2:6">
      <c r="B17" s="42"/>
      <c r="C17" s="42"/>
      <c r="D17" s="44"/>
      <c r="E17" s="45" t="s">
        <v>599</v>
      </c>
      <c r="F17" s="111" t="s">
        <v>601</v>
      </c>
    </row>
    <row r="18" spans="2:6">
      <c r="B18" s="42"/>
      <c r="C18" s="42"/>
      <c r="D18" s="44"/>
      <c r="E18" s="45" t="s">
        <v>599</v>
      </c>
      <c r="F18" s="111" t="s">
        <v>602</v>
      </c>
    </row>
    <row r="19" spans="2:6">
      <c r="B19" s="42"/>
      <c r="C19" s="42"/>
      <c r="D19" s="44"/>
      <c r="E19" s="44" t="s">
        <v>607</v>
      </c>
      <c r="F19" s="111" t="s">
        <v>608</v>
      </c>
    </row>
    <row r="20" spans="2:6" ht="16.5" customHeight="1">
      <c r="B20" s="42"/>
      <c r="C20" s="42"/>
      <c r="D20" s="44"/>
      <c r="E20" s="45" t="s">
        <v>640</v>
      </c>
      <c r="F20" s="111" t="s">
        <v>642</v>
      </c>
    </row>
    <row r="21" spans="2:6">
      <c r="B21" s="42"/>
      <c r="C21" s="42" t="s">
        <v>71</v>
      </c>
      <c r="D21" s="44"/>
      <c r="E21" s="45" t="s">
        <v>640</v>
      </c>
      <c r="F21" s="111" t="s">
        <v>641</v>
      </c>
    </row>
    <row r="22" spans="2:6">
      <c r="B22" s="42"/>
      <c r="C22" s="42"/>
      <c r="D22" s="44"/>
      <c r="E22" s="45" t="s">
        <v>627</v>
      </c>
      <c r="F22" s="111" t="s">
        <v>630</v>
      </c>
    </row>
    <row r="23" spans="2:6">
      <c r="B23" s="42"/>
      <c r="C23" s="42"/>
      <c r="D23" s="44"/>
      <c r="E23" s="45" t="s">
        <v>627</v>
      </c>
      <c r="F23" s="111" t="s">
        <v>631</v>
      </c>
    </row>
    <row r="24" spans="2:6">
      <c r="B24" s="49"/>
      <c r="C24" s="49"/>
      <c r="D24" s="46"/>
      <c r="E24" s="48" t="s">
        <v>627</v>
      </c>
      <c r="F24" s="167" t="s">
        <v>629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C15" sqref="C15"/>
    </sheetView>
  </sheetViews>
  <sheetFormatPr defaultRowHeight="14.25"/>
  <cols>
    <col min="1" max="1" width="9" bestFit="1" customWidth="1"/>
    <col min="2" max="2" width="7.44140625" customWidth="1"/>
    <col min="3" max="3" width="7.6640625" customWidth="1"/>
    <col min="4" max="4" width="9.6640625" customWidth="1"/>
    <col min="5" max="5" width="10" customWidth="1"/>
    <col min="6" max="6" width="56.6640625" customWidth="1"/>
    <col min="7" max="7" width="20.6640625" customWidth="1"/>
  </cols>
  <sheetData>
    <row r="1" spans="1:7">
      <c r="A1" s="15">
        <v>41617</v>
      </c>
      <c r="B1" s="266"/>
      <c r="F1" t="s">
        <v>682</v>
      </c>
    </row>
    <row r="3" spans="1:7">
      <c r="B3" s="168" t="s">
        <v>632</v>
      </c>
      <c r="C3" s="168" t="s">
        <v>15</v>
      </c>
      <c r="D3" s="170" t="s">
        <v>16</v>
      </c>
      <c r="E3" s="247" t="s">
        <v>506</v>
      </c>
      <c r="F3" s="171" t="s">
        <v>12</v>
      </c>
      <c r="G3" s="227" t="s">
        <v>145</v>
      </c>
    </row>
    <row r="4" spans="1:7">
      <c r="B4" s="42">
        <v>2</v>
      </c>
      <c r="C4" s="42" t="s">
        <v>71</v>
      </c>
      <c r="D4" s="44" t="s">
        <v>72</v>
      </c>
      <c r="E4" s="45" t="s">
        <v>640</v>
      </c>
      <c r="F4" s="111" t="s">
        <v>683</v>
      </c>
    </row>
    <row r="5" spans="1:7">
      <c r="B5" s="42">
        <v>2</v>
      </c>
      <c r="C5" s="42" t="s">
        <v>71</v>
      </c>
      <c r="D5" s="44" t="s">
        <v>72</v>
      </c>
      <c r="E5" s="45" t="s">
        <v>640</v>
      </c>
      <c r="F5" s="111" t="s">
        <v>688</v>
      </c>
    </row>
    <row r="6" spans="1:7">
      <c r="B6" s="42">
        <v>5</v>
      </c>
      <c r="C6" s="42" t="s">
        <v>71</v>
      </c>
      <c r="D6" s="44" t="s">
        <v>73</v>
      </c>
      <c r="E6" s="45" t="s">
        <v>640</v>
      </c>
      <c r="F6" s="111" t="s">
        <v>687</v>
      </c>
      <c r="G6" t="s">
        <v>686</v>
      </c>
    </row>
    <row r="7" spans="1:7">
      <c r="B7" s="42">
        <v>1</v>
      </c>
      <c r="C7" s="42" t="s">
        <v>71</v>
      </c>
      <c r="D7" s="44" t="s">
        <v>73</v>
      </c>
      <c r="E7" s="45" t="s">
        <v>607</v>
      </c>
      <c r="F7" s="167" t="s">
        <v>689</v>
      </c>
      <c r="G7" t="s">
        <v>686</v>
      </c>
    </row>
    <row r="8" spans="1:7">
      <c r="B8" s="42">
        <v>3</v>
      </c>
      <c r="C8" s="42"/>
      <c r="D8" s="44" t="s">
        <v>72</v>
      </c>
      <c r="E8" s="45" t="s">
        <v>690</v>
      </c>
      <c r="F8" s="111" t="s">
        <v>691</v>
      </c>
    </row>
    <row r="9" spans="1:7">
      <c r="B9" s="42">
        <v>3</v>
      </c>
      <c r="C9" s="42"/>
      <c r="D9" s="44" t="s">
        <v>72</v>
      </c>
      <c r="E9" s="45" t="s">
        <v>690</v>
      </c>
      <c r="F9" s="111" t="s">
        <v>692</v>
      </c>
    </row>
    <row r="10" spans="1:7">
      <c r="B10" s="42">
        <v>2</v>
      </c>
      <c r="C10" s="42"/>
      <c r="D10" s="44" t="s">
        <v>77</v>
      </c>
      <c r="E10" s="45" t="s">
        <v>690</v>
      </c>
      <c r="F10" s="111" t="s">
        <v>693</v>
      </c>
    </row>
    <row r="11" spans="1:7">
      <c r="B11" s="42">
        <v>5</v>
      </c>
      <c r="C11" s="42"/>
      <c r="D11" s="44" t="s">
        <v>77</v>
      </c>
      <c r="E11" s="45" t="s">
        <v>690</v>
      </c>
      <c r="F11" s="111" t="s">
        <v>698</v>
      </c>
    </row>
    <row r="12" spans="1:7">
      <c r="B12" s="42">
        <v>2</v>
      </c>
      <c r="C12" s="42"/>
      <c r="D12" s="44" t="s">
        <v>72</v>
      </c>
      <c r="E12" s="45" t="s">
        <v>694</v>
      </c>
      <c r="F12" s="167" t="s">
        <v>685</v>
      </c>
    </row>
    <row r="13" spans="1:7">
      <c r="B13" s="42">
        <v>3</v>
      </c>
      <c r="C13" s="42"/>
      <c r="D13" s="44" t="s">
        <v>77</v>
      </c>
      <c r="E13" s="45" t="s">
        <v>694</v>
      </c>
      <c r="F13" s="167" t="s">
        <v>699</v>
      </c>
    </row>
    <row r="14" spans="1:7">
      <c r="B14" s="42">
        <v>5</v>
      </c>
      <c r="C14" s="42" t="s">
        <v>71</v>
      </c>
      <c r="D14" s="44" t="s">
        <v>77</v>
      </c>
      <c r="E14" s="45" t="s">
        <v>695</v>
      </c>
      <c r="F14" s="167" t="s">
        <v>700</v>
      </c>
    </row>
    <row r="15" spans="1:7">
      <c r="B15" s="42">
        <v>8</v>
      </c>
      <c r="C15" s="42" t="s">
        <v>71</v>
      </c>
      <c r="D15" s="44" t="s">
        <v>77</v>
      </c>
      <c r="E15" s="45" t="s">
        <v>695</v>
      </c>
      <c r="F15" s="167" t="s">
        <v>696</v>
      </c>
    </row>
    <row r="16" spans="1:7">
      <c r="B16" s="42">
        <v>8</v>
      </c>
      <c r="C16" s="42" t="s">
        <v>71</v>
      </c>
      <c r="D16" s="44" t="s">
        <v>77</v>
      </c>
      <c r="E16" s="45" t="s">
        <v>695</v>
      </c>
      <c r="F16" s="167" t="s">
        <v>697</v>
      </c>
    </row>
    <row r="17" spans="2:7">
      <c r="B17" s="42">
        <v>5</v>
      </c>
      <c r="C17" s="42"/>
      <c r="D17" s="44" t="s">
        <v>73</v>
      </c>
      <c r="E17" s="45" t="s">
        <v>495</v>
      </c>
      <c r="F17" s="167" t="s">
        <v>701</v>
      </c>
    </row>
    <row r="18" spans="2:7">
      <c r="B18" s="42">
        <v>3</v>
      </c>
      <c r="C18" s="42"/>
      <c r="D18" s="44"/>
      <c r="E18" s="45" t="s">
        <v>599</v>
      </c>
      <c r="F18" s="111" t="s">
        <v>600</v>
      </c>
    </row>
    <row r="19" spans="2:7">
      <c r="B19" s="42">
        <v>3</v>
      </c>
      <c r="C19" s="42"/>
      <c r="D19" s="44"/>
      <c r="E19" s="45" t="s">
        <v>599</v>
      </c>
      <c r="F19" s="111" t="s">
        <v>601</v>
      </c>
    </row>
    <row r="20" spans="2:7">
      <c r="B20" s="42">
        <v>3</v>
      </c>
      <c r="C20" s="42"/>
      <c r="D20" s="44"/>
      <c r="E20" s="45" t="s">
        <v>599</v>
      </c>
      <c r="F20" s="111" t="s">
        <v>602</v>
      </c>
    </row>
    <row r="21" spans="2:7">
      <c r="B21" s="42">
        <v>2</v>
      </c>
      <c r="C21" s="42"/>
      <c r="D21" s="44"/>
      <c r="E21" s="45" t="s">
        <v>599</v>
      </c>
      <c r="F21" s="167" t="s">
        <v>684</v>
      </c>
    </row>
    <row r="22" spans="2:7">
      <c r="B22" s="49"/>
      <c r="C22" s="49"/>
      <c r="D22" s="46"/>
      <c r="E22" s="48" t="s">
        <v>627</v>
      </c>
      <c r="F22" s="167" t="s">
        <v>630</v>
      </c>
    </row>
    <row r="23" spans="2:7">
      <c r="B23" s="49"/>
      <c r="C23" s="49"/>
      <c r="D23" s="46"/>
      <c r="E23" s="48" t="s">
        <v>627</v>
      </c>
      <c r="F23" s="167" t="s">
        <v>629</v>
      </c>
    </row>
    <row r="24" spans="2:7">
      <c r="B24" s="176">
        <f>SUBTOTAL(109,[SP])</f>
        <v>65</v>
      </c>
      <c r="C24" s="176"/>
      <c r="D24" s="177"/>
      <c r="E24" s="281"/>
      <c r="F24" s="178"/>
      <c r="G24" s="18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580</v>
      </c>
    </row>
    <row r="3" spans="2:2">
      <c r="B3" s="242" t="s">
        <v>581</v>
      </c>
    </row>
    <row r="4" spans="2:2">
      <c r="B4" s="242" t="s">
        <v>582</v>
      </c>
    </row>
    <row r="5" spans="2:2">
      <c r="B5" s="242" t="s">
        <v>583</v>
      </c>
    </row>
    <row r="6" spans="2:2">
      <c r="B6" s="242" t="s">
        <v>584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564</v>
      </c>
    </row>
    <row r="4" spans="2:6">
      <c r="B4" t="s">
        <v>342</v>
      </c>
      <c r="C4" t="s">
        <v>561</v>
      </c>
      <c r="D4" t="s">
        <v>8</v>
      </c>
      <c r="E4">
        <v>3</v>
      </c>
      <c r="F4">
        <v>1.6</v>
      </c>
    </row>
    <row r="5" spans="2:6">
      <c r="C5" t="s">
        <v>562</v>
      </c>
      <c r="D5" t="s">
        <v>8</v>
      </c>
      <c r="E5">
        <v>4</v>
      </c>
      <c r="F5">
        <v>1.6</v>
      </c>
    </row>
    <row r="6" spans="2:6">
      <c r="C6" t="s">
        <v>563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H26"/>
  <sheetViews>
    <sheetView topLeftCell="A3" workbookViewId="0">
      <selection activeCell="G24" sqref="G24"/>
    </sheetView>
  </sheetViews>
  <sheetFormatPr defaultRowHeight="14.25"/>
  <sheetData>
    <row r="2" spans="1:8" ht="15">
      <c r="A2" s="82" t="s">
        <v>470</v>
      </c>
      <c r="G2" s="82" t="s">
        <v>487</v>
      </c>
    </row>
    <row r="3" spans="1:8">
      <c r="A3" t="s">
        <v>471</v>
      </c>
      <c r="G3" t="s">
        <v>488</v>
      </c>
    </row>
    <row r="4" spans="1:8">
      <c r="A4" t="s">
        <v>178</v>
      </c>
      <c r="G4" t="s">
        <v>489</v>
      </c>
    </row>
    <row r="5" spans="1:8">
      <c r="A5" t="s">
        <v>469</v>
      </c>
    </row>
    <row r="6" spans="1:8">
      <c r="A6" t="s">
        <v>472</v>
      </c>
    </row>
    <row r="7" spans="1:8">
      <c r="A7" t="s">
        <v>473</v>
      </c>
    </row>
    <row r="8" spans="1:8">
      <c r="A8" t="s">
        <v>474</v>
      </c>
    </row>
    <row r="9" spans="1:8">
      <c r="A9" t="s">
        <v>475</v>
      </c>
    </row>
    <row r="10" spans="1:8">
      <c r="A10" t="s">
        <v>476</v>
      </c>
    </row>
    <row r="11" spans="1:8">
      <c r="A11" t="s">
        <v>477</v>
      </c>
    </row>
    <row r="12" spans="1:8">
      <c r="A12" t="s">
        <v>478</v>
      </c>
    </row>
    <row r="13" spans="1:8">
      <c r="A13" t="s">
        <v>479</v>
      </c>
    </row>
    <row r="14" spans="1:8">
      <c r="A14" t="s">
        <v>480</v>
      </c>
    </row>
    <row r="15" spans="1:8">
      <c r="A15" t="s">
        <v>481</v>
      </c>
      <c r="G15" t="s">
        <v>702</v>
      </c>
      <c r="H15">
        <v>40</v>
      </c>
    </row>
    <row r="16" spans="1:8">
      <c r="A16" t="s">
        <v>482</v>
      </c>
      <c r="G16" t="s">
        <v>703</v>
      </c>
      <c r="H16">
        <v>40</v>
      </c>
    </row>
    <row r="17" spans="1:8">
      <c r="A17" t="s">
        <v>483</v>
      </c>
      <c r="G17" t="s">
        <v>704</v>
      </c>
      <c r="H17">
        <f>0.15*H15*H16</f>
        <v>240</v>
      </c>
    </row>
    <row r="18" spans="1:8">
      <c r="A18" t="s">
        <v>484</v>
      </c>
    </row>
    <row r="19" spans="1:8">
      <c r="A19" t="s">
        <v>485</v>
      </c>
    </row>
    <row r="20" spans="1:8">
      <c r="A20" t="s">
        <v>486</v>
      </c>
    </row>
    <row r="23" spans="1:8">
      <c r="A23" t="s">
        <v>705</v>
      </c>
      <c r="G23" t="s">
        <v>709</v>
      </c>
    </row>
    <row r="24" spans="1:8">
      <c r="C24" t="s">
        <v>706</v>
      </c>
    </row>
    <row r="25" spans="1:8">
      <c r="C25" t="s">
        <v>707</v>
      </c>
    </row>
    <row r="26" spans="1:8">
      <c r="C26" t="s">
        <v>708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5:Q88"/>
  <sheetViews>
    <sheetView topLeftCell="B69" workbookViewId="0">
      <selection activeCell="B83" sqref="B83:B86"/>
    </sheetView>
  </sheetViews>
  <sheetFormatPr defaultRowHeight="14.25"/>
  <cols>
    <col min="1" max="1" width="8.88671875" hidden="1" customWidth="1"/>
    <col min="2" max="2" width="11" bestFit="1" customWidth="1"/>
    <col min="3" max="3" width="14.88671875" bestFit="1" customWidth="1"/>
    <col min="4" max="4" width="6.88671875" customWidth="1"/>
    <col min="5" max="5" width="5" customWidth="1"/>
    <col min="6" max="6" width="10.33203125" customWidth="1"/>
    <col min="7" max="7" width="8.21875" customWidth="1"/>
    <col min="9" max="9" width="11.88671875" customWidth="1"/>
    <col min="11" max="11" width="10.5546875" customWidth="1"/>
    <col min="12" max="12" width="10.44140625" customWidth="1"/>
  </cols>
  <sheetData>
    <row r="5" spans="2:16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/>
      <c r="H5" s="66" t="s">
        <v>453</v>
      </c>
      <c r="I5" s="66" t="s">
        <v>465</v>
      </c>
      <c r="J5" s="184"/>
    </row>
    <row r="6" spans="2:16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/>
      <c r="H6" s="262">
        <v>16</v>
      </c>
      <c r="I6" s="66">
        <f>H6-E6</f>
        <v>0</v>
      </c>
      <c r="J6" s="184"/>
    </row>
    <row r="7" spans="2:16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/>
      <c r="H7" s="262">
        <v>1</v>
      </c>
      <c r="I7" s="66">
        <f t="shared" ref="I7:I19" si="0">H7-E7</f>
        <v>0</v>
      </c>
      <c r="J7" s="184"/>
    </row>
    <row r="8" spans="2:16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/>
      <c r="I8" s="66">
        <f t="shared" si="0"/>
        <v>-2</v>
      </c>
      <c r="J8" s="184"/>
    </row>
    <row r="9" spans="2:16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263">
        <v>7</v>
      </c>
      <c r="I9" s="66">
        <f t="shared" si="0"/>
        <v>0</v>
      </c>
      <c r="J9" s="184"/>
    </row>
    <row r="10" spans="2:16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/>
      <c r="H10" s="262">
        <v>24</v>
      </c>
      <c r="I10" s="66">
        <f t="shared" si="0"/>
        <v>0</v>
      </c>
      <c r="J10" s="184"/>
    </row>
    <row r="11" spans="2:16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/>
      <c r="H11" s="262">
        <v>2</v>
      </c>
      <c r="I11" s="66">
        <f t="shared" si="0"/>
        <v>0</v>
      </c>
      <c r="J11" s="184"/>
    </row>
    <row r="12" spans="2:16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/>
      <c r="H12" s="262">
        <v>9</v>
      </c>
      <c r="I12" s="66">
        <f t="shared" si="0"/>
        <v>0</v>
      </c>
      <c r="J12" s="184"/>
    </row>
    <row r="13" spans="2:16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/>
      <c r="H13" s="262">
        <v>15</v>
      </c>
      <c r="I13" s="66">
        <f t="shared" si="0"/>
        <v>0</v>
      </c>
      <c r="J13" s="184"/>
    </row>
    <row r="14" spans="2:16">
      <c r="B14" s="85"/>
      <c r="C14" s="262"/>
      <c r="D14" s="66"/>
      <c r="E14" s="66"/>
      <c r="F14" s="66"/>
      <c r="G14" s="66"/>
      <c r="H14" s="66"/>
      <c r="I14" s="66"/>
      <c r="J14" s="184"/>
    </row>
    <row r="15" spans="2:16">
      <c r="B15" s="85">
        <v>41558</v>
      </c>
      <c r="C15" s="66" t="s">
        <v>613</v>
      </c>
      <c r="D15" s="66" t="s">
        <v>455</v>
      </c>
      <c r="E15" s="66">
        <v>12</v>
      </c>
      <c r="F15" s="66">
        <v>324.72000000000003</v>
      </c>
      <c r="G15" s="66"/>
      <c r="H15" s="66">
        <v>7</v>
      </c>
      <c r="I15" s="66">
        <f t="shared" si="0"/>
        <v>-5</v>
      </c>
      <c r="J15" s="184"/>
      <c r="L15" t="s">
        <v>612</v>
      </c>
      <c r="P15" t="s">
        <v>614</v>
      </c>
    </row>
    <row r="16" spans="2:16">
      <c r="B16" s="85">
        <v>41570</v>
      </c>
      <c r="C16" s="150" t="s">
        <v>507</v>
      </c>
      <c r="D16" s="150" t="s">
        <v>455</v>
      </c>
      <c r="E16" s="150">
        <v>18</v>
      </c>
      <c r="F16" s="150">
        <v>487.08</v>
      </c>
      <c r="G16" s="150"/>
      <c r="H16" s="263">
        <v>7</v>
      </c>
      <c r="I16" s="150">
        <f t="shared" si="0"/>
        <v>-11</v>
      </c>
      <c r="J16" s="244"/>
    </row>
    <row r="17" spans="2:16">
      <c r="B17" s="85">
        <v>41570</v>
      </c>
      <c r="C17" s="150" t="s">
        <v>507</v>
      </c>
      <c r="D17" s="150" t="s">
        <v>508</v>
      </c>
      <c r="E17" s="150">
        <v>1</v>
      </c>
      <c r="F17" s="150">
        <v>34.44</v>
      </c>
      <c r="G17" s="150"/>
      <c r="H17" s="66">
        <v>1</v>
      </c>
      <c r="I17" s="150">
        <f t="shared" si="0"/>
        <v>0</v>
      </c>
      <c r="J17" s="244"/>
      <c r="L17" t="s">
        <v>615</v>
      </c>
      <c r="P17" t="s">
        <v>616</v>
      </c>
    </row>
    <row r="18" spans="2:16">
      <c r="B18" s="243">
        <v>41582</v>
      </c>
      <c r="C18" s="245" t="s">
        <v>585</v>
      </c>
      <c r="D18" s="245" t="s">
        <v>455</v>
      </c>
      <c r="E18" s="245">
        <v>4</v>
      </c>
      <c r="F18" s="245">
        <v>108.24</v>
      </c>
      <c r="G18" s="245"/>
      <c r="H18" s="265">
        <v>4</v>
      </c>
      <c r="I18" s="245">
        <f t="shared" si="0"/>
        <v>0</v>
      </c>
      <c r="J18" s="244"/>
    </row>
    <row r="19" spans="2:16">
      <c r="B19" s="243">
        <v>41583</v>
      </c>
      <c r="C19" s="245" t="s">
        <v>586</v>
      </c>
      <c r="D19" s="245" t="s">
        <v>455</v>
      </c>
      <c r="E19" s="245">
        <v>1</v>
      </c>
      <c r="F19" s="245">
        <v>27.06</v>
      </c>
      <c r="G19" s="267"/>
      <c r="H19" s="264">
        <v>1</v>
      </c>
      <c r="I19" s="245">
        <f t="shared" si="0"/>
        <v>0</v>
      </c>
      <c r="J19" s="244"/>
    </row>
    <row r="20" spans="2:16">
      <c r="B20" s="243"/>
      <c r="C20" s="244"/>
      <c r="D20" s="244"/>
      <c r="E20" s="244"/>
      <c r="F20" s="244"/>
      <c r="G20" s="244"/>
      <c r="H20" s="184"/>
      <c r="I20" s="244"/>
      <c r="J20" s="244"/>
    </row>
    <row r="21" spans="2:16">
      <c r="E21" t="s">
        <v>466</v>
      </c>
      <c r="H21" t="s">
        <v>467</v>
      </c>
      <c r="I21" t="s">
        <v>468</v>
      </c>
    </row>
    <row r="22" spans="2:16">
      <c r="D22" t="s">
        <v>76</v>
      </c>
      <c r="E22" s="66">
        <f>SUM(E6:E20)</f>
        <v>112</v>
      </c>
      <c r="F22" s="66">
        <f t="shared" ref="F22:I22" si="1">SUM(F6:F20)</f>
        <v>3336.99</v>
      </c>
      <c r="G22" s="66"/>
      <c r="H22" s="66">
        <f t="shared" si="1"/>
        <v>94</v>
      </c>
      <c r="I22" s="66">
        <f t="shared" si="1"/>
        <v>-18</v>
      </c>
      <c r="J22" s="184"/>
      <c r="L22" t="s">
        <v>587</v>
      </c>
    </row>
    <row r="23" spans="2:16">
      <c r="L23" t="s">
        <v>588</v>
      </c>
      <c r="N23">
        <v>25</v>
      </c>
    </row>
    <row r="24" spans="2:16">
      <c r="I24">
        <f>25+21</f>
        <v>46</v>
      </c>
      <c r="L24" t="s">
        <v>588</v>
      </c>
      <c r="N24">
        <v>21</v>
      </c>
    </row>
    <row r="25" spans="2:16">
      <c r="L25" t="s">
        <v>589</v>
      </c>
      <c r="N25">
        <v>1</v>
      </c>
    </row>
    <row r="26" spans="2:16">
      <c r="L26" t="s">
        <v>588</v>
      </c>
      <c r="N26">
        <v>7</v>
      </c>
    </row>
    <row r="27" spans="2:16">
      <c r="L27" t="s">
        <v>590</v>
      </c>
      <c r="N27">
        <v>2</v>
      </c>
    </row>
    <row r="37" spans="2:16">
      <c r="B37" s="139" t="s">
        <v>450</v>
      </c>
      <c r="C37" s="139" t="s">
        <v>451</v>
      </c>
      <c r="D37" s="139" t="s">
        <v>221</v>
      </c>
      <c r="E37" s="139" t="s">
        <v>177</v>
      </c>
      <c r="F37" s="139" t="s">
        <v>452</v>
      </c>
      <c r="G37" s="139"/>
      <c r="H37" s="150" t="s">
        <v>644</v>
      </c>
      <c r="I37" s="150" t="s">
        <v>645</v>
      </c>
      <c r="J37" s="150" t="s">
        <v>648</v>
      </c>
      <c r="K37" s="150" t="s">
        <v>646</v>
      </c>
      <c r="L37" s="150" t="s">
        <v>645</v>
      </c>
      <c r="M37" s="150" t="s">
        <v>648</v>
      </c>
      <c r="N37" s="150" t="s">
        <v>647</v>
      </c>
      <c r="O37" s="66"/>
      <c r="P37" s="66"/>
    </row>
    <row r="38" spans="2:16" ht="15">
      <c r="B38" s="85">
        <v>41512</v>
      </c>
      <c r="C38" s="172" t="s">
        <v>454</v>
      </c>
      <c r="D38" s="66" t="s">
        <v>455</v>
      </c>
      <c r="E38" s="66">
        <v>16</v>
      </c>
      <c r="F38" s="66">
        <v>432.96</v>
      </c>
      <c r="G38" s="66"/>
      <c r="H38" s="66">
        <v>10</v>
      </c>
      <c r="I38" s="66" t="s">
        <v>652</v>
      </c>
      <c r="J38" s="66"/>
      <c r="K38" s="83">
        <v>6</v>
      </c>
      <c r="L38" s="66" t="s">
        <v>656</v>
      </c>
      <c r="M38" s="66"/>
      <c r="N38" s="66">
        <f t="shared" ref="N38:N51" si="2">E38-H38-K38</f>
        <v>0</v>
      </c>
      <c r="O38" s="66"/>
      <c r="P38" s="66"/>
    </row>
    <row r="39" spans="2:16">
      <c r="B39" s="85">
        <v>41512</v>
      </c>
      <c r="C39" s="172" t="s">
        <v>454</v>
      </c>
      <c r="D39" s="66" t="s">
        <v>456</v>
      </c>
      <c r="E39" s="66">
        <v>1</v>
      </c>
      <c r="F39" s="66">
        <v>30.75</v>
      </c>
      <c r="G39" s="66"/>
      <c r="H39" s="66">
        <v>1</v>
      </c>
      <c r="I39" s="66" t="s">
        <v>652</v>
      </c>
      <c r="J39" s="66"/>
      <c r="K39" s="66"/>
      <c r="L39" s="66"/>
      <c r="M39" s="66"/>
      <c r="N39" s="66">
        <f t="shared" si="2"/>
        <v>0</v>
      </c>
      <c r="O39" s="66"/>
      <c r="P39" s="66"/>
    </row>
    <row r="40" spans="2:16">
      <c r="B40" s="85">
        <v>41513</v>
      </c>
      <c r="C40" s="66" t="s">
        <v>457</v>
      </c>
      <c r="D40" s="66" t="s">
        <v>455</v>
      </c>
      <c r="E40" s="66">
        <v>2</v>
      </c>
      <c r="F40" s="66">
        <v>54.12</v>
      </c>
      <c r="G40" s="66"/>
      <c r="H40" s="66"/>
      <c r="I40" s="66"/>
      <c r="J40" s="66"/>
      <c r="K40" s="66"/>
      <c r="L40" s="66"/>
      <c r="M40" s="66"/>
      <c r="N40" s="66">
        <f t="shared" si="2"/>
        <v>2</v>
      </c>
      <c r="O40" s="66"/>
      <c r="P40" s="66"/>
    </row>
    <row r="41" spans="2:16" ht="15">
      <c r="B41" s="85">
        <v>41515</v>
      </c>
      <c r="C41" s="66" t="s">
        <v>458</v>
      </c>
      <c r="D41" s="66" t="s">
        <v>455</v>
      </c>
      <c r="E41" s="66">
        <v>7</v>
      </c>
      <c r="F41" s="66">
        <v>189.42</v>
      </c>
      <c r="G41" s="66"/>
      <c r="H41" s="83">
        <v>7</v>
      </c>
      <c r="I41" s="66" t="s">
        <v>655</v>
      </c>
      <c r="J41" s="66"/>
      <c r="K41" s="66"/>
      <c r="L41" s="66"/>
      <c r="M41" s="66"/>
      <c r="N41" s="66">
        <f t="shared" si="2"/>
        <v>0</v>
      </c>
      <c r="O41" s="66"/>
      <c r="P41" s="66"/>
    </row>
    <row r="42" spans="2:16">
      <c r="B42" s="85">
        <v>41515</v>
      </c>
      <c r="C42" s="66" t="s">
        <v>459</v>
      </c>
      <c r="D42" s="66" t="s">
        <v>455</v>
      </c>
      <c r="E42" s="66">
        <v>24</v>
      </c>
      <c r="F42" s="66">
        <v>649.44000000000005</v>
      </c>
      <c r="G42" s="66"/>
      <c r="H42" s="66"/>
      <c r="I42" s="66"/>
      <c r="J42" s="66"/>
      <c r="K42" s="66"/>
      <c r="L42" s="66"/>
      <c r="M42" s="66"/>
      <c r="N42" s="66">
        <f t="shared" si="2"/>
        <v>24</v>
      </c>
      <c r="O42" s="66"/>
      <c r="P42" s="66"/>
    </row>
    <row r="43" spans="2:16">
      <c r="B43" s="85">
        <v>41516</v>
      </c>
      <c r="C43" s="66" t="s">
        <v>460</v>
      </c>
      <c r="D43" s="66" t="s">
        <v>461</v>
      </c>
      <c r="E43" s="66">
        <v>2</v>
      </c>
      <c r="F43" s="66">
        <v>61.5</v>
      </c>
      <c r="G43" s="66"/>
      <c r="H43" s="66">
        <v>2</v>
      </c>
      <c r="I43" s="66" t="s">
        <v>651</v>
      </c>
      <c r="J43" s="66"/>
      <c r="K43" s="66"/>
      <c r="L43" s="66"/>
      <c r="M43" s="66"/>
      <c r="N43" s="66">
        <f t="shared" si="2"/>
        <v>0</v>
      </c>
      <c r="O43" s="66"/>
      <c r="P43" s="66"/>
    </row>
    <row r="44" spans="2:16">
      <c r="B44" s="85">
        <v>41533</v>
      </c>
      <c r="C44" s="66" t="s">
        <v>462</v>
      </c>
      <c r="D44" s="66" t="s">
        <v>463</v>
      </c>
      <c r="E44" s="66">
        <v>9</v>
      </c>
      <c r="F44" s="66">
        <v>531.36</v>
      </c>
      <c r="G44" s="66"/>
      <c r="H44" s="66">
        <v>9</v>
      </c>
      <c r="I44" s="66" t="s">
        <v>649</v>
      </c>
      <c r="J44" s="66"/>
      <c r="K44" s="66"/>
      <c r="L44" s="66"/>
      <c r="M44" s="66"/>
      <c r="N44" s="66">
        <f t="shared" si="2"/>
        <v>0</v>
      </c>
      <c r="O44" s="66"/>
      <c r="P44" s="66"/>
    </row>
    <row r="45" spans="2:16">
      <c r="B45" s="85">
        <v>41544</v>
      </c>
      <c r="C45" s="66" t="s">
        <v>464</v>
      </c>
      <c r="D45" s="66" t="s">
        <v>455</v>
      </c>
      <c r="E45" s="66">
        <v>15</v>
      </c>
      <c r="F45" s="66">
        <v>405.9</v>
      </c>
      <c r="G45" s="66"/>
      <c r="H45" s="66">
        <v>15</v>
      </c>
      <c r="I45" s="66" t="s">
        <v>650</v>
      </c>
      <c r="J45" s="66"/>
      <c r="K45" s="66"/>
      <c r="L45" s="66"/>
      <c r="M45" s="66"/>
      <c r="N45" s="66">
        <f t="shared" si="2"/>
        <v>0</v>
      </c>
      <c r="O45" s="66"/>
      <c r="P45" s="66"/>
    </row>
    <row r="46" spans="2:16">
      <c r="B46" s="85">
        <v>41558</v>
      </c>
      <c r="C46" s="66" t="s">
        <v>613</v>
      </c>
      <c r="D46" s="66" t="s">
        <v>455</v>
      </c>
      <c r="E46" s="66">
        <v>12</v>
      </c>
      <c r="F46" s="66">
        <v>324.72000000000003</v>
      </c>
      <c r="G46" s="66"/>
      <c r="H46" s="66">
        <v>7</v>
      </c>
      <c r="I46" s="66" t="s">
        <v>653</v>
      </c>
      <c r="J46" s="66"/>
      <c r="K46" s="66"/>
      <c r="L46" s="66"/>
      <c r="M46" s="66"/>
      <c r="N46" s="66">
        <f t="shared" si="2"/>
        <v>5</v>
      </c>
      <c r="O46" s="66"/>
      <c r="P46" s="66"/>
    </row>
    <row r="47" spans="2:16" ht="15">
      <c r="B47" s="85">
        <v>41570</v>
      </c>
      <c r="C47" s="150" t="s">
        <v>507</v>
      </c>
      <c r="D47" s="150" t="s">
        <v>455</v>
      </c>
      <c r="E47" s="150">
        <v>18</v>
      </c>
      <c r="F47" s="150">
        <v>487.08</v>
      </c>
      <c r="G47" s="150"/>
      <c r="H47" s="83">
        <v>7</v>
      </c>
      <c r="I47" s="66" t="s">
        <v>659</v>
      </c>
      <c r="J47" s="66"/>
      <c r="K47" s="66"/>
      <c r="L47" s="66"/>
      <c r="M47" s="66"/>
      <c r="N47" s="66">
        <f t="shared" si="2"/>
        <v>11</v>
      </c>
      <c r="O47" s="66"/>
      <c r="P47" s="66"/>
    </row>
    <row r="48" spans="2:16">
      <c r="B48" s="85">
        <v>41570</v>
      </c>
      <c r="C48" s="150" t="s">
        <v>507</v>
      </c>
      <c r="D48" s="150" t="s">
        <v>508</v>
      </c>
      <c r="E48" s="150">
        <v>1</v>
      </c>
      <c r="F48" s="150">
        <v>34.44</v>
      </c>
      <c r="G48" s="150"/>
      <c r="H48" s="66">
        <v>1</v>
      </c>
      <c r="I48" s="66" t="s">
        <v>654</v>
      </c>
      <c r="J48" s="66"/>
      <c r="K48" s="66"/>
      <c r="L48" s="66"/>
      <c r="M48" s="66"/>
      <c r="N48" s="66">
        <f t="shared" si="2"/>
        <v>0</v>
      </c>
      <c r="O48" s="66"/>
      <c r="P48" s="66"/>
    </row>
    <row r="49" spans="2:17" ht="15">
      <c r="B49" s="85">
        <v>41582</v>
      </c>
      <c r="C49" s="150" t="s">
        <v>585</v>
      </c>
      <c r="D49" s="150" t="s">
        <v>455</v>
      </c>
      <c r="E49" s="150">
        <v>4</v>
      </c>
      <c r="F49" s="150">
        <v>108.24</v>
      </c>
      <c r="G49" s="150"/>
      <c r="H49" s="83">
        <v>4</v>
      </c>
      <c r="I49" s="66" t="s">
        <v>658</v>
      </c>
      <c r="J49" s="66"/>
      <c r="K49" s="66"/>
      <c r="L49" s="66"/>
      <c r="M49" s="66"/>
      <c r="N49" s="66">
        <f t="shared" si="2"/>
        <v>0</v>
      </c>
      <c r="O49" s="66"/>
      <c r="P49" s="66"/>
    </row>
    <row r="50" spans="2:17" ht="15">
      <c r="B50" s="85">
        <v>41583</v>
      </c>
      <c r="C50" s="150" t="s">
        <v>586</v>
      </c>
      <c r="D50" s="150" t="s">
        <v>455</v>
      </c>
      <c r="E50" s="150">
        <v>1</v>
      </c>
      <c r="F50" s="150">
        <v>27.06</v>
      </c>
      <c r="G50" s="150"/>
      <c r="H50" s="83">
        <v>1</v>
      </c>
      <c r="I50" s="66" t="s">
        <v>657</v>
      </c>
      <c r="J50" s="66"/>
      <c r="K50" s="66"/>
      <c r="L50" s="66"/>
      <c r="M50" s="66"/>
      <c r="N50" s="66">
        <f t="shared" si="2"/>
        <v>0</v>
      </c>
      <c r="O50" s="66"/>
      <c r="P50" s="66"/>
    </row>
    <row r="51" spans="2:17">
      <c r="B51" s="85">
        <v>41607</v>
      </c>
      <c r="C51" s="150" t="s">
        <v>643</v>
      </c>
      <c r="D51" s="150" t="s">
        <v>456</v>
      </c>
      <c r="E51" s="150">
        <v>2</v>
      </c>
      <c r="F51" s="150">
        <v>61.5</v>
      </c>
      <c r="G51" s="150"/>
      <c r="H51" s="66"/>
      <c r="I51" s="66"/>
      <c r="J51" s="66"/>
      <c r="K51" s="66"/>
      <c r="L51" s="66"/>
      <c r="M51" s="66"/>
      <c r="N51" s="66">
        <f t="shared" si="2"/>
        <v>2</v>
      </c>
      <c r="O51" s="66"/>
      <c r="P51" s="66"/>
    </row>
    <row r="54" spans="2:17" ht="15" thickBot="1"/>
    <row r="55" spans="2:17" ht="15" thickBot="1">
      <c r="F55" s="192" t="s">
        <v>663</v>
      </c>
      <c r="G55" s="269"/>
      <c r="H55" s="268"/>
      <c r="I55" s="273" t="s">
        <v>675</v>
      </c>
      <c r="J55" s="274"/>
      <c r="K55" s="275"/>
      <c r="L55" s="273" t="s">
        <v>676</v>
      </c>
      <c r="M55" s="274"/>
      <c r="N55" s="275"/>
      <c r="O55" s="273" t="s">
        <v>677</v>
      </c>
      <c r="P55" s="274"/>
      <c r="Q55" s="275"/>
    </row>
    <row r="56" spans="2:17">
      <c r="B56" s="139" t="s">
        <v>450</v>
      </c>
      <c r="C56" s="139" t="s">
        <v>451</v>
      </c>
      <c r="D56" s="139" t="s">
        <v>221</v>
      </c>
      <c r="E56" s="270" t="s">
        <v>177</v>
      </c>
      <c r="F56" s="251" t="s">
        <v>671</v>
      </c>
      <c r="G56" s="255" t="s">
        <v>177</v>
      </c>
      <c r="H56" s="272" t="s">
        <v>660</v>
      </c>
      <c r="I56" s="250" t="s">
        <v>671</v>
      </c>
      <c r="J56" s="66" t="s">
        <v>177</v>
      </c>
      <c r="K56" s="70" t="s">
        <v>662</v>
      </c>
      <c r="L56" s="250" t="s">
        <v>661</v>
      </c>
      <c r="M56" s="66" t="s">
        <v>177</v>
      </c>
      <c r="N56" s="70" t="s">
        <v>662</v>
      </c>
      <c r="O56" s="66" t="s">
        <v>645</v>
      </c>
      <c r="P56" s="66" t="s">
        <v>177</v>
      </c>
      <c r="Q56" s="70" t="s">
        <v>662</v>
      </c>
    </row>
    <row r="57" spans="2:17" ht="15">
      <c r="B57" s="85">
        <v>41512</v>
      </c>
      <c r="C57" s="172" t="s">
        <v>454</v>
      </c>
      <c r="D57" s="66" t="s">
        <v>455</v>
      </c>
      <c r="E57" s="270">
        <v>16</v>
      </c>
      <c r="F57" s="250" t="s">
        <v>652</v>
      </c>
      <c r="G57" s="66">
        <v>10</v>
      </c>
      <c r="H57" s="70">
        <f>E57-G57</f>
        <v>6</v>
      </c>
      <c r="I57" s="250"/>
      <c r="J57" s="66"/>
      <c r="K57" s="70">
        <f>H57-J57</f>
        <v>6</v>
      </c>
      <c r="L57" s="250"/>
      <c r="M57" s="66"/>
      <c r="N57" s="70">
        <f>K57-M57</f>
        <v>6</v>
      </c>
      <c r="O57" s="66" t="s">
        <v>656</v>
      </c>
      <c r="P57" s="66">
        <v>6</v>
      </c>
      <c r="Q57" s="276">
        <f>N57-P57</f>
        <v>0</v>
      </c>
    </row>
    <row r="58" spans="2:17" ht="15">
      <c r="B58" s="85">
        <v>41512</v>
      </c>
      <c r="C58" s="172" t="s">
        <v>454</v>
      </c>
      <c r="D58" s="66" t="s">
        <v>456</v>
      </c>
      <c r="E58" s="270">
        <v>1</v>
      </c>
      <c r="F58" s="250" t="s">
        <v>652</v>
      </c>
      <c r="G58" s="66">
        <v>1</v>
      </c>
      <c r="H58" s="276">
        <f t="shared" ref="H58:H70" si="3">E58-G58</f>
        <v>0</v>
      </c>
      <c r="I58" s="250"/>
      <c r="J58" s="66"/>
      <c r="K58" s="276">
        <f t="shared" ref="K58:K70" si="4">H58-J58</f>
        <v>0</v>
      </c>
      <c r="L58" s="250"/>
      <c r="M58" s="66"/>
      <c r="N58" s="276">
        <f>K58-M58</f>
        <v>0</v>
      </c>
      <c r="O58" s="66"/>
      <c r="P58" s="66"/>
      <c r="Q58" s="276">
        <f t="shared" ref="Q58:Q70" si="5">N58-P58</f>
        <v>0</v>
      </c>
    </row>
    <row r="59" spans="2:17">
      <c r="B59" s="85">
        <v>41513</v>
      </c>
      <c r="C59" s="66" t="s">
        <v>457</v>
      </c>
      <c r="D59" s="66" t="s">
        <v>455</v>
      </c>
      <c r="E59" s="270">
        <v>2</v>
      </c>
      <c r="F59" s="250"/>
      <c r="G59" s="66"/>
      <c r="H59" s="70">
        <f t="shared" si="3"/>
        <v>2</v>
      </c>
      <c r="I59" s="250"/>
      <c r="J59" s="66"/>
      <c r="K59" s="70">
        <f t="shared" si="4"/>
        <v>2</v>
      </c>
      <c r="L59" s="250"/>
      <c r="M59" s="66"/>
      <c r="N59" s="70">
        <f t="shared" ref="N59:N70" si="6">K59-M59</f>
        <v>2</v>
      </c>
      <c r="O59" s="66"/>
      <c r="P59" s="66"/>
      <c r="Q59" s="277">
        <f t="shared" si="5"/>
        <v>2</v>
      </c>
    </row>
    <row r="60" spans="2:17" ht="15">
      <c r="B60" s="85">
        <v>41515</v>
      </c>
      <c r="C60" s="66" t="s">
        <v>458</v>
      </c>
      <c r="D60" s="66" t="s">
        <v>455</v>
      </c>
      <c r="E60" s="270">
        <v>7</v>
      </c>
      <c r="F60" s="250"/>
      <c r="G60" s="83"/>
      <c r="H60" s="70">
        <f t="shared" si="3"/>
        <v>7</v>
      </c>
      <c r="I60" s="250"/>
      <c r="J60" s="66"/>
      <c r="K60" s="70">
        <f t="shared" si="4"/>
        <v>7</v>
      </c>
      <c r="L60" s="250"/>
      <c r="M60" s="66"/>
      <c r="N60" s="70">
        <f t="shared" si="6"/>
        <v>7</v>
      </c>
      <c r="O60" s="66" t="s">
        <v>655</v>
      </c>
      <c r="P60" s="83">
        <v>7</v>
      </c>
      <c r="Q60" s="276">
        <f t="shared" si="5"/>
        <v>0</v>
      </c>
    </row>
    <row r="61" spans="2:17" ht="15">
      <c r="B61" s="85">
        <v>41515</v>
      </c>
      <c r="C61" s="66" t="s">
        <v>459</v>
      </c>
      <c r="D61" s="66" t="s">
        <v>455</v>
      </c>
      <c r="E61" s="270">
        <v>24</v>
      </c>
      <c r="F61" s="250"/>
      <c r="G61" s="66"/>
      <c r="H61" s="70">
        <f t="shared" si="3"/>
        <v>24</v>
      </c>
      <c r="I61" s="250" t="s">
        <v>672</v>
      </c>
      <c r="J61" s="66">
        <v>24</v>
      </c>
      <c r="K61" s="276">
        <f t="shared" si="4"/>
        <v>0</v>
      </c>
      <c r="L61" s="250"/>
      <c r="M61" s="66"/>
      <c r="N61" s="276">
        <f t="shared" si="6"/>
        <v>0</v>
      </c>
      <c r="O61" s="66"/>
      <c r="P61" s="66"/>
      <c r="Q61" s="276">
        <f t="shared" si="5"/>
        <v>0</v>
      </c>
    </row>
    <row r="62" spans="2:17" ht="15">
      <c r="B62" s="85">
        <v>41516</v>
      </c>
      <c r="C62" s="66" t="s">
        <v>460</v>
      </c>
      <c r="D62" s="66" t="s">
        <v>461</v>
      </c>
      <c r="E62" s="270">
        <v>2</v>
      </c>
      <c r="F62" s="250" t="s">
        <v>651</v>
      </c>
      <c r="G62" s="66">
        <v>2</v>
      </c>
      <c r="H62" s="276">
        <f t="shared" si="3"/>
        <v>0</v>
      </c>
      <c r="I62" s="250"/>
      <c r="J62" s="66"/>
      <c r="K62" s="276">
        <f t="shared" si="4"/>
        <v>0</v>
      </c>
      <c r="L62" s="250"/>
      <c r="M62" s="66"/>
      <c r="N62" s="276">
        <f t="shared" si="6"/>
        <v>0</v>
      </c>
      <c r="O62" s="66"/>
      <c r="P62" s="66"/>
      <c r="Q62" s="276">
        <f t="shared" si="5"/>
        <v>0</v>
      </c>
    </row>
    <row r="63" spans="2:17" ht="15">
      <c r="B63" s="85">
        <v>41533</v>
      </c>
      <c r="C63" s="66" t="s">
        <v>462</v>
      </c>
      <c r="D63" s="66" t="s">
        <v>463</v>
      </c>
      <c r="E63" s="270">
        <v>9</v>
      </c>
      <c r="F63" s="250" t="s">
        <v>649</v>
      </c>
      <c r="G63" s="66">
        <v>9</v>
      </c>
      <c r="H63" s="276">
        <f t="shared" si="3"/>
        <v>0</v>
      </c>
      <c r="I63" s="250"/>
      <c r="J63" s="66"/>
      <c r="K63" s="276">
        <f t="shared" si="4"/>
        <v>0</v>
      </c>
      <c r="L63" s="250"/>
      <c r="M63" s="66"/>
      <c r="N63" s="276">
        <f t="shared" si="6"/>
        <v>0</v>
      </c>
      <c r="O63" s="66"/>
      <c r="P63" s="66"/>
      <c r="Q63" s="276">
        <f t="shared" si="5"/>
        <v>0</v>
      </c>
    </row>
    <row r="64" spans="2:17" ht="15">
      <c r="B64" s="85">
        <v>41544</v>
      </c>
      <c r="C64" s="66" t="s">
        <v>464</v>
      </c>
      <c r="D64" s="66" t="s">
        <v>455</v>
      </c>
      <c r="E64" s="270">
        <v>15</v>
      </c>
      <c r="F64" s="250" t="s">
        <v>650</v>
      </c>
      <c r="G64" s="66">
        <v>15</v>
      </c>
      <c r="H64" s="276">
        <f t="shared" si="3"/>
        <v>0</v>
      </c>
      <c r="I64" s="250"/>
      <c r="J64" s="66"/>
      <c r="K64" s="276">
        <f t="shared" si="4"/>
        <v>0</v>
      </c>
      <c r="L64" s="250"/>
      <c r="M64" s="66"/>
      <c r="N64" s="276">
        <f t="shared" si="6"/>
        <v>0</v>
      </c>
      <c r="O64" s="66"/>
      <c r="P64" s="66"/>
      <c r="Q64" s="276">
        <f t="shared" si="5"/>
        <v>0</v>
      </c>
    </row>
    <row r="65" spans="2:17">
      <c r="B65" s="85">
        <v>41558</v>
      </c>
      <c r="C65" s="66" t="s">
        <v>613</v>
      </c>
      <c r="D65" s="66" t="s">
        <v>455</v>
      </c>
      <c r="E65" s="270">
        <v>12</v>
      </c>
      <c r="F65" s="250"/>
      <c r="G65" s="66"/>
      <c r="H65" s="70">
        <f t="shared" si="3"/>
        <v>12</v>
      </c>
      <c r="I65" s="66"/>
      <c r="J65" s="66"/>
      <c r="K65" s="70">
        <f t="shared" si="4"/>
        <v>12</v>
      </c>
      <c r="L65" s="66" t="s">
        <v>653</v>
      </c>
      <c r="M65" s="66">
        <v>7</v>
      </c>
      <c r="N65" s="70">
        <f t="shared" si="6"/>
        <v>5</v>
      </c>
      <c r="O65" s="66"/>
      <c r="P65" s="66"/>
      <c r="Q65" s="277">
        <f t="shared" si="5"/>
        <v>5</v>
      </c>
    </row>
    <row r="66" spans="2:17" ht="15">
      <c r="B66" s="85">
        <v>41570</v>
      </c>
      <c r="C66" s="150" t="s">
        <v>507</v>
      </c>
      <c r="D66" s="150" t="s">
        <v>455</v>
      </c>
      <c r="E66" s="271">
        <v>18</v>
      </c>
      <c r="F66" s="250"/>
      <c r="G66" s="66"/>
      <c r="H66" s="70">
        <f t="shared" si="3"/>
        <v>18</v>
      </c>
      <c r="I66" s="250"/>
      <c r="J66" s="66"/>
      <c r="K66" s="70">
        <f t="shared" si="4"/>
        <v>18</v>
      </c>
      <c r="L66" s="250"/>
      <c r="M66" s="66"/>
      <c r="N66" s="70">
        <f t="shared" si="6"/>
        <v>18</v>
      </c>
      <c r="O66" s="66" t="s">
        <v>659</v>
      </c>
      <c r="P66" s="83">
        <v>7</v>
      </c>
      <c r="Q66" s="277">
        <f t="shared" si="5"/>
        <v>11</v>
      </c>
    </row>
    <row r="67" spans="2:17" ht="15">
      <c r="B67" s="85">
        <v>41570</v>
      </c>
      <c r="C67" s="150" t="s">
        <v>507</v>
      </c>
      <c r="D67" s="150" t="s">
        <v>508</v>
      </c>
      <c r="E67" s="271">
        <v>1</v>
      </c>
      <c r="F67" s="250"/>
      <c r="G67" s="66"/>
      <c r="H67" s="70">
        <f t="shared" si="3"/>
        <v>1</v>
      </c>
      <c r="I67" s="66"/>
      <c r="J67" s="66"/>
      <c r="K67" s="70">
        <f t="shared" si="4"/>
        <v>1</v>
      </c>
      <c r="L67" s="66" t="s">
        <v>654</v>
      </c>
      <c r="M67" s="66">
        <v>1</v>
      </c>
      <c r="N67" s="276">
        <f t="shared" si="6"/>
        <v>0</v>
      </c>
      <c r="O67" s="66"/>
      <c r="P67" s="66"/>
      <c r="Q67" s="276">
        <f t="shared" si="5"/>
        <v>0</v>
      </c>
    </row>
    <row r="68" spans="2:17" ht="15">
      <c r="B68" s="85">
        <v>41582</v>
      </c>
      <c r="C68" s="150" t="s">
        <v>585</v>
      </c>
      <c r="D68" s="150" t="s">
        <v>455</v>
      </c>
      <c r="E68" s="271">
        <v>4</v>
      </c>
      <c r="F68" s="250"/>
      <c r="G68" s="66"/>
      <c r="H68" s="70">
        <f t="shared" si="3"/>
        <v>4</v>
      </c>
      <c r="I68" s="250"/>
      <c r="J68" s="66"/>
      <c r="K68" s="70">
        <f t="shared" si="4"/>
        <v>4</v>
      </c>
      <c r="L68" s="250"/>
      <c r="M68" s="66"/>
      <c r="N68" s="70">
        <f t="shared" si="6"/>
        <v>4</v>
      </c>
      <c r="O68" s="66" t="s">
        <v>658</v>
      </c>
      <c r="P68" s="83">
        <v>4</v>
      </c>
      <c r="Q68" s="276">
        <f t="shared" si="5"/>
        <v>0</v>
      </c>
    </row>
    <row r="69" spans="2:17" ht="15">
      <c r="B69" s="85">
        <v>41583</v>
      </c>
      <c r="C69" s="150" t="s">
        <v>586</v>
      </c>
      <c r="D69" s="150" t="s">
        <v>455</v>
      </c>
      <c r="E69" s="271">
        <v>1</v>
      </c>
      <c r="F69" s="250"/>
      <c r="G69" s="66"/>
      <c r="H69" s="70">
        <f t="shared" si="3"/>
        <v>1</v>
      </c>
      <c r="I69" s="250"/>
      <c r="J69" s="66"/>
      <c r="K69" s="70">
        <f t="shared" si="4"/>
        <v>1</v>
      </c>
      <c r="L69" s="250"/>
      <c r="M69" s="66"/>
      <c r="N69" s="70">
        <f t="shared" si="6"/>
        <v>1</v>
      </c>
      <c r="O69" s="66" t="s">
        <v>657</v>
      </c>
      <c r="P69" s="83">
        <v>1</v>
      </c>
      <c r="Q69" s="276">
        <f t="shared" si="5"/>
        <v>0</v>
      </c>
    </row>
    <row r="70" spans="2:17" ht="15" thickBot="1">
      <c r="B70" s="85">
        <v>41607</v>
      </c>
      <c r="C70" s="150" t="s">
        <v>643</v>
      </c>
      <c r="D70" s="150" t="s">
        <v>456</v>
      </c>
      <c r="E70" s="271">
        <v>2</v>
      </c>
      <c r="F70" s="71"/>
      <c r="G70" s="72"/>
      <c r="H70" s="70">
        <f t="shared" si="3"/>
        <v>2</v>
      </c>
      <c r="I70" s="71"/>
      <c r="J70" s="72"/>
      <c r="K70" s="70">
        <f t="shared" si="4"/>
        <v>2</v>
      </c>
      <c r="L70" s="71"/>
      <c r="M70" s="72"/>
      <c r="N70" s="70">
        <f t="shared" si="6"/>
        <v>2</v>
      </c>
      <c r="O70" s="71"/>
      <c r="P70" s="72"/>
      <c r="Q70" s="277">
        <f t="shared" si="5"/>
        <v>2</v>
      </c>
    </row>
    <row r="72" spans="2:17">
      <c r="G72">
        <f>SUM(G57:G70)</f>
        <v>37</v>
      </c>
      <c r="H72">
        <f t="shared" ref="H72" si="7">SUM(H57:H70)</f>
        <v>77</v>
      </c>
      <c r="M72">
        <f>SUM(M57:M70)</f>
        <v>8</v>
      </c>
      <c r="N72">
        <f>SUM(N57:N70)</f>
        <v>45</v>
      </c>
      <c r="P72">
        <f>SUM(P57:P70)</f>
        <v>25</v>
      </c>
      <c r="Q72">
        <f>SUM(Q57:Q70)</f>
        <v>20</v>
      </c>
    </row>
    <row r="75" spans="2:17">
      <c r="C75" t="s">
        <v>664</v>
      </c>
    </row>
    <row r="76" spans="2:17">
      <c r="B76" s="266">
        <v>41545</v>
      </c>
      <c r="C76" t="s">
        <v>673</v>
      </c>
    </row>
    <row r="77" spans="2:17">
      <c r="B77" s="266">
        <v>41569</v>
      </c>
      <c r="C77" t="s">
        <v>667</v>
      </c>
    </row>
    <row r="78" spans="2:17">
      <c r="B78" s="266">
        <v>41571</v>
      </c>
      <c r="C78" t="s">
        <v>665</v>
      </c>
    </row>
    <row r="79" spans="2:17">
      <c r="B79" s="266">
        <v>41583</v>
      </c>
      <c r="C79" t="s">
        <v>666</v>
      </c>
    </row>
    <row r="80" spans="2:17">
      <c r="B80" s="266">
        <v>41585</v>
      </c>
      <c r="C80" t="s">
        <v>670</v>
      </c>
    </row>
    <row r="81" spans="2:2">
      <c r="B81" t="s">
        <v>679</v>
      </c>
    </row>
    <row r="83" spans="2:2">
      <c r="B83" t="s">
        <v>674</v>
      </c>
    </row>
    <row r="84" spans="2:2">
      <c r="B84" t="s">
        <v>678</v>
      </c>
    </row>
    <row r="85" spans="2:2">
      <c r="B85" t="s">
        <v>668</v>
      </c>
    </row>
    <row r="86" spans="2:2">
      <c r="B86" t="s">
        <v>669</v>
      </c>
    </row>
    <row r="87" spans="2:2">
      <c r="B87" t="s">
        <v>680</v>
      </c>
    </row>
    <row r="88" spans="2:2">
      <c r="B88" t="s">
        <v>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J42"/>
  <sheetViews>
    <sheetView workbookViewId="0">
      <selection activeCell="AD19" sqref="AD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78" t="s">
        <v>534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80"/>
      <c r="AF1" s="279" t="s">
        <v>535</v>
      </c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80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</row>
    <row r="2" spans="1:62" ht="16.5" thickBot="1">
      <c r="A2" s="205"/>
      <c r="B2" s="206">
        <v>1</v>
      </c>
      <c r="C2" s="207">
        <v>2</v>
      </c>
      <c r="D2" s="207">
        <v>3</v>
      </c>
      <c r="E2" s="208">
        <v>4</v>
      </c>
      <c r="F2" s="208">
        <v>5</v>
      </c>
      <c r="G2" s="208">
        <v>6</v>
      </c>
      <c r="H2" s="208">
        <v>7</v>
      </c>
      <c r="I2" s="208">
        <v>8</v>
      </c>
      <c r="J2" s="207">
        <v>9</v>
      </c>
      <c r="K2" s="207">
        <v>10</v>
      </c>
      <c r="L2" s="207">
        <v>11</v>
      </c>
      <c r="M2" s="208">
        <v>12</v>
      </c>
      <c r="N2" s="208">
        <v>13</v>
      </c>
      <c r="O2" s="208">
        <v>14</v>
      </c>
      <c r="P2" s="208">
        <v>15</v>
      </c>
      <c r="Q2" s="207">
        <v>16</v>
      </c>
      <c r="R2" s="207">
        <v>17</v>
      </c>
      <c r="S2" s="208">
        <v>18</v>
      </c>
      <c r="T2" s="208">
        <v>19</v>
      </c>
      <c r="U2" s="208">
        <v>20</v>
      </c>
      <c r="V2" s="208">
        <v>21</v>
      </c>
      <c r="W2" s="208">
        <v>22</v>
      </c>
      <c r="X2" s="207">
        <v>23</v>
      </c>
      <c r="Y2" s="207">
        <v>24</v>
      </c>
      <c r="Z2" s="208">
        <v>25</v>
      </c>
      <c r="AA2" s="208">
        <v>26</v>
      </c>
      <c r="AB2" s="208">
        <v>27</v>
      </c>
      <c r="AC2" s="208">
        <v>28</v>
      </c>
      <c r="AD2" s="208">
        <v>29</v>
      </c>
      <c r="AE2" s="209">
        <v>30</v>
      </c>
      <c r="AF2" s="207">
        <v>1</v>
      </c>
      <c r="AG2" s="208">
        <v>2</v>
      </c>
      <c r="AH2" s="208">
        <v>3</v>
      </c>
      <c r="AI2" s="208">
        <v>4</v>
      </c>
      <c r="AJ2" s="208">
        <v>5</v>
      </c>
      <c r="AK2" s="208">
        <v>6</v>
      </c>
      <c r="AL2" s="207">
        <v>7</v>
      </c>
      <c r="AM2" s="207">
        <v>8</v>
      </c>
      <c r="AN2" s="208">
        <v>9</v>
      </c>
      <c r="AO2" s="208">
        <v>10</v>
      </c>
      <c r="AP2" s="208">
        <v>11</v>
      </c>
      <c r="AQ2" s="208">
        <v>12</v>
      </c>
      <c r="AR2" s="226">
        <v>13</v>
      </c>
      <c r="AS2" s="207">
        <v>14</v>
      </c>
      <c r="AT2" s="207">
        <v>15</v>
      </c>
      <c r="AU2" s="208">
        <v>16</v>
      </c>
      <c r="AV2" s="208">
        <v>17</v>
      </c>
      <c r="AW2" s="208">
        <v>18</v>
      </c>
      <c r="AX2" s="208">
        <v>19</v>
      </c>
      <c r="AY2" s="208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249" t="s">
        <v>351</v>
      </c>
      <c r="B3" s="214"/>
      <c r="C3" s="214"/>
      <c r="D3" s="214"/>
      <c r="E3" s="215"/>
      <c r="F3" s="215"/>
      <c r="G3" s="215"/>
      <c r="H3" s="215"/>
      <c r="I3" s="215"/>
      <c r="J3" s="214"/>
      <c r="K3" s="214"/>
      <c r="L3" s="214"/>
      <c r="M3" s="216"/>
      <c r="N3" s="216"/>
      <c r="O3" s="216"/>
      <c r="P3" s="216"/>
      <c r="Q3" s="214"/>
      <c r="R3" s="214"/>
      <c r="S3" s="216"/>
      <c r="T3" s="216"/>
      <c r="U3" s="216"/>
      <c r="V3" s="216"/>
      <c r="W3" s="216"/>
      <c r="X3" s="214"/>
      <c r="Y3" s="214"/>
      <c r="Z3" s="216"/>
      <c r="AA3" s="216"/>
      <c r="AB3" s="216"/>
      <c r="AC3" s="216"/>
      <c r="AD3" s="216"/>
      <c r="AE3" s="214"/>
      <c r="AF3" s="214"/>
      <c r="AG3" s="216"/>
      <c r="AH3" s="216"/>
      <c r="AI3" s="216"/>
      <c r="AJ3" s="216"/>
      <c r="AK3" s="216"/>
      <c r="AL3" s="214"/>
      <c r="AM3" s="214"/>
      <c r="AN3" s="216"/>
      <c r="AO3" s="216"/>
      <c r="AP3" s="216"/>
      <c r="AQ3" s="216"/>
      <c r="AR3" s="216"/>
      <c r="AS3" s="214"/>
      <c r="AT3" s="214"/>
      <c r="AU3" s="216"/>
      <c r="AV3" s="216"/>
      <c r="AW3" s="216"/>
      <c r="AX3" s="216"/>
      <c r="AY3" s="217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67" t="s">
        <v>536</v>
      </c>
      <c r="B4" s="218"/>
      <c r="C4" s="218"/>
      <c r="D4" s="218"/>
      <c r="E4" s="219"/>
      <c r="F4" s="219"/>
      <c r="G4" s="219"/>
      <c r="H4" s="219"/>
      <c r="I4" s="219"/>
      <c r="J4" s="218"/>
      <c r="K4" s="218"/>
      <c r="L4" s="218"/>
      <c r="M4" s="68"/>
      <c r="N4" s="68"/>
      <c r="O4" s="68"/>
      <c r="P4" s="68"/>
      <c r="Q4" s="218"/>
      <c r="R4" s="218"/>
      <c r="S4" s="68"/>
      <c r="T4" s="68"/>
      <c r="U4" s="68"/>
      <c r="V4" s="68"/>
      <c r="W4" s="68"/>
      <c r="X4" s="218"/>
      <c r="Y4" s="218"/>
      <c r="Z4" s="68"/>
      <c r="AA4" s="68"/>
      <c r="AB4" s="68"/>
      <c r="AC4" s="68"/>
      <c r="AD4" s="68"/>
      <c r="AE4" s="218"/>
      <c r="AF4" s="218"/>
      <c r="AG4" s="68"/>
      <c r="AH4" s="68"/>
      <c r="AI4" s="68"/>
      <c r="AJ4" s="68"/>
      <c r="AK4" s="68"/>
      <c r="AL4" s="218"/>
      <c r="AM4" s="218"/>
      <c r="AN4" s="68"/>
      <c r="AO4" s="68"/>
      <c r="AP4" s="68"/>
      <c r="AQ4" s="68"/>
      <c r="AR4" s="68"/>
      <c r="AS4" s="218"/>
      <c r="AT4" s="218"/>
      <c r="AU4" s="68"/>
      <c r="AV4" s="68"/>
      <c r="AW4" s="68"/>
      <c r="AX4" s="68"/>
      <c r="AY4" s="69"/>
      <c r="AZ4" s="196"/>
      <c r="BA4" s="196"/>
      <c r="BB4" s="197"/>
      <c r="BC4" s="197"/>
      <c r="BD4" s="196"/>
      <c r="BE4" s="196"/>
      <c r="BF4" s="197"/>
      <c r="BG4" s="196"/>
      <c r="BH4" s="196"/>
      <c r="BI4" s="197"/>
      <c r="BJ4" s="138"/>
    </row>
    <row r="5" spans="1:62">
      <c r="A5" s="250" t="s">
        <v>537</v>
      </c>
      <c r="B5" s="210"/>
      <c r="C5" s="210"/>
      <c r="D5" s="210"/>
      <c r="E5" s="66"/>
      <c r="F5" s="66"/>
      <c r="G5" s="66"/>
      <c r="H5" s="66"/>
      <c r="I5" s="66"/>
      <c r="J5" s="210"/>
      <c r="K5" s="210"/>
      <c r="L5" s="210"/>
      <c r="M5" s="211"/>
      <c r="N5" s="211"/>
      <c r="O5" s="211"/>
      <c r="P5" s="211"/>
      <c r="Q5" s="210"/>
      <c r="R5" s="210"/>
      <c r="S5" s="66"/>
      <c r="T5" s="66"/>
      <c r="U5" s="66"/>
      <c r="V5" s="66"/>
      <c r="W5" s="66"/>
      <c r="X5" s="210"/>
      <c r="Y5" s="210"/>
      <c r="Z5" s="66"/>
      <c r="AA5" s="66"/>
      <c r="AB5" s="66"/>
      <c r="AC5" s="66"/>
      <c r="AD5" s="66"/>
      <c r="AE5" s="210"/>
      <c r="AF5" s="210"/>
      <c r="AG5" s="66"/>
      <c r="AH5" s="66"/>
      <c r="AI5" s="66"/>
      <c r="AJ5" s="66"/>
      <c r="AK5" s="211"/>
      <c r="AL5" s="210"/>
      <c r="AM5" s="210"/>
      <c r="AN5" s="66"/>
      <c r="AO5" s="66"/>
      <c r="AP5" s="66"/>
      <c r="AQ5" s="66"/>
      <c r="AR5" s="66"/>
      <c r="AS5" s="210"/>
      <c r="AT5" s="210"/>
      <c r="AU5" s="66"/>
      <c r="AV5" s="66"/>
      <c r="AW5" s="66"/>
      <c r="AX5" s="66"/>
      <c r="AY5" s="70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8"/>
    </row>
    <row r="6" spans="1:62" ht="15" thickBot="1">
      <c r="A6" s="71" t="s">
        <v>538</v>
      </c>
      <c r="B6" s="220"/>
      <c r="C6" s="220"/>
      <c r="D6" s="220"/>
      <c r="E6" s="72"/>
      <c r="F6" s="72"/>
      <c r="G6" s="72"/>
      <c r="H6" s="72"/>
      <c r="I6" s="72"/>
      <c r="J6" s="220"/>
      <c r="K6" s="220"/>
      <c r="L6" s="220"/>
      <c r="M6" s="72"/>
      <c r="N6" s="72"/>
      <c r="O6" s="72"/>
      <c r="P6" s="72"/>
      <c r="Q6" s="220"/>
      <c r="R6" s="220"/>
      <c r="S6" s="221"/>
      <c r="T6" s="221"/>
      <c r="U6" s="221"/>
      <c r="V6" s="221"/>
      <c r="W6" s="221"/>
      <c r="X6" s="220"/>
      <c r="Y6" s="220"/>
      <c r="Z6" s="72"/>
      <c r="AA6" s="72"/>
      <c r="AB6" s="72"/>
      <c r="AC6" s="72"/>
      <c r="AD6" s="72"/>
      <c r="AE6" s="220"/>
      <c r="AF6" s="220"/>
      <c r="AG6" s="72"/>
      <c r="AH6" s="72"/>
      <c r="AI6" s="72"/>
      <c r="AJ6" s="72"/>
      <c r="AK6" s="72"/>
      <c r="AL6" s="220"/>
      <c r="AM6" s="220"/>
      <c r="AN6" s="72"/>
      <c r="AO6" s="72"/>
      <c r="AP6" s="72"/>
      <c r="AQ6" s="72"/>
      <c r="AR6" s="72"/>
      <c r="AS6" s="220"/>
      <c r="AT6" s="220"/>
      <c r="AU6" s="72"/>
      <c r="AV6" s="72"/>
      <c r="AW6" s="72"/>
      <c r="AX6" s="72"/>
      <c r="AY6" s="73"/>
      <c r="AZ6" s="199"/>
      <c r="BA6" s="199"/>
      <c r="BB6" s="200"/>
      <c r="BC6" s="200"/>
      <c r="BD6" s="199"/>
      <c r="BE6" s="199"/>
      <c r="BF6" s="200"/>
      <c r="BG6" s="199"/>
      <c r="BH6" s="199"/>
      <c r="BI6" s="200"/>
      <c r="BJ6" s="201"/>
    </row>
    <row r="7" spans="1:62">
      <c r="A7" s="251" t="s">
        <v>539</v>
      </c>
      <c r="B7" s="218"/>
      <c r="C7" s="218"/>
      <c r="D7" s="218"/>
      <c r="E7" s="68"/>
      <c r="F7" s="68"/>
      <c r="G7" s="68"/>
      <c r="H7" s="68"/>
      <c r="I7" s="68"/>
      <c r="J7" s="218"/>
      <c r="K7" s="218"/>
      <c r="L7" s="218"/>
      <c r="M7" s="68"/>
      <c r="N7" s="68"/>
      <c r="O7" s="68"/>
      <c r="P7" s="68"/>
      <c r="Q7" s="218"/>
      <c r="R7" s="218"/>
      <c r="S7" s="68"/>
      <c r="T7" s="68"/>
      <c r="U7" s="68"/>
      <c r="V7" s="68"/>
      <c r="W7" s="222"/>
      <c r="X7" s="218"/>
      <c r="Y7" s="218"/>
      <c r="Z7" s="68"/>
      <c r="AA7" s="68"/>
      <c r="AB7" s="68"/>
      <c r="AC7" s="68"/>
      <c r="AD7" s="68"/>
      <c r="AE7" s="218"/>
      <c r="AF7" s="218"/>
      <c r="AG7" s="68"/>
      <c r="AH7" s="68"/>
      <c r="AI7" s="68"/>
      <c r="AJ7" s="68"/>
      <c r="AK7" s="68"/>
      <c r="AL7" s="218"/>
      <c r="AM7" s="218"/>
      <c r="AN7" s="68"/>
      <c r="AO7" s="68"/>
      <c r="AP7" s="68"/>
      <c r="AQ7" s="68"/>
      <c r="AR7" s="68"/>
      <c r="AS7" s="218"/>
      <c r="AT7" s="218"/>
      <c r="AU7" s="68"/>
      <c r="AV7" s="68"/>
      <c r="AW7" s="68"/>
      <c r="AX7" s="68"/>
      <c r="AY7" s="69"/>
      <c r="AZ7" s="196"/>
      <c r="BA7" s="196"/>
      <c r="BB7" s="197"/>
      <c r="BC7" s="197"/>
      <c r="BD7" s="196"/>
      <c r="BE7" s="196"/>
      <c r="BF7" s="197"/>
      <c r="BG7" s="196"/>
      <c r="BH7" s="196"/>
      <c r="BI7" s="197"/>
      <c r="BJ7" s="138"/>
    </row>
    <row r="8" spans="1:62" ht="15" thickBot="1">
      <c r="A8" s="252" t="s">
        <v>544</v>
      </c>
      <c r="B8" s="220"/>
      <c r="C8" s="220"/>
      <c r="D8" s="220"/>
      <c r="E8" s="72"/>
      <c r="F8" s="72"/>
      <c r="G8" s="72"/>
      <c r="H8" s="72"/>
      <c r="I8" s="223"/>
      <c r="J8" s="220"/>
      <c r="K8" s="220"/>
      <c r="L8" s="220"/>
      <c r="M8" s="72"/>
      <c r="N8" s="72"/>
      <c r="O8" s="72"/>
      <c r="P8" s="72"/>
      <c r="Q8" s="220"/>
      <c r="R8" s="220"/>
      <c r="S8" s="72"/>
      <c r="T8" s="72"/>
      <c r="U8" s="72"/>
      <c r="V8" s="72"/>
      <c r="W8" s="72"/>
      <c r="X8" s="220"/>
      <c r="Y8" s="220"/>
      <c r="Z8" s="72"/>
      <c r="AA8" s="72"/>
      <c r="AB8" s="72"/>
      <c r="AC8" s="72"/>
      <c r="AD8" s="72"/>
      <c r="AE8" s="220"/>
      <c r="AF8" s="220"/>
      <c r="AG8" s="72"/>
      <c r="AH8" s="72"/>
      <c r="AI8" s="72"/>
      <c r="AJ8" s="72"/>
      <c r="AK8" s="72"/>
      <c r="AL8" s="220"/>
      <c r="AM8" s="220"/>
      <c r="AN8" s="72"/>
      <c r="AO8" s="72"/>
      <c r="AP8" s="72"/>
      <c r="AQ8" s="72"/>
      <c r="AR8" s="72"/>
      <c r="AS8" s="220"/>
      <c r="AT8" s="220"/>
      <c r="AU8" s="72"/>
      <c r="AV8" s="72"/>
      <c r="AW8" s="72"/>
      <c r="AX8" s="72"/>
      <c r="AY8" s="73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8"/>
    </row>
    <row r="9" spans="1:62">
      <c r="A9" s="251" t="s">
        <v>545</v>
      </c>
      <c r="B9" s="218"/>
      <c r="C9" s="218"/>
      <c r="D9" s="218"/>
      <c r="E9" s="224"/>
      <c r="F9" s="68"/>
      <c r="G9" s="68"/>
      <c r="H9" s="68"/>
      <c r="I9" s="68"/>
      <c r="J9" s="218"/>
      <c r="K9" s="218"/>
      <c r="L9" s="218"/>
      <c r="M9" s="68"/>
      <c r="N9" s="68"/>
      <c r="O9" s="68"/>
      <c r="P9" s="68"/>
      <c r="Q9" s="218"/>
      <c r="R9" s="218"/>
      <c r="S9" s="68"/>
      <c r="T9" s="68"/>
      <c r="U9" s="68"/>
      <c r="V9" s="68"/>
      <c r="W9" s="68"/>
      <c r="X9" s="218"/>
      <c r="Y9" s="218"/>
      <c r="Z9" s="68"/>
      <c r="AA9" s="68"/>
      <c r="AB9" s="68"/>
      <c r="AC9" s="68"/>
      <c r="AD9" s="68"/>
      <c r="AE9" s="218"/>
      <c r="AF9" s="218"/>
      <c r="AG9" s="68"/>
      <c r="AH9" s="68"/>
      <c r="AI9" s="68"/>
      <c r="AJ9" s="68"/>
      <c r="AK9" s="68"/>
      <c r="AL9" s="218"/>
      <c r="AM9" s="218"/>
      <c r="AN9" s="68"/>
      <c r="AO9" s="68"/>
      <c r="AP9" s="68"/>
      <c r="AQ9" s="68"/>
      <c r="AR9" s="68"/>
      <c r="AS9" s="218"/>
      <c r="AT9" s="218"/>
      <c r="AU9" s="68"/>
      <c r="AV9" s="68"/>
      <c r="AW9" s="68"/>
      <c r="AX9" s="68"/>
      <c r="AY9" s="69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84"/>
    </row>
    <row r="10" spans="1:62">
      <c r="A10" s="253" t="s">
        <v>178</v>
      </c>
      <c r="B10" s="210"/>
      <c r="C10" s="210"/>
      <c r="D10" s="210"/>
      <c r="E10" s="66"/>
      <c r="F10" s="66"/>
      <c r="G10" s="66"/>
      <c r="H10" s="66"/>
      <c r="I10" s="66"/>
      <c r="J10" s="210"/>
      <c r="K10" s="210"/>
      <c r="L10" s="210"/>
      <c r="M10" s="66"/>
      <c r="N10" s="66"/>
      <c r="O10" s="66"/>
      <c r="P10" s="66"/>
      <c r="Q10" s="210"/>
      <c r="R10" s="210"/>
      <c r="S10" s="66"/>
      <c r="T10" s="66"/>
      <c r="U10" s="66"/>
      <c r="V10" s="66"/>
      <c r="W10" s="66"/>
      <c r="X10" s="210"/>
      <c r="Y10" s="210"/>
      <c r="Z10" s="66"/>
      <c r="AA10" s="66"/>
      <c r="AB10" s="66"/>
      <c r="AC10" s="66"/>
      <c r="AD10" s="66"/>
      <c r="AE10" s="210"/>
      <c r="AF10" s="210"/>
      <c r="AG10" s="66"/>
      <c r="AH10" s="66"/>
      <c r="AI10" s="66"/>
      <c r="AJ10" s="66"/>
      <c r="AK10" s="213"/>
      <c r="AL10" s="210"/>
      <c r="AM10" s="210"/>
      <c r="AN10" s="66"/>
      <c r="AO10" s="66"/>
      <c r="AP10" s="66"/>
      <c r="AQ10" s="66"/>
      <c r="AR10" s="66"/>
      <c r="AS10" s="210"/>
      <c r="AT10" s="210"/>
      <c r="AU10" s="66"/>
      <c r="AV10" s="66"/>
      <c r="AW10" s="66"/>
      <c r="AX10" s="66"/>
      <c r="AY10" s="70"/>
      <c r="AZ10" s="183"/>
      <c r="BA10" s="183"/>
      <c r="BB10" s="184"/>
      <c r="BC10" s="184"/>
      <c r="BD10" s="183"/>
      <c r="BE10" s="183"/>
      <c r="BF10" s="184"/>
      <c r="BG10" s="183"/>
      <c r="BH10" s="183"/>
      <c r="BI10" s="184"/>
      <c r="BJ10" s="190"/>
    </row>
    <row r="11" spans="1:62">
      <c r="A11" s="253" t="s">
        <v>546</v>
      </c>
      <c r="B11" s="210"/>
      <c r="C11" s="210"/>
      <c r="D11" s="210"/>
      <c r="E11" s="66"/>
      <c r="F11" s="66"/>
      <c r="G11" s="212"/>
      <c r="H11" s="66"/>
      <c r="I11" s="66"/>
      <c r="J11" s="210"/>
      <c r="K11" s="210"/>
      <c r="L11" s="210"/>
      <c r="M11" s="66"/>
      <c r="N11" s="66"/>
      <c r="O11" s="66"/>
      <c r="P11" s="66"/>
      <c r="Q11" s="210"/>
      <c r="R11" s="210"/>
      <c r="S11" s="66"/>
      <c r="T11" s="66"/>
      <c r="U11" s="66"/>
      <c r="V11" s="66"/>
      <c r="W11" s="66"/>
      <c r="X11" s="210"/>
      <c r="Y11" s="210"/>
      <c r="Z11" s="66"/>
      <c r="AA11" s="66"/>
      <c r="AB11" s="66"/>
      <c r="AC11" s="66"/>
      <c r="AD11" s="66"/>
      <c r="AE11" s="210"/>
      <c r="AF11" s="210"/>
      <c r="AG11" s="66"/>
      <c r="AH11" s="66"/>
      <c r="AI11" s="66"/>
      <c r="AJ11" s="66"/>
      <c r="AK11" s="66"/>
      <c r="AL11" s="210"/>
      <c r="AM11" s="210"/>
      <c r="AN11" s="66"/>
      <c r="AO11" s="66"/>
      <c r="AP11" s="66"/>
      <c r="AQ11" s="66"/>
      <c r="AR11" s="66"/>
      <c r="AS11" s="210"/>
      <c r="AT11" s="210"/>
      <c r="AU11" s="66"/>
      <c r="AV11" s="66"/>
      <c r="AW11" s="66"/>
      <c r="AX11" s="66"/>
      <c r="AY11" s="70"/>
      <c r="AZ11" s="183"/>
      <c r="BA11" s="183"/>
      <c r="BB11" s="184"/>
      <c r="BC11" s="184"/>
      <c r="BD11" s="183"/>
      <c r="BE11" s="183"/>
      <c r="BF11" s="184"/>
      <c r="BG11" s="183"/>
      <c r="BH11" s="183"/>
      <c r="BI11" s="184"/>
      <c r="BJ11" s="190"/>
    </row>
    <row r="12" spans="1:62">
      <c r="A12" s="253" t="s">
        <v>547</v>
      </c>
      <c r="B12" s="210"/>
      <c r="C12" s="210"/>
      <c r="D12" s="210"/>
      <c r="E12" s="66"/>
      <c r="F12" s="66"/>
      <c r="G12" s="66"/>
      <c r="H12" s="66"/>
      <c r="I12" s="66"/>
      <c r="J12" s="210"/>
      <c r="K12" s="210"/>
      <c r="L12" s="210"/>
      <c r="M12" s="66"/>
      <c r="N12" s="66"/>
      <c r="O12" s="66"/>
      <c r="P12" s="66"/>
      <c r="Q12" s="210"/>
      <c r="R12" s="210"/>
      <c r="S12" s="66"/>
      <c r="T12" s="66"/>
      <c r="U12" s="66"/>
      <c r="V12" s="66"/>
      <c r="W12" s="66"/>
      <c r="X12" s="210"/>
      <c r="Y12" s="210"/>
      <c r="Z12" s="66"/>
      <c r="AA12" s="66"/>
      <c r="AB12" s="66"/>
      <c r="AC12" s="66"/>
      <c r="AD12" s="66"/>
      <c r="AE12" s="210"/>
      <c r="AF12" s="210"/>
      <c r="AG12" s="66"/>
      <c r="AH12" s="212"/>
      <c r="AI12" s="66"/>
      <c r="AJ12" s="66"/>
      <c r="AK12" s="66"/>
      <c r="AL12" s="210"/>
      <c r="AM12" s="210"/>
      <c r="AN12" s="66"/>
      <c r="AO12" s="66"/>
      <c r="AP12" s="66"/>
      <c r="AQ12" s="66"/>
      <c r="AR12" s="66"/>
      <c r="AS12" s="210"/>
      <c r="AT12" s="210"/>
      <c r="AU12" s="66"/>
      <c r="AV12" s="66"/>
      <c r="AW12" s="66"/>
      <c r="AX12" s="66"/>
      <c r="AY12" s="70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0"/>
    </row>
    <row r="13" spans="1:62">
      <c r="A13" s="253" t="s">
        <v>540</v>
      </c>
      <c r="B13" s="210"/>
      <c r="C13" s="210"/>
      <c r="D13" s="210"/>
      <c r="E13" s="66"/>
      <c r="F13" s="66"/>
      <c r="G13" s="66"/>
      <c r="H13" s="66"/>
      <c r="I13" s="66"/>
      <c r="J13" s="210"/>
      <c r="K13" s="210"/>
      <c r="L13" s="210"/>
      <c r="M13" s="66"/>
      <c r="N13" s="66"/>
      <c r="O13" s="66"/>
      <c r="P13" s="66"/>
      <c r="Q13" s="210"/>
      <c r="R13" s="210"/>
      <c r="S13" s="66"/>
      <c r="T13" s="66"/>
      <c r="U13" s="66"/>
      <c r="V13" s="66"/>
      <c r="W13" s="66"/>
      <c r="X13" s="210"/>
      <c r="Y13" s="210"/>
      <c r="Z13" s="66"/>
      <c r="AA13" s="66"/>
      <c r="AB13" s="66"/>
      <c r="AC13" s="66"/>
      <c r="AD13" s="66"/>
      <c r="AE13" s="210"/>
      <c r="AF13" s="210"/>
      <c r="AG13" s="66"/>
      <c r="AH13" s="66"/>
      <c r="AI13" s="66"/>
      <c r="AJ13" s="66"/>
      <c r="AK13" s="66"/>
      <c r="AL13" s="210"/>
      <c r="AM13" s="210"/>
      <c r="AN13" s="66"/>
      <c r="AO13" s="66"/>
      <c r="AP13" s="66"/>
      <c r="AQ13" s="66"/>
      <c r="AR13" s="66"/>
      <c r="AS13" s="210"/>
      <c r="AT13" s="210"/>
      <c r="AU13" s="66"/>
      <c r="AV13" s="66"/>
      <c r="AW13" s="66"/>
      <c r="AX13" s="66"/>
      <c r="AY13" s="70"/>
      <c r="AZ13" s="183"/>
      <c r="BA13" s="183"/>
      <c r="BB13" s="184"/>
      <c r="BC13" s="184"/>
      <c r="BD13" s="183"/>
      <c r="BE13" s="183"/>
      <c r="BF13" s="184"/>
      <c r="BG13" s="183"/>
      <c r="BH13" s="183"/>
      <c r="BI13" s="213"/>
      <c r="BJ13" s="190"/>
    </row>
    <row r="14" spans="1:62">
      <c r="A14" s="253" t="s">
        <v>541</v>
      </c>
      <c r="B14" s="210"/>
      <c r="C14" s="210"/>
      <c r="D14" s="210"/>
      <c r="E14" s="66"/>
      <c r="F14" s="66"/>
      <c r="G14" s="66"/>
      <c r="H14" s="66"/>
      <c r="I14" s="66"/>
      <c r="J14" s="210"/>
      <c r="K14" s="210"/>
      <c r="L14" s="210"/>
      <c r="M14" s="66"/>
      <c r="N14" s="66"/>
      <c r="O14" s="66"/>
      <c r="P14" s="66"/>
      <c r="Q14" s="210"/>
      <c r="R14" s="210"/>
      <c r="S14" s="66"/>
      <c r="T14" s="66"/>
      <c r="U14" s="66"/>
      <c r="V14" s="66"/>
      <c r="W14" s="66"/>
      <c r="X14" s="210"/>
      <c r="Y14" s="210"/>
      <c r="Z14" s="66"/>
      <c r="AA14" s="66"/>
      <c r="AB14" s="66"/>
      <c r="AC14" s="66"/>
      <c r="AD14" s="66"/>
      <c r="AE14" s="210"/>
      <c r="AF14" s="210"/>
      <c r="AG14" s="66"/>
      <c r="AH14" s="66"/>
      <c r="AI14" s="66"/>
      <c r="AJ14" s="66"/>
      <c r="AK14" s="66"/>
      <c r="AL14" s="210"/>
      <c r="AM14" s="210"/>
      <c r="AN14" s="66"/>
      <c r="AO14" s="66"/>
      <c r="AP14" s="66"/>
      <c r="AQ14" s="66"/>
      <c r="AR14" s="213"/>
      <c r="AS14" s="210"/>
      <c r="AT14" s="210"/>
      <c r="AU14" s="66"/>
      <c r="AV14" s="66"/>
      <c r="AW14" s="66"/>
      <c r="AX14" s="66"/>
      <c r="AY14" s="70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0"/>
    </row>
    <row r="15" spans="1:62" ht="15" thickBot="1">
      <c r="A15" s="252" t="s">
        <v>542</v>
      </c>
      <c r="B15" s="220"/>
      <c r="C15" s="220"/>
      <c r="D15" s="220"/>
      <c r="E15" s="72"/>
      <c r="F15" s="72"/>
      <c r="G15" s="72"/>
      <c r="H15" s="72"/>
      <c r="I15" s="72"/>
      <c r="J15" s="220"/>
      <c r="K15" s="220"/>
      <c r="L15" s="220"/>
      <c r="M15" s="72"/>
      <c r="N15" s="72"/>
      <c r="O15" s="72"/>
      <c r="P15" s="72"/>
      <c r="Q15" s="220"/>
      <c r="R15" s="220"/>
      <c r="S15" s="72"/>
      <c r="T15" s="72"/>
      <c r="U15" s="72"/>
      <c r="V15" s="72"/>
      <c r="W15" s="72"/>
      <c r="X15" s="220"/>
      <c r="Y15" s="220"/>
      <c r="Z15" s="72"/>
      <c r="AA15" s="72"/>
      <c r="AB15" s="72"/>
      <c r="AC15" s="72"/>
      <c r="AD15" s="72"/>
      <c r="AE15" s="220"/>
      <c r="AF15" s="220"/>
      <c r="AG15" s="72"/>
      <c r="AH15" s="72"/>
      <c r="AI15" s="72"/>
      <c r="AJ15" s="72"/>
      <c r="AK15" s="72"/>
      <c r="AL15" s="220"/>
      <c r="AM15" s="220"/>
      <c r="AN15" s="72"/>
      <c r="AO15" s="72"/>
      <c r="AP15" s="72"/>
      <c r="AQ15" s="72"/>
      <c r="AR15" s="225"/>
      <c r="AS15" s="220"/>
      <c r="AT15" s="220"/>
      <c r="AU15" s="72"/>
      <c r="AV15" s="72"/>
      <c r="AW15" s="72"/>
      <c r="AX15" s="72"/>
      <c r="AY15" s="73"/>
      <c r="AZ15" s="183"/>
      <c r="BA15" s="183"/>
      <c r="BB15" s="184"/>
      <c r="BC15" s="184"/>
      <c r="BD15" s="183"/>
      <c r="BE15" s="183"/>
      <c r="BF15" s="184"/>
      <c r="BG15" s="183"/>
      <c r="BH15" s="183"/>
      <c r="BI15" s="184"/>
      <c r="BJ15" s="190"/>
    </row>
    <row r="16" spans="1:62">
      <c r="A16" s="251" t="s">
        <v>634</v>
      </c>
      <c r="B16" s="218"/>
      <c r="C16" s="218"/>
      <c r="D16" s="218"/>
      <c r="E16" s="68"/>
      <c r="F16" s="68"/>
      <c r="G16" s="68"/>
      <c r="H16" s="68"/>
      <c r="I16" s="68"/>
      <c r="J16" s="218"/>
      <c r="K16" s="218"/>
      <c r="L16" s="218"/>
      <c r="M16" s="68"/>
      <c r="N16" s="68"/>
      <c r="O16" s="68"/>
      <c r="P16" s="68"/>
      <c r="Q16" s="218"/>
      <c r="R16" s="218"/>
      <c r="S16" s="68"/>
      <c r="T16" s="68"/>
      <c r="U16" s="68"/>
      <c r="V16" s="68"/>
      <c r="W16" s="68"/>
      <c r="X16" s="218"/>
      <c r="Y16" s="218"/>
      <c r="Z16" s="68"/>
      <c r="AA16" s="68"/>
      <c r="AB16" s="68"/>
      <c r="AC16" s="68"/>
      <c r="AD16" s="68"/>
      <c r="AE16" s="218"/>
      <c r="AF16" s="218"/>
      <c r="AG16" s="68"/>
      <c r="AH16" s="254"/>
      <c r="AI16" s="254"/>
      <c r="AJ16" s="254"/>
      <c r="AK16" s="255"/>
      <c r="AL16" s="218"/>
      <c r="AM16" s="218"/>
      <c r="AN16" s="68"/>
      <c r="AO16" s="68"/>
      <c r="AP16" s="68"/>
      <c r="AQ16" s="68"/>
      <c r="AR16" s="256"/>
      <c r="AS16" s="218"/>
      <c r="AT16" s="218"/>
      <c r="AU16" s="68"/>
      <c r="AV16" s="68"/>
      <c r="AW16" s="68"/>
      <c r="AX16" s="68"/>
      <c r="AY16" s="69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 ht="15" thickBot="1">
      <c r="A17" s="252" t="s">
        <v>543</v>
      </c>
      <c r="B17" s="220"/>
      <c r="C17" s="220"/>
      <c r="D17" s="220"/>
      <c r="E17" s="72"/>
      <c r="F17" s="72"/>
      <c r="G17" s="72"/>
      <c r="H17" s="72"/>
      <c r="I17" s="72"/>
      <c r="J17" s="220"/>
      <c r="K17" s="220"/>
      <c r="L17" s="220"/>
      <c r="M17" s="72"/>
      <c r="N17" s="72"/>
      <c r="O17" s="72"/>
      <c r="P17" s="72"/>
      <c r="Q17" s="220"/>
      <c r="R17" s="220"/>
      <c r="S17" s="72"/>
      <c r="T17" s="72"/>
      <c r="U17" s="72"/>
      <c r="V17" s="72"/>
      <c r="W17" s="72"/>
      <c r="X17" s="220"/>
      <c r="Y17" s="220"/>
      <c r="Z17" s="72"/>
      <c r="AA17" s="72"/>
      <c r="AB17" s="72"/>
      <c r="AC17" s="72"/>
      <c r="AD17" s="72"/>
      <c r="AE17" s="220"/>
      <c r="AF17" s="220"/>
      <c r="AG17" s="72"/>
      <c r="AH17" s="72"/>
      <c r="AI17" s="72"/>
      <c r="AJ17" s="72"/>
      <c r="AK17" s="257"/>
      <c r="AL17" s="220"/>
      <c r="AM17" s="220"/>
      <c r="AN17" s="257"/>
      <c r="AO17" s="257"/>
      <c r="AP17" s="72"/>
      <c r="AQ17" s="72"/>
      <c r="AR17" s="72"/>
      <c r="AS17" s="220"/>
      <c r="AT17" s="220"/>
      <c r="AU17" s="72"/>
      <c r="AV17" s="72"/>
      <c r="AW17" s="72"/>
      <c r="AX17" s="72"/>
      <c r="AY17" s="73"/>
      <c r="AZ17" s="202"/>
      <c r="BA17" s="202"/>
      <c r="BB17" s="203"/>
      <c r="BC17" s="203"/>
      <c r="BD17" s="202"/>
      <c r="BE17" s="202"/>
      <c r="BF17" s="203"/>
      <c r="BG17" s="202"/>
      <c r="BH17" s="202"/>
      <c r="BI17" s="203"/>
      <c r="BJ17" s="134"/>
    </row>
    <row r="18" spans="1:62" ht="15" thickBot="1">
      <c r="A18" s="258" t="s">
        <v>359</v>
      </c>
      <c r="B18" s="214"/>
      <c r="C18" s="214"/>
      <c r="D18" s="214"/>
      <c r="E18" s="216"/>
      <c r="F18" s="216"/>
      <c r="G18" s="216"/>
      <c r="H18" s="216"/>
      <c r="I18" s="216"/>
      <c r="J18" s="214"/>
      <c r="K18" s="214"/>
      <c r="L18" s="214"/>
      <c r="M18" s="215"/>
      <c r="N18" s="215"/>
      <c r="O18" s="215"/>
      <c r="P18" s="215"/>
      <c r="Q18" s="214"/>
      <c r="R18" s="214"/>
      <c r="S18" s="216"/>
      <c r="T18" s="216"/>
      <c r="U18" s="216"/>
      <c r="V18" s="216"/>
      <c r="W18" s="216"/>
      <c r="X18" s="214"/>
      <c r="Y18" s="214"/>
      <c r="Z18" s="216"/>
      <c r="AA18" s="216"/>
      <c r="AB18" s="216"/>
      <c r="AC18" s="216"/>
      <c r="AD18" s="216"/>
      <c r="AE18" s="214"/>
      <c r="AF18" s="214"/>
      <c r="AG18" s="216"/>
      <c r="AH18" s="216"/>
      <c r="AI18" s="216"/>
      <c r="AJ18" s="216"/>
      <c r="AK18" s="216"/>
      <c r="AL18" s="214"/>
      <c r="AM18" s="214"/>
      <c r="AN18" s="216"/>
      <c r="AO18" s="216"/>
      <c r="AP18" s="216"/>
      <c r="AQ18" s="216"/>
      <c r="AR18" s="216"/>
      <c r="AS18" s="214"/>
      <c r="AT18" s="214"/>
      <c r="AU18" s="216"/>
      <c r="AV18" s="216"/>
      <c r="AW18" s="216"/>
      <c r="AX18" s="216"/>
      <c r="AY18" s="217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67" t="s">
        <v>635</v>
      </c>
      <c r="B19" s="218"/>
      <c r="C19" s="218"/>
      <c r="D19" s="218"/>
      <c r="E19" s="68"/>
      <c r="F19" s="68"/>
      <c r="G19" s="68"/>
      <c r="H19" s="68"/>
      <c r="I19" s="68"/>
      <c r="J19" s="218"/>
      <c r="K19" s="218"/>
      <c r="L19" s="218"/>
      <c r="M19" s="68"/>
      <c r="N19" s="68"/>
      <c r="O19" s="68"/>
      <c r="P19" s="68"/>
      <c r="Q19" s="218"/>
      <c r="R19" s="218"/>
      <c r="S19" s="68"/>
      <c r="T19" s="68"/>
      <c r="U19" s="68"/>
      <c r="V19" s="68"/>
      <c r="W19" s="68"/>
      <c r="X19" s="218"/>
      <c r="Y19" s="218"/>
      <c r="Z19" s="68"/>
      <c r="AA19" s="68"/>
      <c r="AB19" s="68"/>
      <c r="AC19" s="68"/>
      <c r="AD19" s="68"/>
      <c r="AE19" s="218"/>
      <c r="AF19" s="218"/>
      <c r="AG19" s="68"/>
      <c r="AH19" s="68"/>
      <c r="AI19" s="68"/>
      <c r="AJ19" s="68"/>
      <c r="AK19" s="68"/>
      <c r="AL19" s="218"/>
      <c r="AM19" s="218"/>
      <c r="AN19" s="68"/>
      <c r="AO19" s="68"/>
      <c r="AP19" s="68"/>
      <c r="AQ19" s="68"/>
      <c r="AR19" s="255"/>
      <c r="AS19" s="218"/>
      <c r="AT19" s="218"/>
      <c r="AU19" s="68"/>
      <c r="AV19" s="68"/>
      <c r="AW19" s="68"/>
      <c r="AX19" s="68"/>
      <c r="AY19" s="259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50" t="s">
        <v>636</v>
      </c>
      <c r="B20" s="210"/>
      <c r="C20" s="210"/>
      <c r="D20" s="210"/>
      <c r="E20" s="66"/>
      <c r="F20" s="66"/>
      <c r="G20" s="66"/>
      <c r="H20" s="66"/>
      <c r="I20" s="66"/>
      <c r="J20" s="210"/>
      <c r="K20" s="210"/>
      <c r="L20" s="210"/>
      <c r="M20" s="66"/>
      <c r="N20" s="66"/>
      <c r="O20" s="66"/>
      <c r="P20" s="66"/>
      <c r="Q20" s="210"/>
      <c r="R20" s="210"/>
      <c r="S20" s="66"/>
      <c r="T20" s="66"/>
      <c r="U20" s="66"/>
      <c r="V20" s="66"/>
      <c r="W20" s="66"/>
      <c r="X20" s="210"/>
      <c r="Y20" s="210"/>
      <c r="Z20" s="66"/>
      <c r="AA20" s="66"/>
      <c r="AB20" s="66"/>
      <c r="AC20" s="66"/>
      <c r="AD20" s="66"/>
      <c r="AE20" s="210"/>
      <c r="AF20" s="210"/>
      <c r="AG20" s="66"/>
      <c r="AH20" s="66"/>
      <c r="AI20" s="66"/>
      <c r="AJ20" s="66"/>
      <c r="AK20" s="66"/>
      <c r="AL20" s="210"/>
      <c r="AM20" s="210"/>
      <c r="AN20" s="66"/>
      <c r="AO20" s="66"/>
      <c r="AP20" s="66"/>
      <c r="AQ20" s="66"/>
      <c r="AR20" s="150"/>
      <c r="AS20" s="210"/>
      <c r="AT20" s="210"/>
      <c r="AU20" s="66"/>
      <c r="AV20" s="66"/>
      <c r="AW20" s="66"/>
      <c r="AX20" s="66"/>
      <c r="AY20" s="248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50" t="s">
        <v>637</v>
      </c>
      <c r="B21" s="210"/>
      <c r="C21" s="210"/>
      <c r="D21" s="210"/>
      <c r="E21" s="66"/>
      <c r="F21" s="66"/>
      <c r="G21" s="66"/>
      <c r="H21" s="66"/>
      <c r="I21" s="66"/>
      <c r="J21" s="210"/>
      <c r="K21" s="210"/>
      <c r="L21" s="210"/>
      <c r="M21" s="66"/>
      <c r="N21" s="66"/>
      <c r="O21" s="66"/>
      <c r="P21" s="66"/>
      <c r="Q21" s="210"/>
      <c r="R21" s="210"/>
      <c r="S21" s="66"/>
      <c r="T21" s="66"/>
      <c r="U21" s="66"/>
      <c r="V21" s="66"/>
      <c r="W21" s="66"/>
      <c r="X21" s="210"/>
      <c r="Y21" s="210"/>
      <c r="Z21" s="66"/>
      <c r="AA21" s="66"/>
      <c r="AB21" s="66"/>
      <c r="AC21" s="66"/>
      <c r="AD21" s="66"/>
      <c r="AE21" s="210"/>
      <c r="AF21" s="210"/>
      <c r="AG21" s="66"/>
      <c r="AH21" s="66"/>
      <c r="AI21" s="66"/>
      <c r="AJ21" s="66"/>
      <c r="AK21" s="66"/>
      <c r="AL21" s="210"/>
      <c r="AM21" s="210"/>
      <c r="AN21" s="66"/>
      <c r="AO21" s="66"/>
      <c r="AP21" s="66"/>
      <c r="AQ21" s="66"/>
      <c r="AR21" s="150"/>
      <c r="AS21" s="210"/>
      <c r="AT21" s="210"/>
      <c r="AU21" s="66"/>
      <c r="AV21" s="66"/>
      <c r="AW21" s="66"/>
      <c r="AX21" s="66"/>
      <c r="AY21" s="248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>
      <c r="A22" s="250" t="s">
        <v>638</v>
      </c>
      <c r="B22" s="210"/>
      <c r="C22" s="210"/>
      <c r="D22" s="210"/>
      <c r="E22" s="66"/>
      <c r="F22" s="66"/>
      <c r="G22" s="66"/>
      <c r="H22" s="66"/>
      <c r="I22" s="66"/>
      <c r="J22" s="210"/>
      <c r="K22" s="210"/>
      <c r="L22" s="210"/>
      <c r="M22" s="66"/>
      <c r="N22" s="66"/>
      <c r="O22" s="66"/>
      <c r="P22" s="66"/>
      <c r="Q22" s="210"/>
      <c r="R22" s="210"/>
      <c r="S22" s="66"/>
      <c r="T22" s="66"/>
      <c r="U22" s="66"/>
      <c r="V22" s="66"/>
      <c r="W22" s="66"/>
      <c r="X22" s="210"/>
      <c r="Y22" s="210"/>
      <c r="Z22" s="66"/>
      <c r="AA22" s="66"/>
      <c r="AB22" s="66"/>
      <c r="AC22" s="66"/>
      <c r="AD22" s="66"/>
      <c r="AE22" s="210"/>
      <c r="AF22" s="210"/>
      <c r="AG22" s="66"/>
      <c r="AH22" s="66"/>
      <c r="AI22" s="66"/>
      <c r="AJ22" s="66"/>
      <c r="AK22" s="66"/>
      <c r="AL22" s="210"/>
      <c r="AM22" s="210"/>
      <c r="AN22" s="66"/>
      <c r="AO22" s="66"/>
      <c r="AP22" s="66"/>
      <c r="AQ22" s="66"/>
      <c r="AR22" s="150"/>
      <c r="AS22" s="210"/>
      <c r="AT22" s="210"/>
      <c r="AU22" s="66"/>
      <c r="AV22" s="66"/>
      <c r="AW22" s="66"/>
      <c r="AX22" s="66"/>
      <c r="AY22" s="248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71" t="s">
        <v>639</v>
      </c>
      <c r="B23" s="220"/>
      <c r="C23" s="220"/>
      <c r="D23" s="220"/>
      <c r="E23" s="72"/>
      <c r="F23" s="72"/>
      <c r="G23" s="72"/>
      <c r="H23" s="72"/>
      <c r="I23" s="72"/>
      <c r="J23" s="220"/>
      <c r="K23" s="220"/>
      <c r="L23" s="220"/>
      <c r="M23" s="72"/>
      <c r="N23" s="72"/>
      <c r="O23" s="72"/>
      <c r="P23" s="72"/>
      <c r="Q23" s="220"/>
      <c r="R23" s="220"/>
      <c r="S23" s="72"/>
      <c r="T23" s="72"/>
      <c r="U23" s="72"/>
      <c r="V23" s="72"/>
      <c r="W23" s="72"/>
      <c r="X23" s="220"/>
      <c r="Y23" s="220"/>
      <c r="Z23" s="72"/>
      <c r="AA23" s="72"/>
      <c r="AB23" s="72"/>
      <c r="AC23" s="72"/>
      <c r="AD23" s="72"/>
      <c r="AE23" s="220"/>
      <c r="AF23" s="220"/>
      <c r="AG23" s="72"/>
      <c r="AH23" s="72"/>
      <c r="AI23" s="72"/>
      <c r="AJ23" s="72"/>
      <c r="AK23" s="72"/>
      <c r="AL23" s="220"/>
      <c r="AM23" s="220"/>
      <c r="AN23" s="72"/>
      <c r="AO23" s="72"/>
      <c r="AP23" s="72"/>
      <c r="AQ23" s="72"/>
      <c r="AR23" s="261"/>
      <c r="AS23" s="220"/>
      <c r="AT23" s="220"/>
      <c r="AU23" s="72"/>
      <c r="AV23" s="72"/>
      <c r="AW23" s="72"/>
      <c r="AX23" s="72"/>
      <c r="AY23" s="260"/>
      <c r="AZ23" s="183"/>
      <c r="BA23" s="183"/>
      <c r="BB23" s="184"/>
      <c r="BC23" s="184"/>
      <c r="BD23" s="183"/>
      <c r="BE23" s="183"/>
      <c r="BF23" s="184"/>
      <c r="BG23" s="183"/>
      <c r="BH23" s="183"/>
      <c r="BI23" s="184"/>
      <c r="BJ23" s="190"/>
    </row>
    <row r="24" spans="1:62">
      <c r="B24" s="182"/>
      <c r="C24" s="183"/>
      <c r="D24" s="183"/>
      <c r="E24" s="184"/>
      <c r="F24" s="184"/>
      <c r="G24" s="184"/>
      <c r="H24" s="184"/>
      <c r="I24" s="184"/>
      <c r="J24" s="183"/>
      <c r="K24" s="183"/>
      <c r="L24" s="183"/>
      <c r="M24" s="184"/>
      <c r="N24" s="184"/>
      <c r="O24" s="184"/>
      <c r="P24" s="184"/>
      <c r="Q24" s="183"/>
      <c r="R24" s="183"/>
      <c r="S24" s="184"/>
      <c r="T24" s="184"/>
      <c r="U24" s="184"/>
      <c r="V24" s="184"/>
      <c r="W24" s="184"/>
      <c r="X24" s="183"/>
      <c r="Y24" s="183"/>
      <c r="Z24" s="184"/>
      <c r="AA24" s="184"/>
      <c r="AB24" s="184"/>
      <c r="AC24" s="184"/>
      <c r="AD24" s="184"/>
      <c r="AE24" s="185"/>
      <c r="AF24" s="182"/>
      <c r="AG24" s="184"/>
      <c r="AH24" s="184"/>
      <c r="AI24" s="184"/>
      <c r="AJ24" s="184"/>
      <c r="AK24" s="184"/>
      <c r="AL24" s="183"/>
      <c r="AM24" s="183"/>
      <c r="AN24" s="184"/>
      <c r="AO24" s="184"/>
      <c r="AP24" s="184"/>
      <c r="AQ24" s="184"/>
      <c r="AR24" s="184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>
      <c r="B25" s="182"/>
      <c r="C25" s="183"/>
      <c r="D25" s="183"/>
      <c r="E25" s="184"/>
      <c r="F25" s="184"/>
      <c r="G25" s="184"/>
      <c r="H25" s="184"/>
      <c r="I25" s="184"/>
      <c r="J25" s="183"/>
      <c r="K25" s="183"/>
      <c r="L25" s="183"/>
      <c r="M25" s="184"/>
      <c r="N25" s="184"/>
      <c r="O25" s="184"/>
      <c r="P25" s="184"/>
      <c r="Q25" s="183"/>
      <c r="R25" s="183"/>
      <c r="S25" s="184"/>
      <c r="T25" s="184"/>
      <c r="U25" s="184"/>
      <c r="V25" s="184"/>
      <c r="W25" s="184"/>
      <c r="X25" s="183"/>
      <c r="Y25" s="183"/>
      <c r="Z25" s="184"/>
      <c r="AA25" s="184"/>
      <c r="AB25" s="184"/>
      <c r="AC25" s="184"/>
      <c r="AD25" s="184"/>
      <c r="AE25" s="185"/>
      <c r="AF25" s="182"/>
      <c r="AG25" s="184"/>
      <c r="AH25" s="184"/>
      <c r="AI25" s="184"/>
      <c r="AJ25" s="184"/>
      <c r="AK25" s="184"/>
      <c r="AL25" s="183"/>
      <c r="AM25" s="183"/>
      <c r="AN25" s="184"/>
      <c r="AO25" s="184"/>
      <c r="AP25" s="184"/>
      <c r="AQ25" s="184"/>
      <c r="AR25" s="184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B26" s="182"/>
      <c r="C26" s="183"/>
      <c r="D26" s="183"/>
      <c r="E26" s="184"/>
      <c r="F26" s="184"/>
      <c r="G26" s="184"/>
      <c r="H26" s="184"/>
      <c r="I26" s="184"/>
      <c r="J26" s="183"/>
      <c r="K26" s="183"/>
      <c r="L26" s="183"/>
      <c r="M26" s="184"/>
      <c r="N26" s="184"/>
      <c r="O26" s="184"/>
      <c r="P26" s="184"/>
      <c r="Q26" s="183"/>
      <c r="R26" s="183"/>
      <c r="S26" s="184"/>
      <c r="T26" s="184"/>
      <c r="U26" s="184"/>
      <c r="V26" s="184"/>
      <c r="W26" s="184"/>
      <c r="X26" s="183"/>
      <c r="Y26" s="183"/>
      <c r="Z26" s="184"/>
      <c r="AA26" s="184"/>
      <c r="AB26" s="184"/>
      <c r="AC26" s="184"/>
      <c r="AD26" s="184"/>
      <c r="AE26" s="185"/>
      <c r="AF26" s="182"/>
      <c r="AG26" s="184"/>
      <c r="AH26" s="184"/>
      <c r="AI26" s="184"/>
      <c r="AJ26" s="184"/>
      <c r="AK26" s="184"/>
      <c r="AL26" s="183"/>
      <c r="AM26" s="183"/>
      <c r="AN26" s="184"/>
      <c r="AO26" s="184"/>
      <c r="AP26" s="184"/>
      <c r="AQ26" s="184"/>
      <c r="AR26" s="184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B27" s="182"/>
      <c r="C27" s="183"/>
      <c r="D27" s="183"/>
      <c r="E27" s="184"/>
      <c r="F27" s="184"/>
      <c r="G27" s="184"/>
      <c r="H27" s="184"/>
      <c r="I27" s="184"/>
      <c r="J27" s="183"/>
      <c r="K27" s="183"/>
      <c r="L27" s="183"/>
      <c r="M27" s="184"/>
      <c r="N27" s="184"/>
      <c r="O27" s="184"/>
      <c r="P27" s="184"/>
      <c r="Q27" s="183"/>
      <c r="R27" s="183"/>
      <c r="S27" s="184"/>
      <c r="T27" s="184"/>
      <c r="U27" s="184"/>
      <c r="V27" s="184"/>
      <c r="W27" s="184"/>
      <c r="X27" s="183"/>
      <c r="Y27" s="183"/>
      <c r="Z27" s="184"/>
      <c r="AA27" s="184"/>
      <c r="AB27" s="184"/>
      <c r="AC27" s="184"/>
      <c r="AD27" s="184"/>
      <c r="AE27" s="185"/>
      <c r="AF27" s="182"/>
      <c r="AG27" s="184"/>
      <c r="AH27" s="184"/>
      <c r="AI27" s="184"/>
      <c r="AJ27" s="184"/>
      <c r="AK27" s="184"/>
      <c r="AL27" s="183"/>
      <c r="AM27" s="183"/>
      <c r="AN27" s="184"/>
      <c r="AO27" s="184"/>
      <c r="AP27" s="184"/>
      <c r="AQ27" s="184"/>
      <c r="AR27" s="184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B28" s="182"/>
      <c r="C28" s="183"/>
      <c r="D28" s="183"/>
      <c r="E28" s="184"/>
      <c r="F28" s="184"/>
      <c r="G28" s="184"/>
      <c r="H28" s="184"/>
      <c r="I28" s="184"/>
      <c r="J28" s="183"/>
      <c r="K28" s="183"/>
      <c r="L28" s="183"/>
      <c r="M28" s="184"/>
      <c r="N28" s="184"/>
      <c r="O28" s="184"/>
      <c r="P28" s="184"/>
      <c r="Q28" s="183"/>
      <c r="R28" s="183"/>
      <c r="S28" s="184"/>
      <c r="T28" s="184"/>
      <c r="U28" s="184"/>
      <c r="V28" s="184"/>
      <c r="W28" s="184"/>
      <c r="X28" s="183"/>
      <c r="Y28" s="183"/>
      <c r="Z28" s="184"/>
      <c r="AA28" s="184"/>
      <c r="AB28" s="184"/>
      <c r="AC28" s="184"/>
      <c r="AD28" s="184"/>
      <c r="AE28" s="185"/>
      <c r="AF28" s="182"/>
      <c r="AG28" s="184"/>
      <c r="AH28" s="184"/>
      <c r="AI28" s="184"/>
      <c r="AJ28" s="184"/>
      <c r="AK28" s="184"/>
      <c r="AL28" s="183"/>
      <c r="AM28" s="183"/>
      <c r="AN28" s="184"/>
      <c r="AO28" s="184"/>
      <c r="AP28" s="184"/>
      <c r="AQ28" s="184"/>
      <c r="AR28" s="184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B29" s="182"/>
      <c r="C29" s="183"/>
      <c r="D29" s="183"/>
      <c r="E29" s="184"/>
      <c r="F29" s="184"/>
      <c r="G29" s="184"/>
      <c r="H29" s="184"/>
      <c r="I29" s="184"/>
      <c r="J29" s="183"/>
      <c r="K29" s="183"/>
      <c r="L29" s="183"/>
      <c r="M29" s="184"/>
      <c r="N29" s="184"/>
      <c r="O29" s="184"/>
      <c r="P29" s="184"/>
      <c r="Q29" s="183"/>
      <c r="R29" s="183"/>
      <c r="S29" s="184"/>
      <c r="T29" s="184"/>
      <c r="U29" s="184"/>
      <c r="V29" s="184"/>
      <c r="W29" s="184"/>
      <c r="X29" s="183"/>
      <c r="Y29" s="183"/>
      <c r="Z29" s="184"/>
      <c r="AA29" s="184"/>
      <c r="AB29" s="184"/>
      <c r="AC29" s="184"/>
      <c r="AD29" s="184"/>
      <c r="AE29" s="185"/>
      <c r="AF29" s="182"/>
      <c r="AG29" s="184"/>
      <c r="AH29" s="184"/>
      <c r="AI29" s="184"/>
      <c r="AJ29" s="184"/>
      <c r="AK29" s="184"/>
      <c r="AL29" s="183"/>
      <c r="AM29" s="183"/>
      <c r="AN29" s="184"/>
      <c r="AO29" s="184"/>
      <c r="AP29" s="184"/>
      <c r="AQ29" s="184"/>
      <c r="AR29" s="184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>
      <c r="B30" s="182"/>
      <c r="C30" s="183"/>
      <c r="D30" s="183"/>
      <c r="E30" s="184"/>
      <c r="F30" s="184"/>
      <c r="G30" s="184"/>
      <c r="H30" s="184"/>
      <c r="I30" s="184"/>
      <c r="J30" s="183"/>
      <c r="K30" s="183"/>
      <c r="L30" s="183"/>
      <c r="M30" s="184"/>
      <c r="N30" s="184"/>
      <c r="O30" s="184"/>
      <c r="P30" s="184"/>
      <c r="Q30" s="183"/>
      <c r="R30" s="183"/>
      <c r="S30" s="184"/>
      <c r="T30" s="184"/>
      <c r="U30" s="184"/>
      <c r="V30" s="184"/>
      <c r="W30" s="184"/>
      <c r="X30" s="183"/>
      <c r="Y30" s="183"/>
      <c r="Z30" s="184"/>
      <c r="AA30" s="184"/>
      <c r="AB30" s="184"/>
      <c r="AC30" s="184"/>
      <c r="AD30" s="184"/>
      <c r="AE30" s="185"/>
      <c r="AF30" s="182"/>
      <c r="AG30" s="184"/>
      <c r="AH30" s="184"/>
      <c r="AI30" s="184"/>
      <c r="AJ30" s="184"/>
      <c r="AK30" s="184"/>
      <c r="AL30" s="183"/>
      <c r="AM30" s="183"/>
      <c r="AN30" s="184"/>
      <c r="AO30" s="184"/>
      <c r="AP30" s="184"/>
      <c r="AQ30" s="184"/>
      <c r="AR30" s="184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 ht="15" thickBot="1">
      <c r="B42" s="186"/>
      <c r="C42" s="187"/>
      <c r="D42" s="187"/>
      <c r="E42" s="188"/>
      <c r="F42" s="188"/>
      <c r="G42" s="188"/>
      <c r="H42" s="188"/>
      <c r="I42" s="188"/>
      <c r="J42" s="187"/>
      <c r="K42" s="187"/>
      <c r="L42" s="187"/>
      <c r="M42" s="188"/>
      <c r="N42" s="188"/>
      <c r="O42" s="188"/>
      <c r="P42" s="188"/>
      <c r="Q42" s="187"/>
      <c r="R42" s="187"/>
      <c r="S42" s="188"/>
      <c r="T42" s="188"/>
      <c r="U42" s="188"/>
      <c r="V42" s="188"/>
      <c r="W42" s="188"/>
      <c r="X42" s="187"/>
      <c r="Y42" s="187"/>
      <c r="Z42" s="188"/>
      <c r="AA42" s="188"/>
      <c r="AB42" s="188"/>
      <c r="AC42" s="188"/>
      <c r="AD42" s="188"/>
      <c r="AE42" s="189"/>
      <c r="AF42" s="186"/>
      <c r="AG42" s="188"/>
      <c r="AH42" s="188"/>
      <c r="AI42" s="188"/>
      <c r="AJ42" s="188"/>
      <c r="AK42" s="188"/>
      <c r="AL42" s="187"/>
      <c r="AM42" s="187"/>
      <c r="AN42" s="188"/>
      <c r="AO42" s="188"/>
      <c r="AP42" s="188"/>
      <c r="AQ42" s="188"/>
      <c r="AR42" s="188"/>
      <c r="AS42" s="187"/>
      <c r="AT42" s="187"/>
      <c r="AU42" s="188"/>
      <c r="AV42" s="188"/>
      <c r="AW42" s="188"/>
      <c r="AX42" s="188"/>
      <c r="AY42" s="188"/>
      <c r="AZ42" s="187"/>
      <c r="BA42" s="187"/>
      <c r="BB42" s="188"/>
      <c r="BC42" s="188"/>
      <c r="BD42" s="187"/>
      <c r="BE42" s="187"/>
      <c r="BF42" s="188"/>
      <c r="BG42" s="187"/>
      <c r="BH42" s="187"/>
      <c r="BI42" s="188"/>
      <c r="BJ42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26</vt:i4>
      </vt:variant>
    </vt:vector>
  </HeadingPairs>
  <TitlesOfParts>
    <vt:vector size="26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18_Sprint</vt:lpstr>
      <vt:lpstr>19_Sprint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2013-12-11T15:46:37Z</dcterms:modified>
</cp:coreProperties>
</file>