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 activeTab="2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12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61" i="2"/>
  <c r="J61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<sst xmlns="http://schemas.openxmlformats.org/spreadsheetml/2006/main" count="421" uniqueCount="178">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</sst>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64" fontId="11" fillId="0" borderId="0" xfId="0" applyNumberFormat="1" applyFont="1" applyFill="1" applyBorder="1"/>
    <xf numFmtId="0" fontId="11" fillId="0" borderId="0" xfId="0" applyFont="1"/>
  </cellXfs>
  <cellStyles count="1">
    <cellStyle name="Normalny" xfId="0" builtinId="0"/>
  </cellStyles>
  <dxfs count="23">
    <dxf>
      <font>
        <b/>
      </font>
    </dxf>
    <dxf>
      <font>
        <color theme="3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</font>
    </dxf>
    <dxf>
      <font>
        <color theme="3"/>
      </font>
    </dxf>
    <dxf>
      <font>
        <b/>
      </font>
    </dxf>
    <dxf>
      <font>
        <color theme="3"/>
      </font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-18200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66937984"/>
        <c:axId val="71017600"/>
      </c:lineChart>
      <c:catAx>
        <c:axId val="66937984"/>
        <c:scaling>
          <c:orientation val="minMax"/>
        </c:scaling>
        <c:axPos val="b"/>
        <c:majorTickMark val="none"/>
        <c:tickLblPos val="nextTo"/>
        <c:crossAx val="71017600"/>
        <c:crosses val="autoZero"/>
        <c:auto val="1"/>
        <c:lblAlgn val="ctr"/>
        <c:lblOffset val="100"/>
      </c:catAx>
      <c:valAx>
        <c:axId val="71017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93798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38.585481944443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1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000"/>
    <m/>
    <m/>
    <m/>
    <m/>
    <m/>
  </r>
  <r>
    <x v="3"/>
    <x v="3"/>
    <s v="Manex"/>
    <s v="Beton"/>
    <n v="4489.5"/>
    <m/>
    <m/>
    <m/>
    <m/>
    <m/>
  </r>
  <r>
    <x v="3"/>
    <x v="3"/>
    <s v="Manex"/>
    <s v="Belki, pustaki"/>
    <n v="7261.15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9">
      <pivotArea field="0" grandCol="1" collapsedLevelsAreSubtotals="1" axis="axisRow" fieldPosition="0">
        <references count="1">
          <reference field="0" count="0"/>
        </references>
      </pivotArea>
    </format>
    <format dxfId="18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1" totalsRowCount="1">
  <autoFilter ref="A1:J60">
    <filterColumn colId="0"/>
    <filterColumn colId="1"/>
    <filterColumn colId="2"/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12"/>
    <tableColumn id="9" name="Typ" totalsRowDxfId="11"/>
    <tableColumn id="10" name="Dostawca" totalsRowDxfId="10"/>
    <tableColumn id="5" name="Opis" totalsRowDxfId="9"/>
    <tableColumn id="4" name="Kwota" totalsRowFunction="sum" dataDxfId="22" totalsRowDxfId="8"/>
    <tableColumn id="3" name="Faktura numer" totalsRowDxfId="7"/>
    <tableColumn id="8" name="Data faktury" totalsRowDxfId="6"/>
    <tableColumn id="11" name="Data płatności" totalsRowDxfId="5"/>
    <tableColumn id="6" name="Zapłacono" dataDxfId="21" totalsRowDxfId="4"/>
    <tableColumn id="7" name="Konto" totalsRowFunction="count" dataDxfId="20" totalsRowDxfId="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2">
      <calculatedColumnFormula>Tabela5[[#This Row],[Planowane]]+D2</calculatedColumnFormula>
    </tableColumn>
    <tableColumn id="6" name="Rzecz różnica" dataDxfId="17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6"/>
  <sheetViews>
    <sheetView workbookViewId="0">
      <pane ySplit="1" topLeftCell="A35" activePane="bottomLeft" state="frozen"/>
      <selection pane="bottomLeft" activeCell="G47" sqref="G47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2">
        <v>41494</v>
      </c>
      <c r="H22" s="2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2">
        <v>41494</v>
      </c>
      <c r="H23" s="2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2">
        <v>41498</v>
      </c>
      <c r="H24" s="2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2">
        <v>41498</v>
      </c>
      <c r="H25" s="2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2">
        <v>41499</v>
      </c>
      <c r="H26" s="2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2">
        <v>41502</v>
      </c>
      <c r="H27" s="2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2">
        <v>41502</v>
      </c>
      <c r="H28" s="2">
        <v>41509</v>
      </c>
      <c r="I28" s="118">
        <v>41507</v>
      </c>
      <c r="J28" s="115" t="s">
        <v>23</v>
      </c>
    </row>
    <row r="29" spans="1:13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2"/>
      <c r="H29" s="2"/>
      <c r="I29" s="118">
        <v>41507</v>
      </c>
      <c r="J29" s="115" t="s">
        <v>23</v>
      </c>
    </row>
    <row r="30" spans="1:13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2"/>
      <c r="H30" s="2"/>
      <c r="I30" s="118">
        <v>41474</v>
      </c>
      <c r="J30" s="115" t="s">
        <v>84</v>
      </c>
    </row>
    <row r="31" spans="1:13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2"/>
      <c r="H31" s="2"/>
      <c r="I31" s="118">
        <v>41474</v>
      </c>
      <c r="J31" s="115" t="s">
        <v>84</v>
      </c>
    </row>
    <row r="32" spans="1:13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2"/>
      <c r="H32" s="2"/>
      <c r="I32" s="118">
        <v>41474</v>
      </c>
      <c r="J32" s="115" t="s">
        <v>84</v>
      </c>
    </row>
    <row r="33" spans="1:10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2"/>
      <c r="H33" s="2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2">
        <v>41514</v>
      </c>
      <c r="H34" s="2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2">
        <v>41492</v>
      </c>
      <c r="H35" s="2">
        <v>41495</v>
      </c>
      <c r="I35" s="118">
        <v>41516</v>
      </c>
      <c r="J35" s="115" t="s">
        <v>23</v>
      </c>
    </row>
    <row r="36" spans="1:10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2"/>
      <c r="H36" s="2"/>
      <c r="I36" s="118">
        <v>41521</v>
      </c>
      <c r="J36" s="115" t="s">
        <v>84</v>
      </c>
    </row>
    <row r="37" spans="1:10">
      <c r="A37" s="1" t="s">
        <v>142</v>
      </c>
      <c r="B37" s="1" t="s">
        <v>26</v>
      </c>
      <c r="C37" s="1" t="s">
        <v>158</v>
      </c>
      <c r="D37" s="1" t="s">
        <v>30</v>
      </c>
      <c r="E37" s="126">
        <v>3078</v>
      </c>
      <c r="F37" s="1"/>
      <c r="G37" s="2"/>
      <c r="H37" s="2"/>
      <c r="I37" s="118"/>
    </row>
    <row r="38" spans="1:10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2"/>
      <c r="H38" s="2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2">
        <v>41512</v>
      </c>
      <c r="H39" s="2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2">
        <v>41513</v>
      </c>
      <c r="H40" s="2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2">
        <v>41513</v>
      </c>
      <c r="H41" s="2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2">
        <v>41516</v>
      </c>
      <c r="H42" s="2">
        <v>41519</v>
      </c>
      <c r="I42" s="118">
        <v>41516</v>
      </c>
      <c r="J42" s="115" t="s">
        <v>23</v>
      </c>
    </row>
    <row r="43" spans="1:10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2"/>
      <c r="H43" s="2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2">
        <v>41516</v>
      </c>
      <c r="H44" s="2">
        <v>41519</v>
      </c>
      <c r="I44" s="118">
        <v>41521</v>
      </c>
      <c r="J44" s="115" t="s">
        <v>23</v>
      </c>
    </row>
    <row r="45" spans="1:10">
      <c r="A45" s="1" t="s">
        <v>143</v>
      </c>
      <c r="B45" s="1" t="s">
        <v>26</v>
      </c>
      <c r="C45" s="1" t="s">
        <v>158</v>
      </c>
      <c r="D45" s="1" t="s">
        <v>29</v>
      </c>
      <c r="E45" s="126">
        <v>10000</v>
      </c>
      <c r="F45" s="1"/>
      <c r="G45" s="2"/>
      <c r="H45" s="2"/>
      <c r="I45" s="118"/>
    </row>
    <row r="46" spans="1:10">
      <c r="A46" s="1" t="s">
        <v>143</v>
      </c>
      <c r="B46" s="1" t="s">
        <v>86</v>
      </c>
      <c r="C46" s="1" t="s">
        <v>89</v>
      </c>
      <c r="D46" s="1" t="s">
        <v>80</v>
      </c>
      <c r="E46" s="133">
        <v>4489.5</v>
      </c>
      <c r="F46" s="1"/>
      <c r="G46" s="2"/>
      <c r="H46" s="2"/>
      <c r="I46" s="118"/>
    </row>
    <row r="47" spans="1:10">
      <c r="A47" s="1" t="s">
        <v>143</v>
      </c>
      <c r="B47" s="1" t="s">
        <v>86</v>
      </c>
      <c r="C47" s="1" t="s">
        <v>89</v>
      </c>
      <c r="D47" s="1" t="s">
        <v>177</v>
      </c>
      <c r="E47" s="133">
        <v>7261.15</v>
      </c>
      <c r="F47" s="1"/>
      <c r="G47" s="2"/>
      <c r="H47" s="2"/>
      <c r="I47" s="118"/>
    </row>
    <row r="48" spans="1:10">
      <c r="A48" s="1" t="s">
        <v>145</v>
      </c>
      <c r="B48" s="1" t="s">
        <v>26</v>
      </c>
      <c r="C48" s="1" t="s">
        <v>158</v>
      </c>
      <c r="D48" s="1" t="s">
        <v>32</v>
      </c>
      <c r="E48" s="126">
        <v>5724</v>
      </c>
      <c r="F48" s="1"/>
      <c r="G48" s="2"/>
      <c r="H48" s="2"/>
      <c r="I48" s="118"/>
    </row>
    <row r="49" spans="1:10">
      <c r="A49" s="1" t="s">
        <v>145</v>
      </c>
      <c r="B49" s="1" t="s">
        <v>26</v>
      </c>
      <c r="C49" s="1" t="s">
        <v>158</v>
      </c>
      <c r="D49" s="1" t="s">
        <v>33</v>
      </c>
      <c r="E49" s="126">
        <v>6372</v>
      </c>
      <c r="F49" s="1"/>
      <c r="G49" s="2"/>
      <c r="H49" s="2"/>
      <c r="I49" s="118"/>
    </row>
    <row r="50" spans="1:10">
      <c r="A50" s="1" t="s">
        <v>142</v>
      </c>
      <c r="B50" s="1" t="s">
        <v>86</v>
      </c>
      <c r="C50" s="1" t="s">
        <v>89</v>
      </c>
      <c r="D50" s="1" t="s">
        <v>169</v>
      </c>
      <c r="E50" s="126">
        <v>4163.04</v>
      </c>
      <c r="F50" s="1" t="s">
        <v>170</v>
      </c>
      <c r="G50" s="2">
        <v>41515</v>
      </c>
      <c r="H50" s="2">
        <v>41518</v>
      </c>
      <c r="I50" s="118">
        <v>41527</v>
      </c>
      <c r="J50" s="115" t="s">
        <v>23</v>
      </c>
    </row>
    <row r="51" spans="1:10">
      <c r="A51" s="1" t="s">
        <v>142</v>
      </c>
      <c r="B51" s="1" t="s">
        <v>86</v>
      </c>
      <c r="C51" s="1" t="s">
        <v>89</v>
      </c>
      <c r="D51" s="1" t="s">
        <v>169</v>
      </c>
      <c r="E51" s="126">
        <v>1214.22</v>
      </c>
      <c r="F51" s="1" t="s">
        <v>171</v>
      </c>
      <c r="G51" s="2">
        <v>41515</v>
      </c>
      <c r="H51" s="2">
        <v>41518</v>
      </c>
      <c r="I51" s="118">
        <v>41527</v>
      </c>
      <c r="J51" s="115" t="s">
        <v>23</v>
      </c>
    </row>
    <row r="52" spans="1:10">
      <c r="A52" s="1" t="s">
        <v>143</v>
      </c>
      <c r="B52" s="1" t="s">
        <v>86</v>
      </c>
      <c r="C52" s="1" t="s">
        <v>89</v>
      </c>
      <c r="D52" s="1" t="s">
        <v>17</v>
      </c>
      <c r="E52" s="126">
        <v>2413.2399999999998</v>
      </c>
      <c r="F52" s="1" t="s">
        <v>172</v>
      </c>
      <c r="G52" s="2">
        <v>41527</v>
      </c>
      <c r="H52" s="2">
        <v>41530</v>
      </c>
      <c r="I52" s="118">
        <v>41527</v>
      </c>
      <c r="J52" s="115" t="s">
        <v>23</v>
      </c>
    </row>
    <row r="53" spans="1:10">
      <c r="A53" s="1" t="s">
        <v>142</v>
      </c>
      <c r="B53" s="1" t="s">
        <v>86</v>
      </c>
      <c r="C53" s="1" t="s">
        <v>89</v>
      </c>
      <c r="D53" s="1" t="s">
        <v>17</v>
      </c>
      <c r="E53" s="126">
        <v>227.55</v>
      </c>
      <c r="F53" s="1" t="s">
        <v>173</v>
      </c>
      <c r="G53" s="2">
        <v>41528</v>
      </c>
      <c r="H53" s="2">
        <v>41531</v>
      </c>
      <c r="I53" s="118">
        <v>41528</v>
      </c>
      <c r="J53" s="115" t="s">
        <v>23</v>
      </c>
    </row>
    <row r="54" spans="1:10">
      <c r="A54" s="42" t="s">
        <v>143</v>
      </c>
      <c r="B54" s="42" t="s">
        <v>86</v>
      </c>
      <c r="C54" s="42" t="s">
        <v>89</v>
      </c>
      <c r="D54" s="3" t="s">
        <v>17</v>
      </c>
      <c r="E54" s="122">
        <v>247.93</v>
      </c>
      <c r="F54" t="s">
        <v>174</v>
      </c>
      <c r="G54" s="2">
        <v>41534</v>
      </c>
      <c r="H54" s="2">
        <v>41537</v>
      </c>
      <c r="I54" s="119">
        <v>41534</v>
      </c>
      <c r="J54" t="s">
        <v>23</v>
      </c>
    </row>
    <row r="55" spans="1:10">
      <c r="A55" s="42" t="s">
        <v>142</v>
      </c>
      <c r="B55" s="42" t="s">
        <v>86</v>
      </c>
      <c r="C55" s="1" t="s">
        <v>158</v>
      </c>
      <c r="D55" t="s">
        <v>175</v>
      </c>
      <c r="E55" s="122">
        <v>360</v>
      </c>
      <c r="G55" s="2"/>
      <c r="H55" s="2">
        <v>41537</v>
      </c>
      <c r="I55" s="119">
        <v>41537</v>
      </c>
      <c r="J55" t="s">
        <v>23</v>
      </c>
    </row>
    <row r="56" spans="1:10">
      <c r="A56" s="42" t="s">
        <v>143</v>
      </c>
      <c r="B56" s="42" t="s">
        <v>86</v>
      </c>
      <c r="C56" s="42" t="s">
        <v>89</v>
      </c>
      <c r="D56" s="3" t="s">
        <v>17</v>
      </c>
      <c r="E56" s="122">
        <v>257.38</v>
      </c>
      <c r="F56" t="s">
        <v>176</v>
      </c>
      <c r="G56" s="2">
        <v>41536</v>
      </c>
      <c r="H56" s="2">
        <v>41539</v>
      </c>
      <c r="I56" s="119">
        <v>41536</v>
      </c>
      <c r="J56" t="s">
        <v>23</v>
      </c>
    </row>
    <row r="57" spans="1:10">
      <c r="A57" s="42"/>
      <c r="B57" s="42"/>
      <c r="C57" s="1"/>
      <c r="G57" s="2"/>
      <c r="H57" s="2"/>
      <c r="I57" s="119"/>
    </row>
    <row r="58" spans="1:10">
      <c r="A58" s="42"/>
      <c r="B58" s="42"/>
      <c r="C58" s="1"/>
      <c r="G58" s="2"/>
      <c r="H58" s="2"/>
      <c r="I58" s="119"/>
    </row>
    <row r="59" spans="1:10">
      <c r="A59" s="42"/>
      <c r="B59" s="42"/>
      <c r="C59" s="1"/>
      <c r="G59" s="2"/>
      <c r="H59" s="2"/>
      <c r="I59" s="119"/>
    </row>
    <row r="60" spans="1:10">
      <c r="A60" s="42"/>
      <c r="B60" s="42"/>
      <c r="C60" s="1"/>
      <c r="G60" s="2"/>
      <c r="H60" s="2"/>
      <c r="I60" s="119"/>
    </row>
    <row r="61" spans="1:10" ht="17.25" thickBot="1">
      <c r="A61" s="45" t="s">
        <v>90</v>
      </c>
      <c r="B61" s="45"/>
      <c r="C61" s="45"/>
      <c r="D61" s="45"/>
      <c r="E61" s="127">
        <f>SUBTOTAL(109,[Kwota])</f>
        <v>126713.75</v>
      </c>
      <c r="F61" s="45"/>
      <c r="G61" s="45"/>
      <c r="H61" s="45"/>
      <c r="I61" s="120"/>
      <c r="J61" s="116">
        <f>SUBTOTAL(103,[Konto])</f>
        <v>48</v>
      </c>
    </row>
    <row r="62" spans="1:10" ht="15.75" thickTop="1"/>
    <row r="69" spans="1:10">
      <c r="A69" s="1"/>
      <c r="B69" s="1"/>
      <c r="C69" s="1"/>
      <c r="D69" s="1"/>
      <c r="E69" s="125"/>
      <c r="F69" s="1"/>
      <c r="G69" s="1"/>
      <c r="H69" s="1"/>
      <c r="I69" s="121"/>
      <c r="J69" s="112"/>
    </row>
    <row r="86" spans="1:10">
      <c r="A86" s="1"/>
      <c r="B86" s="1"/>
      <c r="C86" s="1"/>
      <c r="D86" s="1"/>
      <c r="E86" s="125"/>
      <c r="F86" s="1"/>
      <c r="G86" s="1"/>
      <c r="H86" s="1"/>
      <c r="I86" s="121"/>
      <c r="J86" s="112"/>
    </row>
  </sheetData>
  <dataConsolidate/>
  <dataValidations count="3">
    <dataValidation type="list" allowBlank="1" showInputMessage="1" showErrorMessage="1" sqref="A62:A69">
      <formula1>$M$4:$M$18</formula1>
    </dataValidation>
    <dataValidation type="list" allowBlank="1" showInputMessage="1" showErrorMessage="1" sqref="B62:B69 B22:B54">
      <formula1>$L$3:$L$5</formula1>
    </dataValidation>
    <dataValidation type="list" allowBlank="1" showInputMessage="1" showErrorMessage="1" sqref="A2:A60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C17" sqref="C17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15046.789999999999</v>
      </c>
      <c r="C7" s="44">
        <v>12140.82</v>
      </c>
      <c r="D7" s="44"/>
      <c r="E7" s="44"/>
      <c r="F7" s="44"/>
      <c r="G7" s="130">
        <v>27187.61</v>
      </c>
    </row>
    <row r="8" spans="1:7">
      <c r="A8" s="129" t="s">
        <v>143</v>
      </c>
      <c r="B8" s="44">
        <v>14669.199999999999</v>
      </c>
      <c r="C8" s="44">
        <v>10000</v>
      </c>
      <c r="D8" s="44"/>
      <c r="E8" s="44"/>
      <c r="F8" s="44"/>
      <c r="G8" s="130">
        <v>24669.199999999997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64627.929999999993</v>
      </c>
      <c r="C10" s="44">
        <v>44820.82</v>
      </c>
      <c r="D10" s="44">
        <v>9542</v>
      </c>
      <c r="E10" s="44">
        <v>5197</v>
      </c>
      <c r="F10" s="44">
        <v>2526</v>
      </c>
      <c r="G10" s="131">
        <v>126713.74999999999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C13" sqref="C13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C6" s="134">
        <v>25000</v>
      </c>
      <c r="D6" s="44">
        <f>Tabela5[[#This Row],[Planowane]]+D5</f>
        <v>118600</v>
      </c>
      <c r="E6" s="44">
        <f>Tabela5[[#This Row],[Rzeczywiste]]-Tabela5[[#This Row],[Planowane]]</f>
        <v>-18200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>
        <f>Tabela5[[#This Row],[Rzeczywiste]]-Tabela5[[#This Row],[Planowane]]</f>
        <v>-32000</v>
      </c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>
        <f>Tabela5[[#This Row],[Rzeczywiste]]-Tabela5[[#This Row],[Planowane]]</f>
        <v>-21600</v>
      </c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  <c r="E10" s="44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4">
        <f>Tabela5[[#This Row],[Planowane]]+D10</f>
        <v>275100</v>
      </c>
      <c r="E11" s="44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4">
        <f>Tabela5[[#This Row],[Planowane]]+D11</f>
        <v>291300</v>
      </c>
      <c r="E12" s="44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4">
        <f>Tabela5[[#This Row],[Planowane]]+D12</f>
        <v>313500</v>
      </c>
      <c r="E13" s="44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4">
        <f>Tabela5[[#This Row],[Planowane]]+D13</f>
        <v>353400</v>
      </c>
      <c r="E14" s="44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4">
        <f>Tabela5[[#This Row],[Planowane]]+D14</f>
        <v>359900</v>
      </c>
      <c r="E15" s="44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4">
        <f>Tabela5[[#This Row],[Planowane]]+D15</f>
        <v>391200</v>
      </c>
      <c r="E16" s="44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4">
        <f>Tabela5[[#This Row],[Planowane]]+D16</f>
        <v>411200</v>
      </c>
      <c r="E17" s="44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4">
        <f>Tabela5[[#This Row],[Planowane]]+D17</f>
        <v>442800</v>
      </c>
      <c r="E18" s="44">
        <f>Tabela5[[#This Row],[Rzeczywiste]]-Tabela5[[#This Row],[Planowane]]</f>
        <v>-31600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/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2013-09-21T12:04:11Z</dcterms:modified>
</cp:coreProperties>
</file>