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3" activeTab="9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Brama garazowa" sheetId="16" r:id="rId10"/>
    <sheet name="Dachówki i okna" sheetId="14" r:id="rId11"/>
    <sheet name="Strop" sheetId="11" r:id="rId12"/>
    <sheet name="Bloczki silikatowe" sheetId="10" r:id="rId13"/>
    <sheet name="Piasek i stal" sheetId="7" r:id="rId14"/>
    <sheet name="Warunki uruchomienia" sheetId="8" r:id="rId15"/>
    <sheet name="Nadproża" sheetId="12" r:id="rId16"/>
  </sheets>
  <calcPr calcId="124519"/>
</workbook>
</file>

<file path=xl/calcChain.xml><?xml version="1.0" encoding="utf-8"?>
<calcChain xmlns="http://schemas.openxmlformats.org/spreadsheetml/2006/main">
  <c r="G27" i="14"/>
  <c r="F24"/>
  <c r="F23"/>
  <c r="F22"/>
  <c r="F21"/>
  <c r="F20"/>
  <c r="F19"/>
  <c r="C24"/>
  <c r="C23"/>
  <c r="C22"/>
  <c r="C21"/>
  <c r="C20"/>
  <c r="C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<sst xmlns="http://schemas.openxmlformats.org/spreadsheetml/2006/main" count="1051" uniqueCount="611">
  <si>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</si>
  <si>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</si>
  <si>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</si>
  <si>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</si>
  <si>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</si>
  <si>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</si>
  <si>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</si>
  <si>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</si>
  <si>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</si>
  <si>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</si>
  <si>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</si>
  <si>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</si>
  <si>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</si>
  <si>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</si>
  <si>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</si>
  <si>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</si>
  <si>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</si>
  <si>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</si>
  <si>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</si>
  <si>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</si>
  <si>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</si>
  <si>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</si>
  <si>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</si>
  <si>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</si>
  <si>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</si>
  <si>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</si>
  <si>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</si>
  <si>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</si>
  <si>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</si>
  <si>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</si>
  <si>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</si>
  <si>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</si>
  <si>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</si>
  <si>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</si>
  <si>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</si>
  <si>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</si>
  <si>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</si>
  <si>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</si>
  <si>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</si>
  <si>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</si>
  <si>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</si>
  <si>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</si>
  <si>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</si>
  <si>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</si>
  <si>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</si>
  <si>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</si>
  <si>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</si>
  <si>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</si>
  <si>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</si>
  <si>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</si>
  <si>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</si>
  <si>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</si>
  <si>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</si>
  <si>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</si>
  <si>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</si>
  <si>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</si>
  <si>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</si>
  <si>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</si>
  <si>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</si>
  <si>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</si>
  <si>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</si>
  <si>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</si>
  <si>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</si>
  <si>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</si>
  <si>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</si>
  <si>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</si>
  <si>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</si>
  <si>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</si>
  <si>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</si>
  <si>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</si>
  <si>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</si>
  <si>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</si>
  <si>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</si>
  <si>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</si>
  <si>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</si>
  <si>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</si>
  <si>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</si>
  <si>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</si>
  <si>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</si>
  <si>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</si>
  <si>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</si>
  <si>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</si>
  <si>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</si>
  <si>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</si>
  <si>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</si>
  <si>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</si>
  <si>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</si>
  <si>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</si>
  <si>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</si>
  <si>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</si>
  <si>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</si>
  <si>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</si>
  <si>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</si>
  <si>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</si>
  <si>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</si>
  <si>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</si>
  <si>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</si>
  <si>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</si>
  <si>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</si>
  <si>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</si>
  <si>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</si>
  <si>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</si>
  <si>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</si>
  <si>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</si>
  <si>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</si>
  <si>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</si>
  <si>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</si>
  <si>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</si>
  <si>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</si>
  <si>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</si>
  <si>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</si>
  <si>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</si>
  <si>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</si>
  <si>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</si>
  <si>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</si>
  <si>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</si>
  <si>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</si>
  <si>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</si>
  <si>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</si>
  <si>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</si>
  <si>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</si>
  <si>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</si>
  <si>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</si>
  <si>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</si>
  <si>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</si>
  <si>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</si>
  <si>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</si>
  <si>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</si>
  <si>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</si>
  <si>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</si>
  <si>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</si>
  <si>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</si>
  <si>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</si>
  <si>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</si>
  <si>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</si>
  <si>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</si>
  <si>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</si>
  <si>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</si>
  <si>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</si>
  <si>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</si>
  <si>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</si>
  <si>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</si>
  <si>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</si>
  <si>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</si>
  <si>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</si>
  <si>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</si>
  <si>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</si>
  <si>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</si>
  <si>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</si>
  <si>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</si>
  <si>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</si>
  <si>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</si>
  <si>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</si>
  <si>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</si>
  <si>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</si>
  <si>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</si>
  <si>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</si>
  <si>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</si>
  <si>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</si>
  <si>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</si>
  <si>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</si>
  <si>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</si>
  <si>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</si>
  <si>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</si>
  <si>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</si>
  <si>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</si>
  <si>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</si>
  <si>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</si>
  <si>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</si>
  <si>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</si>
  <si>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</si>
  <si>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</si>
  <si>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</si>
  <si>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</si>
  <si>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</si>
  <si>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</si>
  <si>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</si>
  <si>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</si>
  <si>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</si>
  <si>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</si>
  <si>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</si>
  <si>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</si>
  <si>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</si>
  <si>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</si>
  <si>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</si>
  <si>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</si>
  <si>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</si>
  <si>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</si>
  <si>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</si>
  <si>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</si>
  <si>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</si>
  <si>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</si>
  <si>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</si>
  <si>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</si>
  <si>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</si>
  <si>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</si>
  <si>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</si>
  <si>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</si>
  <si>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</si>
  <si>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</si>
  <si>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</si>
  <si>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</si>
  <si>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</si>
  <si>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</si>
  <si>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</si>
  <si>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</si>
  <si>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</si>
  <si>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</si>
  <si>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</si>
  <si>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</si>
  <si>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</si>
  <si>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</si>
  <si>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</si>
  <si>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</si>
  <si>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</si>
  <si>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</si>
  <si>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</si>
  <si>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</si>
  <si>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</si>
  <si>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</si>
  <si>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</si>
  <si>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</si>
  <si>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</si>
  <si>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</si>
  <si>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</si>
  <si>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</si>
  <si>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</si>
  <si>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</si>
  <si>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</si>
  <si>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</si>
  <si>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</si>
  <si>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</si>
  <si>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</si>
  <si>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</si>
  <si>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</si>
  <si>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</si>
  <si>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</si>
  <si>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</si>
  <si>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</si>
  <si>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</si>
  <si>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</si>
  <si>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</si>
  <si>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</si>
  <si>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</si>
  <si>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</si>
  <si>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</si>
  <si>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</si>
  <si>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</si>
  <si>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</si>
  <si>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</si>
  <si>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</si>
  <si>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</si>
  <si>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</si>
  <si>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</si>
  <si>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</si>
  <si>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</si>
  <si>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</si>
  <si>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</si>
  <si>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</si>
  <si>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</si>
  <si>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</si>
  <si>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</si>
  <si>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</si>
  <si>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</si>
  <si>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</si>
  <si>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</si>
  <si>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</si>
  <si>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</si>
  <si>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</si>
  <si>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</si>
  <si>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</si>
  <si>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</si>
  <si>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</si>
  <si>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</si>
  <si>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</si>
  <si>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</si>
  <si>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</si>
  <si>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</si>
  <si>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</si>
  <si>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</si>
  <si>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</si>
  <si>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</si>
  <si>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</si>
  <si>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</si>
  <si>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</si>
  <si>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</si>
  <si>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</si>
  <si>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</si>
  <si>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</si>
  <si>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</si>
  <si>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</si>
  <si>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</si>
  <si>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</si>
  <si>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</si>
  <si>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</si>
  <si>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</si>
  <si>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</si>
  <si>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</si>
  <si>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</si>
  <si>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</si>
  <si>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</si>
  <si>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</si>
  <si>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</si>
  <si>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</si>
  <si>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</si>
  <si>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</si>
  <si>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</si>
  <si>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</si>
  <si>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</si>
  <si>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</si>
  <si>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</si>
  <si>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</si>
  <si>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</si>
  <si>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</si>
  <si>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</si>
  <si>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</si>
  <si>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</si>
  <si>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</si>
  <si>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</si>
  <si>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</si>
  <si>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</si>
  <si>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</si>
  <si>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</si>
  <si>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</si>
  <si>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</si>
  <si>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</si>
  <si>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</si>
  <si>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</si>
  <si>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</si>
  <si>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</si>
  <si>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</si>
  <si>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</si>
  <si>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</si>
  <si>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</si>
  <si>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</si>
  <si>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</si>
  <si>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</si>
  <si>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</si>
  <si>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</si>
  <si>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</si>
  <si>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</si>
  <si>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</si>
  <si>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</si>
  <si>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</si>
  <si>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</si>
  <si>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</si>
  <si>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</si>
  <si>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</si>
  <si>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</si>
  <si>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</si>
  <si>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</si>
  <si>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</si>
  <si>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</si>
  <si>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</si>
  <si>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</si>
  <si>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</si>
  <si>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</si>
  <si>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</si>
  <si>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</si>
  <si>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</si>
  <si>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</si>
  <si>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</si>
  <si>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</si>
  <si>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</si>
  <si>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</si>
  <si>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</si>
  <si>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</si>
  <si>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</si>
  <si>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</si>
  <si>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</si>
  <si>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</si>
  <si>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</si>
  <si>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</si>
  <si>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</si>
  <si>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</si>
  <si>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</si>
  <si>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</si>
  <si>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</si>
  <si>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</si>
  <si>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</si>
  <si>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</si>
  <si>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</si>
  <si>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</si>
  <si>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</si>
  <si>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</si>
  <si>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</si>
  <si>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</si>
  <si>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</si>
  <si>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</si>
  <si>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</si>
  <si>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</si>
  <si>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</si>
  <si>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</si>
  <si>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</si>
  <si>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</si>
  <si>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</si>
  <si>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</si>
  <si>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</si>
  <si>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</si>
  <si>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</si>
  <si>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</si>
  <si>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</si>
  <si>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</si>
  <si>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</si>
  <si>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</si>
  <si>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</si>
  <si>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</si>
  <si>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</si>
  <si>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</si>
  <si>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</si>
  <si>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</si>
  <si>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</si>
  <si>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</si>
  <si>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</si>
  <si>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</si>
  <si>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</si>
  <si>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</si>
  <si>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</si>
  <si>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</si>
  <si>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</si>
  <si>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</si>
  <si>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</si>
  <si>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</si>
  <si>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</si>
  <si>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</si>
  <si>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</si>
  <si>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</si>
  <si>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</si>
  <si>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</si>
  <si>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</si>
  <si>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</si>
  <si>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</si>
  <si>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</si>
  <si>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</si>
  <si>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</si>
  <si>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</si>
  <si>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</si>
  <si>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</si>
  <si>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</si>
  <si>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</si>
  <si>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</si>
  <si>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</si>
  <si>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</si>
  <si>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</si>
  <si>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</si>
  <si>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</si>
  <si>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</si>
  <si>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</si>
  <si>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</si>
  <si>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</si>
  <si>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</si>
  <si>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</si>
  <si>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</si>
  <si>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</si>
  <si>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</si>
  <si>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</si>
  <si>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</si>
  <si>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</si>
  <si>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</si>
  <si>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</si>
  <si>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</si>
  <si>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</si>
  <si>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</si>
  <si>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</si>
  <si>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</si>
  <si>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</si>
  <si>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</si>
  <si>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</si>
  <si>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</si>
  <si>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</si>
  <si>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</si>
  <si>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</si>
  <si>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</si>
  <si>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</si>
  <si>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</si>
  <si>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</si>
  <si>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</si>
  <si>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</si>
  <si>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</si>
  <si>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</si>
  <si>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</si>
  <si>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</si>
  <si>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</si>
  <si>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</si>
  <si>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</si>
  <si>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</si>
  <si>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</si>
  <si>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</si>
  <si>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</si>
  <si>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</si>
  <si>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</si>
  <si>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</si>
  <si>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</si>
  <si>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</si>
  <si>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</si>
  <si>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</si>
  <si>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</si>
  <si>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</si>
  <si>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</si>
  <si>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</si>
  <si>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</si>
  <si>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</si>
  <si>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</si>
  <si>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</si>
  <si>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</si>
  <si>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</si>
  <si>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</si>
  <si>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</si>
  <si>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</si>
  <si>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</si>
  <si>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</si>
  <si>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</si>
  <si>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</si>
  <si>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</si>
  <si>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</si>
  <si>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</si>
  <si>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</si>
  <si>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</si>
  <si>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</si>
  <si>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</si>
  <si>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</si>
  <si>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</si>
  <si>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</si>
  <si>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</si>
  <si>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</si>
  <si>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</si>
  <si>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</si>
  <si>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</si>
  <si>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</si>
  <si>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</si>
  <si>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</si>
  <si>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</si>
  <si>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</si>
  <si>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</si>
  <si>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</si>
  <si>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</si>
  <si>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</si>
  <si>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</si>
  <si>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</si>
  <si>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</si>
  <si>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</si>
  <si>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</si>
  <si>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</si>
  <si>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</si>
  <si>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</si>
  <si>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</si>
  <si>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</si>
  <si>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</si>
  <si>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</si>
  <si>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</si>
  <si>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</si>
  <si>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</si>
  <si>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</si>
  <si>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</si>
  <si>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</si>
  <si>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</si>
  <si>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</si>
  <si>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</si>
  <si>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</si>
  <si>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</si>
  <si>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</si>
  <si>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</si>
  <si>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</si>
  <si>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</si>
  <si>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</si>
  <si>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</si>
  <si>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</si>
  <si>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</si>
  <si>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</si>
  <si>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</si>
  <si>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</si>
  <si>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</si>
  <si>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</si>
  <si>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</si>
  <si>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</si>
  <si>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</si>
  <si>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</si>
  <si>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</si>
  <si>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</si>
  <si>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</si>
  <si>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</si>
  <si>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</si>
  <si>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</si>
  <si>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</si>
  <si>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</si>
  <si>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</si>
  <si>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</si>
  <si>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</si>
  <si>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</si>
  <si>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</si>
  <si>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</si>
  <si>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</si>
  <si>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</si>
  <si>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</si>
  <si>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</si>
  <si>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</si>
  <si>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</si>
  <si>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</si>
  <si>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</si>
  <si>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</si>
  <si>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</si>
  <si>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</si>
  <si>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</si>
  <si>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</si>
  <si>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</si>
  <si>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</si>
  <si>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</si>
  <si>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</si>
  <si>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</si>
  <si>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</si>
  <si>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Rynny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</si>
</sst>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3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26" fillId="0" borderId="40" xfId="0" applyFont="1" applyBorder="1"/>
    <xf numFmtId="0" fontId="26" fillId="0" borderId="41" xfId="0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7" fillId="0" borderId="6" xfId="0" applyFont="1" applyFill="1" applyBorder="1"/>
    <xf numFmtId="0" fontId="25" fillId="0" borderId="14" xfId="0" applyFont="1" applyBorder="1"/>
    <xf numFmtId="0" fontId="0" fillId="0" borderId="42" xfId="0" applyBorder="1"/>
    <xf numFmtId="0" fontId="10" fillId="0" borderId="16" xfId="0" applyFont="1" applyBorder="1"/>
    <xf numFmtId="0" fontId="0" fillId="0" borderId="43" xfId="0" applyFill="1" applyBorder="1"/>
    <xf numFmtId="0" fontId="13" fillId="0" borderId="43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8" fillId="0" borderId="1" xfId="0" applyFont="1" applyBorder="1"/>
    <xf numFmtId="0" fontId="29" fillId="0" borderId="1" xfId="0" applyFont="1" applyBorder="1"/>
    <xf numFmtId="0" fontId="30" fillId="8" borderId="1" xfId="0" applyFont="1" applyFill="1" applyBorder="1"/>
    <xf numFmtId="0" fontId="30" fillId="8" borderId="1" xfId="0" applyFont="1" applyFill="1" applyBorder="1" applyAlignment="1">
      <alignment wrapText="1"/>
    </xf>
    <xf numFmtId="4" fontId="31" fillId="8" borderId="1" xfId="0" applyNumberFormat="1" applyFont="1" applyFill="1" applyBorder="1"/>
    <xf numFmtId="0" fontId="26" fillId="0" borderId="0" xfId="0" applyFont="1" applyFill="1" applyBorder="1"/>
    <xf numFmtId="0" fontId="32" fillId="8" borderId="12" xfId="0" applyFont="1" applyFill="1" applyBorder="1"/>
    <xf numFmtId="0" fontId="32" fillId="8" borderId="17" xfId="0" applyFont="1" applyFill="1" applyBorder="1"/>
    <xf numFmtId="0" fontId="33" fillId="8" borderId="1" xfId="0" applyFont="1" applyFill="1" applyBorder="1"/>
    <xf numFmtId="0" fontId="34" fillId="8" borderId="1" xfId="0" applyFont="1" applyFill="1" applyBorder="1"/>
    <xf numFmtId="0" fontId="33" fillId="8" borderId="7" xfId="0" applyFont="1" applyFill="1" applyBorder="1"/>
    <xf numFmtId="0" fontId="33" fillId="8" borderId="12" xfId="0" applyFont="1" applyFill="1" applyBorder="1"/>
    <xf numFmtId="0" fontId="33" fillId="8" borderId="17" xfId="0" applyFont="1" applyFill="1" applyBorder="1"/>
  </cellXfs>
  <cellStyles count="1">
    <cellStyle name="Normalny" xfId="0" builtinId="0"/>
  </cellStyles>
  <dxfs count="119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288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71827456"/>
        <c:axId val="74806016"/>
      </c:lineChart>
      <c:catAx>
        <c:axId val="71827456"/>
        <c:scaling>
          <c:orientation val="minMax"/>
        </c:scaling>
        <c:axPos val="b"/>
        <c:numFmt formatCode="yyyy/mm/dd" sourceLinked="1"/>
        <c:tickLblPos val="nextTo"/>
        <c:crossAx val="74806016"/>
        <c:crosses val="autoZero"/>
        <c:lblAlgn val="ctr"/>
        <c:lblOffset val="100"/>
      </c:catAx>
      <c:valAx>
        <c:axId val="7480601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71827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985"/>
          <c:y val="0.29353966170895712"/>
          <c:w val="0.11894812645906698"/>
          <c:h val="0.22334823203957854"/>
        </c:manualLayout>
      </c:layout>
    </c:legend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977920"/>
        <c:axId val="62979456"/>
      </c:lineChart>
      <c:dateAx>
        <c:axId val="62977920"/>
        <c:scaling>
          <c:orientation val="minMax"/>
        </c:scaling>
        <c:axPos val="b"/>
        <c:numFmt formatCode="yyyy/mm/dd" sourceLinked="1"/>
        <c:tickLblPos val="nextTo"/>
        <c:crossAx val="62979456"/>
        <c:crosses val="autoZero"/>
        <c:auto val="1"/>
        <c:lblOffset val="100"/>
      </c:dateAx>
      <c:valAx>
        <c:axId val="6297945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977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164800"/>
        <c:axId val="63166336"/>
      </c:lineChart>
      <c:dateAx>
        <c:axId val="63164800"/>
        <c:scaling>
          <c:orientation val="minMax"/>
        </c:scaling>
        <c:axPos val="b"/>
        <c:numFmt formatCode="yyyy/mm/dd" sourceLinked="1"/>
        <c:tickLblPos val="nextTo"/>
        <c:crossAx val="63166336"/>
        <c:crosses val="autoZero"/>
        <c:auto val="1"/>
        <c:lblOffset val="100"/>
      </c:dateAx>
      <c:valAx>
        <c:axId val="63166336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164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3956480"/>
        <c:axId val="63958016"/>
      </c:lineChart>
      <c:dateAx>
        <c:axId val="63956480"/>
        <c:scaling>
          <c:orientation val="minMax"/>
        </c:scaling>
        <c:axPos val="b"/>
        <c:numFmt formatCode="yyyy/mm/dd" sourceLinked="1"/>
        <c:majorTickMark val="in"/>
        <c:tickLblPos val="nextTo"/>
        <c:crossAx val="63958016"/>
        <c:crosses val="autoZero"/>
        <c:auto val="1"/>
        <c:lblOffset val="100"/>
      </c:dateAx>
      <c:valAx>
        <c:axId val="63958016"/>
        <c:scaling>
          <c:orientation val="minMax"/>
        </c:scaling>
        <c:axPos val="l"/>
        <c:majorGridlines/>
        <c:numFmt formatCode="General" sourceLinked="1"/>
        <c:tickLblPos val="nextTo"/>
        <c:crossAx val="63956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11"/>
          <c:y val="3.2882035578886283E-2"/>
          <c:w val="0.65643820838184763"/>
          <c:h val="0.63861876640420434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011648"/>
        <c:axId val="64021632"/>
      </c:lineChart>
      <c:dateAx>
        <c:axId val="64011648"/>
        <c:scaling>
          <c:orientation val="minMax"/>
        </c:scaling>
        <c:axPos val="b"/>
        <c:numFmt formatCode="yyyy/mm/dd" sourceLinked="1"/>
        <c:majorTickMark val="in"/>
        <c:tickLblPos val="nextTo"/>
        <c:crossAx val="64021632"/>
        <c:crosses val="autoZero"/>
        <c:auto val="1"/>
        <c:lblOffset val="100"/>
      </c:dateAx>
      <c:valAx>
        <c:axId val="6402163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011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18" dataDxfId="116" headerRowBorderDxfId="117" tableBorderDxfId="115" totalsRowBorderDxfId="114">
  <autoFilter ref="A1:F43"/>
  <tableColumns count="6">
    <tableColumn id="1" name="Id" dataDxfId="113"/>
    <tableColumn id="2" name="Priorytet" dataDxfId="112"/>
    <tableColumn id="3" name="Rozmiar" dataDxfId="111"/>
    <tableColumn id="4" name="Nr Sprintu" dataDxfId="110"/>
    <tableColumn id="5" name="Chcę" dataDxfId="109"/>
    <tableColumn id="6" name="Aby" dataDxfId="108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6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5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7" name="Tabela7" displayName="Tabela7" ref="B129:D146" totalsRowShown="0" dataDxfId="4" tableBorderDxfId="3">
  <autoFilter ref="B129:D146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07" dataDxfId="106">
  <autoFilter ref="A4:F20"/>
  <tableColumns count="6">
    <tableColumn id="1" name="Id" dataDxfId="105"/>
    <tableColumn id="2" name="Status" dataDxfId="104"/>
    <tableColumn id="3" name="Realizator" dataDxfId="103"/>
    <tableColumn id="4" name="Rozmiar początkowy [h]" dataDxfId="102"/>
    <tableColumn id="5" name="Pozostało [h]" dataDxfId="101"/>
    <tableColumn id="6" name="Zadanie" dataDxfId="100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99" dataDxfId="98" tableBorderDxfId="97">
  <autoFilter ref="A4:F23"/>
  <tableColumns count="6">
    <tableColumn id="1" name="Id" totalsRowLabel="suma" dataDxfId="96" totalsRowDxfId="95"/>
    <tableColumn id="2" name="Status" dataDxfId="94" totalsRowDxfId="93"/>
    <tableColumn id="3" name="Realizator" dataDxfId="92" totalsRowDxfId="91"/>
    <tableColumn id="4" name="Rozmiar początkowy [h]" totalsRowFunction="custom" dataDxfId="90" totalsRowDxfId="89">
      <totalsRowFormula>SUM([Rozmiar początkowy '[h']])</totalsRowFormula>
    </tableColumn>
    <tableColumn id="5" name="Pozostało [h]" totalsRowFunction="custom" dataDxfId="88" totalsRowDxfId="87">
      <totalsRowFormula>SUM([Pozostało '[h']])</totalsRowFormula>
    </tableColumn>
    <tableColumn id="6" name="Zadanie" dataDxfId="86" totalsRowDxfId="85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84" dataDxfId="82" headerRowBorderDxfId="83" tableBorderDxfId="81" totalsRowBorderDxfId="80">
  <autoFilter ref="A6:F29"/>
  <tableColumns count="6">
    <tableColumn id="1" name="Id" dataDxfId="79"/>
    <tableColumn id="2" name="Status" dataDxfId="78"/>
    <tableColumn id="3" name="Realizator" dataDxfId="77"/>
    <tableColumn id="4" name="Rozmiar początkowy [h]" dataDxfId="76"/>
    <tableColumn id="5" name="Pozostało [h]" dataDxfId="75"/>
    <tableColumn id="6" name="Zadanie" dataDxfId="7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73" dataDxfId="71" headerRowBorderDxfId="72" tableBorderDxfId="70" totalsRowBorderDxfId="69">
  <autoFilter ref="A5:F15"/>
  <tableColumns count="6">
    <tableColumn id="1" name="Kolumna1" dataDxfId="68" totalsRowDxfId="67"/>
    <tableColumn id="2" name="Sprzedać mieszkanie." dataDxfId="66" totalsRowDxfId="65"/>
    <tableColumn id="3" name="Realizator" dataDxfId="64" totalsRowDxfId="63"/>
    <tableColumn id="4" name="Rozmiar początkowy [h]" totalsRowFunction="sum" dataDxfId="62" totalsRowDxfId="61"/>
    <tableColumn id="5" name="Pozostało [h]" totalsRowFunction="sum" dataDxfId="60" totalsRowDxfId="59"/>
    <tableColumn id="6" name="Zadanie" dataDxfId="58" totalsRowDxfId="5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56" dataDxfId="54" headerRowBorderDxfId="55" tableBorderDxfId="53" totalsRowBorderDxfId="52">
  <autoFilter ref="A5:F29"/>
  <tableColumns count="6">
    <tableColumn id="1" name="Kolumna1" dataDxfId="51" totalsRowDxfId="50"/>
    <tableColumn id="2" name="Status" dataDxfId="49" totalsRowDxfId="48"/>
    <tableColumn id="3" name="Realizator" dataDxfId="47" totalsRowDxfId="46"/>
    <tableColumn id="4" name="Rozmiar &#10;początkowy [h]" totalsRowFunction="sum" dataDxfId="45" totalsRowDxfId="44"/>
    <tableColumn id="5" name="Pozo-&#10;stało [h]" totalsRowFunction="sum" dataDxfId="43" totalsRowDxfId="42"/>
    <tableColumn id="6" name="Zadanie" dataDxfId="41" totalsRowDxf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39" dataDxfId="37" headerRowBorderDxfId="38" tableBorderDxfId="36" totalsRowBorderDxfId="35">
  <autoFilter ref="A5:F48"/>
  <tableColumns count="6">
    <tableColumn id="1" name="Kolumna1" dataDxfId="34" totalsRowDxfId="33"/>
    <tableColumn id="2" name="Status" dataDxfId="32" totalsRowDxfId="31"/>
    <tableColumn id="3" name="Realizator" dataDxfId="30" totalsRowDxfId="29"/>
    <tableColumn id="4" name="Rozmiar &#10;początkowy [h]" totalsRowFunction="sum" dataDxfId="28" totalsRowDxfId="27"/>
    <tableColumn id="5" name="Pozo-&#10;stało [h]" totalsRowFunction="sum" dataDxfId="26" totalsRowDxfId="25"/>
    <tableColumn id="6" name="Zadanie" dataDxfId="24" totalsRowDxfId="23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21" headerRowBorderDxfId="22" tableBorderDxfId="20" totalsRowBorderDxfId="19">
  <autoFilter ref="A5:F23"/>
  <tableColumns count="6">
    <tableColumn id="1" name="Lp" dataDxfId="18"/>
    <tableColumn id="2" name="Status" dataDxfId="17"/>
    <tableColumn id="3" name="Realizator" dataDxfId="16"/>
    <tableColumn id="4" name="Rozmiar &#10;początkowy [h]" dataDxfId="15"/>
    <tableColumn id="5" name="Pozo-&#10;stało [h]" dataDxfId="14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13" tableBorderDxfId="12" totalsRowBorderDxfId="11">
  <autoFilter ref="A3:D10"/>
  <tableColumns count="4">
    <tableColumn id="1" name="Lp" dataDxfId="10"/>
    <tableColumn id="2" name="Status" dataDxfId="9"/>
    <tableColumn id="3" name="Realizator" dataDxfId="8"/>
    <tableColumn id="4" name="Zadanie" dataDxfId="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3:H35"/>
  <sheetViews>
    <sheetView tabSelected="1" workbookViewId="0">
      <selection activeCell="D2" sqref="D2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25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25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25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25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25" t="s">
        <v>508</v>
      </c>
      <c r="D8" s="66" t="s">
        <v>6</v>
      </c>
    </row>
    <row r="9" spans="1:4">
      <c r="A9" s="185" t="s">
        <v>5</v>
      </c>
      <c r="B9" s="183" t="s">
        <v>495</v>
      </c>
      <c r="C9" s="225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25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25">
        <v>206</v>
      </c>
      <c r="D11" s="66" t="s">
        <v>514</v>
      </c>
    </row>
    <row r="12" spans="1:4">
      <c r="A12" s="185" t="s">
        <v>500</v>
      </c>
      <c r="B12" s="183" t="s">
        <v>496</v>
      </c>
      <c r="C12" s="225">
        <v>150</v>
      </c>
      <c r="D12" s="66">
        <v>126</v>
      </c>
    </row>
    <row r="13" spans="1:4">
      <c r="A13" s="185" t="s">
        <v>501</v>
      </c>
      <c r="B13" s="183">
        <v>75</v>
      </c>
      <c r="C13" s="225" t="s">
        <v>506</v>
      </c>
      <c r="D13" s="66">
        <v>103</v>
      </c>
    </row>
    <row r="14" spans="1:4">
      <c r="A14" s="185" t="s">
        <v>502</v>
      </c>
      <c r="B14" s="183">
        <v>750</v>
      </c>
      <c r="C14" s="225">
        <v>500</v>
      </c>
      <c r="D14" s="66">
        <v>700</v>
      </c>
    </row>
    <row r="15" spans="1:4">
      <c r="A15" s="185" t="s">
        <v>517</v>
      </c>
      <c r="B15" s="183"/>
      <c r="C15" s="225"/>
      <c r="D15" s="66" t="s">
        <v>518</v>
      </c>
    </row>
    <row r="16" spans="1:4" ht="15" thickBot="1">
      <c r="A16" s="186"/>
      <c r="B16" s="187"/>
      <c r="C16" s="227"/>
      <c r="D16" s="188"/>
    </row>
    <row r="17" spans="1:8">
      <c r="A17" s="189" t="s">
        <v>503</v>
      </c>
      <c r="B17" s="68">
        <v>5142</v>
      </c>
      <c r="C17" s="228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9"/>
      <c r="D18" s="74" t="s">
        <v>521</v>
      </c>
    </row>
    <row r="20" spans="1:8" ht="15" thickBot="1"/>
    <row r="21" spans="1:8">
      <c r="A21" s="184" t="s">
        <v>487</v>
      </c>
      <c r="B21" s="225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25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25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25" t="s">
        <v>494</v>
      </c>
      <c r="C24" s="191" t="s">
        <v>519</v>
      </c>
      <c r="D24" s="191" t="s">
        <v>519</v>
      </c>
      <c r="E24" s="192" t="s">
        <v>525</v>
      </c>
      <c r="F24" s="214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25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26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25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25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25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25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25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25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27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23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5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24"/>
      <c r="C35" s="198"/>
      <c r="D35" s="198" t="s">
        <v>521</v>
      </c>
      <c r="E35" s="198" t="s">
        <v>527</v>
      </c>
      <c r="F35" s="216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G38"/>
  <sheetViews>
    <sheetView workbookViewId="0">
      <selection activeCell="C19" sqref="C19"/>
    </sheetView>
  </sheetViews>
  <sheetFormatPr defaultRowHeight="14.25"/>
  <cols>
    <col min="1" max="1" width="21.33203125" customWidth="1"/>
    <col min="2" max="2" width="17" customWidth="1"/>
    <col min="3" max="3" width="18.33203125" customWidth="1"/>
    <col min="4" max="4" width="17.88671875" customWidth="1"/>
    <col min="5" max="5" width="16.21875" customWidth="1"/>
    <col min="6" max="7" width="20.44140625" customWidth="1"/>
  </cols>
  <sheetData>
    <row r="2" spans="1:7">
      <c r="A2" s="66" t="s">
        <v>487</v>
      </c>
      <c r="B2" s="66" t="s">
        <v>537</v>
      </c>
      <c r="C2" s="217" t="s">
        <v>537</v>
      </c>
      <c r="D2" s="66" t="s">
        <v>559</v>
      </c>
      <c r="E2" s="66" t="s">
        <v>546</v>
      </c>
      <c r="F2" s="66" t="s">
        <v>546</v>
      </c>
      <c r="G2" s="219" t="s">
        <v>546</v>
      </c>
    </row>
    <row r="3" spans="1:7">
      <c r="A3" s="66" t="s">
        <v>488</v>
      </c>
      <c r="B3" s="66" t="s">
        <v>545</v>
      </c>
      <c r="C3" s="217" t="s">
        <v>399</v>
      </c>
      <c r="D3" s="66" t="s">
        <v>490</v>
      </c>
      <c r="E3" s="66" t="s">
        <v>545</v>
      </c>
      <c r="F3" s="66" t="s">
        <v>545</v>
      </c>
      <c r="G3" s="219" t="s">
        <v>545</v>
      </c>
    </row>
    <row r="4" spans="1:7">
      <c r="A4" s="66" t="s">
        <v>538</v>
      </c>
      <c r="B4" s="66" t="s">
        <v>541</v>
      </c>
      <c r="C4" s="217" t="s">
        <v>549</v>
      </c>
      <c r="D4" s="66" t="s">
        <v>541</v>
      </c>
      <c r="E4" s="66" t="s">
        <v>563</v>
      </c>
      <c r="F4" s="66" t="s">
        <v>564</v>
      </c>
      <c r="G4" s="219" t="s">
        <v>564</v>
      </c>
    </row>
    <row r="5" spans="1:7">
      <c r="A5" s="66" t="s">
        <v>552</v>
      </c>
      <c r="B5" s="66" t="s">
        <v>556</v>
      </c>
      <c r="C5" s="217" t="s">
        <v>556</v>
      </c>
      <c r="D5" s="66" t="s">
        <v>556</v>
      </c>
      <c r="E5" s="66" t="s">
        <v>557</v>
      </c>
      <c r="F5" s="66" t="s">
        <v>609</v>
      </c>
      <c r="G5" s="219" t="s">
        <v>568</v>
      </c>
    </row>
    <row r="6" spans="1:7">
      <c r="A6" s="66" t="s">
        <v>539</v>
      </c>
      <c r="B6" s="66" t="s">
        <v>540</v>
      </c>
      <c r="C6" s="217" t="s">
        <v>550</v>
      </c>
      <c r="D6" s="66" t="s">
        <v>540</v>
      </c>
      <c r="E6" s="66" t="s">
        <v>547</v>
      </c>
      <c r="F6" s="66" t="s">
        <v>565</v>
      </c>
      <c r="G6" s="219" t="s">
        <v>565</v>
      </c>
    </row>
    <row r="7" spans="1:7">
      <c r="A7" s="66" t="s">
        <v>552</v>
      </c>
      <c r="B7" s="66" t="s">
        <v>556</v>
      </c>
      <c r="C7" s="217" t="s">
        <v>556</v>
      </c>
      <c r="D7" s="66" t="s">
        <v>556</v>
      </c>
      <c r="E7" s="66" t="s">
        <v>558</v>
      </c>
      <c r="F7" s="66" t="s">
        <v>558</v>
      </c>
      <c r="G7" s="219" t="s">
        <v>558</v>
      </c>
    </row>
    <row r="8" spans="1:7">
      <c r="A8" s="66" t="s">
        <v>553</v>
      </c>
      <c r="B8" s="66" t="s">
        <v>554</v>
      </c>
      <c r="C8" s="217" t="s">
        <v>554</v>
      </c>
      <c r="D8" s="66" t="s">
        <v>554</v>
      </c>
      <c r="E8" s="66" t="s">
        <v>555</v>
      </c>
      <c r="F8" s="66" t="s">
        <v>510</v>
      </c>
      <c r="G8" s="219" t="s">
        <v>510</v>
      </c>
    </row>
    <row r="9" spans="1:7" ht="28.5">
      <c r="A9" s="66" t="s">
        <v>542</v>
      </c>
      <c r="B9" s="92" t="s">
        <v>543</v>
      </c>
      <c r="C9" s="217" t="s">
        <v>551</v>
      </c>
      <c r="D9" s="66" t="s">
        <v>510</v>
      </c>
      <c r="E9" s="66" t="s">
        <v>548</v>
      </c>
      <c r="F9" s="66" t="s">
        <v>548</v>
      </c>
      <c r="G9" s="220" t="s">
        <v>566</v>
      </c>
    </row>
    <row r="10" spans="1:7" ht="15">
      <c r="A10" s="66" t="s">
        <v>544</v>
      </c>
      <c r="B10" s="91">
        <v>11332</v>
      </c>
      <c r="C10" s="218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1">
        <v>13327</v>
      </c>
    </row>
    <row r="11" spans="1:7">
      <c r="A11" s="199" t="s">
        <v>562</v>
      </c>
      <c r="B11" s="66">
        <v>-400</v>
      </c>
      <c r="C11" s="217">
        <v>-600</v>
      </c>
      <c r="D11" s="66">
        <v>-400</v>
      </c>
      <c r="E11" s="66">
        <v>0</v>
      </c>
      <c r="F11" s="66">
        <v>-2500</v>
      </c>
      <c r="G11" s="219">
        <v>-2500</v>
      </c>
    </row>
    <row r="12" spans="1:7">
      <c r="A12" s="199" t="s">
        <v>567</v>
      </c>
      <c r="B12" s="66">
        <f>B10+B11</f>
        <v>10932</v>
      </c>
      <c r="C12" s="217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19">
        <f>G10+G11</f>
        <v>10827</v>
      </c>
    </row>
    <row r="15" spans="1:7" ht="15" thickBot="1"/>
    <row r="16" spans="1:7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7">
      <c r="A17" s="77" t="s">
        <v>487</v>
      </c>
      <c r="B17" s="207" t="s">
        <v>569</v>
      </c>
      <c r="C17" s="72"/>
      <c r="D17" s="72" t="s">
        <v>536</v>
      </c>
      <c r="E17" s="207" t="s">
        <v>569</v>
      </c>
      <c r="F17" s="72"/>
      <c r="G17" s="72"/>
    </row>
    <row r="18" spans="1:7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7">
      <c r="A19" s="77" t="s">
        <v>571</v>
      </c>
      <c r="B19" s="71" t="s">
        <v>572</v>
      </c>
      <c r="C19" s="72">
        <f>D19/1960</f>
        <v>2.8240816326530611</v>
      </c>
      <c r="D19" s="72">
        <v>5535.2</v>
      </c>
      <c r="E19" s="71" t="s">
        <v>572</v>
      </c>
      <c r="F19" s="213">
        <f>G19/1960</f>
        <v>2.9699999999999998</v>
      </c>
      <c r="G19" s="213">
        <v>5821.2</v>
      </c>
    </row>
    <row r="20" spans="1:7">
      <c r="A20" s="203" t="s">
        <v>574</v>
      </c>
      <c r="B20" s="71" t="s">
        <v>575</v>
      </c>
      <c r="C20" s="72">
        <f>D20/8</f>
        <v>29.7925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7">
      <c r="A21" s="204" t="s">
        <v>576</v>
      </c>
      <c r="B21" s="71" t="s">
        <v>577</v>
      </c>
      <c r="C21" s="72">
        <f>D21/90</f>
        <v>23.461111111111112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7">
      <c r="A22" s="205" t="s">
        <v>579</v>
      </c>
      <c r="B22" s="71" t="s">
        <v>578</v>
      </c>
      <c r="C22" s="72">
        <f>D22/23</f>
        <v>25.634347826086959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7">
      <c r="A23" s="205" t="s">
        <v>580</v>
      </c>
      <c r="B23" s="71" t="s">
        <v>581</v>
      </c>
      <c r="C23" s="72">
        <f>D23/2</f>
        <v>38.075000000000003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7">
      <c r="A24" s="205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7">
      <c r="A25" s="210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7" ht="15">
      <c r="A26" s="211" t="s">
        <v>596</v>
      </c>
      <c r="B26" s="71"/>
      <c r="C26" s="212"/>
      <c r="D26" s="212">
        <v>9011.99</v>
      </c>
      <c r="E26" s="71"/>
      <c r="F26" s="212"/>
      <c r="G26" s="212">
        <v>9706</v>
      </c>
    </row>
    <row r="27" spans="1:7">
      <c r="A27" s="201" t="s">
        <v>587</v>
      </c>
      <c r="B27" s="71"/>
      <c r="C27" s="72"/>
      <c r="D27" s="72"/>
      <c r="E27" s="71"/>
      <c r="F27" s="72"/>
      <c r="G27" s="72">
        <f>G26-F24-G25</f>
        <v>8948.2800000000007</v>
      </c>
    </row>
    <row r="28" spans="1:7">
      <c r="A28" s="201" t="s">
        <v>585</v>
      </c>
      <c r="B28" s="71"/>
      <c r="C28" s="72"/>
      <c r="D28" s="72"/>
      <c r="E28" s="71"/>
      <c r="F28" s="72"/>
      <c r="G28" s="72"/>
    </row>
    <row r="29" spans="1:7">
      <c r="A29" s="201" t="s">
        <v>586</v>
      </c>
      <c r="B29" s="71"/>
      <c r="C29" s="72"/>
      <c r="D29" s="72"/>
      <c r="E29" s="71"/>
      <c r="F29" s="72"/>
      <c r="G29" s="72"/>
    </row>
    <row r="30" spans="1:7">
      <c r="A30" s="201" t="s">
        <v>588</v>
      </c>
      <c r="B30" s="71"/>
      <c r="C30" s="72"/>
      <c r="D30" s="72"/>
      <c r="E30" s="71"/>
      <c r="F30" s="72"/>
      <c r="G30" s="72"/>
    </row>
    <row r="31" spans="1:7">
      <c r="A31" s="202" t="s">
        <v>589</v>
      </c>
      <c r="B31" s="71"/>
      <c r="C31" s="72"/>
      <c r="D31" s="72"/>
      <c r="E31" s="71"/>
      <c r="F31" s="72"/>
      <c r="G31" s="72"/>
    </row>
    <row r="32" spans="1:7">
      <c r="A32" s="202" t="s">
        <v>590</v>
      </c>
      <c r="B32" s="71"/>
      <c r="C32" s="72"/>
      <c r="D32" s="72"/>
      <c r="E32" s="71"/>
      <c r="F32" s="72"/>
      <c r="G32" s="72"/>
    </row>
    <row r="33" spans="1:7">
      <c r="A33" s="202" t="s">
        <v>591</v>
      </c>
      <c r="B33" s="71"/>
      <c r="C33" s="72"/>
      <c r="D33" s="72"/>
      <c r="E33" s="71"/>
      <c r="F33" s="72"/>
      <c r="G33" s="72"/>
    </row>
    <row r="34" spans="1:7">
      <c r="A34" s="202" t="s">
        <v>592</v>
      </c>
      <c r="B34" s="71"/>
      <c r="C34" s="72"/>
      <c r="D34" s="72"/>
      <c r="E34" s="71"/>
      <c r="F34" s="72"/>
      <c r="G34" s="72"/>
    </row>
    <row r="35" spans="1:7">
      <c r="A35" s="202" t="s">
        <v>593</v>
      </c>
      <c r="B35" s="71"/>
      <c r="C35" s="72"/>
      <c r="D35" s="72"/>
      <c r="E35" s="71"/>
      <c r="F35" s="72"/>
      <c r="G35" s="72"/>
    </row>
    <row r="36" spans="1:7">
      <c r="A36" s="202" t="s">
        <v>594</v>
      </c>
      <c r="B36" s="208"/>
      <c r="C36" s="72"/>
      <c r="D36" s="72"/>
      <c r="E36" s="71"/>
      <c r="F36" s="72"/>
      <c r="G36" s="72"/>
    </row>
    <row r="37" spans="1:7" ht="15.75" thickBot="1">
      <c r="A37" s="206" t="s">
        <v>595</v>
      </c>
      <c r="B37" s="209"/>
      <c r="C37" s="120"/>
      <c r="D37" s="120">
        <v>2029</v>
      </c>
      <c r="E37" s="73"/>
      <c r="F37" s="75"/>
      <c r="G37" s="75"/>
    </row>
    <row r="38" spans="1:7">
      <c r="A38" s="222" t="s">
        <v>610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7" sqref="F17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D7" sqref="D7"/>
    </sheetView>
  </sheetViews>
  <sheetFormatPr defaultRowHeight="14.25" outlineLevelRow="1"/>
  <cols>
    <col min="1" max="1" width="8.3320312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75">
      <c r="A22" s="162" t="s">
        <v>458</v>
      </c>
      <c r="B22" s="163"/>
      <c r="C22" s="163"/>
    </row>
    <row r="23" spans="1:3" ht="57">
      <c r="A23" s="163" t="s">
        <v>457</v>
      </c>
      <c r="B23" s="163"/>
      <c r="C23" s="163"/>
    </row>
    <row r="24" spans="1:3" ht="63.75" outlineLevel="1">
      <c r="A24" s="166" t="s">
        <v>459</v>
      </c>
      <c r="B24" s="167" t="s">
        <v>436</v>
      </c>
      <c r="C24" s="168" t="s">
        <v>470</v>
      </c>
    </row>
    <row r="25" spans="1:3" ht="25.5" outlineLevel="1">
      <c r="A25" s="166"/>
      <c r="B25" s="167" t="s">
        <v>440</v>
      </c>
      <c r="C25" s="168" t="s">
        <v>471</v>
      </c>
    </row>
    <row r="26" spans="1:3" ht="71.25">
      <c r="A26" s="163" t="s">
        <v>460</v>
      </c>
      <c r="B26" s="165"/>
      <c r="C26" s="163"/>
    </row>
    <row r="27" spans="1:3" ht="76.5" outlineLevel="1">
      <c r="A27" s="169" t="s">
        <v>461</v>
      </c>
      <c r="B27" s="170" t="s">
        <v>437</v>
      </c>
      <c r="C27" s="171" t="s">
        <v>473</v>
      </c>
    </row>
    <row r="28" spans="1:3" ht="25.5" outlineLevel="1">
      <c r="A28" s="169"/>
      <c r="B28" s="170" t="s">
        <v>438</v>
      </c>
      <c r="C28" s="171" t="s">
        <v>475</v>
      </c>
    </row>
    <row r="29" spans="1:3" ht="25.5" outlineLevel="1">
      <c r="A29" s="169"/>
      <c r="B29" s="170" t="s">
        <v>439</v>
      </c>
      <c r="C29" s="171" t="s">
        <v>474</v>
      </c>
    </row>
    <row r="30" spans="1:3" outlineLevel="1">
      <c r="A30" s="169"/>
      <c r="B30" s="170" t="s">
        <v>448</v>
      </c>
      <c r="C30" s="171"/>
    </row>
    <row r="31" spans="1:3" ht="71.2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105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7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2013-09-21T12:22:46Z</dcterms:modified>
</cp:coreProperties>
</file>