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4"/>
  </bookViews>
  <sheets>
    <sheet name="Oferty" sheetId="1" r:id="rId1"/>
    <sheet name="Szablon oferty" sheetId="3" r:id="rId2"/>
    <sheet name="Kosztorys - szablon" sheetId="2" r:id="rId3"/>
    <sheet name="Kosztorysy ekip - zestawienie" sheetId="4" r:id="rId4"/>
    <sheet name="Kosztorys" sheetId="5" r:id="rId5"/>
  </sheets>
  <calcPr calcId="124519"/>
</workbook>
</file>

<file path=xl/calcChain.xml><?xml version="1.0" encoding="utf-8"?>
<calcChain xmlns="http://schemas.openxmlformats.org/spreadsheetml/2006/main">
  <c r="H20" i="5"/>
  <c r="H36" s="1"/>
  <c r="H9"/>
  <c r="H4"/>
  <c r="P26" i="4"/>
  <c r="O26"/>
  <c r="M24"/>
  <c r="N24"/>
  <c r="P22"/>
  <c r="O22"/>
  <c r="P17"/>
  <c r="P18"/>
  <c r="P19"/>
  <c r="P20"/>
  <c r="P21"/>
  <c r="P16"/>
  <c r="O17"/>
  <c r="O18"/>
  <c r="O19"/>
  <c r="O20"/>
  <c r="O21"/>
  <c r="O16"/>
  <c r="N22"/>
  <c r="M22"/>
  <c r="H45"/>
  <c r="H47" s="1"/>
  <c r="K45"/>
  <c r="K46" s="1"/>
  <c r="K27"/>
  <c r="K15"/>
  <c r="D44" i="2"/>
  <c r="E45" i="4"/>
  <c r="E47" s="1"/>
  <c r="I50" l="1"/>
  <c r="K47"/>
  <c r="K49" s="1"/>
</calcChain>
</file>

<file path=xl/sharedStrings.xml><?xml version="1.0" encoding="utf-8"?>
<sst xmlns="http://schemas.openxmlformats.org/spreadsheetml/2006/main" count="346" uniqueCount="194">
  <si>
    <t>Dotychczasowe realizacje</t>
  </si>
  <si>
    <t>Referencje od byłych inwestorów</t>
  </si>
  <si>
    <t>Sposób zakupu i dostawy materiałów budowlanych</t>
  </si>
  <si>
    <t>Warunki zerwania umowy</t>
  </si>
  <si>
    <t>Jak rozwiązuja problem dostępu do wody/prądu?</t>
  </si>
  <si>
    <t>Ile zatrudnia własnych pracowników (i od czego są fachowcami)</t>
  </si>
  <si>
    <t>Czy firma posiada cały niezbędny sprzęt budowlany i narzędzia</t>
  </si>
  <si>
    <t>Jak zabezpieczają teren budowy?</t>
  </si>
  <si>
    <t>Warunek</t>
  </si>
  <si>
    <t>Ekipa1</t>
  </si>
  <si>
    <t>Ekipa5</t>
  </si>
  <si>
    <t>Ekipa6</t>
  </si>
  <si>
    <t>Opinie internetowe</t>
  </si>
  <si>
    <t>Sposób rozliczania i czy biorą zaliczki.</t>
  </si>
  <si>
    <t>Wypełnienie 'ślepego' kosztorysu</t>
  </si>
  <si>
    <t>Dostępność ekipy (kiedy mogą zacząć, czy mają inne zlecenia)</t>
  </si>
  <si>
    <t>Jaki mają czas wykonywania poszczególnych etapów (fundamenty, ściany, strop, dach)</t>
  </si>
  <si>
    <t>Znajomość wybranych przez nas technologii (beton komórkowy, strop gęstożebrowy)</t>
  </si>
  <si>
    <t>Umiejętności doradcze w zakresie technologii i materiałów (nastawienie na inwestora a nie na 'ulubione' metody i materiały)</t>
  </si>
  <si>
    <t>Czy ma certyfikat znajomości materiału budowlanego (np. betonu komórkowego czy konkretnego stropu)</t>
  </si>
  <si>
    <t>Jaki mają sposób komunikacji i raportowania postępu prac inwestorowi</t>
  </si>
  <si>
    <t>Czy mają przykładowe umowy i jak wygląda taka umowa</t>
  </si>
  <si>
    <t>Czy zatrudniają podwykonawców (i jakie mają w umowie warunki zatrudniania podwykonawców)</t>
  </si>
  <si>
    <t>Warunki odbioru budynku</t>
  </si>
  <si>
    <t>Warunki niedotrzymania terminów / standardów.</t>
  </si>
  <si>
    <t>Jak sie ekipa zapatruje na bieżące zmiany od inwestora: np umiejscowienie ścianek działowych, podniesienie scianki kolankowej, zrobienie otworów okiennych 'pod wymiar'</t>
  </si>
  <si>
    <t>Czy maja własnego kierownika budowy? Osobę kontaktową, odpowiedzialną za zespół i projekt.</t>
  </si>
  <si>
    <t>Jest na razie dostępny</t>
  </si>
  <si>
    <t>Własny dom (sprzed 10 lat)</t>
  </si>
  <si>
    <t>ok. 3 miesiące do zakończenia dachu</t>
  </si>
  <si>
    <t>zakup własny</t>
  </si>
  <si>
    <t>zna Ytonga</t>
  </si>
  <si>
    <t>6 osób</t>
  </si>
  <si>
    <t xml:space="preserve">nie  </t>
  </si>
  <si>
    <t>tak</t>
  </si>
  <si>
    <t>Ogólne wrażenie</t>
  </si>
  <si>
    <t>Kontakt</t>
  </si>
  <si>
    <t>brak, ale chętnie pokaże</t>
  </si>
  <si>
    <t>zakup własny, zniżki wykonawcy</t>
  </si>
  <si>
    <t>buduje raczej z ceramiki</t>
  </si>
  <si>
    <t>ok..5 miesięcy (niestety nie pamiętam czy z dachem, którego nie robi, czy bez dachu)</t>
  </si>
  <si>
    <t>TZI-Team</t>
  </si>
  <si>
    <t>N</t>
  </si>
  <si>
    <t>S</t>
  </si>
  <si>
    <t>M</t>
  </si>
  <si>
    <t>Lp</t>
  </si>
  <si>
    <t>Etapy robót budowlanych</t>
  </si>
  <si>
    <t>1.</t>
  </si>
  <si>
    <t>Usunięcie  humusu  fadromą</t>
  </si>
  <si>
    <t>Ława – wykop</t>
  </si>
  <si>
    <t>Podkład z betonu</t>
  </si>
  <si>
    <t>Szalowanie – przygotowanie i montaż zbrojenia</t>
  </si>
  <si>
    <t>Ułożenie betonu</t>
  </si>
  <si>
    <t>2.</t>
  </si>
  <si>
    <t>Fundament</t>
  </si>
  <si>
    <t>Izolacja pozioma</t>
  </si>
  <si>
    <t>Mur z bloczków betonowych</t>
  </si>
  <si>
    <t>3.</t>
  </si>
  <si>
    <t>Izolacja fundamentu</t>
  </si>
  <si>
    <t>Zasypanie piaskiem</t>
  </si>
  <si>
    <t>Zagęszczenie zagęszczarką</t>
  </si>
  <si>
    <t>Ułożenie kanalizacji</t>
  </si>
  <si>
    <t>Płyta betonowa</t>
  </si>
  <si>
    <t>4.</t>
  </si>
  <si>
    <t>5.</t>
  </si>
  <si>
    <t>Parter</t>
  </si>
  <si>
    <t>Mur parteru</t>
  </si>
  <si>
    <t>Komin</t>
  </si>
  <si>
    <t>6.</t>
  </si>
  <si>
    <t>Strop</t>
  </si>
  <si>
    <t>Wylanie betonu</t>
  </si>
  <si>
    <t>7.</t>
  </si>
  <si>
    <t>Ściana kolankowa</t>
  </si>
  <si>
    <t>8.</t>
  </si>
  <si>
    <t>Mur poddasza</t>
  </si>
  <si>
    <t>Szczyty</t>
  </si>
  <si>
    <t>9.</t>
  </si>
  <si>
    <t>Konstrukcja więżby</t>
  </si>
  <si>
    <t>10.</t>
  </si>
  <si>
    <t>Pokrycie dachu</t>
  </si>
  <si>
    <t>Folia</t>
  </si>
  <si>
    <t>Okna</t>
  </si>
  <si>
    <t>Obróbki blacharskie</t>
  </si>
  <si>
    <t>Orynnowanie</t>
  </si>
  <si>
    <t>Sprzęt oraz deskowanie ( szalunki , stemple ) po stronie Wykonawcy .</t>
  </si>
  <si>
    <t>Razem</t>
  </si>
  <si>
    <t>Wieniec, trzpienie</t>
  </si>
  <si>
    <t xml:space="preserve">Komin                              </t>
  </si>
  <si>
    <t>Kontrłata, łata</t>
  </si>
  <si>
    <t>Docieplenie fundamentu styropianem</t>
  </si>
  <si>
    <t>http://www.domyosolin.pl, telefony na byłych inwestorów na życzenie</t>
  </si>
  <si>
    <t>Zakup i dostawa materiałów jest po stronie wykonawcy</t>
  </si>
  <si>
    <t>Preferuje ceramikę, ale budował z betonu (jakiś kościół)</t>
  </si>
  <si>
    <t>Marek, TZI</t>
  </si>
  <si>
    <t>Z tego co się zorientowałam ma własnych pracowników, w tym TZI-ego od marca</t>
  </si>
  <si>
    <t>Nie posiadają agregatu, prąd powinien być na działce. Woda z hydrantu.</t>
  </si>
  <si>
    <t>Nie ma problemu, sugeruje, ze drobne zmiany w ramach pierwotnej wyceny</t>
  </si>
  <si>
    <t>Ma agregat, wodę sugeruje pobierać z hydrantu.</t>
  </si>
  <si>
    <t>Ma zasadę aneksów do projektu, nie widzi przeszkód w zmianie otworów okiennych</t>
  </si>
  <si>
    <t>Poleca kostkę brukową</t>
  </si>
  <si>
    <t>Nie sugeruje sam, robi to co inwestor chce. Poleca kostę brukową</t>
  </si>
  <si>
    <t>Wygląda na godnego zaufania, ma dobrą motywację do tej roboty</t>
  </si>
  <si>
    <t>Nie wygląda na speca od płyt fundamentowych. Sugeruje, ze WG jest niezbędna przy kominku
nie robi dachu</t>
  </si>
  <si>
    <t>Nie robi dachu</t>
  </si>
  <si>
    <t>Zdjęcie humusu - inwestor, Geodeta - inwestor, Pozostałe - wykonawca</t>
  </si>
  <si>
    <t>Ogrodzenie działki po stronie inwestora</t>
  </si>
  <si>
    <t>Ogrodzenie działki po stronie Inwestora (możliwe przerzucenie na wykonawcę). Maja własne toalety, magazynki na materiały.</t>
  </si>
  <si>
    <t>Raczej nie ma problemu. Pod warunkim zatwierdzenia zmian przez kierownika budowy (usunięcie komina). Zmiany w formie aneksu (dopisanie pozycji). Zrobią słupki w otworach okiennych.</t>
  </si>
  <si>
    <t>Zadeklarował, że będzie proponował lepsze rozwiązania jeśli takie zna. Od razu zaproponował podniesienie ścianki kolankowej. Zaproponował spadek dachu lukarny, schody drewniane, kosmetykę dachu.</t>
  </si>
  <si>
    <t>Robi do stanu deweloperskiego.</t>
  </si>
  <si>
    <t>Jest zaliczka. Rozliczenie po zakończeniu etapu. Wycena zawiera wszystko (ceny materiałów zawierają 15% zniżki w hurtowni, pozostałe 5%zniżki wykonawca traktuje sobie jako koszt zakupu materiału). Faktury z 8% Vatem. Stawki nie ulegają zmianie.</t>
  </si>
  <si>
    <t>Rozliczenie po etapach</t>
  </si>
  <si>
    <t>Dostarczył</t>
  </si>
  <si>
    <t>Ma agregat, woda jest zamawiana</t>
  </si>
  <si>
    <t>Nie mają kierownika budowy, osobą odpowiedzialną za kontak jest Nowak</t>
  </si>
  <si>
    <t>Nie mają kierownika budowy. Pozytywnie nastawieni na KB Inwestora. Wykonuja dokumentację zdjęciową etapów.</t>
  </si>
  <si>
    <t xml:space="preserve">6-8 tygodni SSZ (bez okien). </t>
  </si>
  <si>
    <t>pompa do betonu</t>
  </si>
  <si>
    <t>Ściany działowe</t>
  </si>
  <si>
    <t>Podatek</t>
  </si>
  <si>
    <t>Razem brutto</t>
  </si>
  <si>
    <t>11.</t>
  </si>
  <si>
    <t>12.</t>
  </si>
  <si>
    <t>Schody betonowe</t>
  </si>
  <si>
    <t>S - wykonawca</t>
  </si>
  <si>
    <t>S - inwestor</t>
  </si>
  <si>
    <t>N - wykonawca</t>
  </si>
  <si>
    <t>N - inwestor</t>
  </si>
  <si>
    <t>ceny netto</t>
  </si>
  <si>
    <t xml:space="preserve"> - </t>
  </si>
  <si>
    <t>x</t>
  </si>
  <si>
    <t>Nadproża</t>
  </si>
  <si>
    <t>Ułożenie belek, pustaków stropowych</t>
  </si>
  <si>
    <t>Wykonanie wieńcy, podciągów, żeber rozdzielniczych</t>
  </si>
  <si>
    <t>Podstemplowanie, szalowanie, wibrator</t>
  </si>
  <si>
    <t>?</t>
  </si>
  <si>
    <t xml:space="preserve">Schody  </t>
  </si>
  <si>
    <t>cena brutto</t>
  </si>
  <si>
    <t>pomiary geodezyjne</t>
  </si>
  <si>
    <t>udostępnienie prądu</t>
  </si>
  <si>
    <t>udostępnienie wody</t>
  </si>
  <si>
    <t>deski do szalunku</t>
  </si>
  <si>
    <t>TZI - wykonawca</t>
  </si>
  <si>
    <t>TZI - inwestor</t>
  </si>
  <si>
    <t>TZI</t>
  </si>
  <si>
    <t>płyta</t>
  </si>
  <si>
    <t>funadament</t>
  </si>
  <si>
    <t>ściany nośne</t>
  </si>
  <si>
    <t>strop (bez pompy)</t>
  </si>
  <si>
    <t>komin</t>
  </si>
  <si>
    <t>ścianki działowe</t>
  </si>
  <si>
    <t>dach (Nowak)</t>
  </si>
  <si>
    <t>zbrojenie</t>
  </si>
  <si>
    <t>materiał netto</t>
  </si>
  <si>
    <t>materał S</t>
  </si>
  <si>
    <t>materiał TZI</t>
  </si>
  <si>
    <t>suma</t>
  </si>
  <si>
    <t>1 Roboty ziemne</t>
  </si>
  <si>
    <t>2 Fundamenty, izolacje</t>
  </si>
  <si>
    <t>3 Sciany i stropy piwnic</t>
  </si>
  <si>
    <t>I STAN ZEROWY RAZEM</t>
  </si>
  <si>
    <t>4 Sciany nosne, kominy,</t>
  </si>
  <si>
    <t>5 Stropy, schody</t>
  </si>
  <si>
    <t>6 Konstrukcja dachu</t>
  </si>
  <si>
    <t>7 Pokrycie, obróbki dachu</t>
  </si>
  <si>
    <t>8 Stolarka zewnetrzna</t>
  </si>
  <si>
    <t>9 Sciany działowe</t>
  </si>
  <si>
    <t>10 Wylewki cementowe (szlichta</t>
  </si>
  <si>
    <t>11 Izolacja termiczna dachu</t>
  </si>
  <si>
    <t>12a Instalacje wewnetrzne- wod-kan</t>
  </si>
  <si>
    <t>12d Instalacje wewnetrzne-c.o.</t>
  </si>
  <si>
    <t>12e Instalacje wewnetrzne - piec</t>
  </si>
  <si>
    <t>płyt G-K, scianki z płyt G-K</t>
  </si>
  <si>
    <t>14 Roboty malarskie</t>
  </si>
  <si>
    <t>15 Glazura</t>
  </si>
  <si>
    <t>16 Parkiety, panele inne</t>
  </si>
  <si>
    <t>17a Osprzet wodno-kanalizacyjny</t>
  </si>
  <si>
    <t>17b Osprzet elektryczny</t>
  </si>
  <si>
    <t>17c Grzejniki</t>
  </si>
  <si>
    <t>18 Drzwi wewnetrzne</t>
  </si>
  <si>
    <t>19 Meble wbudowane</t>
  </si>
  <si>
    <t>VI Przyłacza</t>
  </si>
  <si>
    <t>RAZEM (I - VI)</t>
  </si>
  <si>
    <t>II STAN SUROWY ZADASZONY</t>
  </si>
  <si>
    <t>12b Instalacje wewnetrzneelektryczna</t>
  </si>
  <si>
    <t>12c Instalacje wewnetrzne- gazowa</t>
  </si>
  <si>
    <t>12 f Instalacja WM</t>
  </si>
  <si>
    <t>III STAN SUROWY ZAMKNIETY</t>
  </si>
  <si>
    <t>13 Tynki wewnetrzne, okładziny z</t>
  </si>
  <si>
    <t>20 Ocieplenie scian zewnetrznych, wykonczenie elewacji</t>
  </si>
  <si>
    <t>IV STAN WYKONCZENIOWY</t>
  </si>
  <si>
    <t>V WYKONCZENIE ZEWNETRZNE, Ogrodzenie, utwardzenie terenu</t>
  </si>
  <si>
    <t>(dodać schody)</t>
  </si>
  <si>
    <t>(rozbić na 12d)</t>
  </si>
</sst>
</file>

<file path=xl/styles.xml><?xml version="1.0" encoding="utf-8"?>
<styleSheet xmlns="http://schemas.openxmlformats.org/spreadsheetml/2006/main">
  <numFmts count="1">
    <numFmt numFmtId="164" formatCode="_-* #,##0.00\ [$zł-415]_-;\-* #,##0.00\ [$zł-415]_-;_-* &quot;-&quot;??\ [$zł-415]_-;_-@_-"/>
  </numFmts>
  <fonts count="9">
    <font>
      <sz val="11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8"/>
      <color theme="1"/>
      <name val="Tahoma"/>
      <family val="2"/>
      <charset val="238"/>
    </font>
    <font>
      <b/>
      <sz val="9"/>
      <color theme="0"/>
      <name val="Tahoma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8"/>
      <color theme="1"/>
      <name val="Tahoma"/>
      <family val="2"/>
      <charset val="238"/>
    </font>
    <font>
      <b/>
      <sz val="8"/>
      <color rgb="FF002060"/>
      <name val="Tahoma"/>
      <family val="2"/>
      <charset val="238"/>
    </font>
    <font>
      <sz val="8"/>
      <color rgb="FF002060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BED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3" xfId="0" applyBorder="1"/>
    <xf numFmtId="0" fontId="1" fillId="0" borderId="0" xfId="0" applyFont="1"/>
    <xf numFmtId="0" fontId="1" fillId="0" borderId="2" xfId="0" applyFont="1" applyBorder="1"/>
    <xf numFmtId="0" fontId="0" fillId="0" borderId="4" xfId="0" applyBorder="1"/>
    <xf numFmtId="0" fontId="2" fillId="0" borderId="5" xfId="0" applyFont="1" applyBorder="1" applyAlignment="1">
      <alignment horizontal="left" vertical="top" wrapText="1"/>
    </xf>
    <xf numFmtId="0" fontId="3" fillId="0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6" borderId="10" xfId="0" applyFont="1" applyFill="1" applyBorder="1" applyAlignment="1">
      <alignment vertical="top" wrapText="1"/>
    </xf>
    <xf numFmtId="0" fontId="5" fillId="0" borderId="0" xfId="0" applyFont="1"/>
    <xf numFmtId="0" fontId="5" fillId="5" borderId="10" xfId="0" applyFont="1" applyFill="1" applyBorder="1" applyAlignment="1">
      <alignment vertical="top" wrapText="1"/>
    </xf>
    <xf numFmtId="0" fontId="5" fillId="5" borderId="11" xfId="0" applyFont="1" applyFill="1" applyBorder="1" applyAlignment="1">
      <alignment vertical="top" wrapText="1"/>
    </xf>
    <xf numFmtId="0" fontId="5" fillId="5" borderId="12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5" fillId="4" borderId="12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7" borderId="12" xfId="0" applyFont="1" applyFill="1" applyBorder="1" applyAlignment="1">
      <alignment vertical="top" wrapText="1"/>
    </xf>
    <xf numFmtId="0" fontId="7" fillId="5" borderId="15" xfId="0" applyFont="1" applyFill="1" applyBorder="1" applyAlignment="1">
      <alignment horizontal="right" wrapText="1"/>
    </xf>
    <xf numFmtId="0" fontId="7" fillId="7" borderId="15" xfId="0" applyFont="1" applyFill="1" applyBorder="1" applyAlignment="1">
      <alignment horizontal="right" wrapText="1"/>
    </xf>
    <xf numFmtId="0" fontId="5" fillId="6" borderId="16" xfId="0" applyFont="1" applyFill="1" applyBorder="1" applyAlignment="1">
      <alignment vertical="top" wrapText="1"/>
    </xf>
    <xf numFmtId="0" fontId="5" fillId="5" borderId="16" xfId="0" applyFont="1" applyFill="1" applyBorder="1" applyAlignment="1">
      <alignment vertical="top" wrapText="1"/>
    </xf>
    <xf numFmtId="0" fontId="5" fillId="5" borderId="17" xfId="0" applyFont="1" applyFill="1" applyBorder="1" applyAlignment="1">
      <alignment vertical="top" wrapText="1"/>
    </xf>
    <xf numFmtId="0" fontId="5" fillId="5" borderId="18" xfId="0" applyFont="1" applyFill="1" applyBorder="1" applyAlignment="1">
      <alignment vertical="top" wrapText="1"/>
    </xf>
    <xf numFmtId="0" fontId="5" fillId="5" borderId="0" xfId="0" applyFont="1" applyFill="1" applyBorder="1" applyAlignment="1">
      <alignment vertical="top" wrapText="1"/>
    </xf>
    <xf numFmtId="0" fontId="5" fillId="5" borderId="19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4" borderId="19" xfId="0" applyFont="1" applyFill="1" applyBorder="1" applyAlignment="1">
      <alignment vertical="top" wrapText="1"/>
    </xf>
    <xf numFmtId="0" fontId="5" fillId="7" borderId="19" xfId="0" applyFont="1" applyFill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7" fillId="5" borderId="23" xfId="0" applyFont="1" applyFill="1" applyBorder="1" applyAlignment="1">
      <alignment horizontal="left" wrapText="1"/>
    </xf>
    <xf numFmtId="0" fontId="7" fillId="7" borderId="26" xfId="0" applyFont="1" applyFill="1" applyBorder="1" applyAlignment="1">
      <alignment horizontal="left" wrapText="1"/>
    </xf>
    <xf numFmtId="0" fontId="7" fillId="0" borderId="28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3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6" fillId="6" borderId="25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6" fillId="6" borderId="27" xfId="0" applyFont="1" applyFill="1" applyBorder="1" applyAlignment="1">
      <alignment vertical="top" wrapText="1"/>
    </xf>
    <xf numFmtId="0" fontId="7" fillId="5" borderId="13" xfId="0" applyFont="1" applyFill="1" applyBorder="1" applyAlignment="1">
      <alignment horizontal="left" wrapText="1"/>
    </xf>
    <xf numFmtId="0" fontId="7" fillId="5" borderId="14" xfId="0" applyFont="1" applyFill="1" applyBorder="1" applyAlignment="1">
      <alignment horizontal="left" wrapText="1"/>
    </xf>
    <xf numFmtId="0" fontId="7" fillId="5" borderId="14" xfId="0" applyFont="1" applyFill="1" applyBorder="1" applyAlignment="1">
      <alignment horizontal="right" wrapText="1"/>
    </xf>
    <xf numFmtId="0" fontId="7" fillId="2" borderId="14" xfId="0" applyFont="1" applyFill="1" applyBorder="1" applyAlignment="1">
      <alignment horizontal="right" wrapText="1"/>
    </xf>
    <xf numFmtId="0" fontId="7" fillId="3" borderId="14" xfId="0" applyFont="1" applyFill="1" applyBorder="1" applyAlignment="1">
      <alignment horizontal="right" wrapText="1"/>
    </xf>
    <xf numFmtId="0" fontId="7" fillId="4" borderId="14" xfId="0" applyFont="1" applyFill="1" applyBorder="1" applyAlignment="1">
      <alignment horizontal="right" wrapText="1"/>
    </xf>
    <xf numFmtId="0" fontId="7" fillId="7" borderId="14" xfId="0" applyFont="1" applyFill="1" applyBorder="1" applyAlignment="1">
      <alignment horizontal="right" wrapText="1"/>
    </xf>
    <xf numFmtId="0" fontId="7" fillId="5" borderId="35" xfId="0" applyFont="1" applyFill="1" applyBorder="1" applyAlignment="1">
      <alignment horizontal="right" wrapText="1"/>
    </xf>
    <xf numFmtId="0" fontId="7" fillId="2" borderId="13" xfId="0" applyFont="1" applyFill="1" applyBorder="1" applyAlignment="1">
      <alignment horizontal="right" wrapText="1"/>
    </xf>
    <xf numFmtId="0" fontId="7" fillId="2" borderId="15" xfId="0" applyFont="1" applyFill="1" applyBorder="1" applyAlignment="1">
      <alignment horizontal="right" wrapText="1"/>
    </xf>
    <xf numFmtId="0" fontId="7" fillId="3" borderId="13" xfId="0" applyFont="1" applyFill="1" applyBorder="1" applyAlignment="1">
      <alignment horizontal="right" wrapText="1"/>
    </xf>
    <xf numFmtId="0" fontId="7" fillId="3" borderId="15" xfId="0" applyFont="1" applyFill="1" applyBorder="1" applyAlignment="1">
      <alignment horizontal="right" wrapText="1"/>
    </xf>
    <xf numFmtId="0" fontId="7" fillId="5" borderId="29" xfId="0" applyFont="1" applyFill="1" applyBorder="1" applyAlignment="1">
      <alignment horizontal="left" wrapText="1"/>
    </xf>
    <xf numFmtId="0" fontId="7" fillId="5" borderId="26" xfId="0" applyFont="1" applyFill="1" applyBorder="1" applyAlignment="1">
      <alignment horizontal="left" wrapText="1"/>
    </xf>
    <xf numFmtId="0" fontId="7" fillId="5" borderId="32" xfId="0" applyFont="1" applyFill="1" applyBorder="1" applyAlignment="1">
      <alignment horizontal="left" wrapText="1"/>
    </xf>
    <xf numFmtId="0" fontId="7" fillId="2" borderId="29" xfId="0" applyFont="1" applyFill="1" applyBorder="1" applyAlignment="1">
      <alignment horizontal="left" wrapText="1"/>
    </xf>
    <xf numFmtId="0" fontId="7" fillId="2" borderId="26" xfId="0" applyFont="1" applyFill="1" applyBorder="1" applyAlignment="1">
      <alignment horizontal="left" wrapText="1"/>
    </xf>
    <xf numFmtId="0" fontId="7" fillId="3" borderId="29" xfId="0" applyFont="1" applyFill="1" applyBorder="1" applyAlignment="1">
      <alignment horizontal="left" wrapText="1"/>
    </xf>
    <xf numFmtId="0" fontId="7" fillId="3" borderId="26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 wrapText="1"/>
    </xf>
    <xf numFmtId="0" fontId="7" fillId="4" borderId="29" xfId="0" applyFont="1" applyFill="1" applyBorder="1" applyAlignment="1">
      <alignment horizontal="left" wrapText="1"/>
    </xf>
    <xf numFmtId="0" fontId="7" fillId="7" borderId="29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right" wrapText="1"/>
    </xf>
    <xf numFmtId="0" fontId="7" fillId="4" borderId="32" xfId="0" applyFont="1" applyFill="1" applyBorder="1" applyAlignment="1">
      <alignment horizontal="left" wrapText="1"/>
    </xf>
    <xf numFmtId="0" fontId="7" fillId="4" borderId="15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5" fillId="5" borderId="34" xfId="0" applyFont="1" applyFill="1" applyBorder="1" applyAlignment="1">
      <alignment vertical="top" wrapText="1"/>
    </xf>
    <xf numFmtId="0" fontId="2" fillId="5" borderId="11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 wrapText="1"/>
    </xf>
    <xf numFmtId="0" fontId="5" fillId="7" borderId="11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5" fillId="7" borderId="16" xfId="0" applyFont="1" applyFill="1" applyBorder="1" applyAlignment="1">
      <alignment vertical="top" wrapText="1"/>
    </xf>
    <xf numFmtId="0" fontId="5" fillId="7" borderId="18" xfId="0" applyFont="1" applyFill="1" applyBorder="1" applyAlignment="1">
      <alignment vertical="top" wrapText="1"/>
    </xf>
    <xf numFmtId="0" fontId="5" fillId="7" borderId="25" xfId="0" applyFont="1" applyFill="1" applyBorder="1" applyAlignment="1">
      <alignment vertical="top" wrapText="1"/>
    </xf>
    <xf numFmtId="0" fontId="7" fillId="7" borderId="13" xfId="0" applyFont="1" applyFill="1" applyBorder="1" applyAlignment="1">
      <alignment horizontal="right" wrapText="1"/>
    </xf>
    <xf numFmtId="0" fontId="5" fillId="7" borderId="31" xfId="0" applyFont="1" applyFill="1" applyBorder="1" applyAlignment="1">
      <alignment vertical="top" wrapText="1"/>
    </xf>
    <xf numFmtId="0" fontId="7" fillId="7" borderId="32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5" fillId="8" borderId="0" xfId="0" applyFont="1" applyFill="1" applyBorder="1" applyAlignment="1">
      <alignment vertical="top" wrapText="1"/>
    </xf>
    <xf numFmtId="0" fontId="7" fillId="8" borderId="29" xfId="0" applyFont="1" applyFill="1" applyBorder="1" applyAlignment="1">
      <alignment horizontal="left" wrapText="1"/>
    </xf>
    <xf numFmtId="0" fontId="7" fillId="8" borderId="14" xfId="0" applyFont="1" applyFill="1" applyBorder="1" applyAlignment="1">
      <alignment horizontal="right" wrapText="1"/>
    </xf>
    <xf numFmtId="0" fontId="5" fillId="8" borderId="19" xfId="0" applyFont="1" applyFill="1" applyBorder="1" applyAlignment="1">
      <alignment vertical="top" wrapText="1"/>
    </xf>
    <xf numFmtId="0" fontId="7" fillId="8" borderId="26" xfId="0" applyFont="1" applyFill="1" applyBorder="1" applyAlignment="1">
      <alignment horizontal="left" wrapText="1"/>
    </xf>
    <xf numFmtId="0" fontId="7" fillId="8" borderId="13" xfId="0" applyFont="1" applyFill="1" applyBorder="1" applyAlignment="1">
      <alignment horizontal="right" wrapText="1"/>
    </xf>
    <xf numFmtId="0" fontId="7" fillId="8" borderId="32" xfId="0" applyFont="1" applyFill="1" applyBorder="1" applyAlignment="1">
      <alignment horizontal="left" wrapText="1"/>
    </xf>
    <xf numFmtId="0" fontId="7" fillId="8" borderId="15" xfId="0" applyFont="1" applyFill="1" applyBorder="1" applyAlignment="1">
      <alignment horizontal="right" wrapText="1"/>
    </xf>
    <xf numFmtId="0" fontId="7" fillId="8" borderId="13" xfId="0" applyFont="1" applyFill="1" applyBorder="1" applyAlignment="1">
      <alignment horizontal="left" wrapText="1"/>
    </xf>
    <xf numFmtId="0" fontId="7" fillId="8" borderId="14" xfId="0" applyFont="1" applyFill="1" applyBorder="1" applyAlignment="1">
      <alignment horizontal="left" wrapText="1"/>
    </xf>
    <xf numFmtId="0" fontId="5" fillId="8" borderId="20" xfId="0" applyFont="1" applyFill="1" applyBorder="1" applyAlignment="1">
      <alignment vertical="top" wrapText="1"/>
    </xf>
    <xf numFmtId="0" fontId="5" fillId="8" borderId="25" xfId="0" applyFont="1" applyFill="1" applyBorder="1" applyAlignment="1">
      <alignment vertical="top" wrapText="1"/>
    </xf>
    <xf numFmtId="0" fontId="5" fillId="8" borderId="31" xfId="0" applyFont="1" applyFill="1" applyBorder="1" applyAlignment="1">
      <alignment vertical="top" wrapText="1"/>
    </xf>
    <xf numFmtId="0" fontId="5" fillId="9" borderId="17" xfId="0" applyFont="1" applyFill="1" applyBorder="1" applyAlignment="1">
      <alignment vertical="top" wrapText="1"/>
    </xf>
    <xf numFmtId="0" fontId="7" fillId="9" borderId="29" xfId="0" applyFont="1" applyFill="1" applyBorder="1" applyAlignment="1">
      <alignment horizontal="left" wrapText="1"/>
    </xf>
    <xf numFmtId="0" fontId="7" fillId="9" borderId="14" xfId="0" applyFont="1" applyFill="1" applyBorder="1" applyAlignment="1">
      <alignment horizontal="left" wrapText="1"/>
    </xf>
    <xf numFmtId="0" fontId="7" fillId="9" borderId="14" xfId="0" applyFont="1" applyFill="1" applyBorder="1" applyAlignment="1">
      <alignment horizontal="right" wrapText="1"/>
    </xf>
    <xf numFmtId="0" fontId="5" fillId="9" borderId="18" xfId="0" applyFont="1" applyFill="1" applyBorder="1" applyAlignment="1">
      <alignment vertical="top" wrapText="1"/>
    </xf>
    <xf numFmtId="0" fontId="7" fillId="9" borderId="32" xfId="0" applyFont="1" applyFill="1" applyBorder="1" applyAlignment="1">
      <alignment horizontal="left" wrapText="1"/>
    </xf>
    <xf numFmtId="0" fontId="7" fillId="9" borderId="15" xfId="0" applyFont="1" applyFill="1" applyBorder="1" applyAlignment="1">
      <alignment horizontal="right" wrapText="1"/>
    </xf>
    <xf numFmtId="0" fontId="5" fillId="9" borderId="0" xfId="0" applyFont="1" applyFill="1" applyBorder="1" applyAlignment="1">
      <alignment vertical="top" wrapText="1"/>
    </xf>
    <xf numFmtId="0" fontId="5" fillId="9" borderId="19" xfId="0" applyFont="1" applyFill="1" applyBorder="1" applyAlignment="1">
      <alignment vertical="top" wrapText="1"/>
    </xf>
    <xf numFmtId="0" fontId="5" fillId="9" borderId="34" xfId="0" applyFont="1" applyFill="1" applyBorder="1" applyAlignment="1">
      <alignment vertical="top" wrapText="1"/>
    </xf>
    <xf numFmtId="0" fontId="7" fillId="9" borderId="23" xfId="0" applyFont="1" applyFill="1" applyBorder="1" applyAlignment="1">
      <alignment horizontal="left" wrapText="1"/>
    </xf>
    <xf numFmtId="0" fontId="7" fillId="9" borderId="35" xfId="0" applyFont="1" applyFill="1" applyBorder="1" applyAlignment="1">
      <alignment horizontal="right" wrapText="1"/>
    </xf>
    <xf numFmtId="0" fontId="5" fillId="9" borderId="16" xfId="0" applyFont="1" applyFill="1" applyBorder="1" applyAlignment="1">
      <alignment vertical="top" wrapText="1"/>
    </xf>
    <xf numFmtId="0" fontId="7" fillId="9" borderId="26" xfId="0" applyFont="1" applyFill="1" applyBorder="1" applyAlignment="1">
      <alignment horizontal="left" wrapText="1"/>
    </xf>
    <xf numFmtId="0" fontId="7" fillId="9" borderId="13" xfId="0" applyFont="1" applyFill="1" applyBorder="1" applyAlignment="1">
      <alignment horizontal="left" wrapText="1"/>
    </xf>
    <xf numFmtId="0" fontId="6" fillId="0" borderId="33" xfId="0" applyFont="1" applyBorder="1" applyAlignment="1">
      <alignment vertical="top" wrapText="1"/>
    </xf>
    <xf numFmtId="0" fontId="7" fillId="5" borderId="36" xfId="0" applyFont="1" applyFill="1" applyBorder="1" applyAlignment="1">
      <alignment horizontal="left" wrapText="1"/>
    </xf>
    <xf numFmtId="0" fontId="7" fillId="5" borderId="37" xfId="0" applyFont="1" applyFill="1" applyBorder="1" applyAlignment="1">
      <alignment horizontal="left" wrapText="1"/>
    </xf>
    <xf numFmtId="0" fontId="7" fillId="5" borderId="10" xfId="0" applyFont="1" applyFill="1" applyBorder="1" applyAlignment="1">
      <alignment horizontal="right" wrapText="1"/>
    </xf>
    <xf numFmtId="0" fontId="7" fillId="5" borderId="11" xfId="0" applyFont="1" applyFill="1" applyBorder="1" applyAlignment="1">
      <alignment horizontal="right" wrapText="1"/>
    </xf>
    <xf numFmtId="0" fontId="7" fillId="5" borderId="12" xfId="0" applyFont="1" applyFill="1" applyBorder="1" applyAlignment="1">
      <alignment horizontal="right" wrapText="1"/>
    </xf>
    <xf numFmtId="0" fontId="7" fillId="5" borderId="38" xfId="0" applyFont="1" applyFill="1" applyBorder="1" applyAlignment="1">
      <alignment horizontal="left" wrapText="1"/>
    </xf>
    <xf numFmtId="0" fontId="7" fillId="3" borderId="36" xfId="0" applyFont="1" applyFill="1" applyBorder="1" applyAlignment="1">
      <alignment horizontal="left" wrapText="1"/>
    </xf>
    <xf numFmtId="0" fontId="7" fillId="3" borderId="39" xfId="0" applyFont="1" applyFill="1" applyBorder="1" applyAlignment="1">
      <alignment horizontal="left" wrapText="1"/>
    </xf>
    <xf numFmtId="0" fontId="7" fillId="3" borderId="3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right" wrapText="1"/>
    </xf>
    <xf numFmtId="0" fontId="7" fillId="3" borderId="12" xfId="0" applyFont="1" applyFill="1" applyBorder="1" applyAlignment="1">
      <alignment horizontal="right" wrapText="1"/>
    </xf>
    <xf numFmtId="0" fontId="5" fillId="4" borderId="20" xfId="0" applyFont="1" applyFill="1" applyBorder="1" applyAlignment="1">
      <alignment vertical="top" wrapText="1"/>
    </xf>
    <xf numFmtId="0" fontId="5" fillId="5" borderId="40" xfId="0" applyFont="1" applyFill="1" applyBorder="1" applyAlignment="1">
      <alignment vertical="top" wrapText="1"/>
    </xf>
    <xf numFmtId="0" fontId="5" fillId="9" borderId="40" xfId="0" applyFont="1" applyFill="1" applyBorder="1" applyAlignment="1">
      <alignment vertical="top" wrapText="1"/>
    </xf>
    <xf numFmtId="0" fontId="6" fillId="9" borderId="35" xfId="0" applyFont="1" applyFill="1" applyBorder="1" applyAlignment="1">
      <alignment horizontal="right" wrapText="1"/>
    </xf>
    <xf numFmtId="0" fontId="7" fillId="2" borderId="36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horizontal="right" wrapText="1"/>
    </xf>
    <xf numFmtId="0" fontId="7" fillId="2" borderId="11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5" fillId="5" borderId="10" xfId="0" applyFont="1" applyFill="1" applyBorder="1" applyAlignment="1">
      <alignment vertical="top" wrapText="1"/>
    </xf>
    <xf numFmtId="0" fontId="5" fillId="5" borderId="11" xfId="0" applyFont="1" applyFill="1" applyBorder="1" applyAlignment="1">
      <alignment vertical="top" wrapText="1"/>
    </xf>
    <xf numFmtId="0" fontId="5" fillId="5" borderId="12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5" fillId="7" borderId="16" xfId="0" applyFont="1" applyFill="1" applyBorder="1" applyAlignment="1">
      <alignment horizontal="left" vertical="top" wrapText="1"/>
    </xf>
    <xf numFmtId="0" fontId="5" fillId="7" borderId="18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5" fillId="3" borderId="11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5" fillId="4" borderId="12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2" fillId="10" borderId="0" xfId="0" applyFont="1" applyFill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4" fontId="8" fillId="0" borderId="0" xfId="0" applyNumberFormat="1" applyFont="1"/>
  </cellXfs>
  <cellStyles count="1">
    <cellStyle name="Normalny" xfId="0" builtinId="0"/>
  </cellStyles>
  <dxfs count="13">
    <dxf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ahoma"/>
        <scheme val="none"/>
      </font>
      <alignment textRotation="0" wrapText="1" justifyLastLine="0" shrinkToFit="0" mergeCell="0" readingOrder="0"/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D8BED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ela3" displayName="Tabela3" ref="A1:G33" totalsRowShown="0" headerRowDxfId="12" dataDxfId="10" headerRowBorderDxfId="11" tableBorderDxfId="9" totalsRowBorderDxfId="8">
  <autoFilter ref="A1:G33">
    <filterColumn colId="5"/>
    <filterColumn colId="6"/>
  </autoFilter>
  <tableColumns count="7">
    <tableColumn id="1" name="Warunek" dataDxfId="7"/>
    <tableColumn id="2" name="N" dataDxfId="6"/>
    <tableColumn id="3" name="S" dataDxfId="5"/>
    <tableColumn id="4" name="M" dataDxfId="4"/>
    <tableColumn id="5" name="TZI-Team" dataDxfId="3"/>
    <tableColumn id="6" name="Ekipa5" dataDxfId="2"/>
    <tableColumn id="7" name="Ekipa6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E8" sqref="E8"/>
    </sheetView>
  </sheetViews>
  <sheetFormatPr defaultRowHeight="15"/>
  <cols>
    <col min="1" max="1" width="36.5703125" style="2" customWidth="1"/>
    <col min="2" max="2" width="19.85546875" customWidth="1"/>
    <col min="3" max="3" width="18" customWidth="1"/>
    <col min="4" max="4" width="11.85546875" customWidth="1"/>
    <col min="5" max="5" width="14.85546875" customWidth="1"/>
    <col min="6" max="6" width="11.42578125" customWidth="1"/>
    <col min="7" max="7" width="11.85546875" customWidth="1"/>
  </cols>
  <sheetData>
    <row r="1" spans="1:7">
      <c r="A1" s="3" t="s">
        <v>8</v>
      </c>
      <c r="B1" s="1" t="s">
        <v>42</v>
      </c>
      <c r="C1" s="1" t="s">
        <v>43</v>
      </c>
      <c r="D1" s="1" t="s">
        <v>44</v>
      </c>
      <c r="E1" s="4" t="s">
        <v>41</v>
      </c>
      <c r="F1" s="1" t="s">
        <v>10</v>
      </c>
      <c r="G1" s="1" t="s">
        <v>11</v>
      </c>
    </row>
    <row r="2" spans="1:7">
      <c r="A2" s="10" t="s">
        <v>14</v>
      </c>
      <c r="B2" s="10"/>
      <c r="C2" s="10"/>
      <c r="D2" s="10"/>
      <c r="E2" s="11"/>
      <c r="F2" s="10"/>
      <c r="G2" s="10"/>
    </row>
    <row r="3" spans="1:7" ht="22.5">
      <c r="A3" s="5" t="s">
        <v>15</v>
      </c>
      <c r="B3" s="10" t="s">
        <v>27</v>
      </c>
      <c r="C3" s="10" t="s">
        <v>27</v>
      </c>
      <c r="D3" s="10"/>
      <c r="E3" s="10" t="s">
        <v>27</v>
      </c>
      <c r="F3" s="10"/>
      <c r="G3" s="10"/>
    </row>
    <row r="4" spans="1:7" ht="43.5">
      <c r="A4" s="5" t="s">
        <v>0</v>
      </c>
      <c r="B4" s="10" t="s">
        <v>28</v>
      </c>
      <c r="C4" s="10" t="s">
        <v>37</v>
      </c>
      <c r="D4" s="10"/>
      <c r="E4" s="10" t="s">
        <v>90</v>
      </c>
      <c r="F4" s="10"/>
      <c r="G4" s="10"/>
    </row>
    <row r="5" spans="1:7">
      <c r="A5" s="5" t="s">
        <v>1</v>
      </c>
      <c r="B5" s="10"/>
      <c r="C5" s="10"/>
      <c r="D5" s="10"/>
      <c r="E5" s="10"/>
      <c r="F5" s="10"/>
      <c r="G5" s="10"/>
    </row>
    <row r="6" spans="1:7">
      <c r="A6" s="5" t="s">
        <v>12</v>
      </c>
      <c r="B6" s="10"/>
      <c r="C6" s="10"/>
      <c r="D6" s="10"/>
      <c r="E6" s="10"/>
      <c r="F6" s="10"/>
      <c r="G6" s="10"/>
    </row>
    <row r="7" spans="1:7" ht="43.5">
      <c r="A7" s="5" t="s">
        <v>16</v>
      </c>
      <c r="B7" s="10" t="s">
        <v>29</v>
      </c>
      <c r="C7" s="10" t="s">
        <v>40</v>
      </c>
      <c r="D7" s="10"/>
      <c r="E7" s="10" t="s">
        <v>116</v>
      </c>
      <c r="F7" s="10"/>
      <c r="G7" s="10"/>
    </row>
    <row r="8" spans="1:7" ht="33">
      <c r="A8" s="5" t="s">
        <v>2</v>
      </c>
      <c r="B8" s="10" t="s">
        <v>30</v>
      </c>
      <c r="C8" s="10" t="s">
        <v>38</v>
      </c>
      <c r="D8" s="10"/>
      <c r="E8" s="10" t="s">
        <v>91</v>
      </c>
      <c r="F8" s="10"/>
      <c r="G8" s="10"/>
    </row>
    <row r="9" spans="1:7" ht="43.5">
      <c r="A9" s="5" t="s">
        <v>17</v>
      </c>
      <c r="B9" s="10" t="s">
        <v>31</v>
      </c>
      <c r="C9" s="10" t="s">
        <v>39</v>
      </c>
      <c r="D9" s="10"/>
      <c r="E9" s="10" t="s">
        <v>92</v>
      </c>
      <c r="F9" s="12"/>
      <c r="G9" s="12"/>
    </row>
    <row r="10" spans="1:7" ht="127.5">
      <c r="A10" s="5" t="s">
        <v>18</v>
      </c>
      <c r="B10" s="10" t="s">
        <v>100</v>
      </c>
      <c r="C10" s="10" t="s">
        <v>99</v>
      </c>
      <c r="D10" s="10"/>
      <c r="E10" s="10" t="s">
        <v>108</v>
      </c>
      <c r="F10" s="10"/>
      <c r="G10" s="10"/>
    </row>
    <row r="11" spans="1:7" ht="31.5">
      <c r="A11" s="5" t="s">
        <v>19</v>
      </c>
      <c r="B11" s="10"/>
      <c r="C11" s="10"/>
      <c r="D11" s="10"/>
      <c r="E11" s="10"/>
      <c r="F11" s="10"/>
      <c r="G11" s="10"/>
    </row>
    <row r="12" spans="1:7" ht="21">
      <c r="A12" s="5" t="s">
        <v>20</v>
      </c>
      <c r="B12" s="10" t="s">
        <v>42</v>
      </c>
      <c r="C12" s="10" t="s">
        <v>43</v>
      </c>
      <c r="D12" s="10"/>
      <c r="E12" s="10" t="s">
        <v>93</v>
      </c>
      <c r="F12" s="10"/>
      <c r="G12" s="10"/>
    </row>
    <row r="13" spans="1:7" ht="64.5">
      <c r="A13" s="5" t="s">
        <v>5</v>
      </c>
      <c r="B13" s="10" t="s">
        <v>32</v>
      </c>
      <c r="C13" s="10"/>
      <c r="D13" s="10"/>
      <c r="E13" s="10" t="s">
        <v>94</v>
      </c>
      <c r="F13" s="10"/>
      <c r="G13" s="10"/>
    </row>
    <row r="14" spans="1:7" ht="31.5">
      <c r="A14" s="5" t="s">
        <v>22</v>
      </c>
      <c r="B14" s="10" t="s">
        <v>33</v>
      </c>
      <c r="C14" s="10" t="s">
        <v>103</v>
      </c>
      <c r="D14" s="10"/>
      <c r="E14" s="10" t="s">
        <v>109</v>
      </c>
      <c r="F14" s="10"/>
      <c r="G14" s="10"/>
    </row>
    <row r="15" spans="1:7" ht="85.5">
      <c r="A15" s="5" t="s">
        <v>26</v>
      </c>
      <c r="B15" s="10" t="s">
        <v>114</v>
      </c>
      <c r="C15" s="10"/>
      <c r="D15" s="10"/>
      <c r="E15" s="10" t="s">
        <v>115</v>
      </c>
      <c r="F15" s="10"/>
      <c r="G15" s="10"/>
    </row>
    <row r="16" spans="1:7" ht="21">
      <c r="A16" s="5" t="s">
        <v>6</v>
      </c>
      <c r="B16" s="10" t="s">
        <v>34</v>
      </c>
      <c r="C16" s="10"/>
      <c r="D16" s="10"/>
      <c r="E16" s="11" t="s">
        <v>34</v>
      </c>
      <c r="F16" s="10"/>
      <c r="G16" s="10"/>
    </row>
    <row r="17" spans="1:7" ht="85.5">
      <c r="A17" s="5" t="s">
        <v>7</v>
      </c>
      <c r="B17" s="10" t="s">
        <v>105</v>
      </c>
      <c r="C17" s="10" t="s">
        <v>104</v>
      </c>
      <c r="D17" s="10"/>
      <c r="E17" s="11" t="s">
        <v>106</v>
      </c>
      <c r="F17" s="10"/>
      <c r="G17" s="10"/>
    </row>
    <row r="18" spans="1:7" ht="127.5">
      <c r="A18" s="5" t="s">
        <v>25</v>
      </c>
      <c r="B18" s="10" t="s">
        <v>96</v>
      </c>
      <c r="C18" s="10" t="s">
        <v>98</v>
      </c>
      <c r="D18" s="10"/>
      <c r="E18" s="11" t="s">
        <v>107</v>
      </c>
      <c r="F18" s="10"/>
      <c r="G18" s="10"/>
    </row>
    <row r="19" spans="1:7" ht="54">
      <c r="A19" s="5" t="s">
        <v>4</v>
      </c>
      <c r="B19" s="10" t="s">
        <v>113</v>
      </c>
      <c r="C19" s="10" t="s">
        <v>97</v>
      </c>
      <c r="D19" s="10"/>
      <c r="E19" s="11" t="s">
        <v>95</v>
      </c>
      <c r="F19" s="10"/>
      <c r="G19" s="10"/>
    </row>
    <row r="20" spans="1:7" ht="21">
      <c r="A20" s="5" t="s">
        <v>21</v>
      </c>
      <c r="B20" s="10" t="s">
        <v>112</v>
      </c>
      <c r="C20" s="10"/>
      <c r="D20" s="10"/>
      <c r="E20" s="11"/>
      <c r="F20" s="10"/>
      <c r="G20" s="10"/>
    </row>
    <row r="21" spans="1:7" ht="159">
      <c r="A21" s="5" t="s">
        <v>13</v>
      </c>
      <c r="B21" s="10" t="s">
        <v>111</v>
      </c>
      <c r="C21" s="10"/>
      <c r="D21" s="10"/>
      <c r="E21" s="11" t="s">
        <v>110</v>
      </c>
      <c r="F21" s="10"/>
      <c r="G21" s="10"/>
    </row>
    <row r="22" spans="1:7">
      <c r="A22" s="5" t="s">
        <v>23</v>
      </c>
      <c r="B22" s="10"/>
      <c r="C22" s="10"/>
      <c r="D22" s="10"/>
      <c r="E22" s="11"/>
      <c r="F22" s="10"/>
      <c r="G22" s="10"/>
    </row>
    <row r="23" spans="1:7" ht="21">
      <c r="A23" s="5" t="s">
        <v>24</v>
      </c>
      <c r="B23" s="10"/>
      <c r="C23" s="10"/>
      <c r="D23" s="10"/>
      <c r="E23" s="11"/>
      <c r="F23" s="10"/>
      <c r="G23" s="10"/>
    </row>
    <row r="24" spans="1:7">
      <c r="A24" s="5" t="s">
        <v>3</v>
      </c>
      <c r="B24" s="10"/>
      <c r="C24" s="10"/>
      <c r="D24" s="10"/>
      <c r="E24" s="11"/>
      <c r="F24" s="10"/>
      <c r="G24" s="10"/>
    </row>
    <row r="25" spans="1:7" ht="64.5">
      <c r="A25" s="5" t="s">
        <v>35</v>
      </c>
      <c r="B25" s="10" t="s">
        <v>101</v>
      </c>
      <c r="C25" s="10" t="s">
        <v>102</v>
      </c>
      <c r="D25" s="10"/>
      <c r="E25" s="11"/>
      <c r="F25" s="10"/>
      <c r="G25" s="10"/>
    </row>
    <row r="26" spans="1:7">
      <c r="A26" s="5" t="s">
        <v>36</v>
      </c>
      <c r="B26" s="10"/>
      <c r="C26" s="10"/>
      <c r="D26" s="10"/>
      <c r="E26" s="11"/>
      <c r="F26" s="10"/>
      <c r="G26" s="10"/>
    </row>
    <row r="27" spans="1:7">
      <c r="A27" s="13"/>
      <c r="B27" s="10"/>
      <c r="C27" s="10"/>
      <c r="D27" s="10"/>
      <c r="E27" s="11"/>
      <c r="F27" s="10"/>
      <c r="G27" s="10"/>
    </row>
    <row r="28" spans="1:7">
      <c r="A28" s="13"/>
      <c r="B28" s="10"/>
      <c r="C28" s="10"/>
      <c r="D28" s="10"/>
      <c r="E28" s="11"/>
      <c r="F28" s="10"/>
      <c r="G28" s="10"/>
    </row>
    <row r="29" spans="1:7">
      <c r="A29" s="13"/>
      <c r="B29" s="10"/>
      <c r="C29" s="10"/>
      <c r="D29" s="10"/>
      <c r="E29" s="11"/>
      <c r="F29" s="10"/>
      <c r="G29" s="10"/>
    </row>
    <row r="30" spans="1:7">
      <c r="A30" s="13"/>
      <c r="B30" s="10"/>
      <c r="C30" s="10"/>
      <c r="D30" s="10"/>
      <c r="E30" s="11"/>
      <c r="F30" s="10"/>
      <c r="G30" s="10"/>
    </row>
    <row r="31" spans="1:7">
      <c r="A31" s="13"/>
      <c r="B31" s="10"/>
      <c r="C31" s="10"/>
      <c r="D31" s="10"/>
      <c r="E31" s="11"/>
      <c r="F31" s="10"/>
      <c r="G31" s="10"/>
    </row>
    <row r="32" spans="1:7">
      <c r="A32" s="13"/>
      <c r="B32" s="10"/>
      <c r="C32" s="10"/>
      <c r="D32" s="10"/>
      <c r="E32" s="11"/>
      <c r="F32" s="10"/>
      <c r="G32" s="10"/>
    </row>
    <row r="33" spans="1:7">
      <c r="A33" s="14"/>
      <c r="B33" s="15"/>
      <c r="C33" s="15"/>
      <c r="D33" s="15"/>
      <c r="E33" s="16"/>
      <c r="F33" s="15"/>
      <c r="G33" s="15"/>
    </row>
    <row r="34" spans="1:7">
      <c r="A34" s="17"/>
      <c r="B34" s="17"/>
      <c r="C34" s="17"/>
      <c r="D34" s="17"/>
      <c r="E34" s="17"/>
      <c r="F34" s="17"/>
      <c r="G34" s="1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10" sqref="B10"/>
    </sheetView>
  </sheetViews>
  <sheetFormatPr defaultRowHeight="15"/>
  <cols>
    <col min="1" max="1" width="34" customWidth="1"/>
    <col min="2" max="2" width="49.28515625" customWidth="1"/>
  </cols>
  <sheetData>
    <row r="1" spans="1:2">
      <c r="A1" s="6" t="s">
        <v>8</v>
      </c>
      <c r="B1" s="7" t="s">
        <v>9</v>
      </c>
    </row>
    <row r="2" spans="1:2" ht="23.25" customHeight="1">
      <c r="A2" s="8" t="s">
        <v>14</v>
      </c>
      <c r="B2" s="8"/>
    </row>
    <row r="3" spans="1:2" ht="31.5" customHeight="1">
      <c r="A3" s="9" t="s">
        <v>15</v>
      </c>
      <c r="B3" s="8"/>
    </row>
    <row r="4" spans="1:2" ht="23.25" customHeight="1">
      <c r="A4" s="9" t="s">
        <v>0</v>
      </c>
      <c r="B4" s="8"/>
    </row>
    <row r="5" spans="1:2" ht="25.5" customHeight="1">
      <c r="A5" s="9" t="s">
        <v>1</v>
      </c>
      <c r="B5" s="8"/>
    </row>
    <row r="6" spans="1:2" ht="20.25" customHeight="1">
      <c r="A6" s="9" t="s">
        <v>12</v>
      </c>
      <c r="B6" s="8"/>
    </row>
    <row r="7" spans="1:2" ht="38.25" customHeight="1">
      <c r="A7" s="9" t="s">
        <v>16</v>
      </c>
      <c r="B7" s="8"/>
    </row>
    <row r="8" spans="1:2" ht="30" customHeight="1">
      <c r="A8" s="9" t="s">
        <v>2</v>
      </c>
      <c r="B8" s="8"/>
    </row>
    <row r="9" spans="1:2" ht="31.5">
      <c r="A9" s="9" t="s">
        <v>17</v>
      </c>
      <c r="B9" s="8"/>
    </row>
    <row r="10" spans="1:2" ht="42">
      <c r="A10" s="9" t="s">
        <v>18</v>
      </c>
      <c r="B10" s="8"/>
    </row>
    <row r="11" spans="1:2" ht="31.5">
      <c r="A11" s="9" t="s">
        <v>19</v>
      </c>
      <c r="B11" s="8"/>
    </row>
    <row r="12" spans="1:2" ht="21">
      <c r="A12" s="9" t="s">
        <v>20</v>
      </c>
      <c r="B12" s="8"/>
    </row>
    <row r="13" spans="1:2" ht="21">
      <c r="A13" s="9" t="s">
        <v>5</v>
      </c>
      <c r="B13" s="8"/>
    </row>
    <row r="14" spans="1:2" ht="31.5">
      <c r="A14" s="9" t="s">
        <v>22</v>
      </c>
      <c r="B14" s="8"/>
    </row>
    <row r="15" spans="1:2" ht="36" customHeight="1">
      <c r="A15" s="9" t="s">
        <v>26</v>
      </c>
      <c r="B15" s="8"/>
    </row>
    <row r="16" spans="1:2" ht="36.75" customHeight="1">
      <c r="A16" s="9" t="s">
        <v>6</v>
      </c>
      <c r="B16" s="8"/>
    </row>
    <row r="17" spans="1:2" ht="32.25" customHeight="1">
      <c r="A17" s="9" t="s">
        <v>7</v>
      </c>
      <c r="B17" s="8"/>
    </row>
    <row r="18" spans="1:2" ht="63">
      <c r="A18" s="9" t="s">
        <v>25</v>
      </c>
      <c r="B18" s="8"/>
    </row>
    <row r="19" spans="1:2" ht="30.75" customHeight="1">
      <c r="A19" s="9" t="s">
        <v>4</v>
      </c>
      <c r="B19" s="8"/>
    </row>
    <row r="20" spans="1:2" ht="30" customHeight="1">
      <c r="A20" s="9" t="s">
        <v>21</v>
      </c>
      <c r="B20" s="8"/>
    </row>
    <row r="21" spans="1:2" ht="27" customHeight="1">
      <c r="A21" s="9" t="s">
        <v>13</v>
      </c>
      <c r="B21" s="8"/>
    </row>
    <row r="22" spans="1:2" ht="27" customHeight="1">
      <c r="A22" s="9" t="s">
        <v>23</v>
      </c>
      <c r="B22" s="8"/>
    </row>
    <row r="23" spans="1:2" ht="27.75" customHeight="1">
      <c r="A23" s="9" t="s">
        <v>24</v>
      </c>
      <c r="B23" s="8"/>
    </row>
    <row r="24" spans="1:2" ht="23.25" customHeight="1">
      <c r="A24" s="9" t="s">
        <v>3</v>
      </c>
      <c r="B24" s="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G17" sqref="G17"/>
    </sheetView>
  </sheetViews>
  <sheetFormatPr defaultRowHeight="15"/>
  <cols>
    <col min="2" max="2" width="45.7109375" customWidth="1"/>
    <col min="3" max="3" width="18.42578125" customWidth="1"/>
    <col min="4" max="4" width="12.28515625" customWidth="1"/>
  </cols>
  <sheetData>
    <row r="1" spans="1:4" ht="15.75" thickBot="1">
      <c r="A1" s="18" t="s">
        <v>45</v>
      </c>
      <c r="B1" s="30" t="s">
        <v>46</v>
      </c>
      <c r="C1" s="57" t="s">
        <v>137</v>
      </c>
      <c r="D1" s="59" t="s">
        <v>137</v>
      </c>
    </row>
    <row r="2" spans="1:4">
      <c r="A2" s="156" t="s">
        <v>47</v>
      </c>
      <c r="B2" s="20" t="s">
        <v>48</v>
      </c>
      <c r="C2" s="20"/>
      <c r="D2" s="60"/>
    </row>
    <row r="3" spans="1:4">
      <c r="A3" s="157"/>
      <c r="B3" s="21" t="s">
        <v>49</v>
      </c>
      <c r="C3" s="21"/>
      <c r="D3" s="61"/>
    </row>
    <row r="4" spans="1:4">
      <c r="A4" s="157"/>
      <c r="B4" s="21" t="s">
        <v>50</v>
      </c>
      <c r="C4" s="21"/>
      <c r="D4" s="62"/>
    </row>
    <row r="5" spans="1:4">
      <c r="A5" s="157"/>
      <c r="B5" s="21" t="s">
        <v>51</v>
      </c>
      <c r="C5" s="21"/>
      <c r="D5" s="62"/>
    </row>
    <row r="6" spans="1:4" ht="15.75" thickBot="1">
      <c r="A6" s="158"/>
      <c r="B6" s="22" t="s">
        <v>52</v>
      </c>
      <c r="C6" s="22"/>
      <c r="D6" s="28"/>
    </row>
    <row r="7" spans="1:4">
      <c r="A7" s="156" t="s">
        <v>53</v>
      </c>
      <c r="B7" s="92" t="s">
        <v>54</v>
      </c>
      <c r="C7" s="21"/>
      <c r="D7" s="62"/>
    </row>
    <row r="8" spans="1:4">
      <c r="A8" s="157"/>
      <c r="B8" s="21" t="s">
        <v>55</v>
      </c>
      <c r="C8" s="21"/>
      <c r="D8" s="62"/>
    </row>
    <row r="9" spans="1:4" ht="15.75" thickBot="1">
      <c r="A9" s="158"/>
      <c r="B9" s="22" t="s">
        <v>56</v>
      </c>
      <c r="C9" s="22"/>
      <c r="D9" s="28"/>
    </row>
    <row r="10" spans="1:4">
      <c r="A10" s="156" t="s">
        <v>57</v>
      </c>
      <c r="B10" s="20" t="s">
        <v>58</v>
      </c>
      <c r="C10" s="20"/>
      <c r="D10" s="62"/>
    </row>
    <row r="11" spans="1:4">
      <c r="A11" s="157"/>
      <c r="B11" s="21" t="s">
        <v>59</v>
      </c>
      <c r="C11" s="21"/>
      <c r="D11" s="62"/>
    </row>
    <row r="12" spans="1:4">
      <c r="A12" s="157"/>
      <c r="B12" s="21" t="s">
        <v>60</v>
      </c>
      <c r="C12" s="21"/>
      <c r="D12" s="62"/>
    </row>
    <row r="13" spans="1:4">
      <c r="A13" s="157"/>
      <c r="B13" s="21" t="s">
        <v>61</v>
      </c>
      <c r="C13" s="21"/>
      <c r="D13" s="62"/>
    </row>
    <row r="14" spans="1:4">
      <c r="A14" s="157"/>
      <c r="B14" s="21" t="s">
        <v>52</v>
      </c>
      <c r="C14" s="21"/>
      <c r="D14" s="62"/>
    </row>
    <row r="15" spans="1:4" ht="15.75" thickBot="1">
      <c r="A15" s="158"/>
      <c r="B15" s="22" t="s">
        <v>62</v>
      </c>
      <c r="C15" s="22"/>
      <c r="D15" s="62"/>
    </row>
    <row r="16" spans="1:4" ht="15.75" thickBot="1">
      <c r="A16" s="22" t="s">
        <v>63</v>
      </c>
      <c r="B16" s="22" t="s">
        <v>89</v>
      </c>
      <c r="C16" s="105"/>
      <c r="D16" s="67"/>
    </row>
    <row r="17" spans="1:4">
      <c r="A17" s="159" t="s">
        <v>64</v>
      </c>
      <c r="B17" s="93" t="s">
        <v>65</v>
      </c>
      <c r="C17" s="87"/>
      <c r="D17" s="63"/>
    </row>
    <row r="18" spans="1:4">
      <c r="A18" s="160"/>
      <c r="B18" s="88" t="s">
        <v>55</v>
      </c>
      <c r="C18" s="88"/>
      <c r="D18" s="63"/>
    </row>
    <row r="19" spans="1:4">
      <c r="A19" s="160"/>
      <c r="B19" s="88" t="s">
        <v>66</v>
      </c>
      <c r="C19" s="88"/>
      <c r="D19" s="63"/>
    </row>
    <row r="20" spans="1:4">
      <c r="A20" s="160"/>
      <c r="B20" s="88" t="s">
        <v>131</v>
      </c>
      <c r="C20" s="88"/>
      <c r="D20" s="63"/>
    </row>
    <row r="21" spans="1:4" ht="15.75" thickBot="1">
      <c r="A21" s="161"/>
      <c r="B21" s="89" t="s">
        <v>67</v>
      </c>
      <c r="C21" s="89"/>
      <c r="D21" s="63"/>
    </row>
    <row r="22" spans="1:4">
      <c r="A22" s="160" t="s">
        <v>68</v>
      </c>
      <c r="B22" s="94" t="s">
        <v>69</v>
      </c>
      <c r="C22" s="88"/>
      <c r="D22" s="68"/>
    </row>
    <row r="23" spans="1:4">
      <c r="A23" s="160"/>
      <c r="B23" s="88" t="s">
        <v>132</v>
      </c>
      <c r="C23" s="88"/>
      <c r="D23" s="63"/>
    </row>
    <row r="24" spans="1:4">
      <c r="A24" s="160"/>
      <c r="B24" s="88" t="s">
        <v>133</v>
      </c>
      <c r="C24" s="88"/>
      <c r="D24" s="63"/>
    </row>
    <row r="25" spans="1:4">
      <c r="A25" s="160"/>
      <c r="B25" s="88" t="s">
        <v>134</v>
      </c>
      <c r="C25" s="88"/>
      <c r="D25" s="63"/>
    </row>
    <row r="26" spans="1:4">
      <c r="A26" s="160"/>
      <c r="B26" s="88" t="s">
        <v>136</v>
      </c>
      <c r="C26" s="88"/>
      <c r="D26" s="63"/>
    </row>
    <row r="27" spans="1:4" ht="15.75" thickBot="1">
      <c r="A27" s="160"/>
      <c r="B27" s="88" t="s">
        <v>70</v>
      </c>
      <c r="C27" s="88"/>
      <c r="D27" s="69"/>
    </row>
    <row r="28" spans="1:4">
      <c r="A28" s="164" t="s">
        <v>71</v>
      </c>
      <c r="B28" s="90" t="s">
        <v>72</v>
      </c>
      <c r="C28" s="90"/>
      <c r="D28" s="64"/>
    </row>
    <row r="29" spans="1:4" ht="15.75" thickBot="1">
      <c r="A29" s="165"/>
      <c r="B29" s="56" t="s">
        <v>86</v>
      </c>
      <c r="C29" s="56"/>
      <c r="D29" s="64"/>
    </row>
    <row r="30" spans="1:4">
      <c r="A30" s="166" t="s">
        <v>73</v>
      </c>
      <c r="B30" s="95" t="s">
        <v>74</v>
      </c>
      <c r="C30" s="55"/>
      <c r="D30" s="70"/>
    </row>
    <row r="31" spans="1:4">
      <c r="A31" s="166"/>
      <c r="B31" s="55" t="s">
        <v>75</v>
      </c>
      <c r="C31" s="55"/>
      <c r="D31" s="64"/>
    </row>
    <row r="32" spans="1:4" ht="15.75" thickBot="1">
      <c r="A32" s="165"/>
      <c r="B32" s="56" t="s">
        <v>87</v>
      </c>
      <c r="C32" s="56"/>
      <c r="D32" s="71"/>
    </row>
    <row r="33" spans="1:4">
      <c r="A33" s="167" t="s">
        <v>76</v>
      </c>
      <c r="B33" s="25" t="s">
        <v>77</v>
      </c>
      <c r="C33" s="25"/>
      <c r="D33" s="65"/>
    </row>
    <row r="34" spans="1:4" ht="15.75" thickBot="1">
      <c r="A34" s="168"/>
      <c r="B34" s="24" t="s">
        <v>67</v>
      </c>
      <c r="C34" s="24"/>
      <c r="D34" s="65"/>
    </row>
    <row r="35" spans="1:4">
      <c r="A35" s="167" t="s">
        <v>78</v>
      </c>
      <c r="B35" s="25" t="s">
        <v>79</v>
      </c>
      <c r="C35" s="25"/>
      <c r="D35" s="83"/>
    </row>
    <row r="36" spans="1:4">
      <c r="A36" s="169"/>
      <c r="B36" s="25" t="s">
        <v>80</v>
      </c>
      <c r="C36" s="25"/>
      <c r="D36" s="65"/>
    </row>
    <row r="37" spans="1:4">
      <c r="A37" s="169"/>
      <c r="B37" s="25" t="s">
        <v>88</v>
      </c>
      <c r="C37" s="25"/>
      <c r="D37" s="65"/>
    </row>
    <row r="38" spans="1:4">
      <c r="A38" s="169"/>
      <c r="B38" s="25" t="s">
        <v>81</v>
      </c>
      <c r="C38" s="25"/>
      <c r="D38" s="65"/>
    </row>
    <row r="39" spans="1:4">
      <c r="A39" s="169"/>
      <c r="B39" s="25" t="s">
        <v>82</v>
      </c>
      <c r="C39" s="25"/>
      <c r="D39" s="65"/>
    </row>
    <row r="40" spans="1:4" ht="15.75" thickBot="1">
      <c r="A40" s="168"/>
      <c r="B40" s="24" t="s">
        <v>83</v>
      </c>
      <c r="C40" s="24"/>
      <c r="D40" s="85"/>
    </row>
    <row r="41" spans="1:4" ht="15.75" thickBot="1">
      <c r="A41" s="27" t="s">
        <v>121</v>
      </c>
      <c r="B41" s="97" t="s">
        <v>123</v>
      </c>
      <c r="C41" s="97"/>
      <c r="D41" s="66"/>
    </row>
    <row r="42" spans="1:4">
      <c r="A42" s="162" t="s">
        <v>122</v>
      </c>
      <c r="B42" s="99" t="s">
        <v>118</v>
      </c>
      <c r="C42" s="98"/>
      <c r="D42" s="102"/>
    </row>
    <row r="43" spans="1:4" ht="15.75" thickBot="1">
      <c r="A43" s="163"/>
      <c r="B43" s="100" t="s">
        <v>131</v>
      </c>
      <c r="C43" s="27"/>
      <c r="D43" s="29"/>
    </row>
    <row r="44" spans="1:4" ht="15.75" thickBot="1">
      <c r="A44" s="26"/>
      <c r="B44" s="43" t="s">
        <v>85</v>
      </c>
      <c r="C44" s="106"/>
      <c r="D44" s="107">
        <f>SUM(D2:D42)</f>
        <v>0</v>
      </c>
    </row>
  </sheetData>
  <mergeCells count="10">
    <mergeCell ref="A2:A6"/>
    <mergeCell ref="A7:A9"/>
    <mergeCell ref="A10:A15"/>
    <mergeCell ref="A17:A21"/>
    <mergeCell ref="A42:A43"/>
    <mergeCell ref="A22:A27"/>
    <mergeCell ref="A28:A29"/>
    <mergeCell ref="A30:A32"/>
    <mergeCell ref="A33:A34"/>
    <mergeCell ref="A35:A4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"/>
  <sheetViews>
    <sheetView topLeftCell="C1" workbookViewId="0">
      <selection activeCell="R22" sqref="R22"/>
    </sheetView>
  </sheetViews>
  <sheetFormatPr defaultRowHeight="10.5"/>
  <cols>
    <col min="1" max="1" width="8.5703125" style="19" customWidth="1"/>
    <col min="2" max="2" width="38.140625" style="19" customWidth="1"/>
    <col min="3" max="3" width="10.5703125" style="19" customWidth="1"/>
    <col min="4" max="4" width="15.85546875" style="19" customWidth="1"/>
    <col min="5" max="5" width="10.28515625" style="19" customWidth="1"/>
    <col min="6" max="6" width="10.140625" style="19" customWidth="1"/>
    <col min="7" max="7" width="10" style="19" customWidth="1"/>
    <col min="8" max="8" width="9.140625" style="19"/>
    <col min="9" max="9" width="11" style="19" customWidth="1"/>
    <col min="10" max="11" width="9.140625" style="19"/>
    <col min="12" max="12" width="12.85546875" style="19" customWidth="1"/>
    <col min="13" max="16384" width="9.140625" style="19"/>
  </cols>
  <sheetData>
    <row r="1" spans="1:17" ht="31.5" customHeight="1" thickBot="1">
      <c r="A1" s="18" t="s">
        <v>45</v>
      </c>
      <c r="B1" s="30" t="s">
        <v>46</v>
      </c>
      <c r="C1" s="57" t="s">
        <v>124</v>
      </c>
      <c r="D1" s="58" t="s">
        <v>125</v>
      </c>
      <c r="E1" s="59" t="s">
        <v>128</v>
      </c>
      <c r="F1" s="57" t="s">
        <v>126</v>
      </c>
      <c r="G1" s="58" t="s">
        <v>127</v>
      </c>
      <c r="H1" s="59" t="s">
        <v>128</v>
      </c>
      <c r="I1" s="57" t="s">
        <v>142</v>
      </c>
      <c r="J1" s="58" t="s">
        <v>143</v>
      </c>
      <c r="K1" s="59" t="s">
        <v>128</v>
      </c>
    </row>
    <row r="2" spans="1:17" ht="21.75" customHeight="1">
      <c r="A2" s="156" t="s">
        <v>47</v>
      </c>
      <c r="B2" s="20" t="s">
        <v>48</v>
      </c>
      <c r="C2" s="118" t="s">
        <v>129</v>
      </c>
      <c r="D2" s="112"/>
      <c r="E2" s="116"/>
      <c r="F2" s="133"/>
      <c r="G2" s="134"/>
      <c r="H2" s="135"/>
      <c r="I2" s="31"/>
      <c r="J2" s="73"/>
      <c r="K2" s="60"/>
    </row>
    <row r="3" spans="1:17">
      <c r="A3" s="157"/>
      <c r="B3" s="21" t="s">
        <v>49</v>
      </c>
      <c r="C3" s="108" t="s">
        <v>129</v>
      </c>
      <c r="D3" s="109"/>
      <c r="E3" s="117"/>
      <c r="F3" s="121"/>
      <c r="G3" s="122"/>
      <c r="H3" s="123"/>
      <c r="I3" s="32"/>
      <c r="J3" s="72"/>
      <c r="K3" s="61"/>
    </row>
    <row r="4" spans="1:17">
      <c r="A4" s="157"/>
      <c r="B4" s="21" t="s">
        <v>50</v>
      </c>
      <c r="C4" s="108" t="s">
        <v>129</v>
      </c>
      <c r="D4" s="109"/>
      <c r="E4" s="110"/>
      <c r="F4" s="121"/>
      <c r="G4" s="122"/>
      <c r="H4" s="124"/>
      <c r="I4" s="32"/>
      <c r="J4" s="72"/>
      <c r="K4" s="62"/>
    </row>
    <row r="5" spans="1:17">
      <c r="A5" s="157"/>
      <c r="B5" s="21" t="s">
        <v>51</v>
      </c>
      <c r="C5" s="108" t="s">
        <v>129</v>
      </c>
      <c r="D5" s="109"/>
      <c r="E5" s="110"/>
      <c r="F5" s="121"/>
      <c r="G5" s="122"/>
      <c r="H5" s="124"/>
      <c r="I5" s="32"/>
      <c r="J5" s="72"/>
      <c r="K5" s="62"/>
    </row>
    <row r="6" spans="1:17" ht="11.25" thickBot="1">
      <c r="A6" s="158"/>
      <c r="B6" s="22" t="s">
        <v>52</v>
      </c>
      <c r="C6" s="111" t="s">
        <v>129</v>
      </c>
      <c r="D6" s="114"/>
      <c r="E6" s="115"/>
      <c r="F6" s="125"/>
      <c r="G6" s="126"/>
      <c r="H6" s="127">
        <v>4800</v>
      </c>
      <c r="I6" s="33"/>
      <c r="J6" s="74"/>
      <c r="K6" s="62">
        <v>2612</v>
      </c>
    </row>
    <row r="7" spans="1:17">
      <c r="A7" s="156" t="s">
        <v>53</v>
      </c>
      <c r="B7" s="92" t="s">
        <v>54</v>
      </c>
      <c r="C7" s="108" t="s">
        <v>129</v>
      </c>
      <c r="D7" s="109"/>
      <c r="E7" s="110"/>
      <c r="F7" s="128"/>
      <c r="G7" s="122"/>
      <c r="H7" s="124"/>
      <c r="I7" s="34"/>
      <c r="J7" s="137"/>
      <c r="K7" s="139"/>
    </row>
    <row r="8" spans="1:17">
      <c r="A8" s="157"/>
      <c r="B8" s="21" t="s">
        <v>55</v>
      </c>
      <c r="C8" s="108" t="s">
        <v>129</v>
      </c>
      <c r="D8" s="109"/>
      <c r="E8" s="110"/>
      <c r="F8" s="128"/>
      <c r="G8" s="122"/>
      <c r="H8" s="124"/>
      <c r="I8" s="34"/>
      <c r="J8" s="137"/>
      <c r="K8" s="140"/>
    </row>
    <row r="9" spans="1:17" ht="11.25" thickBot="1">
      <c r="A9" s="158"/>
      <c r="B9" s="22" t="s">
        <v>56</v>
      </c>
      <c r="C9" s="111" t="s">
        <v>129</v>
      </c>
      <c r="D9" s="114"/>
      <c r="E9" s="115"/>
      <c r="F9" s="129"/>
      <c r="G9" s="126"/>
      <c r="H9" s="127">
        <v>2700</v>
      </c>
      <c r="I9" s="35"/>
      <c r="J9" s="138"/>
      <c r="K9" s="140"/>
    </row>
    <row r="10" spans="1:17" ht="14.25" customHeight="1">
      <c r="A10" s="156" t="s">
        <v>57</v>
      </c>
      <c r="B10" s="20" t="s">
        <v>58</v>
      </c>
      <c r="C10" s="86" t="s">
        <v>129</v>
      </c>
      <c r="D10" s="72"/>
      <c r="E10" s="62"/>
      <c r="F10" s="122"/>
      <c r="G10" s="122"/>
      <c r="H10" s="124"/>
      <c r="I10" s="72"/>
      <c r="J10" s="137"/>
      <c r="K10" s="140"/>
    </row>
    <row r="11" spans="1:17">
      <c r="A11" s="157"/>
      <c r="B11" s="21" t="s">
        <v>59</v>
      </c>
      <c r="C11" s="34" t="s">
        <v>130</v>
      </c>
      <c r="D11" s="72"/>
      <c r="E11" s="62"/>
      <c r="F11" s="122"/>
      <c r="G11" s="122"/>
      <c r="H11" s="124"/>
      <c r="I11" s="72"/>
      <c r="J11" s="137"/>
      <c r="K11" s="140"/>
    </row>
    <row r="12" spans="1:17">
      <c r="A12" s="157"/>
      <c r="B12" s="21" t="s">
        <v>60</v>
      </c>
      <c r="C12" s="34" t="s">
        <v>130</v>
      </c>
      <c r="D12" s="72"/>
      <c r="E12" s="62"/>
      <c r="F12" s="122"/>
      <c r="G12" s="122"/>
      <c r="H12" s="124"/>
      <c r="I12" s="72"/>
      <c r="J12" s="137"/>
      <c r="K12" s="140"/>
    </row>
    <row r="13" spans="1:17">
      <c r="A13" s="157"/>
      <c r="B13" s="21" t="s">
        <v>61</v>
      </c>
      <c r="C13" s="34" t="s">
        <v>130</v>
      </c>
      <c r="D13" s="72"/>
      <c r="E13" s="62"/>
      <c r="F13" s="122"/>
      <c r="G13" s="122"/>
      <c r="H13" s="124"/>
      <c r="I13" s="72"/>
      <c r="J13" s="137"/>
      <c r="K13" s="140"/>
    </row>
    <row r="14" spans="1:17">
      <c r="A14" s="157"/>
      <c r="B14" s="21" t="s">
        <v>52</v>
      </c>
      <c r="C14" s="34" t="s">
        <v>130</v>
      </c>
      <c r="D14" s="72"/>
      <c r="E14" s="62"/>
      <c r="F14" s="122"/>
      <c r="G14" s="122"/>
      <c r="H14" s="124"/>
      <c r="I14" s="72"/>
      <c r="J14" s="137"/>
      <c r="K14" s="140"/>
      <c r="M14" s="170" t="s">
        <v>43</v>
      </c>
      <c r="N14" s="171" t="s">
        <v>144</v>
      </c>
      <c r="O14" s="19" t="s">
        <v>154</v>
      </c>
      <c r="P14" s="19" t="s">
        <v>155</v>
      </c>
      <c r="Q14" s="19" t="s">
        <v>153</v>
      </c>
    </row>
    <row r="15" spans="1:17" ht="11.25" thickBot="1">
      <c r="A15" s="158"/>
      <c r="B15" s="22" t="s">
        <v>62</v>
      </c>
      <c r="C15" s="35" t="s">
        <v>130</v>
      </c>
      <c r="D15" s="72"/>
      <c r="E15" s="62">
        <v>12250</v>
      </c>
      <c r="F15" s="122"/>
      <c r="G15" s="122"/>
      <c r="H15" s="124">
        <v>4100</v>
      </c>
      <c r="I15" s="72"/>
      <c r="J15" s="137"/>
      <c r="K15" s="140">
        <f>8600+4073</f>
        <v>12673</v>
      </c>
      <c r="M15" s="19" t="s">
        <v>145</v>
      </c>
      <c r="N15" s="172"/>
    </row>
    <row r="16" spans="1:17" ht="11.25" thickBot="1">
      <c r="A16" s="22" t="s">
        <v>63</v>
      </c>
      <c r="B16" s="22" t="s">
        <v>89</v>
      </c>
      <c r="C16" s="91" t="s">
        <v>130</v>
      </c>
      <c r="D16" s="44"/>
      <c r="E16" s="67">
        <v>750</v>
      </c>
      <c r="F16" s="130"/>
      <c r="G16" s="131"/>
      <c r="H16" s="132">
        <v>900</v>
      </c>
      <c r="I16" s="91"/>
      <c r="J16" s="142"/>
      <c r="K16" s="141"/>
      <c r="L16" s="19" t="s">
        <v>146</v>
      </c>
      <c r="M16" s="19">
        <v>13000</v>
      </c>
      <c r="N16" s="172">
        <v>16673</v>
      </c>
      <c r="O16" s="19">
        <f>Q16*1.23</f>
        <v>29889</v>
      </c>
      <c r="P16" s="19">
        <f>Q16*1.08</f>
        <v>26244</v>
      </c>
      <c r="Q16" s="19">
        <v>24300</v>
      </c>
    </row>
    <row r="17" spans="1:17" ht="11.25" thickBot="1">
      <c r="A17" s="105"/>
      <c r="B17" s="105"/>
      <c r="C17" s="149"/>
      <c r="D17" s="44"/>
      <c r="E17" s="67"/>
      <c r="F17" s="150"/>
      <c r="G17" s="131"/>
      <c r="H17" s="151"/>
      <c r="I17" s="149"/>
      <c r="J17" s="142"/>
      <c r="K17" s="155"/>
      <c r="L17" s="19" t="s">
        <v>147</v>
      </c>
      <c r="M17" s="19">
        <v>15200</v>
      </c>
      <c r="N17" s="172">
        <v>8850</v>
      </c>
      <c r="O17" s="19">
        <f t="shared" ref="O17:O21" si="0">Q17*1.23</f>
        <v>32349</v>
      </c>
      <c r="P17" s="19">
        <f t="shared" ref="P17:P21" si="1">Q17*1.08</f>
        <v>28404.000000000004</v>
      </c>
      <c r="Q17" s="19">
        <v>26300</v>
      </c>
    </row>
    <row r="18" spans="1:17" ht="10.5" customHeight="1">
      <c r="A18" s="160" t="s">
        <v>64</v>
      </c>
      <c r="B18" s="94" t="s">
        <v>65</v>
      </c>
      <c r="C18" s="36"/>
      <c r="D18" s="75" t="s">
        <v>138</v>
      </c>
      <c r="E18" s="63"/>
      <c r="F18" s="36"/>
      <c r="G18" s="75"/>
      <c r="H18" s="63"/>
      <c r="I18" s="36"/>
      <c r="J18" s="152"/>
      <c r="K18" s="153"/>
      <c r="L18" s="19" t="s">
        <v>148</v>
      </c>
      <c r="M18" s="19">
        <v>10800</v>
      </c>
      <c r="N18" s="172">
        <v>14000</v>
      </c>
      <c r="O18" s="19">
        <f t="shared" si="0"/>
        <v>24108</v>
      </c>
      <c r="P18" s="19">
        <f t="shared" si="1"/>
        <v>21168</v>
      </c>
      <c r="Q18" s="19">
        <v>19600</v>
      </c>
    </row>
    <row r="19" spans="1:17" ht="11.25" customHeight="1">
      <c r="A19" s="160"/>
      <c r="B19" s="88" t="s">
        <v>55</v>
      </c>
      <c r="C19" s="36" t="s">
        <v>130</v>
      </c>
      <c r="D19" s="75" t="s">
        <v>139</v>
      </c>
      <c r="E19" s="63"/>
      <c r="F19" s="36" t="s">
        <v>130</v>
      </c>
      <c r="G19" s="75"/>
      <c r="H19" s="63"/>
      <c r="I19" s="36"/>
      <c r="J19" s="152"/>
      <c r="K19" s="154"/>
      <c r="L19" s="19" t="s">
        <v>149</v>
      </c>
      <c r="M19" s="19">
        <v>900</v>
      </c>
      <c r="N19" s="172">
        <v>900</v>
      </c>
      <c r="O19" s="19">
        <f t="shared" si="0"/>
        <v>6150</v>
      </c>
      <c r="P19" s="19">
        <f t="shared" si="1"/>
        <v>5400</v>
      </c>
      <c r="Q19" s="19">
        <v>5000</v>
      </c>
    </row>
    <row r="20" spans="1:17">
      <c r="A20" s="160"/>
      <c r="B20" s="88" t="s">
        <v>66</v>
      </c>
      <c r="C20" s="36" t="s">
        <v>130</v>
      </c>
      <c r="D20" s="75" t="s">
        <v>140</v>
      </c>
      <c r="E20" s="63"/>
      <c r="F20" s="36" t="s">
        <v>130</v>
      </c>
      <c r="G20" s="75"/>
      <c r="H20" s="63"/>
      <c r="I20" s="36"/>
      <c r="J20" s="152"/>
      <c r="K20" s="154"/>
      <c r="L20" s="19" t="s">
        <v>150</v>
      </c>
      <c r="M20" s="19">
        <v>5000</v>
      </c>
      <c r="N20" s="172">
        <v>4000</v>
      </c>
      <c r="O20" s="19">
        <f t="shared" si="0"/>
        <v>5535</v>
      </c>
      <c r="P20" s="19">
        <f t="shared" si="1"/>
        <v>4860</v>
      </c>
      <c r="Q20" s="19">
        <v>4500</v>
      </c>
    </row>
    <row r="21" spans="1:17">
      <c r="A21" s="160"/>
      <c r="B21" s="88" t="s">
        <v>131</v>
      </c>
      <c r="C21" s="36" t="s">
        <v>130</v>
      </c>
      <c r="D21" s="75"/>
      <c r="E21" s="63"/>
      <c r="F21" s="36" t="s">
        <v>135</v>
      </c>
      <c r="G21" s="75"/>
      <c r="H21" s="63"/>
      <c r="I21" s="36"/>
      <c r="J21" s="152"/>
      <c r="K21" s="154"/>
      <c r="L21" s="19" t="s">
        <v>152</v>
      </c>
      <c r="N21" s="172">
        <v>2300</v>
      </c>
      <c r="O21" s="19">
        <f t="shared" si="0"/>
        <v>6826.5</v>
      </c>
      <c r="P21" s="19">
        <f t="shared" si="1"/>
        <v>5994</v>
      </c>
      <c r="Q21" s="19">
        <v>5550</v>
      </c>
    </row>
    <row r="22" spans="1:17" ht="11.25" thickBot="1">
      <c r="A22" s="160"/>
      <c r="B22" s="88" t="s">
        <v>67</v>
      </c>
      <c r="C22" s="36" t="s">
        <v>135</v>
      </c>
      <c r="D22" s="75"/>
      <c r="E22" s="63">
        <v>8730</v>
      </c>
      <c r="F22" s="36" t="s">
        <v>130</v>
      </c>
      <c r="G22" s="75"/>
      <c r="H22" s="63">
        <v>6700</v>
      </c>
      <c r="I22" s="36"/>
      <c r="J22" s="152"/>
      <c r="K22" s="154"/>
      <c r="M22" s="19">
        <f>SUM(M16:M21)</f>
        <v>44900</v>
      </c>
      <c r="N22" s="172">
        <f>SUM(N16:N21)</f>
        <v>46723</v>
      </c>
      <c r="O22" s="19">
        <f>SUM(O16:O21)</f>
        <v>104857.5</v>
      </c>
      <c r="P22" s="173">
        <f>SUM(P16:P21)</f>
        <v>92070</v>
      </c>
    </row>
    <row r="23" spans="1:17" ht="10.5" customHeight="1">
      <c r="A23" s="164" t="s">
        <v>71</v>
      </c>
      <c r="B23" s="90" t="s">
        <v>72</v>
      </c>
      <c r="C23" s="37" t="s">
        <v>130</v>
      </c>
      <c r="D23" s="78"/>
      <c r="E23" s="70"/>
      <c r="F23" s="37" t="s">
        <v>130</v>
      </c>
      <c r="G23" s="78"/>
      <c r="H23" s="70"/>
      <c r="I23" s="37"/>
      <c r="J23" s="144"/>
      <c r="K23" s="146"/>
      <c r="N23" s="172"/>
    </row>
    <row r="24" spans="1:17" ht="11.25" thickBot="1">
      <c r="A24" s="165"/>
      <c r="B24" s="56" t="s">
        <v>86</v>
      </c>
      <c r="C24" s="38" t="s">
        <v>135</v>
      </c>
      <c r="D24" s="79"/>
      <c r="E24" s="71">
        <v>2640</v>
      </c>
      <c r="F24" s="38" t="s">
        <v>135</v>
      </c>
      <c r="G24" s="79"/>
      <c r="H24" s="71">
        <v>2850</v>
      </c>
      <c r="I24" s="38"/>
      <c r="J24" s="145"/>
      <c r="K24" s="146"/>
      <c r="L24" s="19" t="s">
        <v>156</v>
      </c>
      <c r="M24" s="19">
        <f>M22+O22</f>
        <v>149757.5</v>
      </c>
      <c r="N24" s="173">
        <f>N22+P22</f>
        <v>138793</v>
      </c>
    </row>
    <row r="25" spans="1:17" ht="10.5" customHeight="1">
      <c r="A25" s="166" t="s">
        <v>73</v>
      </c>
      <c r="B25" s="95" t="s">
        <v>74</v>
      </c>
      <c r="C25" s="39"/>
      <c r="D25" s="77"/>
      <c r="E25" s="64"/>
      <c r="F25" s="39"/>
      <c r="G25" s="77"/>
      <c r="H25" s="64"/>
      <c r="I25" s="39"/>
      <c r="J25" s="143"/>
      <c r="K25" s="146"/>
      <c r="N25" s="172"/>
    </row>
    <row r="26" spans="1:17">
      <c r="A26" s="166"/>
      <c r="B26" s="55" t="s">
        <v>75</v>
      </c>
      <c r="C26" s="39" t="s">
        <v>130</v>
      </c>
      <c r="D26" s="77"/>
      <c r="E26" s="64">
        <v>3840</v>
      </c>
      <c r="F26" s="39" t="s">
        <v>130</v>
      </c>
      <c r="G26" s="77"/>
      <c r="H26" s="64"/>
      <c r="I26" s="39"/>
      <c r="J26" s="143"/>
      <c r="K26" s="146"/>
      <c r="L26" s="19" t="s">
        <v>151</v>
      </c>
      <c r="M26" s="19">
        <v>11200</v>
      </c>
      <c r="N26" s="172">
        <v>20000</v>
      </c>
      <c r="O26" s="19">
        <f t="shared" ref="O26" si="2">Q26*1.23</f>
        <v>32349</v>
      </c>
      <c r="P26" s="19">
        <f t="shared" ref="P26" si="3">Q26*1.08</f>
        <v>28404.000000000004</v>
      </c>
      <c r="Q26" s="19">
        <v>26300</v>
      </c>
    </row>
    <row r="27" spans="1:17" ht="15.75" customHeight="1" thickBot="1">
      <c r="A27" s="165"/>
      <c r="B27" s="56" t="s">
        <v>87</v>
      </c>
      <c r="C27" s="38" t="s">
        <v>130</v>
      </c>
      <c r="D27" s="79"/>
      <c r="E27" s="71">
        <v>1800</v>
      </c>
      <c r="F27" s="38" t="s">
        <v>130</v>
      </c>
      <c r="G27" s="79"/>
      <c r="H27" s="71">
        <v>1900</v>
      </c>
      <c r="I27" s="38"/>
      <c r="J27" s="145"/>
      <c r="K27" s="147">
        <f>9775+2300</f>
        <v>12075</v>
      </c>
    </row>
    <row r="28" spans="1:17" ht="15.75" customHeight="1">
      <c r="A28" s="160" t="s">
        <v>68</v>
      </c>
      <c r="B28" s="94" t="s">
        <v>69</v>
      </c>
      <c r="C28" s="36"/>
      <c r="D28" s="76" t="s">
        <v>117</v>
      </c>
      <c r="E28" s="68"/>
      <c r="F28" s="36"/>
      <c r="G28" s="76"/>
      <c r="H28" s="68"/>
      <c r="I28" s="36"/>
      <c r="J28" s="76"/>
      <c r="K28" s="63"/>
    </row>
    <row r="29" spans="1:17" ht="15.75" customHeight="1">
      <c r="A29" s="160"/>
      <c r="B29" s="88" t="s">
        <v>132</v>
      </c>
      <c r="C29" s="36" t="s">
        <v>130</v>
      </c>
      <c r="D29" s="75"/>
      <c r="E29" s="63"/>
      <c r="F29" s="36"/>
      <c r="G29" s="75"/>
      <c r="H29" s="63"/>
      <c r="I29" s="36"/>
      <c r="J29" s="75"/>
      <c r="K29" s="63"/>
    </row>
    <row r="30" spans="1:17" ht="15.75" customHeight="1">
      <c r="A30" s="160"/>
      <c r="B30" s="88" t="s">
        <v>133</v>
      </c>
      <c r="C30" s="36" t="s">
        <v>130</v>
      </c>
      <c r="D30" s="75"/>
      <c r="E30" s="63"/>
      <c r="F30" s="36" t="s">
        <v>130</v>
      </c>
      <c r="G30" s="75"/>
      <c r="H30" s="63"/>
      <c r="I30" s="36"/>
      <c r="J30" s="75"/>
      <c r="K30" s="63"/>
    </row>
    <row r="31" spans="1:17" ht="15.75" customHeight="1">
      <c r="A31" s="160"/>
      <c r="B31" s="88" t="s">
        <v>134</v>
      </c>
      <c r="C31" s="36" t="s">
        <v>130</v>
      </c>
      <c r="D31" s="75"/>
      <c r="E31" s="63"/>
      <c r="F31" s="36"/>
      <c r="G31" s="75"/>
      <c r="H31" s="63"/>
      <c r="I31" s="36"/>
      <c r="J31" s="75"/>
      <c r="K31" s="63"/>
    </row>
    <row r="32" spans="1:17" ht="15.75" customHeight="1">
      <c r="A32" s="160"/>
      <c r="B32" s="88" t="s">
        <v>136</v>
      </c>
      <c r="C32" s="36" t="s">
        <v>135</v>
      </c>
      <c r="D32" s="75"/>
      <c r="E32" s="63"/>
      <c r="F32" s="36" t="s">
        <v>130</v>
      </c>
      <c r="G32" s="75"/>
      <c r="H32" s="63"/>
      <c r="I32" s="36"/>
      <c r="J32" s="75"/>
      <c r="K32" s="63"/>
    </row>
    <row r="33" spans="1:11" ht="15.75" customHeight="1" thickBot="1">
      <c r="A33" s="160"/>
      <c r="B33" s="88" t="s">
        <v>70</v>
      </c>
      <c r="C33" s="36" t="s">
        <v>135</v>
      </c>
      <c r="D33" s="75"/>
      <c r="E33" s="63">
        <v>10800</v>
      </c>
      <c r="F33" s="36" t="s">
        <v>130</v>
      </c>
      <c r="G33" s="75"/>
      <c r="H33" s="63">
        <v>9800</v>
      </c>
      <c r="I33" s="36"/>
      <c r="J33" s="75"/>
      <c r="K33" s="63">
        <v>14200</v>
      </c>
    </row>
    <row r="34" spans="1:11">
      <c r="A34" s="167" t="s">
        <v>76</v>
      </c>
      <c r="B34" s="23" t="s">
        <v>77</v>
      </c>
      <c r="C34" s="118" t="s">
        <v>129</v>
      </c>
      <c r="D34" s="112"/>
      <c r="E34" s="113"/>
      <c r="F34" s="148" t="s">
        <v>130</v>
      </c>
      <c r="G34" s="82"/>
      <c r="H34" s="83"/>
      <c r="I34" s="148"/>
      <c r="J34" s="82"/>
      <c r="K34" s="83"/>
    </row>
    <row r="35" spans="1:11" ht="11.25" thickBot="1">
      <c r="A35" s="168"/>
      <c r="B35" s="24" t="s">
        <v>67</v>
      </c>
      <c r="C35" s="111" t="s">
        <v>129</v>
      </c>
      <c r="D35" s="114"/>
      <c r="E35" s="115"/>
      <c r="F35" s="41" t="s">
        <v>130</v>
      </c>
      <c r="G35" s="84"/>
      <c r="H35" s="85">
        <v>5300</v>
      </c>
      <c r="I35" s="41"/>
      <c r="J35" s="84"/>
      <c r="K35" s="85">
        <v>6500</v>
      </c>
    </row>
    <row r="36" spans="1:11">
      <c r="A36" s="167" t="s">
        <v>78</v>
      </c>
      <c r="B36" s="25" t="s">
        <v>79</v>
      </c>
      <c r="C36" s="108" t="s">
        <v>129</v>
      </c>
      <c r="D36" s="112"/>
      <c r="E36" s="113"/>
      <c r="F36" s="40" t="s">
        <v>130</v>
      </c>
      <c r="G36" s="82"/>
      <c r="H36" s="83"/>
      <c r="I36" s="40"/>
      <c r="J36" s="82"/>
      <c r="K36" s="83"/>
    </row>
    <row r="37" spans="1:11">
      <c r="A37" s="169"/>
      <c r="B37" s="25" t="s">
        <v>80</v>
      </c>
      <c r="C37" s="108" t="s">
        <v>129</v>
      </c>
      <c r="D37" s="109"/>
      <c r="E37" s="110"/>
      <c r="F37" s="40" t="s">
        <v>130</v>
      </c>
      <c r="G37" s="80"/>
      <c r="H37" s="65"/>
      <c r="I37" s="40"/>
      <c r="J37" s="80"/>
      <c r="K37" s="65"/>
    </row>
    <row r="38" spans="1:11">
      <c r="A38" s="169"/>
      <c r="B38" s="25" t="s">
        <v>88</v>
      </c>
      <c r="C38" s="108" t="s">
        <v>129</v>
      </c>
      <c r="D38" s="109"/>
      <c r="E38" s="110"/>
      <c r="F38" s="40" t="s">
        <v>130</v>
      </c>
      <c r="G38" s="80"/>
      <c r="H38" s="65"/>
      <c r="I38" s="40"/>
      <c r="J38" s="80"/>
      <c r="K38" s="65"/>
    </row>
    <row r="39" spans="1:11">
      <c r="A39" s="169"/>
      <c r="B39" s="25" t="s">
        <v>81</v>
      </c>
      <c r="C39" s="108" t="s">
        <v>129</v>
      </c>
      <c r="D39" s="109"/>
      <c r="E39" s="110"/>
      <c r="F39" s="40" t="s">
        <v>130</v>
      </c>
      <c r="G39" s="80"/>
      <c r="H39" s="65"/>
      <c r="I39" s="40"/>
      <c r="J39" s="80"/>
      <c r="K39" s="65"/>
    </row>
    <row r="40" spans="1:11">
      <c r="A40" s="169"/>
      <c r="B40" s="25" t="s">
        <v>82</v>
      </c>
      <c r="C40" s="108" t="s">
        <v>129</v>
      </c>
      <c r="D40" s="109"/>
      <c r="E40" s="110"/>
      <c r="F40" s="40" t="s">
        <v>130</v>
      </c>
      <c r="G40" s="80"/>
      <c r="H40" s="65"/>
      <c r="I40" s="40"/>
      <c r="J40" s="80"/>
      <c r="K40" s="65"/>
    </row>
    <row r="41" spans="1:11" ht="11.25" thickBot="1">
      <c r="A41" s="168"/>
      <c r="B41" s="24" t="s">
        <v>83</v>
      </c>
      <c r="C41" s="111" t="s">
        <v>129</v>
      </c>
      <c r="D41" s="114"/>
      <c r="E41" s="115"/>
      <c r="F41" s="41" t="s">
        <v>130</v>
      </c>
      <c r="G41" s="84"/>
      <c r="H41" s="85">
        <v>5900</v>
      </c>
      <c r="I41" s="41"/>
      <c r="J41" s="84"/>
      <c r="K41" s="85">
        <v>11250</v>
      </c>
    </row>
    <row r="42" spans="1:11" ht="11.25" thickBot="1">
      <c r="A42" s="27" t="s">
        <v>121</v>
      </c>
      <c r="B42" s="97" t="s">
        <v>123</v>
      </c>
      <c r="C42" s="96" t="s">
        <v>130</v>
      </c>
      <c r="D42" s="81" t="s">
        <v>141</v>
      </c>
      <c r="E42" s="66">
        <v>3100</v>
      </c>
      <c r="F42" s="111" t="s">
        <v>129</v>
      </c>
      <c r="G42" s="109"/>
      <c r="H42" s="110"/>
      <c r="I42" s="42"/>
      <c r="J42" s="81"/>
      <c r="K42" s="66"/>
    </row>
    <row r="43" spans="1:11">
      <c r="A43" s="162" t="s">
        <v>122</v>
      </c>
      <c r="B43" s="99" t="s">
        <v>118</v>
      </c>
      <c r="C43" s="101" t="s">
        <v>130</v>
      </c>
      <c r="D43" s="45"/>
      <c r="E43" s="102">
        <v>5049</v>
      </c>
      <c r="F43" s="119" t="s">
        <v>129</v>
      </c>
      <c r="G43" s="112"/>
      <c r="H43" s="113"/>
      <c r="I43" s="101"/>
      <c r="J43" s="45"/>
      <c r="K43" s="102"/>
    </row>
    <row r="44" spans="1:11" ht="11.25" thickBot="1">
      <c r="A44" s="163"/>
      <c r="B44" s="100" t="s">
        <v>131</v>
      </c>
      <c r="C44" s="103" t="s">
        <v>130</v>
      </c>
      <c r="D44" s="104"/>
      <c r="E44" s="29"/>
      <c r="F44" s="120" t="s">
        <v>129</v>
      </c>
      <c r="G44" s="114"/>
      <c r="H44" s="115"/>
      <c r="I44" s="103"/>
      <c r="J44" s="104"/>
      <c r="K44" s="29"/>
    </row>
    <row r="45" spans="1:11" ht="11.25" thickBot="1">
      <c r="A45" s="26"/>
      <c r="B45" s="43" t="s">
        <v>85</v>
      </c>
      <c r="C45" s="46"/>
      <c r="D45" s="47"/>
      <c r="E45" s="48">
        <f>SUM(E2:E43)</f>
        <v>48959</v>
      </c>
      <c r="F45" s="46"/>
      <c r="G45" s="47"/>
      <c r="H45" s="48">
        <f>SUM(H2:H43)</f>
        <v>44950</v>
      </c>
      <c r="I45" s="46"/>
      <c r="J45" s="47"/>
      <c r="K45" s="48">
        <f>SUM(K2:K44)</f>
        <v>59310</v>
      </c>
    </row>
    <row r="46" spans="1:11" ht="11.25" thickBot="1">
      <c r="A46" s="26"/>
      <c r="B46" s="43" t="s">
        <v>119</v>
      </c>
      <c r="C46" s="52"/>
      <c r="D46" s="53"/>
      <c r="E46" s="54">
        <v>3427.13</v>
      </c>
      <c r="F46" s="52"/>
      <c r="G46" s="53"/>
      <c r="H46" s="54">
        <v>3596</v>
      </c>
      <c r="I46" s="52"/>
      <c r="J46" s="53"/>
      <c r="K46" s="54">
        <f>0.08*K45</f>
        <v>4744.8</v>
      </c>
    </row>
    <row r="47" spans="1:11" ht="11.25" thickBot="1">
      <c r="A47" s="26"/>
      <c r="B47" s="43" t="s">
        <v>120</v>
      </c>
      <c r="C47" s="49"/>
      <c r="D47" s="50"/>
      <c r="E47" s="136">
        <f>E46+E45</f>
        <v>52386.13</v>
      </c>
      <c r="F47" s="49"/>
      <c r="G47" s="50"/>
      <c r="H47" s="136">
        <f>H46+H45</f>
        <v>48546</v>
      </c>
      <c r="I47" s="49"/>
      <c r="J47" s="50"/>
      <c r="K47" s="51">
        <f>K46+K45</f>
        <v>64054.8</v>
      </c>
    </row>
    <row r="48" spans="1:11">
      <c r="A48" s="19" t="s">
        <v>84</v>
      </c>
    </row>
    <row r="49" spans="9:11">
      <c r="K49" s="19">
        <f>K47/H47</f>
        <v>1.3194660734149055</v>
      </c>
    </row>
    <row r="50" spans="9:11">
      <c r="I50" s="19">
        <f>K45/H45</f>
        <v>1.3194660734149055</v>
      </c>
    </row>
  </sheetData>
  <sortState ref="K15:N20">
    <sortCondition sortBy="cellColor" ref="L20" dxfId="0"/>
  </sortState>
  <mergeCells count="10">
    <mergeCell ref="A43:A44"/>
    <mergeCell ref="A36:A41"/>
    <mergeCell ref="A34:A35"/>
    <mergeCell ref="A23:A24"/>
    <mergeCell ref="A25:A27"/>
    <mergeCell ref="A18:A22"/>
    <mergeCell ref="A28:A33"/>
    <mergeCell ref="A7:A9"/>
    <mergeCell ref="A10:A15"/>
    <mergeCell ref="A2:A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36"/>
  <sheetViews>
    <sheetView tabSelected="1" workbookViewId="0">
      <selection activeCell="L14" sqref="L14"/>
    </sheetView>
  </sheetViews>
  <sheetFormatPr defaultRowHeight="15"/>
  <cols>
    <col min="8" max="8" width="13.42578125" bestFit="1" customWidth="1"/>
  </cols>
  <sheetData>
    <row r="1" spans="2:9">
      <c r="B1" t="s">
        <v>157</v>
      </c>
      <c r="H1" s="176">
        <v>2600</v>
      </c>
    </row>
    <row r="2" spans="2:9">
      <c r="B2" t="s">
        <v>158</v>
      </c>
      <c r="H2" s="176">
        <v>37000</v>
      </c>
    </row>
    <row r="3" spans="2:9">
      <c r="B3" t="s">
        <v>159</v>
      </c>
      <c r="H3" s="176">
        <v>0</v>
      </c>
    </row>
    <row r="4" spans="2:9">
      <c r="B4" t="s">
        <v>160</v>
      </c>
      <c r="H4" s="177">
        <f>SUM(H1:H3)</f>
        <v>39600</v>
      </c>
    </row>
    <row r="5" spans="2:9">
      <c r="B5" t="s">
        <v>161</v>
      </c>
      <c r="H5" s="176">
        <v>49000</v>
      </c>
    </row>
    <row r="6" spans="2:9">
      <c r="B6" t="s">
        <v>162</v>
      </c>
      <c r="H6" s="176">
        <v>34000</v>
      </c>
      <c r="I6" t="s">
        <v>192</v>
      </c>
    </row>
    <row r="7" spans="2:9">
      <c r="B7" t="s">
        <v>163</v>
      </c>
      <c r="H7" s="176">
        <v>14000</v>
      </c>
    </row>
    <row r="8" spans="2:9">
      <c r="B8" t="s">
        <v>164</v>
      </c>
      <c r="H8" s="176">
        <v>30000</v>
      </c>
    </row>
    <row r="9" spans="2:9">
      <c r="B9" t="s">
        <v>183</v>
      </c>
      <c r="H9" s="177">
        <f>SUM(H5:H8)</f>
        <v>127000</v>
      </c>
    </row>
    <row r="10" spans="2:9">
      <c r="B10" t="s">
        <v>165</v>
      </c>
      <c r="H10" s="176">
        <v>45000</v>
      </c>
    </row>
    <row r="11" spans="2:9">
      <c r="B11" t="s">
        <v>166</v>
      </c>
      <c r="H11" s="176">
        <v>9000</v>
      </c>
    </row>
    <row r="12" spans="2:9">
      <c r="B12" t="s">
        <v>167</v>
      </c>
      <c r="H12" s="176">
        <v>16000</v>
      </c>
    </row>
    <row r="13" spans="2:9">
      <c r="B13" t="s">
        <v>168</v>
      </c>
      <c r="H13" s="176">
        <v>23000</v>
      </c>
    </row>
    <row r="14" spans="2:9">
      <c r="B14" t="s">
        <v>169</v>
      </c>
      <c r="H14" s="176">
        <v>26000</v>
      </c>
      <c r="I14" t="s">
        <v>193</v>
      </c>
    </row>
    <row r="15" spans="2:9">
      <c r="B15" t="s">
        <v>184</v>
      </c>
      <c r="H15" s="176">
        <v>15000</v>
      </c>
    </row>
    <row r="16" spans="2:9">
      <c r="B16" s="174" t="s">
        <v>185</v>
      </c>
      <c r="H16" s="176"/>
    </row>
    <row r="17" spans="2:8">
      <c r="B17" t="s">
        <v>170</v>
      </c>
      <c r="H17" s="176"/>
    </row>
    <row r="18" spans="2:8">
      <c r="B18" t="s">
        <v>171</v>
      </c>
      <c r="H18" s="176">
        <v>8000</v>
      </c>
    </row>
    <row r="19" spans="2:8">
      <c r="B19" t="s">
        <v>186</v>
      </c>
      <c r="H19" s="176">
        <v>20000</v>
      </c>
    </row>
    <row r="20" spans="2:8">
      <c r="B20" t="s">
        <v>187</v>
      </c>
      <c r="H20" s="177">
        <f>SUM(H10:H19)</f>
        <v>162000</v>
      </c>
    </row>
    <row r="21" spans="2:8">
      <c r="B21" t="s">
        <v>188</v>
      </c>
      <c r="H21" s="176"/>
    </row>
    <row r="22" spans="2:8">
      <c r="B22" t="s">
        <v>172</v>
      </c>
      <c r="H22" s="176"/>
    </row>
    <row r="23" spans="2:8">
      <c r="B23" t="s">
        <v>173</v>
      </c>
      <c r="H23" s="176"/>
    </row>
    <row r="24" spans="2:8">
      <c r="B24" t="s">
        <v>174</v>
      </c>
      <c r="H24" s="176"/>
    </row>
    <row r="25" spans="2:8">
      <c r="B25" t="s">
        <v>175</v>
      </c>
      <c r="H25" s="176"/>
    </row>
    <row r="26" spans="2:8">
      <c r="B26" t="s">
        <v>176</v>
      </c>
      <c r="H26" s="176"/>
    </row>
    <row r="27" spans="2:8">
      <c r="B27" t="s">
        <v>177</v>
      </c>
      <c r="H27" s="176"/>
    </row>
    <row r="28" spans="2:8">
      <c r="B28" t="s">
        <v>178</v>
      </c>
      <c r="H28" s="176"/>
    </row>
    <row r="29" spans="2:8">
      <c r="B29" t="s">
        <v>179</v>
      </c>
      <c r="H29" s="176"/>
    </row>
    <row r="30" spans="2:8">
      <c r="B30" t="s">
        <v>180</v>
      </c>
      <c r="H30" s="176"/>
    </row>
    <row r="31" spans="2:8">
      <c r="B31" s="175" t="s">
        <v>189</v>
      </c>
      <c r="H31" s="176"/>
    </row>
    <row r="32" spans="2:8">
      <c r="B32" t="s">
        <v>190</v>
      </c>
      <c r="H32" s="176">
        <v>140000</v>
      </c>
    </row>
    <row r="33" spans="2:8">
      <c r="B33" t="s">
        <v>191</v>
      </c>
      <c r="H33" s="176"/>
    </row>
    <row r="34" spans="2:8">
      <c r="B34" t="s">
        <v>181</v>
      </c>
      <c r="H34" s="176"/>
    </row>
    <row r="35" spans="2:8">
      <c r="B35" t="s">
        <v>182</v>
      </c>
      <c r="H35" s="176"/>
    </row>
    <row r="36" spans="2:8">
      <c r="H36" s="177">
        <f>SUM(H32,H20,H9,H4)</f>
        <v>468600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Oferty</vt:lpstr>
      <vt:lpstr>Szablon oferty</vt:lpstr>
      <vt:lpstr>Kosztorys - szablon</vt:lpstr>
      <vt:lpstr>Kosztorysy ekip - zestawienie</vt:lpstr>
      <vt:lpstr>Kosztorys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2013-02-17T11:30:21Z</dcterms:modified>
</cp:coreProperties>
</file>