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kad\source\repos\fanControl\PCB\fanControl\RFQ\"/>
    </mc:Choice>
  </mc:AlternateContent>
  <xr:revisionPtr revIDLastSave="0" documentId="13_ncr:1_{D0B98C18-EB80-40CB-B08B-1E6C94CADF61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fanControl_RFQ1" sheetId="1" r:id="rId1"/>
    <sheet name="fanControl_RFQ2_1" sheetId="5" r:id="rId2"/>
  </sheets>
  <definedNames>
    <definedName name="_xlnm._FilterDatabase" localSheetId="0" hidden="1">fanControl_RFQ1!$A$1:$K$40</definedName>
    <definedName name="_xlnm._FilterDatabase" localSheetId="1" hidden="1">fanControl_RFQ2_1!$A$1:$N$40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5" l="1"/>
  <c r="M3" i="5"/>
  <c r="N3" i="5" s="1"/>
  <c r="L4" i="5"/>
  <c r="M4" i="5"/>
  <c r="N4" i="5" s="1"/>
  <c r="L5" i="5"/>
  <c r="M5" i="5"/>
  <c r="L6" i="5"/>
  <c r="M6" i="5"/>
  <c r="N6" i="5" s="1"/>
  <c r="L7" i="5"/>
  <c r="M7" i="5"/>
  <c r="N7" i="5" s="1"/>
  <c r="L8" i="5"/>
  <c r="M8" i="5"/>
  <c r="N8" i="5" s="1"/>
  <c r="L9" i="5"/>
  <c r="M9" i="5"/>
  <c r="L10" i="5"/>
  <c r="M10" i="5"/>
  <c r="N10" i="5" s="1"/>
  <c r="L11" i="5"/>
  <c r="M11" i="5"/>
  <c r="N11" i="5" s="1"/>
  <c r="L12" i="5"/>
  <c r="M12" i="5"/>
  <c r="N12" i="5" s="1"/>
  <c r="L13" i="5"/>
  <c r="M13" i="5"/>
  <c r="L14" i="5"/>
  <c r="M14" i="5"/>
  <c r="N14" i="5" s="1"/>
  <c r="L15" i="5"/>
  <c r="M15" i="5"/>
  <c r="N15" i="5" s="1"/>
  <c r="L16" i="5"/>
  <c r="M16" i="5"/>
  <c r="L17" i="5"/>
  <c r="M17" i="5"/>
  <c r="L18" i="5"/>
  <c r="M18" i="5"/>
  <c r="L19" i="5"/>
  <c r="M19" i="5"/>
  <c r="L20" i="5"/>
  <c r="M20" i="5"/>
  <c r="N20" i="5" s="1"/>
  <c r="L21" i="5"/>
  <c r="M21" i="5"/>
  <c r="N21" i="5" s="1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N32" i="5" s="1"/>
  <c r="L33" i="5"/>
  <c r="M33" i="5"/>
  <c r="L34" i="5"/>
  <c r="M34" i="5"/>
  <c r="L35" i="5"/>
  <c r="M35" i="5"/>
  <c r="N35" i="5" s="1"/>
  <c r="L36" i="5"/>
  <c r="M36" i="5"/>
  <c r="N36" i="5" s="1"/>
  <c r="L37" i="5"/>
  <c r="M37" i="5"/>
  <c r="L38" i="5"/>
  <c r="M38" i="5"/>
  <c r="L39" i="5"/>
  <c r="M39" i="5"/>
  <c r="L40" i="5"/>
  <c r="M40" i="5"/>
  <c r="N40" i="5" s="1"/>
  <c r="M2" i="5"/>
  <c r="L2" i="5"/>
  <c r="Q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  <c r="N38" i="5" l="1"/>
  <c r="N9" i="5"/>
  <c r="N23" i="5"/>
  <c r="N37" i="5"/>
  <c r="N17" i="5"/>
  <c r="N13" i="5"/>
  <c r="N5" i="5"/>
  <c r="N19" i="5"/>
  <c r="N39" i="5"/>
  <c r="N31" i="5"/>
  <c r="N34" i="5"/>
  <c r="N30" i="5"/>
  <c r="N22" i="5"/>
  <c r="N18" i="5"/>
  <c r="N28" i="5"/>
  <c r="N24" i="5"/>
  <c r="N27" i="5"/>
  <c r="N16" i="5"/>
  <c r="N2" i="5"/>
  <c r="N26" i="5"/>
  <c r="N33" i="5"/>
  <c r="N29" i="5"/>
  <c r="N25" i="5"/>
</calcChain>
</file>

<file path=xl/sharedStrings.xml><?xml version="1.0" encoding="utf-8"?>
<sst xmlns="http://schemas.openxmlformats.org/spreadsheetml/2006/main" count="627" uniqueCount="295">
  <si>
    <t>Reference</t>
  </si>
  <si>
    <t xml:space="preserve"> Quantity</t>
  </si>
  <si>
    <t xml:space="preserve"> Value</t>
  </si>
  <si>
    <t xml:space="preserve"> Footprint</t>
  </si>
  <si>
    <t xml:space="preserve"> Datasheet</t>
  </si>
  <si>
    <t xml:space="preserve"> LCSC</t>
  </si>
  <si>
    <t xml:space="preserve"> MPN</t>
  </si>
  <si>
    <t xml:space="preserve"> Manufacturer</t>
  </si>
  <si>
    <t xml:space="preserve"> Supplier</t>
  </si>
  <si>
    <t xml:space="preserve"> URL</t>
  </si>
  <si>
    <t xml:space="preserve">C1 C3 </t>
  </si>
  <si>
    <t>22p</t>
  </si>
  <si>
    <t>agro-footprint:CAP_0805</t>
  </si>
  <si>
    <t>https://datasheet.lcsc.com/lcsc/2006151142_YAGEO-CC0805FRNPO9BN220_C541515.pdf</t>
  </si>
  <si>
    <t>C541515</t>
  </si>
  <si>
    <t>CC0805FRNPO9BN220</t>
  </si>
  <si>
    <t>Yageo</t>
  </si>
  <si>
    <t>LCSC</t>
  </si>
  <si>
    <t xml:space="preserve">C12 </t>
  </si>
  <si>
    <t>10u 10V</t>
  </si>
  <si>
    <t>Capacitor_Tantalum_SMD:CP_EIA-3216-18_Kemet-A_Pad1.58x1.35mm_HandSolder</t>
  </si>
  <si>
    <t>https://datasheet.lcsc.com/lcsc/2011031906_KEMET-T529P106M010AAE200_C696821.pdf</t>
  </si>
  <si>
    <t>C696821</t>
  </si>
  <si>
    <t>T529P106M010AAE200</t>
  </si>
  <si>
    <t>KEMET</t>
  </si>
  <si>
    <t xml:space="preserve">C2 </t>
  </si>
  <si>
    <t>10n 50V</t>
  </si>
  <si>
    <t>https://datasheet.lcsc.com/lcsc/2005262134_YAGEO-CC0805JKNPO9BN103_C527201.pdf</t>
  </si>
  <si>
    <t>C527201</t>
  </si>
  <si>
    <t>CC0805JKNPO9BN103</t>
  </si>
  <si>
    <t xml:space="preserve">C4 </t>
  </si>
  <si>
    <t>47u</t>
  </si>
  <si>
    <t>Capacitor_THT:C_Radial_D6.3mm_H11.0mm_P2.50mm</t>
  </si>
  <si>
    <t>Ãrwill</t>
  </si>
  <si>
    <t>https://arwill.hu/termekek/passziv-alkatreszek/kondenzatorok/elektrolit-85c-105c/47uf-50v-elektrolit-kondenzator-974067/</t>
  </si>
  <si>
    <t xml:space="preserve">C5 </t>
  </si>
  <si>
    <t>10u</t>
  </si>
  <si>
    <t>https://datasheet.lcsc.com/lcsc/1810311438_YAGEO-CC0805ZKY5V6BB106_C88484.pdf</t>
  </si>
  <si>
    <t>C88484</t>
  </si>
  <si>
    <t>CC0805ZKY5V6BB106</t>
  </si>
  <si>
    <t xml:space="preserve">C6 C7 C10 C11 </t>
  </si>
  <si>
    <t>100n</t>
  </si>
  <si>
    <t xml:space="preserve">C8 </t>
  </si>
  <si>
    <t>470u</t>
  </si>
  <si>
    <t>Capacitor_THT:C_Radial_D8.0mm_H11.5mm_P3.50mm</t>
  </si>
  <si>
    <t>https://arwill.hu/termekek/passziv-alkatreszek/kondenzatorok/elektrolit-85c-105c/470uf-16v-elektrolit-kondenzator-229671/</t>
  </si>
  <si>
    <t xml:space="preserve">C9 </t>
  </si>
  <si>
    <t>100u</t>
  </si>
  <si>
    <t>Capacitor_SMD:C_1206_3216Metric</t>
  </si>
  <si>
    <t>https://datasheet.lcsc.com/lcsc/2006191032_YAGEO-CC1206MKX5R5BB107_C110048.pdf</t>
  </si>
  <si>
    <t>C110048</t>
  </si>
  <si>
    <t>CC1206MKX5R5BB107</t>
  </si>
  <si>
    <t xml:space="preserve">D1 </t>
  </si>
  <si>
    <t>SMCJ36CA</t>
  </si>
  <si>
    <t>Diode_SMD:D_SMC</t>
  </si>
  <si>
    <t>https://datasheet.lcsc.com/lcsc/2110190930_BOURNS-SMCJ36CA_C2831485.pdf</t>
  </si>
  <si>
    <t>C2831485</t>
  </si>
  <si>
    <t>Bourns</t>
  </si>
  <si>
    <t xml:space="preserve">D2 </t>
  </si>
  <si>
    <t>BZX84C10L</t>
  </si>
  <si>
    <t>Diode_SMD:D_SOT-23_ANK</t>
  </si>
  <si>
    <t>https://datasheet.lcsc.com/lcsc/1810301517_onsemi-BZX84C10LT1G_C82476.pdf</t>
  </si>
  <si>
    <t>C82476</t>
  </si>
  <si>
    <t>BZX84C10LT1G</t>
  </si>
  <si>
    <t>onsemi</t>
  </si>
  <si>
    <t xml:space="preserve">D3 D5 </t>
  </si>
  <si>
    <t>MMSZ3V0</t>
  </si>
  <si>
    <t>Diode_SMD:D_SOD-123</t>
  </si>
  <si>
    <t>https://datasheet.lcsc.com/lcsc/1807270934_Tak-Cheong-MMSZ3V0CW_C248751.pdf</t>
  </si>
  <si>
    <t>C248751</t>
  </si>
  <si>
    <t>MMSZ3V0CW</t>
  </si>
  <si>
    <t>Tak Cheong</t>
  </si>
  <si>
    <t xml:space="preserve">D4 </t>
  </si>
  <si>
    <t>BZX84C6V8L</t>
  </si>
  <si>
    <t>https://datasheet.lcsc.com/lcsc/1810301513_onsemi-BZX84C6V8LT1G_C90848.pdf</t>
  </si>
  <si>
    <t>C90848</t>
  </si>
  <si>
    <t>BZX84C6V8LT1G</t>
  </si>
  <si>
    <t xml:space="preserve">D6 </t>
  </si>
  <si>
    <t>RB160M</t>
  </si>
  <si>
    <t>https://datasheet.lcsc.com/lcsc/1810131621_ROHM-Semicon-RB160M-40TR_C123003.pdf</t>
  </si>
  <si>
    <t>C123003</t>
  </si>
  <si>
    <t>RB160MM-40TR</t>
  </si>
  <si>
    <t>Rohm Semiconductor</t>
  </si>
  <si>
    <t xml:space="preserve">D7 </t>
  </si>
  <si>
    <t>10BQ015</t>
  </si>
  <si>
    <t>Diode_SMD:D_SMB</t>
  </si>
  <si>
    <t>https://datasheet.lcsc.com/lcsc/2001101209_Vishay-Intertech-VS-10BQ015-M3-5BT_C413466.pdf</t>
  </si>
  <si>
    <t>C413466</t>
  </si>
  <si>
    <t>VS-10BQ015-M3/5BT</t>
  </si>
  <si>
    <t>Vishay</t>
  </si>
  <si>
    <t xml:space="preserve">D8 </t>
  </si>
  <si>
    <t>LED</t>
  </si>
  <si>
    <t>agro-footprint:LED_0805</t>
  </si>
  <si>
    <t>https://datasheet.lcsc.com/lcsc/1811131731_Everlight-Elec-17-215-BHC-AP1Q2-3T_C131208.pdf</t>
  </si>
  <si>
    <t>C131208</t>
  </si>
  <si>
    <t>17-215/BHC-AP1Q2/3T</t>
  </si>
  <si>
    <t>Everlight Elec</t>
  </si>
  <si>
    <t xml:space="preserve">J1 </t>
  </si>
  <si>
    <t>USB_B_Micro</t>
  </si>
  <si>
    <t>Connector_USB:USB_Micro-B_Molex-105017-0001</t>
  </si>
  <si>
    <t>https://datasheet.lcsc.com/lcsc/1811131824_MOLEX-1050170001_C136000.pdf</t>
  </si>
  <si>
    <t>C136000</t>
  </si>
  <si>
    <t>Molex</t>
  </si>
  <si>
    <t xml:space="preserve">J2 </t>
  </si>
  <si>
    <t>Barrel_Jack_Switch</t>
  </si>
  <si>
    <t>fanControl:BarrelJack_Wuerth_6941xx301002</t>
  </si>
  <si>
    <t>https://arwill.hu/termekek/csatlakozok/tap/dc/dc-tap-aljzat-5-5-2-1-586196/</t>
  </si>
  <si>
    <t xml:space="preserve">L1 </t>
  </si>
  <si>
    <t>Inductor_THT:L_Radial_D10.5mm_P5.00mm_Abacron_AISR-01</t>
  </si>
  <si>
    <t>https://arwill.hu/termekek/passziv-alkatreszek/induktivitasok/radialis/470uh-1-2a-induktivitas-659003/</t>
  </si>
  <si>
    <t xml:space="preserve">Q1 </t>
  </si>
  <si>
    <t>FDD4243</t>
  </si>
  <si>
    <t>fanControl:TO-252-2_TabPin5</t>
  </si>
  <si>
    <t>https://datasheet.lcsc.com/lcsc/2007231308_VBsemi-Elec-FDD4243_C709958.pdf</t>
  </si>
  <si>
    <t>C709958</t>
  </si>
  <si>
    <t>VBsemi Elec</t>
  </si>
  <si>
    <t xml:space="preserve">Q2 Q5 </t>
  </si>
  <si>
    <t>BSS169</t>
  </si>
  <si>
    <t>Package_TO_SOT_SMD:SOT-23</t>
  </si>
  <si>
    <t>https://datasheet.lcsc.com/lcsc/1810261812_Infineon-Technologies-BSS169H6327_C83053.pdf</t>
  </si>
  <si>
    <t>C83053</t>
  </si>
  <si>
    <t>BSS169H6327</t>
  </si>
  <si>
    <t>Infineon</t>
  </si>
  <si>
    <t xml:space="preserve">Q4 </t>
  </si>
  <si>
    <t>BC847BDW1</t>
  </si>
  <si>
    <t>Package_TO_SOT_SMD:SOT-363_SC-70-6</t>
  </si>
  <si>
    <t>https://datasheet.lcsc.com/lcsc/1810010214_onsemi-BC847BDW1T1G_C82368.pdf</t>
  </si>
  <si>
    <t>C82368</t>
  </si>
  <si>
    <t>BC847BDW1T1G</t>
  </si>
  <si>
    <t xml:space="preserve">Q6 </t>
  </si>
  <si>
    <t>BRCS4484</t>
  </si>
  <si>
    <t>fanControl:BRCS4484</t>
  </si>
  <si>
    <t>https://datasheet.lcsc.com/lcsc/2012021739_Foshan-Blue-Rocket-Elec-BRCS4484SC_C914060.pdf</t>
  </si>
  <si>
    <t>C914060</t>
  </si>
  <si>
    <t>BRCS4484SC</t>
  </si>
  <si>
    <t xml:space="preserve">Foshan Blue Rocket Elec </t>
  </si>
  <si>
    <t xml:space="preserve">R1 R2 R14 R20 R29 R31 R32 </t>
  </si>
  <si>
    <t>1k</t>
  </si>
  <si>
    <t>agro-footprint:RES_0805</t>
  </si>
  <si>
    <t>https://datasheet.lcsc.com/lcsc/1810010217_YAGEO-RC0805JR-071KL_C100046.pdf</t>
  </si>
  <si>
    <t>C100046</t>
  </si>
  <si>
    <t>RC0805JR-071KL</t>
  </si>
  <si>
    <t xml:space="preserve">R12 R13 R26 R27 R28 </t>
  </si>
  <si>
    <t>470R</t>
  </si>
  <si>
    <t>https://datasheet.lcsc.com/lcsc/1810162110_YAGEO-RC0805JR-07470RL_C114747.pdf</t>
  </si>
  <si>
    <t>C114747</t>
  </si>
  <si>
    <t>RC0805JR-07470RL</t>
  </si>
  <si>
    <t xml:space="preserve">R16 </t>
  </si>
  <si>
    <t>3k6</t>
  </si>
  <si>
    <t>https://datasheet.lcsc.com/lcsc/1810311331_YAGEO-AC0805JR-073K6L_C229201.pdf</t>
  </si>
  <si>
    <t>C229201</t>
  </si>
  <si>
    <t>AC0805JR-073K6L</t>
  </si>
  <si>
    <t xml:space="preserve">R17 </t>
  </si>
  <si>
    <t>6k8</t>
  </si>
  <si>
    <t>https://datasheet.lcsc.com/lcsc/1810311425_YAGEO-RC0805JR-076K8L_C137409.pdf</t>
  </si>
  <si>
    <t>C137409</t>
  </si>
  <si>
    <t>RC0805JR-076K8L</t>
  </si>
  <si>
    <t xml:space="preserve">R18 </t>
  </si>
  <si>
    <t>1k1 1%</t>
  </si>
  <si>
    <t>https://datasheet.lcsc.com/lcsc/1810241428_YAGEO-RC0805FR-071K1L_C185294.pdf</t>
  </si>
  <si>
    <t>C185294</t>
  </si>
  <si>
    <t>RC0805FR-071K1L</t>
  </si>
  <si>
    <t xml:space="preserve">R19 </t>
  </si>
  <si>
    <t>3k3 1%</t>
  </si>
  <si>
    <t>https://datasheet.lcsc.com/lcsc/1810311430_YAGEO-RC0805FR-073K3L_C114531.pdf</t>
  </si>
  <si>
    <t>C114531</t>
  </si>
  <si>
    <t>RC0805FR-073K3L</t>
  </si>
  <si>
    <t xml:space="preserve">R3 R15 R30 R33 </t>
  </si>
  <si>
    <t>100k</t>
  </si>
  <si>
    <t>https://datasheet.lcsc.com/lcsc/1810241513_YAGEO-RC0805JR-07100KL_C100049.pdf</t>
  </si>
  <si>
    <t>C100049</t>
  </si>
  <si>
    <t>RC0805JR-07100KL</t>
  </si>
  <si>
    <t xml:space="preserve">R4 R7 R8 R10 R11 R21 R22 R23 R24 R25 </t>
  </si>
  <si>
    <t>10k</t>
  </si>
  <si>
    <t>https://datasheet.lcsc.com/lcsc/1810171610_YAGEO-RC0805JR-0710KL_C100047.pdf</t>
  </si>
  <si>
    <t>C100047</t>
  </si>
  <si>
    <t>RC0805JR-0710KL</t>
  </si>
  <si>
    <t xml:space="preserve">R5 </t>
  </si>
  <si>
    <t>2k2</t>
  </si>
  <si>
    <t>https://datasheet.lcsc.com/lcsc/1810311425_YAGEO-RC0805JR-072K2L_C114237.pdf</t>
  </si>
  <si>
    <t>C114237</t>
  </si>
  <si>
    <t>RC0805JR-072K2L</t>
  </si>
  <si>
    <t xml:space="preserve">R6 </t>
  </si>
  <si>
    <t>4k7</t>
  </si>
  <si>
    <t>https://datasheet.lcsc.com/lcsc/1810010620_YAGEO-RC0805JR-074K7L_C105427.pdf</t>
  </si>
  <si>
    <t>C105427</t>
  </si>
  <si>
    <t>RC0805JR-074K7L</t>
  </si>
  <si>
    <t xml:space="preserve">R9 </t>
  </si>
  <si>
    <t>47k</t>
  </si>
  <si>
    <t>https://datasheet.lcsc.com/lcsc/1810311310_YAGEO-RC0805JR-0747KL_C131051.pdf</t>
  </si>
  <si>
    <t>C131051</t>
  </si>
  <si>
    <t>RC0805JR-0747KL</t>
  </si>
  <si>
    <t xml:space="preserve">RV1 </t>
  </si>
  <si>
    <t>fanControl:pot</t>
  </si>
  <si>
    <t>https://datasheet.lcsc.com/lcsc/1810170727_HDK-Hokuriku-Elec-Industry-VG039NCHXTB102_C128543.pdf</t>
  </si>
  <si>
    <t>C128543</t>
  </si>
  <si>
    <t>VG039NCHXTB102</t>
  </si>
  <si>
    <t>HDK</t>
  </si>
  <si>
    <t xml:space="preserve">U2 </t>
  </si>
  <si>
    <t>CH340B</t>
  </si>
  <si>
    <t>Package_SO:SOIC-16_3.9x9.9mm_P1.27mm</t>
  </si>
  <si>
    <t>https://www.mpja.com/download/35227cpdata.pdf</t>
  </si>
  <si>
    <t>C81010</t>
  </si>
  <si>
    <t>WCH</t>
  </si>
  <si>
    <t xml:space="preserve">U3 </t>
  </si>
  <si>
    <t>LM2575BT-ADJ</t>
  </si>
  <si>
    <t>Package_TO_SOT_THT:TO-220-5_Vertical</t>
  </si>
  <si>
    <t>https://datasheet.lcsc.com/lcsc/1912111437_HGSEMI-LM2575T-ADJ_C434579.pdf</t>
  </si>
  <si>
    <t>C434579</t>
  </si>
  <si>
    <t>LM2575T-ADJ</t>
  </si>
  <si>
    <t>HGSEMI</t>
  </si>
  <si>
    <t xml:space="preserve">U4 </t>
  </si>
  <si>
    <t>LM1117</t>
  </si>
  <si>
    <t>Package_TO_SOT_SMD:SOT-223-3_TabPin2</t>
  </si>
  <si>
    <t>https://datasheet.lcsc.com/lcsc/1809301716_Texas-Instruments-LM1117IMPX-3-3-NOPB-_C23984.pdf</t>
  </si>
  <si>
    <t>C23984</t>
  </si>
  <si>
    <t>LM1117IMPX-3.3/NOPB</t>
  </si>
  <si>
    <t>Texas Instruments</t>
  </si>
  <si>
    <t xml:space="preserve">U5 </t>
  </si>
  <si>
    <t>ESP-12E</t>
  </si>
  <si>
    <t>kicad-ESP8266:ESP-12E</t>
  </si>
  <si>
    <t>http://l0l.org.uk/2014/12/esp8266-modules-hardware-guide-gotta-catch-em-all/</t>
  </si>
  <si>
    <t>C89297</t>
  </si>
  <si>
    <t>Ai-Thinker</t>
  </si>
  <si>
    <t xml:space="preserve">Y1 </t>
  </si>
  <si>
    <t>12M</t>
  </si>
  <si>
    <t>Crystal:Crystal_SMD_3225-4Pin_3.2x2.5mm</t>
  </si>
  <si>
    <t>https://datasheet.lcsc.com/lcsc/1912111437_JGHC-S3212000101080_C390763.pdf</t>
  </si>
  <si>
    <t>C390763</t>
  </si>
  <si>
    <t>S3212000101080</t>
  </si>
  <si>
    <t>JGHC</t>
  </si>
  <si>
    <t>C49678</t>
  </si>
  <si>
    <t>CC0805KRX7R9BB104</t>
  </si>
  <si>
    <t>https://datasheet.lcsc.com/lcsc/1810101813_YAGEO-CC0805KRX7R9BB104_C49678.pdf</t>
  </si>
  <si>
    <t>LCSC order quant</t>
  </si>
  <si>
    <t># available</t>
  </si>
  <si>
    <t xml:space="preserve"> RMK</t>
  </si>
  <si>
    <t xml:space="preserve">C10 C12 </t>
  </si>
  <si>
    <t xml:space="preserve">C2 C13 C14 </t>
  </si>
  <si>
    <t xml:space="preserve">C6 C7 C11 </t>
  </si>
  <si>
    <t>BZX84C3V3</t>
  </si>
  <si>
    <t>https://datasheet.lcsc.com/lcsc/1810301522_onsemi-BZX84C3V3LT1G_C82473.pdf</t>
  </si>
  <si>
    <t>C82473</t>
  </si>
  <si>
    <t>BZX84C3V3LT1G</t>
  </si>
  <si>
    <t>RB160M-40TR</t>
  </si>
  <si>
    <t xml:space="preserve">D9 </t>
  </si>
  <si>
    <t>CUS10S30</t>
  </si>
  <si>
    <t>Diode_SMD:D_SOD-323_HandSoldering</t>
  </si>
  <si>
    <t>https://datasheet.lcsc.com/lcsc/1810181811_TOSHIBA-CUS10S30-H3F_C146335.pdf</t>
  </si>
  <si>
    <t>C146335</t>
  </si>
  <si>
    <t>CUS10S30,H3F</t>
  </si>
  <si>
    <t>Toshiba</t>
  </si>
  <si>
    <t>Connector_BarrelJack:BarrelJack_GCT_DCJ200-10-A_Horizontal</t>
  </si>
  <si>
    <t>https://www.we-online.com/katalog/datasheet/694106301002.pdf</t>
  </si>
  <si>
    <t>Wuerth</t>
  </si>
  <si>
    <t>Package_TO_SOT_SMD:TO-252-2</t>
  </si>
  <si>
    <t xml:space="preserve">Q2 Q8 </t>
  </si>
  <si>
    <t>BSS84</t>
  </si>
  <si>
    <t>https://datasheet.lcsc.com/lcsc/1808281643_Infineon-Technologies-BSS84PH6327_C152212.pdf</t>
  </si>
  <si>
    <t>C152212</t>
  </si>
  <si>
    <t>BSS84PH6327</t>
  </si>
  <si>
    <t>BC847B</t>
  </si>
  <si>
    <t>https://datasheet.lcsc.com/lcsc/1810301520_onsemi-BC847BLT1G_C94393.pdf</t>
  </si>
  <si>
    <t>C94393</t>
  </si>
  <si>
    <t>BC847BLT1G</t>
  </si>
  <si>
    <t xml:space="preserve">R1 R3 R20 R29 R31 R32 R37 </t>
  </si>
  <si>
    <t>1k1</t>
  </si>
  <si>
    <t>22k</t>
  </si>
  <si>
    <t>https://datasheet.lcsc.com/lcsc/1810311430_YAGEO-RC0805FR-0722KL_C114565.pdf</t>
  </si>
  <si>
    <t>C114565</t>
  </si>
  <si>
    <t>RC0805FR-0722KL</t>
  </si>
  <si>
    <t xml:space="preserve">R36 </t>
  </si>
  <si>
    <t>https://datasheet.lcsc.com/lcsc/1810311431_YAGEO-RC0805FR-076K8L_C114550.pdf</t>
  </si>
  <si>
    <t>C114550</t>
  </si>
  <si>
    <t>RC0805FR-076K8L</t>
  </si>
  <si>
    <t xml:space="preserve">R5 R16 R17 R19 </t>
  </si>
  <si>
    <t>3k3</t>
  </si>
  <si>
    <t xml:space="preserve">R6 R10 R11 </t>
  </si>
  <si>
    <t>https://datasheet.lcsc.com/lcsc/1810161341_YAGEO-RC0805FR-074K7L_C60816.pdf</t>
  </si>
  <si>
    <t>C60816</t>
  </si>
  <si>
    <t>RC0805FR-074K7L</t>
  </si>
  <si>
    <t>ESP8266:ESP-12E</t>
  </si>
  <si>
    <t>https://components101.com/sites/default/files/2021-09/ESP12E-Datasheet.pdf</t>
  </si>
  <si>
    <t>build quantity</t>
  </si>
  <si>
    <t># needed</t>
  </si>
  <si>
    <t>delta</t>
  </si>
  <si>
    <t xml:space="preserve">Q4 Q5 Q7 Q9 Q10 </t>
  </si>
  <si>
    <t>DMP4065</t>
  </si>
  <si>
    <t>https://datasheet.lcsc.com/lcsc/1912111437_Diodes-Incorporated-DMP4065S-7_C182476.pdf</t>
  </si>
  <si>
    <t>C182476</t>
  </si>
  <si>
    <t>DMP4065S-7</t>
  </si>
  <si>
    <t xml:space="preserve">Diodes Incorporated </t>
  </si>
  <si>
    <t xml:space="preserve">R2 R4 R14 R40 </t>
  </si>
  <si>
    <t xml:space="preserve">R33 </t>
  </si>
  <si>
    <t xml:space="preserve">R7 R8 R15 R21 R22 R23 R24 R25 R30 R34 R35 R38 R39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</si>
</sst>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ont="0" applyFill="0" applyBorder="0" applyAlignment="0" applyProtection="0"/>
  </cellStyleXfs>
  <cellXfs count="4">
    <xf numFmtId="0" fontId="0" fillId="0" borderId="0" xfId="0"/>
    <xf numFmtId="0" fontId="18" fillId="0" borderId="0" xfId="42"/>
    <xf numFmtId="0" fontId="0" fillId="0" borderId="0" xfId="0" applyAlignment="1"/>
    <xf numFmtId="9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80223EC-0244-49E7-9658-2D8B5EA1A1E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atasheet.lcsc.com/lcsc/1811131824_MOLEX-1050170001_C136000.pdf" TargetMode="External"/><Relationship Id="rId18" Type="http://schemas.openxmlformats.org/officeDocument/2006/relationships/hyperlink" Target="https://datasheet.lcsc.com/lcsc/1810010217_YAGEO-RC0805JR-071KL_C100046.pdf" TargetMode="External"/><Relationship Id="rId26" Type="http://schemas.openxmlformats.org/officeDocument/2006/relationships/hyperlink" Target="https://datasheet.lcsc.com/lcsc/1810311425_YAGEO-RC0805JR-072K2L_C114237.pdf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datasheet.lcsc.com/lcsc/1810311425_YAGEO-RC0805JR-076K8L_C137409.pdf" TargetMode="External"/><Relationship Id="rId34" Type="http://schemas.openxmlformats.org/officeDocument/2006/relationships/hyperlink" Target="https://datasheet.lcsc.com/lcsc/1912111437_JGHC-S3212000101080_C390763.pdf" TargetMode="External"/><Relationship Id="rId7" Type="http://schemas.openxmlformats.org/officeDocument/2006/relationships/hyperlink" Target="https://datasheet.lcsc.com/lcsc/1810301517_onsemi-BZX84C10LT1G_C82476.pdf" TargetMode="External"/><Relationship Id="rId12" Type="http://schemas.openxmlformats.org/officeDocument/2006/relationships/hyperlink" Target="https://datasheet.lcsc.com/lcsc/1811131731_Everlight-Elec-17-215-BHC-AP1Q2-3T_C131208.pdf" TargetMode="External"/><Relationship Id="rId17" Type="http://schemas.openxmlformats.org/officeDocument/2006/relationships/hyperlink" Target="https://datasheet.lcsc.com/lcsc/2012021739_Foshan-Blue-Rocket-Elec-BRCS4484SC_C914060.pdf" TargetMode="External"/><Relationship Id="rId25" Type="http://schemas.openxmlformats.org/officeDocument/2006/relationships/hyperlink" Target="https://datasheet.lcsc.com/lcsc/1810171610_YAGEO-RC0805JR-0710KL_C100047.pdf" TargetMode="External"/><Relationship Id="rId33" Type="http://schemas.openxmlformats.org/officeDocument/2006/relationships/hyperlink" Target="http://l0l.org.uk/2014/12/esp8266-modules-hardware-guide-gotta-catch-em-all/" TargetMode="External"/><Relationship Id="rId38" Type="http://schemas.openxmlformats.org/officeDocument/2006/relationships/hyperlink" Target="https://arwill.hu/termekek/passziv-alkatreszek/induktivitasok/radialis/470uh-1-2a-induktivitas-659003/" TargetMode="External"/><Relationship Id="rId2" Type="http://schemas.openxmlformats.org/officeDocument/2006/relationships/hyperlink" Target="https://datasheet.lcsc.com/lcsc/2011031906_KEMET-T529P106M010AAE200_C696821.pdf" TargetMode="External"/><Relationship Id="rId16" Type="http://schemas.openxmlformats.org/officeDocument/2006/relationships/hyperlink" Target="https://datasheet.lcsc.com/lcsc/1810010214_onsemi-BC847BDW1T1G_C82368.pdf" TargetMode="External"/><Relationship Id="rId20" Type="http://schemas.openxmlformats.org/officeDocument/2006/relationships/hyperlink" Target="https://datasheet.lcsc.com/lcsc/1810311331_YAGEO-AC0805JR-073K6L_C229201.pdf" TargetMode="External"/><Relationship Id="rId29" Type="http://schemas.openxmlformats.org/officeDocument/2006/relationships/hyperlink" Target="https://datasheet.lcsc.com/lcsc/1810170727_HDK-Hokuriku-Elec-Industry-VG039NCHXTB102_C128543.pdf" TargetMode="External"/><Relationship Id="rId1" Type="http://schemas.openxmlformats.org/officeDocument/2006/relationships/hyperlink" Target="https://datasheet.lcsc.com/lcsc/2006151142_YAGEO-CC0805FRNPO9BN220_C541515.pdf" TargetMode="External"/><Relationship Id="rId6" Type="http://schemas.openxmlformats.org/officeDocument/2006/relationships/hyperlink" Target="https://datasheet.lcsc.com/lcsc/2110190930_BOURNS-SMCJ36CA_C2831485.pdf" TargetMode="External"/><Relationship Id="rId11" Type="http://schemas.openxmlformats.org/officeDocument/2006/relationships/hyperlink" Target="https://datasheet.lcsc.com/lcsc/2001101209_Vishay-Intertech-VS-10BQ015-M3-5BT_C413466.pdf" TargetMode="External"/><Relationship Id="rId24" Type="http://schemas.openxmlformats.org/officeDocument/2006/relationships/hyperlink" Target="https://datasheet.lcsc.com/lcsc/1810241513_YAGEO-RC0805JR-07100KL_C100049.pdf" TargetMode="External"/><Relationship Id="rId32" Type="http://schemas.openxmlformats.org/officeDocument/2006/relationships/hyperlink" Target="https://datasheet.lcsc.com/lcsc/1809301716_Texas-Instruments-LM1117IMPX-3-3-NOPB-_C23984.pdf" TargetMode="External"/><Relationship Id="rId37" Type="http://schemas.openxmlformats.org/officeDocument/2006/relationships/hyperlink" Target="https://arwill.hu/termekek/csatlakozok/tap/dc/dc-tap-aljzat-5-5-2-1-586196/" TargetMode="External"/><Relationship Id="rId5" Type="http://schemas.openxmlformats.org/officeDocument/2006/relationships/hyperlink" Target="https://datasheet.lcsc.com/lcsc/2006191032_YAGEO-CC1206MKX5R5BB107_C110048.pdf" TargetMode="External"/><Relationship Id="rId15" Type="http://schemas.openxmlformats.org/officeDocument/2006/relationships/hyperlink" Target="https://datasheet.lcsc.com/lcsc/1810261812_Infineon-Technologies-BSS169H6327_C83053.pdf" TargetMode="External"/><Relationship Id="rId23" Type="http://schemas.openxmlformats.org/officeDocument/2006/relationships/hyperlink" Target="https://datasheet.lcsc.com/lcsc/1810311430_YAGEO-RC0805FR-073K3L_C114531.pdf" TargetMode="External"/><Relationship Id="rId28" Type="http://schemas.openxmlformats.org/officeDocument/2006/relationships/hyperlink" Target="https://datasheet.lcsc.com/lcsc/1810311310_YAGEO-RC0805JR-0747KL_C131051.pdf" TargetMode="External"/><Relationship Id="rId36" Type="http://schemas.openxmlformats.org/officeDocument/2006/relationships/hyperlink" Target="https://arwill.hu/termekek/passziv-alkatreszek/kondenzatorok/elektrolit-85c-105c/470uf-16v-elektrolit-kondenzator-229671/" TargetMode="External"/><Relationship Id="rId10" Type="http://schemas.openxmlformats.org/officeDocument/2006/relationships/hyperlink" Target="https://datasheet.lcsc.com/lcsc/1810131621_ROHM-Semicon-RB160M-40TR_C123003.pdf" TargetMode="External"/><Relationship Id="rId19" Type="http://schemas.openxmlformats.org/officeDocument/2006/relationships/hyperlink" Target="https://datasheet.lcsc.com/lcsc/1810162110_YAGEO-RC0805JR-07470RL_C114747.pdf" TargetMode="External"/><Relationship Id="rId31" Type="http://schemas.openxmlformats.org/officeDocument/2006/relationships/hyperlink" Target="https://datasheet.lcsc.com/lcsc/1912111437_HGSEMI-LM2575T-ADJ_C434579.pdf" TargetMode="External"/><Relationship Id="rId4" Type="http://schemas.openxmlformats.org/officeDocument/2006/relationships/hyperlink" Target="https://datasheet.lcsc.com/lcsc/1810311438_YAGEO-CC0805ZKY5V6BB106_C88484.pdf" TargetMode="External"/><Relationship Id="rId9" Type="http://schemas.openxmlformats.org/officeDocument/2006/relationships/hyperlink" Target="https://datasheet.lcsc.com/lcsc/1810301513_onsemi-BZX84C6V8LT1G_C90848.pdf" TargetMode="External"/><Relationship Id="rId14" Type="http://schemas.openxmlformats.org/officeDocument/2006/relationships/hyperlink" Target="https://datasheet.lcsc.com/lcsc/2007231308_VBsemi-Elec-FDD4243_C709958.pdf" TargetMode="External"/><Relationship Id="rId22" Type="http://schemas.openxmlformats.org/officeDocument/2006/relationships/hyperlink" Target="https://datasheet.lcsc.com/lcsc/1810241428_YAGEO-RC0805FR-071K1L_C185294.pdf" TargetMode="External"/><Relationship Id="rId27" Type="http://schemas.openxmlformats.org/officeDocument/2006/relationships/hyperlink" Target="https://datasheet.lcsc.com/lcsc/1810010620_YAGEO-RC0805JR-074K7L_C105427.pdf" TargetMode="External"/><Relationship Id="rId30" Type="http://schemas.openxmlformats.org/officeDocument/2006/relationships/hyperlink" Target="https://www.mpja.com/download/35227cpdata.pdf" TargetMode="External"/><Relationship Id="rId35" Type="http://schemas.openxmlformats.org/officeDocument/2006/relationships/hyperlink" Target="https://arwill.hu/termekek/passziv-alkatreszek/kondenzatorok/elektrolit-85c-105c/47uf-50v-elektrolit-kondenzator-974067/" TargetMode="External"/><Relationship Id="rId8" Type="http://schemas.openxmlformats.org/officeDocument/2006/relationships/hyperlink" Target="https://datasheet.lcsc.com/lcsc/1807270934_Tak-Cheong-MMSZ3V0CW_C248751.pdf" TargetMode="External"/><Relationship Id="rId3" Type="http://schemas.openxmlformats.org/officeDocument/2006/relationships/hyperlink" Target="https://datasheet.lcsc.com/lcsc/2005262134_YAGEO-CC0805JKNPO9BN103_C5272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opLeftCell="A25" workbookViewId="0">
      <selection activeCell="L41" sqref="L41"/>
    </sheetView>
  </sheetViews>
  <sheetFormatPr defaultRowHeight="15" x14ac:dyDescent="0.25"/>
  <cols>
    <col min="3" max="3" width="18" bestFit="1" customWidth="1"/>
    <col min="4" max="4" width="9.140625" style="2"/>
    <col min="7" max="7" width="21.85546875" bestFit="1" customWidth="1"/>
    <col min="11" max="11" width="16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234</v>
      </c>
      <c r="L1" t="s">
        <v>235</v>
      </c>
      <c r="Q1">
        <v>5</v>
      </c>
    </row>
    <row r="2" spans="1:17" x14ac:dyDescent="0.25">
      <c r="A2" t="s">
        <v>10</v>
      </c>
      <c r="B2">
        <v>2</v>
      </c>
      <c r="C2" t="s">
        <v>11</v>
      </c>
      <c r="D2" s="2" t="s">
        <v>12</v>
      </c>
      <c r="E2" s="1" t="s">
        <v>13</v>
      </c>
      <c r="F2" t="s">
        <v>14</v>
      </c>
      <c r="G2" t="s">
        <v>15</v>
      </c>
      <c r="H2" t="s">
        <v>16</v>
      </c>
      <c r="I2" t="s">
        <v>17</v>
      </c>
      <c r="K2">
        <f>B2*$Q$1</f>
        <v>10</v>
      </c>
      <c r="L2">
        <v>10</v>
      </c>
    </row>
    <row r="3" spans="1:17" x14ac:dyDescent="0.25">
      <c r="A3" t="s">
        <v>18</v>
      </c>
      <c r="B3">
        <v>1</v>
      </c>
      <c r="C3" t="s">
        <v>19</v>
      </c>
      <c r="D3" s="2" t="s">
        <v>20</v>
      </c>
      <c r="E3" s="1" t="s">
        <v>21</v>
      </c>
      <c r="F3" t="s">
        <v>22</v>
      </c>
      <c r="G3" t="s">
        <v>23</v>
      </c>
      <c r="H3" t="s">
        <v>24</v>
      </c>
      <c r="I3" t="s">
        <v>17</v>
      </c>
      <c r="K3">
        <f t="shared" ref="K3:K40" si="0">B3*$Q$1</f>
        <v>5</v>
      </c>
      <c r="L3">
        <v>5</v>
      </c>
    </row>
    <row r="4" spans="1:17" x14ac:dyDescent="0.25">
      <c r="A4" t="s">
        <v>25</v>
      </c>
      <c r="B4">
        <v>1</v>
      </c>
      <c r="C4" t="s">
        <v>26</v>
      </c>
      <c r="D4" s="2" t="s">
        <v>12</v>
      </c>
      <c r="E4" s="1" t="s">
        <v>27</v>
      </c>
      <c r="F4" t="s">
        <v>28</v>
      </c>
      <c r="G4" t="s">
        <v>29</v>
      </c>
      <c r="H4" t="s">
        <v>16</v>
      </c>
      <c r="I4" t="s">
        <v>17</v>
      </c>
      <c r="K4">
        <f t="shared" si="0"/>
        <v>5</v>
      </c>
      <c r="L4">
        <v>4</v>
      </c>
    </row>
    <row r="5" spans="1:17" x14ac:dyDescent="0.25">
      <c r="A5" t="s">
        <v>30</v>
      </c>
      <c r="B5">
        <v>1</v>
      </c>
      <c r="C5" t="s">
        <v>31</v>
      </c>
      <c r="D5" s="2" t="s">
        <v>32</v>
      </c>
      <c r="I5" t="s">
        <v>33</v>
      </c>
      <c r="J5" s="1" t="s">
        <v>34</v>
      </c>
      <c r="K5">
        <f t="shared" si="0"/>
        <v>5</v>
      </c>
      <c r="Q5">
        <f>INDEX(L:L,MATCH("C88484",F:F,0),1)</f>
        <v>49</v>
      </c>
    </row>
    <row r="6" spans="1:17" x14ac:dyDescent="0.25">
      <c r="A6" t="s">
        <v>35</v>
      </c>
      <c r="B6">
        <v>1</v>
      </c>
      <c r="C6" t="s">
        <v>36</v>
      </c>
      <c r="D6" s="2" t="s">
        <v>12</v>
      </c>
      <c r="E6" s="1" t="s">
        <v>37</v>
      </c>
      <c r="F6" t="s">
        <v>38</v>
      </c>
      <c r="G6" t="s">
        <v>39</v>
      </c>
      <c r="H6" t="s">
        <v>16</v>
      </c>
      <c r="I6" t="s">
        <v>17</v>
      </c>
      <c r="K6">
        <f t="shared" si="0"/>
        <v>5</v>
      </c>
      <c r="L6">
        <v>49</v>
      </c>
    </row>
    <row r="7" spans="1:17" x14ac:dyDescent="0.25">
      <c r="A7" t="s">
        <v>40</v>
      </c>
      <c r="B7">
        <v>4</v>
      </c>
      <c r="C7" t="s">
        <v>41</v>
      </c>
      <c r="D7" s="2" t="s">
        <v>12</v>
      </c>
      <c r="E7" s="1" t="s">
        <v>233</v>
      </c>
      <c r="F7" t="s">
        <v>231</v>
      </c>
      <c r="G7" t="s">
        <v>232</v>
      </c>
      <c r="H7" t="s">
        <v>16</v>
      </c>
      <c r="I7" t="s">
        <v>17</v>
      </c>
      <c r="K7">
        <f t="shared" si="0"/>
        <v>20</v>
      </c>
      <c r="L7">
        <v>47</v>
      </c>
    </row>
    <row r="8" spans="1:17" x14ac:dyDescent="0.25">
      <c r="A8" t="s">
        <v>42</v>
      </c>
      <c r="B8">
        <v>1</v>
      </c>
      <c r="C8" t="s">
        <v>43</v>
      </c>
      <c r="D8" s="2" t="s">
        <v>44</v>
      </c>
      <c r="I8" t="s">
        <v>33</v>
      </c>
      <c r="J8" s="1" t="s">
        <v>45</v>
      </c>
      <c r="K8">
        <f t="shared" si="0"/>
        <v>5</v>
      </c>
      <c r="L8">
        <v>7</v>
      </c>
    </row>
    <row r="9" spans="1:17" x14ac:dyDescent="0.25">
      <c r="A9" t="s">
        <v>46</v>
      </c>
      <c r="B9">
        <v>1</v>
      </c>
      <c r="C9" t="s">
        <v>47</v>
      </c>
      <c r="D9" s="2" t="s">
        <v>48</v>
      </c>
      <c r="E9" s="1" t="s">
        <v>49</v>
      </c>
      <c r="F9" t="s">
        <v>50</v>
      </c>
      <c r="G9" t="s">
        <v>51</v>
      </c>
      <c r="H9" t="s">
        <v>16</v>
      </c>
      <c r="I9" t="s">
        <v>17</v>
      </c>
      <c r="K9">
        <f t="shared" si="0"/>
        <v>5</v>
      </c>
      <c r="L9">
        <v>5</v>
      </c>
    </row>
    <row r="10" spans="1:17" x14ac:dyDescent="0.25">
      <c r="A10" t="s">
        <v>52</v>
      </c>
      <c r="B10">
        <v>1</v>
      </c>
      <c r="C10" t="s">
        <v>53</v>
      </c>
      <c r="D10" s="2" t="s">
        <v>54</v>
      </c>
      <c r="E10" s="1" t="s">
        <v>55</v>
      </c>
      <c r="F10" t="s">
        <v>56</v>
      </c>
      <c r="G10" t="s">
        <v>53</v>
      </c>
      <c r="H10" t="s">
        <v>57</v>
      </c>
      <c r="I10" t="s">
        <v>17</v>
      </c>
      <c r="K10">
        <f t="shared" si="0"/>
        <v>5</v>
      </c>
      <c r="L10">
        <v>4</v>
      </c>
    </row>
    <row r="11" spans="1:17" x14ac:dyDescent="0.25">
      <c r="A11" t="s">
        <v>58</v>
      </c>
      <c r="B11">
        <v>1</v>
      </c>
      <c r="C11" t="s">
        <v>59</v>
      </c>
      <c r="D11" s="2" t="s">
        <v>60</v>
      </c>
      <c r="E11" s="1" t="s">
        <v>61</v>
      </c>
      <c r="F11" t="s">
        <v>62</v>
      </c>
      <c r="G11" t="s">
        <v>63</v>
      </c>
      <c r="H11" t="s">
        <v>64</v>
      </c>
      <c r="I11" t="s">
        <v>17</v>
      </c>
      <c r="K11">
        <f t="shared" si="0"/>
        <v>5</v>
      </c>
      <c r="L11">
        <v>9</v>
      </c>
    </row>
    <row r="12" spans="1:17" x14ac:dyDescent="0.25">
      <c r="A12" t="s">
        <v>65</v>
      </c>
      <c r="B12">
        <v>2</v>
      </c>
      <c r="C12" t="s">
        <v>66</v>
      </c>
      <c r="D12" s="2" t="s">
        <v>67</v>
      </c>
      <c r="E12" s="1" t="s">
        <v>68</v>
      </c>
      <c r="F12" t="s">
        <v>69</v>
      </c>
      <c r="G12" t="s">
        <v>70</v>
      </c>
      <c r="H12" t="s">
        <v>71</v>
      </c>
      <c r="I12" t="s">
        <v>17</v>
      </c>
      <c r="K12">
        <f t="shared" si="0"/>
        <v>10</v>
      </c>
      <c r="L12">
        <v>48</v>
      </c>
    </row>
    <row r="13" spans="1:17" x14ac:dyDescent="0.25">
      <c r="A13" t="s">
        <v>72</v>
      </c>
      <c r="B13">
        <v>1</v>
      </c>
      <c r="C13" t="s">
        <v>73</v>
      </c>
      <c r="D13" s="2" t="s">
        <v>60</v>
      </c>
      <c r="E13" s="1" t="s">
        <v>74</v>
      </c>
      <c r="F13" t="s">
        <v>75</v>
      </c>
      <c r="G13" t="s">
        <v>76</v>
      </c>
      <c r="H13" t="s">
        <v>64</v>
      </c>
      <c r="I13" t="s">
        <v>17</v>
      </c>
      <c r="K13">
        <f t="shared" si="0"/>
        <v>5</v>
      </c>
      <c r="L13">
        <v>9</v>
      </c>
    </row>
    <row r="14" spans="1:17" x14ac:dyDescent="0.25">
      <c r="A14" t="s">
        <v>77</v>
      </c>
      <c r="B14">
        <v>1</v>
      </c>
      <c r="C14" t="s">
        <v>78</v>
      </c>
      <c r="D14" s="2" t="s">
        <v>67</v>
      </c>
      <c r="E14" s="1" t="s">
        <v>79</v>
      </c>
      <c r="F14" t="s">
        <v>80</v>
      </c>
      <c r="G14" t="s">
        <v>81</v>
      </c>
      <c r="H14" t="s">
        <v>82</v>
      </c>
      <c r="I14" t="s">
        <v>17</v>
      </c>
      <c r="K14">
        <f t="shared" si="0"/>
        <v>5</v>
      </c>
      <c r="L14">
        <v>4</v>
      </c>
    </row>
    <row r="15" spans="1:17" x14ac:dyDescent="0.25">
      <c r="A15" t="s">
        <v>83</v>
      </c>
      <c r="B15">
        <v>1</v>
      </c>
      <c r="C15" t="s">
        <v>84</v>
      </c>
      <c r="D15" s="2" t="s">
        <v>85</v>
      </c>
      <c r="E15" s="1" t="s">
        <v>86</v>
      </c>
      <c r="F15" t="s">
        <v>87</v>
      </c>
      <c r="G15" t="s">
        <v>88</v>
      </c>
      <c r="H15" t="s">
        <v>89</v>
      </c>
      <c r="I15" t="s">
        <v>17</v>
      </c>
      <c r="K15">
        <f t="shared" si="0"/>
        <v>5</v>
      </c>
      <c r="L15">
        <v>4</v>
      </c>
    </row>
    <row r="16" spans="1:17" x14ac:dyDescent="0.25">
      <c r="A16" t="s">
        <v>90</v>
      </c>
      <c r="B16">
        <v>1</v>
      </c>
      <c r="C16" t="s">
        <v>91</v>
      </c>
      <c r="D16" s="2" t="s">
        <v>92</v>
      </c>
      <c r="E16" s="1" t="s">
        <v>93</v>
      </c>
      <c r="F16" t="s">
        <v>94</v>
      </c>
      <c r="G16" t="s">
        <v>95</v>
      </c>
      <c r="H16" t="s">
        <v>96</v>
      </c>
      <c r="I16" t="s">
        <v>17</v>
      </c>
      <c r="K16">
        <f t="shared" si="0"/>
        <v>5</v>
      </c>
      <c r="L16">
        <v>10</v>
      </c>
    </row>
    <row r="17" spans="1:12" x14ac:dyDescent="0.25">
      <c r="A17" t="s">
        <v>97</v>
      </c>
      <c r="B17">
        <v>1</v>
      </c>
      <c r="C17" t="s">
        <v>98</v>
      </c>
      <c r="D17" s="2" t="s">
        <v>99</v>
      </c>
      <c r="E17" s="1" t="s">
        <v>100</v>
      </c>
      <c r="F17" t="s">
        <v>101</v>
      </c>
      <c r="G17">
        <v>1050170001</v>
      </c>
      <c r="H17" t="s">
        <v>102</v>
      </c>
      <c r="I17" t="s">
        <v>17</v>
      </c>
      <c r="K17">
        <f t="shared" si="0"/>
        <v>5</v>
      </c>
      <c r="L17">
        <v>4</v>
      </c>
    </row>
    <row r="18" spans="1:12" x14ac:dyDescent="0.25">
      <c r="A18" t="s">
        <v>103</v>
      </c>
      <c r="B18">
        <v>1</v>
      </c>
      <c r="C18" t="s">
        <v>104</v>
      </c>
      <c r="D18" s="2" t="s">
        <v>105</v>
      </c>
      <c r="I18" t="s">
        <v>33</v>
      </c>
      <c r="J18" s="1" t="s">
        <v>106</v>
      </c>
      <c r="K18">
        <f t="shared" si="0"/>
        <v>5</v>
      </c>
    </row>
    <row r="19" spans="1:12" x14ac:dyDescent="0.25">
      <c r="A19" t="s">
        <v>107</v>
      </c>
      <c r="B19">
        <v>1</v>
      </c>
      <c r="C19" t="s">
        <v>43</v>
      </c>
      <c r="D19" s="2" t="s">
        <v>108</v>
      </c>
      <c r="I19" t="s">
        <v>33</v>
      </c>
      <c r="J19" s="1" t="s">
        <v>109</v>
      </c>
      <c r="K19">
        <f t="shared" si="0"/>
        <v>5</v>
      </c>
    </row>
    <row r="20" spans="1:12" x14ac:dyDescent="0.25">
      <c r="A20" t="s">
        <v>110</v>
      </c>
      <c r="B20">
        <v>1</v>
      </c>
      <c r="C20" t="s">
        <v>111</v>
      </c>
      <c r="D20" s="2" t="s">
        <v>112</v>
      </c>
      <c r="E20" s="1" t="s">
        <v>113</v>
      </c>
      <c r="F20" t="s">
        <v>114</v>
      </c>
      <c r="G20" t="s">
        <v>111</v>
      </c>
      <c r="H20" t="s">
        <v>115</v>
      </c>
      <c r="I20" t="s">
        <v>17</v>
      </c>
      <c r="K20">
        <f t="shared" si="0"/>
        <v>5</v>
      </c>
      <c r="L20">
        <v>4</v>
      </c>
    </row>
    <row r="21" spans="1:12" x14ac:dyDescent="0.25">
      <c r="A21" t="s">
        <v>116</v>
      </c>
      <c r="B21">
        <v>2</v>
      </c>
      <c r="C21" t="s">
        <v>117</v>
      </c>
      <c r="D21" s="2" t="s">
        <v>118</v>
      </c>
      <c r="E21" s="1" t="s">
        <v>119</v>
      </c>
      <c r="F21" t="s">
        <v>120</v>
      </c>
      <c r="G21" t="s">
        <v>121</v>
      </c>
      <c r="H21" t="s">
        <v>122</v>
      </c>
      <c r="I21" t="s">
        <v>17</v>
      </c>
      <c r="K21">
        <f t="shared" si="0"/>
        <v>10</v>
      </c>
      <c r="L21">
        <v>7</v>
      </c>
    </row>
    <row r="22" spans="1:12" x14ac:dyDescent="0.25">
      <c r="A22" t="s">
        <v>123</v>
      </c>
      <c r="B22">
        <v>1</v>
      </c>
      <c r="C22" t="s">
        <v>124</v>
      </c>
      <c r="D22" s="2" t="s">
        <v>125</v>
      </c>
      <c r="E22" s="1" t="s">
        <v>126</v>
      </c>
      <c r="F22" t="s">
        <v>127</v>
      </c>
      <c r="G22" t="s">
        <v>128</v>
      </c>
      <c r="H22" t="s">
        <v>64</v>
      </c>
      <c r="I22" t="s">
        <v>17</v>
      </c>
      <c r="K22">
        <f t="shared" si="0"/>
        <v>5</v>
      </c>
      <c r="L22">
        <v>9</v>
      </c>
    </row>
    <row r="23" spans="1:12" x14ac:dyDescent="0.25">
      <c r="A23" t="s">
        <v>129</v>
      </c>
      <c r="B23">
        <v>1</v>
      </c>
      <c r="C23" t="s">
        <v>130</v>
      </c>
      <c r="D23" s="2" t="s">
        <v>131</v>
      </c>
      <c r="E23" s="1" t="s">
        <v>132</v>
      </c>
      <c r="F23" t="s">
        <v>133</v>
      </c>
      <c r="G23" t="s">
        <v>134</v>
      </c>
      <c r="H23" t="s">
        <v>135</v>
      </c>
      <c r="I23" t="s">
        <v>17</v>
      </c>
      <c r="K23">
        <f t="shared" si="0"/>
        <v>5</v>
      </c>
      <c r="L23">
        <v>5</v>
      </c>
    </row>
    <row r="24" spans="1:12" x14ac:dyDescent="0.25">
      <c r="A24" t="s">
        <v>136</v>
      </c>
      <c r="B24">
        <v>7</v>
      </c>
      <c r="C24" t="s">
        <v>137</v>
      </c>
      <c r="D24" s="2" t="s">
        <v>138</v>
      </c>
      <c r="E24" s="1" t="s">
        <v>139</v>
      </c>
      <c r="F24" t="s">
        <v>140</v>
      </c>
      <c r="G24" t="s">
        <v>141</v>
      </c>
      <c r="H24" t="s">
        <v>16</v>
      </c>
      <c r="I24" t="s">
        <v>17</v>
      </c>
      <c r="K24">
        <f t="shared" si="0"/>
        <v>35</v>
      </c>
      <c r="L24">
        <v>98</v>
      </c>
    </row>
    <row r="25" spans="1:12" x14ac:dyDescent="0.25">
      <c r="A25" t="s">
        <v>142</v>
      </c>
      <c r="B25">
        <v>5</v>
      </c>
      <c r="C25" t="s">
        <v>143</v>
      </c>
      <c r="D25" s="2" t="s">
        <v>138</v>
      </c>
      <c r="E25" s="1" t="s">
        <v>144</v>
      </c>
      <c r="F25" t="s">
        <v>145</v>
      </c>
      <c r="G25" t="s">
        <v>146</v>
      </c>
      <c r="H25" t="s">
        <v>16</v>
      </c>
      <c r="I25" t="s">
        <v>17</v>
      </c>
      <c r="K25">
        <f t="shared" si="0"/>
        <v>25</v>
      </c>
      <c r="L25">
        <v>95</v>
      </c>
    </row>
    <row r="26" spans="1:12" x14ac:dyDescent="0.25">
      <c r="A26" t="s">
        <v>147</v>
      </c>
      <c r="B26">
        <v>1</v>
      </c>
      <c r="C26" t="s">
        <v>148</v>
      </c>
      <c r="D26" s="2" t="s">
        <v>138</v>
      </c>
      <c r="E26" s="1" t="s">
        <v>149</v>
      </c>
      <c r="F26" t="s">
        <v>150</v>
      </c>
      <c r="G26" t="s">
        <v>151</v>
      </c>
      <c r="H26" t="s">
        <v>16</v>
      </c>
      <c r="I26" t="s">
        <v>17</v>
      </c>
      <c r="K26">
        <f t="shared" si="0"/>
        <v>5</v>
      </c>
      <c r="L26">
        <v>49</v>
      </c>
    </row>
    <row r="27" spans="1:12" x14ac:dyDescent="0.25">
      <c r="A27" t="s">
        <v>152</v>
      </c>
      <c r="B27">
        <v>1</v>
      </c>
      <c r="C27" t="s">
        <v>153</v>
      </c>
      <c r="D27" s="2" t="s">
        <v>138</v>
      </c>
      <c r="E27" s="1" t="s">
        <v>154</v>
      </c>
      <c r="F27" t="s">
        <v>155</v>
      </c>
      <c r="G27" t="s">
        <v>156</v>
      </c>
      <c r="H27" t="s">
        <v>16</v>
      </c>
      <c r="I27" t="s">
        <v>17</v>
      </c>
      <c r="K27">
        <f t="shared" si="0"/>
        <v>5</v>
      </c>
      <c r="L27">
        <v>99</v>
      </c>
    </row>
    <row r="28" spans="1:12" x14ac:dyDescent="0.25">
      <c r="A28" t="s">
        <v>157</v>
      </c>
      <c r="B28">
        <v>1</v>
      </c>
      <c r="C28" t="s">
        <v>158</v>
      </c>
      <c r="D28" s="2" t="s">
        <v>138</v>
      </c>
      <c r="E28" s="1" t="s">
        <v>159</v>
      </c>
      <c r="F28" t="s">
        <v>160</v>
      </c>
      <c r="G28" t="s">
        <v>161</v>
      </c>
      <c r="H28" t="s">
        <v>16</v>
      </c>
      <c r="I28" t="s">
        <v>17</v>
      </c>
      <c r="K28">
        <f t="shared" si="0"/>
        <v>5</v>
      </c>
      <c r="L28">
        <v>100</v>
      </c>
    </row>
    <row r="29" spans="1:12" x14ac:dyDescent="0.25">
      <c r="A29" t="s">
        <v>162</v>
      </c>
      <c r="B29">
        <v>1</v>
      </c>
      <c r="C29" t="s">
        <v>163</v>
      </c>
      <c r="D29" s="2" t="s">
        <v>138</v>
      </c>
      <c r="E29" s="1" t="s">
        <v>164</v>
      </c>
      <c r="F29" t="s">
        <v>165</v>
      </c>
      <c r="G29" t="s">
        <v>166</v>
      </c>
      <c r="H29" t="s">
        <v>16</v>
      </c>
      <c r="I29" t="s">
        <v>17</v>
      </c>
      <c r="K29">
        <f t="shared" si="0"/>
        <v>5</v>
      </c>
      <c r="L29">
        <v>100</v>
      </c>
    </row>
    <row r="30" spans="1:12" x14ac:dyDescent="0.25">
      <c r="A30" t="s">
        <v>167</v>
      </c>
      <c r="B30">
        <v>4</v>
      </c>
      <c r="C30" t="s">
        <v>168</v>
      </c>
      <c r="D30" s="2" t="s">
        <v>138</v>
      </c>
      <c r="E30" s="1" t="s">
        <v>169</v>
      </c>
      <c r="F30" t="s">
        <v>170</v>
      </c>
      <c r="G30" t="s">
        <v>171</v>
      </c>
      <c r="H30" t="s">
        <v>16</v>
      </c>
      <c r="I30" t="s">
        <v>17</v>
      </c>
      <c r="K30">
        <f t="shared" si="0"/>
        <v>20</v>
      </c>
      <c r="L30">
        <v>99</v>
      </c>
    </row>
    <row r="31" spans="1:12" x14ac:dyDescent="0.25">
      <c r="A31" t="s">
        <v>172</v>
      </c>
      <c r="B31">
        <v>10</v>
      </c>
      <c r="C31" t="s">
        <v>173</v>
      </c>
      <c r="D31" s="2" t="s">
        <v>138</v>
      </c>
      <c r="E31" s="1" t="s">
        <v>174</v>
      </c>
      <c r="F31" t="s">
        <v>175</v>
      </c>
      <c r="G31" t="s">
        <v>176</v>
      </c>
      <c r="H31" t="s">
        <v>16</v>
      </c>
      <c r="I31" t="s">
        <v>17</v>
      </c>
      <c r="K31">
        <f t="shared" si="0"/>
        <v>50</v>
      </c>
      <c r="L31">
        <v>93</v>
      </c>
    </row>
    <row r="32" spans="1:12" x14ac:dyDescent="0.25">
      <c r="A32" t="s">
        <v>177</v>
      </c>
      <c r="B32">
        <v>1</v>
      </c>
      <c r="C32" t="s">
        <v>178</v>
      </c>
      <c r="D32" s="2" t="s">
        <v>138</v>
      </c>
      <c r="E32" s="1" t="s">
        <v>179</v>
      </c>
      <c r="F32" t="s">
        <v>180</v>
      </c>
      <c r="G32" t="s">
        <v>181</v>
      </c>
      <c r="H32" t="s">
        <v>16</v>
      </c>
      <c r="I32" t="s">
        <v>17</v>
      </c>
      <c r="K32">
        <f t="shared" si="0"/>
        <v>5</v>
      </c>
      <c r="L32">
        <v>99</v>
      </c>
    </row>
    <row r="33" spans="1:12" x14ac:dyDescent="0.25">
      <c r="A33" t="s">
        <v>182</v>
      </c>
      <c r="B33">
        <v>1</v>
      </c>
      <c r="C33" t="s">
        <v>183</v>
      </c>
      <c r="D33" s="2" t="s">
        <v>138</v>
      </c>
      <c r="E33" s="1" t="s">
        <v>184</v>
      </c>
      <c r="F33" t="s">
        <v>185</v>
      </c>
      <c r="G33" t="s">
        <v>186</v>
      </c>
      <c r="H33" t="s">
        <v>16</v>
      </c>
      <c r="I33" t="s">
        <v>17</v>
      </c>
      <c r="K33">
        <f t="shared" si="0"/>
        <v>5</v>
      </c>
      <c r="L33">
        <v>99</v>
      </c>
    </row>
    <row r="34" spans="1:12" x14ac:dyDescent="0.25">
      <c r="A34" t="s">
        <v>187</v>
      </c>
      <c r="B34">
        <v>1</v>
      </c>
      <c r="C34" t="s">
        <v>188</v>
      </c>
      <c r="D34" s="2" t="s">
        <v>138</v>
      </c>
      <c r="E34" s="1" t="s">
        <v>189</v>
      </c>
      <c r="F34" t="s">
        <v>190</v>
      </c>
      <c r="G34" t="s">
        <v>191</v>
      </c>
      <c r="H34" t="s">
        <v>16</v>
      </c>
      <c r="I34" t="s">
        <v>17</v>
      </c>
      <c r="K34">
        <f t="shared" si="0"/>
        <v>5</v>
      </c>
      <c r="L34">
        <v>100</v>
      </c>
    </row>
    <row r="35" spans="1:12" x14ac:dyDescent="0.25">
      <c r="A35" t="s">
        <v>192</v>
      </c>
      <c r="B35">
        <v>1</v>
      </c>
      <c r="C35" t="s">
        <v>137</v>
      </c>
      <c r="D35" s="2" t="s">
        <v>193</v>
      </c>
      <c r="E35" s="1" t="s">
        <v>194</v>
      </c>
      <c r="F35" t="s">
        <v>195</v>
      </c>
      <c r="G35" t="s">
        <v>196</v>
      </c>
      <c r="H35" t="s">
        <v>197</v>
      </c>
      <c r="I35" t="s">
        <v>17</v>
      </c>
      <c r="K35">
        <f t="shared" si="0"/>
        <v>5</v>
      </c>
      <c r="L35">
        <v>9</v>
      </c>
    </row>
    <row r="36" spans="1:12" x14ac:dyDescent="0.25">
      <c r="A36" t="s">
        <v>198</v>
      </c>
      <c r="B36">
        <v>1</v>
      </c>
      <c r="C36" t="s">
        <v>199</v>
      </c>
      <c r="D36" s="2" t="s">
        <v>200</v>
      </c>
      <c r="E36" s="1" t="s">
        <v>201</v>
      </c>
      <c r="F36" t="s">
        <v>202</v>
      </c>
      <c r="G36" t="s">
        <v>199</v>
      </c>
      <c r="H36" t="s">
        <v>203</v>
      </c>
      <c r="I36" t="s">
        <v>17</v>
      </c>
      <c r="K36">
        <f t="shared" si="0"/>
        <v>5</v>
      </c>
      <c r="L36">
        <v>2</v>
      </c>
    </row>
    <row r="37" spans="1:12" x14ac:dyDescent="0.25">
      <c r="A37" t="s">
        <v>204</v>
      </c>
      <c r="B37">
        <v>1</v>
      </c>
      <c r="C37" t="s">
        <v>205</v>
      </c>
      <c r="D37" s="2" t="s">
        <v>206</v>
      </c>
      <c r="E37" s="1" t="s">
        <v>207</v>
      </c>
      <c r="F37" t="s">
        <v>208</v>
      </c>
      <c r="G37" t="s">
        <v>209</v>
      </c>
      <c r="H37" t="s">
        <v>210</v>
      </c>
      <c r="I37" t="s">
        <v>17</v>
      </c>
      <c r="K37">
        <f t="shared" si="0"/>
        <v>5</v>
      </c>
      <c r="L37">
        <v>5</v>
      </c>
    </row>
    <row r="38" spans="1:12" x14ac:dyDescent="0.25">
      <c r="A38" t="s">
        <v>211</v>
      </c>
      <c r="B38">
        <v>1</v>
      </c>
      <c r="C38" t="s">
        <v>212</v>
      </c>
      <c r="D38" s="2" t="s">
        <v>213</v>
      </c>
      <c r="E38" s="1" t="s">
        <v>214</v>
      </c>
      <c r="F38" t="s">
        <v>215</v>
      </c>
      <c r="G38" t="s">
        <v>216</v>
      </c>
      <c r="H38" t="s">
        <v>217</v>
      </c>
      <c r="I38" t="s">
        <v>17</v>
      </c>
      <c r="K38">
        <f t="shared" si="0"/>
        <v>5</v>
      </c>
      <c r="L38">
        <v>4</v>
      </c>
    </row>
    <row r="39" spans="1:12" x14ac:dyDescent="0.25">
      <c r="A39" t="s">
        <v>218</v>
      </c>
      <c r="B39">
        <v>1</v>
      </c>
      <c r="C39" t="s">
        <v>219</v>
      </c>
      <c r="D39" s="2" t="s">
        <v>220</v>
      </c>
      <c r="E39" s="1" t="s">
        <v>221</v>
      </c>
      <c r="F39" t="s">
        <v>222</v>
      </c>
      <c r="G39" t="s">
        <v>219</v>
      </c>
      <c r="H39" t="s">
        <v>223</v>
      </c>
      <c r="I39" t="s">
        <v>17</v>
      </c>
      <c r="K39">
        <f t="shared" si="0"/>
        <v>5</v>
      </c>
      <c r="L39">
        <v>4</v>
      </c>
    </row>
    <row r="40" spans="1:12" x14ac:dyDescent="0.25">
      <c r="A40" t="s">
        <v>224</v>
      </c>
      <c r="B40">
        <v>1</v>
      </c>
      <c r="C40" t="s">
        <v>225</v>
      </c>
      <c r="D40" s="2" t="s">
        <v>226</v>
      </c>
      <c r="E40" s="1" t="s">
        <v>227</v>
      </c>
      <c r="F40" t="s">
        <v>228</v>
      </c>
      <c r="G40" t="s">
        <v>229</v>
      </c>
      <c r="H40" t="s">
        <v>230</v>
      </c>
      <c r="I40" t="s">
        <v>17</v>
      </c>
      <c r="K40">
        <f t="shared" si="0"/>
        <v>5</v>
      </c>
      <c r="L40">
        <v>5</v>
      </c>
    </row>
  </sheetData>
  <autoFilter ref="A1:K40" xr:uid="{00000000-0001-0000-0000-000000000000}"/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6" r:id="rId4" xr:uid="{00000000-0004-0000-0000-000003000000}"/>
    <hyperlink ref="E9" r:id="rId5" xr:uid="{00000000-0004-0000-0000-000005000000}"/>
    <hyperlink ref="E10" r:id="rId6" xr:uid="{00000000-0004-0000-0000-000006000000}"/>
    <hyperlink ref="E11" r:id="rId7" xr:uid="{00000000-0004-0000-0000-000007000000}"/>
    <hyperlink ref="E12" r:id="rId8" xr:uid="{00000000-0004-0000-0000-000008000000}"/>
    <hyperlink ref="E13" r:id="rId9" xr:uid="{00000000-0004-0000-0000-000009000000}"/>
    <hyperlink ref="E14" r:id="rId10" xr:uid="{00000000-0004-0000-0000-00000A000000}"/>
    <hyperlink ref="E15" r:id="rId11" xr:uid="{00000000-0004-0000-0000-00000B000000}"/>
    <hyperlink ref="E16" r:id="rId12" xr:uid="{00000000-0004-0000-0000-00000C000000}"/>
    <hyperlink ref="E17" r:id="rId13" xr:uid="{00000000-0004-0000-0000-00000D000000}"/>
    <hyperlink ref="E20" r:id="rId14" xr:uid="{00000000-0004-0000-0000-00000E000000}"/>
    <hyperlink ref="E21" r:id="rId15" xr:uid="{00000000-0004-0000-0000-00000F000000}"/>
    <hyperlink ref="E22" r:id="rId16" xr:uid="{00000000-0004-0000-0000-000010000000}"/>
    <hyperlink ref="E23" r:id="rId17" xr:uid="{00000000-0004-0000-0000-000011000000}"/>
    <hyperlink ref="E24" r:id="rId18" xr:uid="{00000000-0004-0000-0000-000012000000}"/>
    <hyperlink ref="E25" r:id="rId19" xr:uid="{00000000-0004-0000-0000-000013000000}"/>
    <hyperlink ref="E26" r:id="rId20" xr:uid="{00000000-0004-0000-0000-000014000000}"/>
    <hyperlink ref="E27" r:id="rId21" xr:uid="{00000000-0004-0000-0000-000015000000}"/>
    <hyperlink ref="E28" r:id="rId22" xr:uid="{00000000-0004-0000-0000-000016000000}"/>
    <hyperlink ref="E29" r:id="rId23" xr:uid="{00000000-0004-0000-0000-000017000000}"/>
    <hyperlink ref="E30" r:id="rId24" xr:uid="{00000000-0004-0000-0000-000018000000}"/>
    <hyperlink ref="E31" r:id="rId25" xr:uid="{00000000-0004-0000-0000-000019000000}"/>
    <hyperlink ref="E32" r:id="rId26" xr:uid="{00000000-0004-0000-0000-00001A000000}"/>
    <hyperlink ref="E33" r:id="rId27" xr:uid="{00000000-0004-0000-0000-00001B000000}"/>
    <hyperlink ref="E34" r:id="rId28" xr:uid="{00000000-0004-0000-0000-00001C000000}"/>
    <hyperlink ref="E35" r:id="rId29" xr:uid="{00000000-0004-0000-0000-00001D000000}"/>
    <hyperlink ref="E36" r:id="rId30" xr:uid="{00000000-0004-0000-0000-00001E000000}"/>
    <hyperlink ref="E37" r:id="rId31" xr:uid="{00000000-0004-0000-0000-00001F000000}"/>
    <hyperlink ref="E38" r:id="rId32" xr:uid="{00000000-0004-0000-0000-000020000000}"/>
    <hyperlink ref="E39" r:id="rId33" xr:uid="{00000000-0004-0000-0000-000021000000}"/>
    <hyperlink ref="E40" r:id="rId34" xr:uid="{00000000-0004-0000-0000-000022000000}"/>
    <hyperlink ref="J5" r:id="rId35" xr:uid="{00000000-0004-0000-0000-000023000000}"/>
    <hyperlink ref="J8" r:id="rId36" xr:uid="{00000000-0004-0000-0000-000024000000}"/>
    <hyperlink ref="J18" r:id="rId37" xr:uid="{00000000-0004-0000-0000-000025000000}"/>
    <hyperlink ref="J19" r:id="rId38" xr:uid="{00000000-0004-0000-0000-000026000000}"/>
  </hyperlinks>
  <pageMargins left="0.7" right="0.7" top="0.75" bottom="0.75" header="0.3" footer="0.3"/>
  <pageSetup paperSize="9" orientation="portrait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55287-76F5-4EDC-B1E5-1CDB247EA1B0}">
  <sheetPr filterMode="1"/>
  <dimension ref="A1:U40"/>
  <sheetViews>
    <sheetView tabSelected="1" workbookViewId="0">
      <selection activeCell="X36" sqref="X36"/>
    </sheetView>
  </sheetViews>
  <sheetFormatPr defaultRowHeight="15" x14ac:dyDescent="0.25"/>
  <cols>
    <col min="8" max="8" width="20.140625" bestFit="1" customWidth="1"/>
    <col min="10" max="10" width="0" hidden="1" customWidth="1"/>
    <col min="12" max="12" width="11.5703125" bestFit="1" customWidth="1"/>
    <col min="13" max="13" width="12.7109375" customWidth="1"/>
    <col min="14" max="14" width="8" customWidth="1"/>
    <col min="20" max="20" width="13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236</v>
      </c>
      <c r="L1" t="s">
        <v>284</v>
      </c>
      <c r="M1" t="s">
        <v>235</v>
      </c>
      <c r="N1" t="s">
        <v>285</v>
      </c>
      <c r="T1" t="s">
        <v>283</v>
      </c>
      <c r="U1">
        <v>4</v>
      </c>
    </row>
    <row r="2" spans="1:21" hidden="1" x14ac:dyDescent="0.25">
      <c r="A2" t="s">
        <v>10</v>
      </c>
      <c r="B2">
        <v>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L2">
        <f>B2*$U$1</f>
        <v>8</v>
      </c>
      <c r="M2">
        <f>INDEX(fanControl_RFQ1!L:L,MATCH(F2,fanControl_RFQ1!F:F,0),1)</f>
        <v>10</v>
      </c>
      <c r="N2">
        <f>IF(ISNA(M2),-L2,M2-L2)</f>
        <v>2</v>
      </c>
    </row>
    <row r="3" spans="1:21" x14ac:dyDescent="0.25">
      <c r="A3" t="s">
        <v>237</v>
      </c>
      <c r="B3">
        <v>2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17</v>
      </c>
      <c r="L3">
        <f t="shared" ref="L3:L40" si="0">B3*$U$1</f>
        <v>8</v>
      </c>
      <c r="M3">
        <f>INDEX(fanControl_RFQ1!L:L,MATCH(F3,fanControl_RFQ1!F:F,0),1)</f>
        <v>5</v>
      </c>
      <c r="N3">
        <f t="shared" ref="N3:N40" si="1">IF(ISNA(M3),-L3,M3-L3)</f>
        <v>-3</v>
      </c>
    </row>
    <row r="4" spans="1:21" x14ac:dyDescent="0.25">
      <c r="A4" t="s">
        <v>238</v>
      </c>
      <c r="B4">
        <v>3</v>
      </c>
      <c r="C4" t="s">
        <v>26</v>
      </c>
      <c r="D4" t="s">
        <v>12</v>
      </c>
      <c r="E4" t="s">
        <v>27</v>
      </c>
      <c r="F4" t="s">
        <v>28</v>
      </c>
      <c r="G4" t="s">
        <v>29</v>
      </c>
      <c r="H4" t="s">
        <v>16</v>
      </c>
      <c r="I4" t="s">
        <v>17</v>
      </c>
      <c r="L4">
        <f t="shared" si="0"/>
        <v>12</v>
      </c>
      <c r="M4">
        <f>INDEX(fanControl_RFQ1!L:L,MATCH(F4,fanControl_RFQ1!F:F,0),1)</f>
        <v>4</v>
      </c>
      <c r="N4">
        <f t="shared" si="1"/>
        <v>-8</v>
      </c>
    </row>
    <row r="5" spans="1:21" hidden="1" x14ac:dyDescent="0.25">
      <c r="A5" t="s">
        <v>30</v>
      </c>
      <c r="B5">
        <v>1</v>
      </c>
      <c r="C5" t="s">
        <v>31</v>
      </c>
      <c r="D5" t="s">
        <v>32</v>
      </c>
      <c r="I5" t="s">
        <v>33</v>
      </c>
      <c r="J5" t="s">
        <v>34</v>
      </c>
      <c r="L5">
        <f t="shared" si="0"/>
        <v>4</v>
      </c>
      <c r="M5" t="e">
        <f>INDEX(fanControl_RFQ1!L:L,MATCH(F5,fanControl_RFQ1!F:F,0),1)</f>
        <v>#N/A</v>
      </c>
      <c r="N5">
        <f t="shared" si="1"/>
        <v>-4</v>
      </c>
    </row>
    <row r="6" spans="1:21" hidden="1" x14ac:dyDescent="0.25">
      <c r="A6" t="s">
        <v>35</v>
      </c>
      <c r="B6">
        <v>1</v>
      </c>
      <c r="C6" t="s">
        <v>36</v>
      </c>
      <c r="D6" t="s">
        <v>12</v>
      </c>
      <c r="E6" t="s">
        <v>37</v>
      </c>
      <c r="F6" t="s">
        <v>38</v>
      </c>
      <c r="G6" t="s">
        <v>39</v>
      </c>
      <c r="H6" t="s">
        <v>16</v>
      </c>
      <c r="I6" t="s">
        <v>17</v>
      </c>
      <c r="L6">
        <f t="shared" si="0"/>
        <v>4</v>
      </c>
      <c r="M6">
        <f>INDEX(fanControl_RFQ1!L:L,MATCH(F6,fanControl_RFQ1!F:F,0),1)</f>
        <v>49</v>
      </c>
      <c r="N6">
        <f t="shared" si="1"/>
        <v>45</v>
      </c>
    </row>
    <row r="7" spans="1:21" hidden="1" x14ac:dyDescent="0.25">
      <c r="A7" t="s">
        <v>239</v>
      </c>
      <c r="B7">
        <v>3</v>
      </c>
      <c r="C7" t="s">
        <v>41</v>
      </c>
      <c r="D7" t="s">
        <v>12</v>
      </c>
      <c r="E7" t="s">
        <v>233</v>
      </c>
      <c r="F7" t="s">
        <v>231</v>
      </c>
      <c r="G7" t="s">
        <v>232</v>
      </c>
      <c r="H7" t="s">
        <v>16</v>
      </c>
      <c r="I7" t="s">
        <v>17</v>
      </c>
      <c r="L7">
        <f t="shared" si="0"/>
        <v>12</v>
      </c>
      <c r="M7">
        <f>INDEX(fanControl_RFQ1!L:L,MATCH(F7,fanControl_RFQ1!F:F,0),1)</f>
        <v>47</v>
      </c>
      <c r="N7">
        <f t="shared" si="1"/>
        <v>35</v>
      </c>
    </row>
    <row r="8" spans="1:21" hidden="1" x14ac:dyDescent="0.25">
      <c r="A8" t="s">
        <v>42</v>
      </c>
      <c r="B8">
        <v>1</v>
      </c>
      <c r="C8" t="s">
        <v>43</v>
      </c>
      <c r="D8" t="s">
        <v>44</v>
      </c>
      <c r="I8" t="s">
        <v>33</v>
      </c>
      <c r="J8" t="s">
        <v>45</v>
      </c>
      <c r="L8">
        <f t="shared" si="0"/>
        <v>4</v>
      </c>
      <c r="M8" t="e">
        <f>INDEX(fanControl_RFQ1!L:L,MATCH(F8,fanControl_RFQ1!F:F,0),1)</f>
        <v>#N/A</v>
      </c>
      <c r="N8">
        <f t="shared" si="1"/>
        <v>-4</v>
      </c>
    </row>
    <row r="9" spans="1:21" hidden="1" x14ac:dyDescent="0.25">
      <c r="A9" t="s">
        <v>46</v>
      </c>
      <c r="B9">
        <v>1</v>
      </c>
      <c r="C9" t="s">
        <v>47</v>
      </c>
      <c r="D9" t="s">
        <v>48</v>
      </c>
      <c r="E9" t="s">
        <v>49</v>
      </c>
      <c r="F9" t="s">
        <v>50</v>
      </c>
      <c r="G9" t="s">
        <v>51</v>
      </c>
      <c r="H9" t="s">
        <v>16</v>
      </c>
      <c r="I9" t="s">
        <v>17</v>
      </c>
      <c r="L9">
        <f t="shared" si="0"/>
        <v>4</v>
      </c>
      <c r="M9">
        <f>INDEX(fanControl_RFQ1!L:L,MATCH(F9,fanControl_RFQ1!F:F,0),1)</f>
        <v>5</v>
      </c>
      <c r="N9">
        <f t="shared" si="1"/>
        <v>1</v>
      </c>
    </row>
    <row r="10" spans="1:21" hidden="1" x14ac:dyDescent="0.25">
      <c r="A10" t="s">
        <v>52</v>
      </c>
      <c r="B10">
        <v>1</v>
      </c>
      <c r="C10" t="s">
        <v>53</v>
      </c>
      <c r="D10" t="s">
        <v>54</v>
      </c>
      <c r="E10" t="s">
        <v>55</v>
      </c>
      <c r="F10" t="s">
        <v>56</v>
      </c>
      <c r="G10" t="s">
        <v>53</v>
      </c>
      <c r="H10" t="s">
        <v>57</v>
      </c>
      <c r="I10" t="s">
        <v>17</v>
      </c>
      <c r="L10">
        <f t="shared" si="0"/>
        <v>4</v>
      </c>
      <c r="M10">
        <f>INDEX(fanControl_RFQ1!L:L,MATCH(F10,fanControl_RFQ1!F:F,0),1)</f>
        <v>4</v>
      </c>
      <c r="N10">
        <f t="shared" si="1"/>
        <v>0</v>
      </c>
    </row>
    <row r="11" spans="1:21" hidden="1" x14ac:dyDescent="0.25">
      <c r="A11" t="s">
        <v>58</v>
      </c>
      <c r="B11">
        <v>1</v>
      </c>
      <c r="C11" t="s">
        <v>59</v>
      </c>
      <c r="D11" t="s">
        <v>60</v>
      </c>
      <c r="E11" t="s">
        <v>61</v>
      </c>
      <c r="F11" t="s">
        <v>62</v>
      </c>
      <c r="G11" t="s">
        <v>63</v>
      </c>
      <c r="H11" t="s">
        <v>64</v>
      </c>
      <c r="I11" t="s">
        <v>17</v>
      </c>
      <c r="L11">
        <f t="shared" si="0"/>
        <v>4</v>
      </c>
      <c r="M11">
        <f>INDEX(fanControl_RFQ1!L:L,MATCH(F11,fanControl_RFQ1!F:F,0),1)</f>
        <v>9</v>
      </c>
      <c r="N11">
        <f t="shared" si="1"/>
        <v>5</v>
      </c>
    </row>
    <row r="12" spans="1:21" x14ac:dyDescent="0.25">
      <c r="A12" t="s">
        <v>65</v>
      </c>
      <c r="B12">
        <v>2</v>
      </c>
      <c r="C12" t="s">
        <v>240</v>
      </c>
      <c r="D12" t="s">
        <v>60</v>
      </c>
      <c r="E12" t="s">
        <v>241</v>
      </c>
      <c r="F12" t="s">
        <v>242</v>
      </c>
      <c r="G12" t="s">
        <v>243</v>
      </c>
      <c r="H12" t="s">
        <v>64</v>
      </c>
      <c r="I12" t="s">
        <v>17</v>
      </c>
      <c r="L12">
        <f t="shared" si="0"/>
        <v>8</v>
      </c>
      <c r="M12" t="e">
        <f>INDEX(fanControl_RFQ1!L:L,MATCH(F12,fanControl_RFQ1!F:F,0),1)</f>
        <v>#N/A</v>
      </c>
      <c r="N12">
        <f t="shared" si="1"/>
        <v>-8</v>
      </c>
    </row>
    <row r="13" spans="1:21" hidden="1" x14ac:dyDescent="0.25">
      <c r="A13" t="s">
        <v>72</v>
      </c>
      <c r="B13">
        <v>1</v>
      </c>
      <c r="C13" t="s">
        <v>73</v>
      </c>
      <c r="D13" t="s">
        <v>60</v>
      </c>
      <c r="E13" t="s">
        <v>74</v>
      </c>
      <c r="F13" t="s">
        <v>75</v>
      </c>
      <c r="G13" t="s">
        <v>76</v>
      </c>
      <c r="H13" t="s">
        <v>64</v>
      </c>
      <c r="I13" t="s">
        <v>17</v>
      </c>
      <c r="L13">
        <f t="shared" si="0"/>
        <v>4</v>
      </c>
      <c r="M13">
        <f>INDEX(fanControl_RFQ1!L:L,MATCH(F13,fanControl_RFQ1!F:F,0),1)</f>
        <v>9</v>
      </c>
      <c r="N13">
        <f t="shared" si="1"/>
        <v>5</v>
      </c>
    </row>
    <row r="14" spans="1:21" hidden="1" x14ac:dyDescent="0.25">
      <c r="A14" t="s">
        <v>77</v>
      </c>
      <c r="B14">
        <v>1</v>
      </c>
      <c r="C14" t="s">
        <v>78</v>
      </c>
      <c r="D14" t="s">
        <v>67</v>
      </c>
      <c r="E14" t="s">
        <v>79</v>
      </c>
      <c r="F14" t="s">
        <v>80</v>
      </c>
      <c r="G14" t="s">
        <v>244</v>
      </c>
      <c r="H14" t="s">
        <v>82</v>
      </c>
      <c r="I14" t="s">
        <v>17</v>
      </c>
      <c r="L14">
        <f t="shared" si="0"/>
        <v>4</v>
      </c>
      <c r="M14">
        <f>INDEX(fanControl_RFQ1!L:L,MATCH(F14,fanControl_RFQ1!F:F,0),1)</f>
        <v>4</v>
      </c>
      <c r="N14">
        <f t="shared" si="1"/>
        <v>0</v>
      </c>
    </row>
    <row r="15" spans="1:21" hidden="1" x14ac:dyDescent="0.25">
      <c r="A15" t="s">
        <v>83</v>
      </c>
      <c r="B15">
        <v>1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17</v>
      </c>
      <c r="L15">
        <f t="shared" si="0"/>
        <v>4</v>
      </c>
      <c r="M15">
        <f>INDEX(fanControl_RFQ1!L:L,MATCH(F15,fanControl_RFQ1!F:F,0),1)</f>
        <v>4</v>
      </c>
      <c r="N15">
        <f t="shared" si="1"/>
        <v>0</v>
      </c>
    </row>
    <row r="16" spans="1:21" hidden="1" x14ac:dyDescent="0.25">
      <c r="A16" t="s">
        <v>90</v>
      </c>
      <c r="B16">
        <v>1</v>
      </c>
      <c r="C16" t="s">
        <v>91</v>
      </c>
      <c r="D16" t="s">
        <v>92</v>
      </c>
      <c r="E16" t="s">
        <v>93</v>
      </c>
      <c r="F16" t="s">
        <v>94</v>
      </c>
      <c r="G16" t="s">
        <v>95</v>
      </c>
      <c r="H16" t="s">
        <v>96</v>
      </c>
      <c r="I16" t="s">
        <v>17</v>
      </c>
      <c r="L16">
        <f t="shared" si="0"/>
        <v>4</v>
      </c>
      <c r="M16">
        <f>INDEX(fanControl_RFQ1!L:L,MATCH(F16,fanControl_RFQ1!F:F,0),1)</f>
        <v>10</v>
      </c>
      <c r="N16">
        <f t="shared" si="1"/>
        <v>6</v>
      </c>
    </row>
    <row r="17" spans="1:14" x14ac:dyDescent="0.25">
      <c r="A17" t="s">
        <v>245</v>
      </c>
      <c r="B17">
        <v>1</v>
      </c>
      <c r="C17" t="s">
        <v>246</v>
      </c>
      <c r="D17" t="s">
        <v>247</v>
      </c>
      <c r="E17" t="s">
        <v>248</v>
      </c>
      <c r="F17" t="s">
        <v>249</v>
      </c>
      <c r="G17" t="s">
        <v>250</v>
      </c>
      <c r="H17" t="s">
        <v>251</v>
      </c>
      <c r="I17" t="s">
        <v>17</v>
      </c>
      <c r="L17">
        <f t="shared" si="0"/>
        <v>4</v>
      </c>
      <c r="M17" t="e">
        <f>INDEX(fanControl_RFQ1!L:L,MATCH(F17,fanControl_RFQ1!F:F,0),1)</f>
        <v>#N/A</v>
      </c>
      <c r="N17">
        <f t="shared" si="1"/>
        <v>-4</v>
      </c>
    </row>
    <row r="18" spans="1:14" hidden="1" x14ac:dyDescent="0.25">
      <c r="A18" t="s">
        <v>97</v>
      </c>
      <c r="B18">
        <v>1</v>
      </c>
      <c r="C18" t="s">
        <v>98</v>
      </c>
      <c r="D18" t="s">
        <v>99</v>
      </c>
      <c r="E18" t="s">
        <v>100</v>
      </c>
      <c r="F18" t="s">
        <v>101</v>
      </c>
      <c r="G18">
        <v>1050170001</v>
      </c>
      <c r="H18" t="s">
        <v>102</v>
      </c>
      <c r="I18" t="s">
        <v>17</v>
      </c>
      <c r="L18">
        <f t="shared" si="0"/>
        <v>4</v>
      </c>
      <c r="M18">
        <f>INDEX(fanControl_RFQ1!L:L,MATCH(F18,fanControl_RFQ1!F:F,0),1)</f>
        <v>4</v>
      </c>
      <c r="N18">
        <f t="shared" si="1"/>
        <v>0</v>
      </c>
    </row>
    <row r="19" spans="1:14" hidden="1" x14ac:dyDescent="0.25">
      <c r="A19" t="s">
        <v>103</v>
      </c>
      <c r="B19">
        <v>1</v>
      </c>
      <c r="C19" t="s">
        <v>104</v>
      </c>
      <c r="D19" t="s">
        <v>252</v>
      </c>
      <c r="E19" t="s">
        <v>253</v>
      </c>
      <c r="G19">
        <v>694106301002</v>
      </c>
      <c r="H19" t="s">
        <v>254</v>
      </c>
      <c r="I19" t="s">
        <v>33</v>
      </c>
      <c r="J19" t="s">
        <v>106</v>
      </c>
      <c r="L19">
        <f t="shared" si="0"/>
        <v>4</v>
      </c>
      <c r="M19" t="e">
        <f>INDEX(fanControl_RFQ1!L:L,MATCH(F19,fanControl_RFQ1!F:F,0),1)</f>
        <v>#N/A</v>
      </c>
      <c r="N19">
        <f t="shared" si="1"/>
        <v>-4</v>
      </c>
    </row>
    <row r="20" spans="1:14" hidden="1" x14ac:dyDescent="0.25">
      <c r="A20" t="s">
        <v>107</v>
      </c>
      <c r="B20">
        <v>1</v>
      </c>
      <c r="C20" t="s">
        <v>43</v>
      </c>
      <c r="D20" t="s">
        <v>108</v>
      </c>
      <c r="I20" t="s">
        <v>33</v>
      </c>
      <c r="J20" t="s">
        <v>109</v>
      </c>
      <c r="L20">
        <f t="shared" si="0"/>
        <v>4</v>
      </c>
      <c r="M20" t="e">
        <f>INDEX(fanControl_RFQ1!L:L,MATCH(F20,fanControl_RFQ1!F:F,0),1)</f>
        <v>#N/A</v>
      </c>
      <c r="N20">
        <f t="shared" si="1"/>
        <v>-4</v>
      </c>
    </row>
    <row r="21" spans="1:14" hidden="1" x14ac:dyDescent="0.25">
      <c r="A21" t="s">
        <v>110</v>
      </c>
      <c r="B21">
        <v>1</v>
      </c>
      <c r="C21" t="s">
        <v>111</v>
      </c>
      <c r="D21" t="s">
        <v>255</v>
      </c>
      <c r="E21" t="s">
        <v>113</v>
      </c>
      <c r="F21" t="s">
        <v>114</v>
      </c>
      <c r="G21" t="s">
        <v>111</v>
      </c>
      <c r="H21" t="s">
        <v>115</v>
      </c>
      <c r="I21" t="s">
        <v>17</v>
      </c>
      <c r="L21">
        <f t="shared" si="0"/>
        <v>4</v>
      </c>
      <c r="M21">
        <f>INDEX(fanControl_RFQ1!L:L,MATCH(F21,fanControl_RFQ1!F:F,0),1)</f>
        <v>4</v>
      </c>
      <c r="N21">
        <f t="shared" si="1"/>
        <v>0</v>
      </c>
    </row>
    <row r="22" spans="1:14" x14ac:dyDescent="0.25">
      <c r="A22" t="s">
        <v>256</v>
      </c>
      <c r="B22">
        <v>2</v>
      </c>
      <c r="C22" t="s">
        <v>257</v>
      </c>
      <c r="D22" t="s">
        <v>118</v>
      </c>
      <c r="E22" t="s">
        <v>258</v>
      </c>
      <c r="F22" t="s">
        <v>259</v>
      </c>
      <c r="G22" t="s">
        <v>260</v>
      </c>
      <c r="H22" t="s">
        <v>122</v>
      </c>
      <c r="I22" t="s">
        <v>17</v>
      </c>
      <c r="L22">
        <f t="shared" si="0"/>
        <v>8</v>
      </c>
      <c r="M22" t="e">
        <f>INDEX(fanControl_RFQ1!L:L,MATCH(F22,fanControl_RFQ1!F:F,0),1)</f>
        <v>#N/A</v>
      </c>
      <c r="N22">
        <f t="shared" si="1"/>
        <v>-8</v>
      </c>
    </row>
    <row r="23" spans="1:14" x14ac:dyDescent="0.25">
      <c r="A23" t="s">
        <v>286</v>
      </c>
      <c r="B23">
        <v>5</v>
      </c>
      <c r="C23" t="s">
        <v>261</v>
      </c>
      <c r="D23" t="s">
        <v>118</v>
      </c>
      <c r="E23" t="s">
        <v>262</v>
      </c>
      <c r="F23" t="s">
        <v>263</v>
      </c>
      <c r="G23" t="s">
        <v>264</v>
      </c>
      <c r="H23" t="s">
        <v>64</v>
      </c>
      <c r="I23" t="s">
        <v>17</v>
      </c>
      <c r="L23">
        <f t="shared" si="0"/>
        <v>20</v>
      </c>
      <c r="M23" t="e">
        <f>INDEX(fanControl_RFQ1!L:L,MATCH(F23,fanControl_RFQ1!F:F,0),1)</f>
        <v>#N/A</v>
      </c>
      <c r="N23">
        <f t="shared" si="1"/>
        <v>-20</v>
      </c>
    </row>
    <row r="24" spans="1:14" x14ac:dyDescent="0.25">
      <c r="A24" t="s">
        <v>129</v>
      </c>
      <c r="B24">
        <v>1</v>
      </c>
      <c r="C24" t="s">
        <v>287</v>
      </c>
      <c r="D24" t="s">
        <v>118</v>
      </c>
      <c r="E24" t="s">
        <v>288</v>
      </c>
      <c r="F24" t="s">
        <v>289</v>
      </c>
      <c r="G24" t="s">
        <v>290</v>
      </c>
      <c r="H24" t="s">
        <v>291</v>
      </c>
      <c r="I24" t="s">
        <v>17</v>
      </c>
      <c r="L24">
        <f t="shared" si="0"/>
        <v>4</v>
      </c>
      <c r="M24" t="e">
        <f>INDEX(fanControl_RFQ1!L:L,MATCH(F24,fanControl_RFQ1!F:F,0),1)</f>
        <v>#N/A</v>
      </c>
      <c r="N24">
        <f t="shared" si="1"/>
        <v>-4</v>
      </c>
    </row>
    <row r="25" spans="1:14" hidden="1" x14ac:dyDescent="0.25">
      <c r="A25" t="s">
        <v>265</v>
      </c>
      <c r="B25">
        <v>7</v>
      </c>
      <c r="C25" t="s">
        <v>137</v>
      </c>
      <c r="D25" t="s">
        <v>138</v>
      </c>
      <c r="E25" t="s">
        <v>139</v>
      </c>
      <c r="F25" t="s">
        <v>140</v>
      </c>
      <c r="G25" t="s">
        <v>141</v>
      </c>
      <c r="H25" t="s">
        <v>16</v>
      </c>
      <c r="I25" t="s">
        <v>17</v>
      </c>
      <c r="L25">
        <f t="shared" si="0"/>
        <v>28</v>
      </c>
      <c r="M25">
        <f>INDEX(fanControl_RFQ1!L:L,MATCH(F25,fanControl_RFQ1!F:F,0),1)</f>
        <v>98</v>
      </c>
      <c r="N25">
        <f t="shared" si="1"/>
        <v>70</v>
      </c>
    </row>
    <row r="26" spans="1:14" hidden="1" x14ac:dyDescent="0.25">
      <c r="A26" t="s">
        <v>142</v>
      </c>
      <c r="B26">
        <v>5</v>
      </c>
      <c r="C26" t="s">
        <v>143</v>
      </c>
      <c r="D26" t="s">
        <v>138</v>
      </c>
      <c r="E26" t="s">
        <v>144</v>
      </c>
      <c r="F26" t="s">
        <v>145</v>
      </c>
      <c r="G26" t="s">
        <v>146</v>
      </c>
      <c r="H26" t="s">
        <v>16</v>
      </c>
      <c r="I26" t="s">
        <v>17</v>
      </c>
      <c r="L26">
        <f t="shared" si="0"/>
        <v>20</v>
      </c>
      <c r="M26">
        <f>INDEX(fanControl_RFQ1!L:L,MATCH(F26,fanControl_RFQ1!F:F,0),1)</f>
        <v>95</v>
      </c>
      <c r="N26">
        <f t="shared" si="1"/>
        <v>75</v>
      </c>
    </row>
    <row r="27" spans="1:14" hidden="1" x14ac:dyDescent="0.25">
      <c r="A27" t="s">
        <v>157</v>
      </c>
      <c r="B27">
        <v>1</v>
      </c>
      <c r="C27" t="s">
        <v>266</v>
      </c>
      <c r="D27" t="s">
        <v>138</v>
      </c>
      <c r="E27" t="s">
        <v>159</v>
      </c>
      <c r="F27" t="s">
        <v>160</v>
      </c>
      <c r="G27" t="s">
        <v>161</v>
      </c>
      <c r="H27" t="s">
        <v>16</v>
      </c>
      <c r="I27" t="s">
        <v>17</v>
      </c>
      <c r="K27" s="3">
        <v>0.01</v>
      </c>
      <c r="L27">
        <f t="shared" si="0"/>
        <v>4</v>
      </c>
      <c r="M27">
        <f>INDEX(fanControl_RFQ1!L:L,MATCH(F27,fanControl_RFQ1!F:F,0),1)</f>
        <v>100</v>
      </c>
      <c r="N27">
        <f t="shared" si="1"/>
        <v>96</v>
      </c>
    </row>
    <row r="28" spans="1:14" x14ac:dyDescent="0.25">
      <c r="A28" t="s">
        <v>292</v>
      </c>
      <c r="B28">
        <v>4</v>
      </c>
      <c r="C28" t="s">
        <v>267</v>
      </c>
      <c r="D28" t="s">
        <v>138</v>
      </c>
      <c r="E28" t="s">
        <v>268</v>
      </c>
      <c r="F28" t="s">
        <v>269</v>
      </c>
      <c r="G28" t="s">
        <v>270</v>
      </c>
      <c r="H28" t="s">
        <v>16</v>
      </c>
      <c r="I28" t="s">
        <v>17</v>
      </c>
      <c r="K28" s="3">
        <v>0.01</v>
      </c>
      <c r="L28">
        <f t="shared" si="0"/>
        <v>16</v>
      </c>
      <c r="M28" t="e">
        <f>INDEX(fanControl_RFQ1!L:L,MATCH(F28,fanControl_RFQ1!F:F,0),1)</f>
        <v>#N/A</v>
      </c>
      <c r="N28">
        <f t="shared" si="1"/>
        <v>-16</v>
      </c>
    </row>
    <row r="29" spans="1:14" hidden="1" x14ac:dyDescent="0.25">
      <c r="A29" t="s">
        <v>293</v>
      </c>
      <c r="B29">
        <v>1</v>
      </c>
      <c r="C29" t="s">
        <v>168</v>
      </c>
      <c r="D29" t="s">
        <v>138</v>
      </c>
      <c r="E29" t="s">
        <v>169</v>
      </c>
      <c r="F29" t="s">
        <v>170</v>
      </c>
      <c r="G29" t="s">
        <v>171</v>
      </c>
      <c r="H29" t="s">
        <v>16</v>
      </c>
      <c r="I29" t="s">
        <v>17</v>
      </c>
      <c r="L29">
        <f t="shared" si="0"/>
        <v>4</v>
      </c>
      <c r="M29">
        <f>INDEX(fanControl_RFQ1!L:L,MATCH(F29,fanControl_RFQ1!F:F,0),1)</f>
        <v>99</v>
      </c>
      <c r="N29">
        <f t="shared" si="1"/>
        <v>95</v>
      </c>
    </row>
    <row r="30" spans="1:14" x14ac:dyDescent="0.25">
      <c r="A30" t="s">
        <v>271</v>
      </c>
      <c r="B30">
        <v>1</v>
      </c>
      <c r="C30" t="s">
        <v>153</v>
      </c>
      <c r="D30" t="s">
        <v>138</v>
      </c>
      <c r="E30" t="s">
        <v>272</v>
      </c>
      <c r="F30" t="s">
        <v>273</v>
      </c>
      <c r="G30" t="s">
        <v>274</v>
      </c>
      <c r="H30" t="s">
        <v>16</v>
      </c>
      <c r="I30" t="s">
        <v>17</v>
      </c>
      <c r="K30" s="3">
        <v>0.01</v>
      </c>
      <c r="L30">
        <f t="shared" si="0"/>
        <v>4</v>
      </c>
      <c r="M30" t="e">
        <f>INDEX(fanControl_RFQ1!L:L,MATCH(F30,fanControl_RFQ1!F:F,0),1)</f>
        <v>#N/A</v>
      </c>
      <c r="N30">
        <f t="shared" si="1"/>
        <v>-4</v>
      </c>
    </row>
    <row r="31" spans="1:14" hidden="1" x14ac:dyDescent="0.25">
      <c r="A31" t="s">
        <v>275</v>
      </c>
      <c r="B31">
        <v>4</v>
      </c>
      <c r="C31" t="s">
        <v>276</v>
      </c>
      <c r="D31" t="s">
        <v>138</v>
      </c>
      <c r="E31" t="s">
        <v>164</v>
      </c>
      <c r="F31" t="s">
        <v>165</v>
      </c>
      <c r="G31" t="s">
        <v>166</v>
      </c>
      <c r="H31" t="s">
        <v>16</v>
      </c>
      <c r="I31" t="s">
        <v>17</v>
      </c>
      <c r="K31" s="3">
        <v>0.01</v>
      </c>
      <c r="L31">
        <f t="shared" si="0"/>
        <v>16</v>
      </c>
      <c r="M31">
        <f>INDEX(fanControl_RFQ1!L:L,MATCH(F31,fanControl_RFQ1!F:F,0),1)</f>
        <v>100</v>
      </c>
      <c r="N31">
        <f t="shared" si="1"/>
        <v>84</v>
      </c>
    </row>
    <row r="32" spans="1:14" x14ac:dyDescent="0.25">
      <c r="A32" t="s">
        <v>277</v>
      </c>
      <c r="B32">
        <v>3</v>
      </c>
      <c r="C32" t="s">
        <v>183</v>
      </c>
      <c r="D32" t="s">
        <v>138</v>
      </c>
      <c r="E32" t="s">
        <v>278</v>
      </c>
      <c r="F32" t="s">
        <v>279</v>
      </c>
      <c r="G32" t="s">
        <v>280</v>
      </c>
      <c r="H32" t="s">
        <v>16</v>
      </c>
      <c r="I32" t="s">
        <v>17</v>
      </c>
      <c r="K32" s="3">
        <v>0.01</v>
      </c>
      <c r="L32">
        <f t="shared" si="0"/>
        <v>12</v>
      </c>
      <c r="M32" t="e">
        <f>INDEX(fanControl_RFQ1!L:L,MATCH(F32,fanControl_RFQ1!F:F,0),1)</f>
        <v>#N/A</v>
      </c>
      <c r="N32">
        <f t="shared" si="1"/>
        <v>-12</v>
      </c>
    </row>
    <row r="33" spans="1:14" hidden="1" x14ac:dyDescent="0.25">
      <c r="A33" t="s">
        <v>294</v>
      </c>
      <c r="B33">
        <v>13</v>
      </c>
      <c r="C33" t="s">
        <v>173</v>
      </c>
      <c r="D33" t="s">
        <v>138</v>
      </c>
      <c r="E33" t="s">
        <v>174</v>
      </c>
      <c r="F33" t="s">
        <v>175</v>
      </c>
      <c r="G33" t="s">
        <v>176</v>
      </c>
      <c r="H33" t="s">
        <v>16</v>
      </c>
      <c r="I33" t="s">
        <v>17</v>
      </c>
      <c r="L33">
        <f t="shared" si="0"/>
        <v>52</v>
      </c>
      <c r="M33">
        <f>INDEX(fanControl_RFQ1!L:L,MATCH(F33,fanControl_RFQ1!F:F,0),1)</f>
        <v>93</v>
      </c>
      <c r="N33">
        <f t="shared" si="1"/>
        <v>41</v>
      </c>
    </row>
    <row r="34" spans="1:14" hidden="1" x14ac:dyDescent="0.25">
      <c r="A34" t="s">
        <v>187</v>
      </c>
      <c r="B34">
        <v>1</v>
      </c>
      <c r="C34" t="s">
        <v>188</v>
      </c>
      <c r="D34" t="s">
        <v>138</v>
      </c>
      <c r="E34" t="s">
        <v>189</v>
      </c>
      <c r="F34" t="s">
        <v>190</v>
      </c>
      <c r="G34" t="s">
        <v>191</v>
      </c>
      <c r="H34" t="s">
        <v>16</v>
      </c>
      <c r="I34" t="s">
        <v>17</v>
      </c>
      <c r="L34">
        <f t="shared" si="0"/>
        <v>4</v>
      </c>
      <c r="M34">
        <f>INDEX(fanControl_RFQ1!L:L,MATCH(F34,fanControl_RFQ1!F:F,0),1)</f>
        <v>100</v>
      </c>
      <c r="N34">
        <f t="shared" si="1"/>
        <v>96</v>
      </c>
    </row>
    <row r="35" spans="1:14" hidden="1" x14ac:dyDescent="0.25">
      <c r="A35" t="s">
        <v>192</v>
      </c>
      <c r="B35">
        <v>1</v>
      </c>
      <c r="C35" t="s">
        <v>137</v>
      </c>
      <c r="D35" t="s">
        <v>193</v>
      </c>
      <c r="E35" t="s">
        <v>194</v>
      </c>
      <c r="F35" t="s">
        <v>195</v>
      </c>
      <c r="G35" t="s">
        <v>196</v>
      </c>
      <c r="H35" t="s">
        <v>197</v>
      </c>
      <c r="I35" t="s">
        <v>17</v>
      </c>
      <c r="L35">
        <f t="shared" si="0"/>
        <v>4</v>
      </c>
      <c r="M35">
        <f>INDEX(fanControl_RFQ1!L:L,MATCH(F35,fanControl_RFQ1!F:F,0),1)</f>
        <v>9</v>
      </c>
      <c r="N35">
        <f t="shared" si="1"/>
        <v>5</v>
      </c>
    </row>
    <row r="36" spans="1:14" x14ac:dyDescent="0.25">
      <c r="A36" t="s">
        <v>198</v>
      </c>
      <c r="B36">
        <v>1</v>
      </c>
      <c r="C36" t="s">
        <v>199</v>
      </c>
      <c r="D36" t="s">
        <v>200</v>
      </c>
      <c r="E36" t="s">
        <v>201</v>
      </c>
      <c r="F36" t="s">
        <v>202</v>
      </c>
      <c r="G36" t="s">
        <v>199</v>
      </c>
      <c r="H36" t="s">
        <v>203</v>
      </c>
      <c r="I36" t="s">
        <v>17</v>
      </c>
      <c r="L36">
        <f t="shared" si="0"/>
        <v>4</v>
      </c>
      <c r="M36">
        <f>INDEX(fanControl_RFQ1!L:L,MATCH(F36,fanControl_RFQ1!F:F,0),1)</f>
        <v>2</v>
      </c>
      <c r="N36">
        <f t="shared" si="1"/>
        <v>-2</v>
      </c>
    </row>
    <row r="37" spans="1:14" hidden="1" x14ac:dyDescent="0.25">
      <c r="A37" t="s">
        <v>204</v>
      </c>
      <c r="B37">
        <v>1</v>
      </c>
      <c r="C37" t="s">
        <v>205</v>
      </c>
      <c r="D37" t="s">
        <v>206</v>
      </c>
      <c r="E37" t="s">
        <v>207</v>
      </c>
      <c r="F37" t="s">
        <v>208</v>
      </c>
      <c r="G37" t="s">
        <v>209</v>
      </c>
      <c r="H37" t="s">
        <v>210</v>
      </c>
      <c r="I37" t="s">
        <v>17</v>
      </c>
      <c r="L37">
        <f t="shared" si="0"/>
        <v>4</v>
      </c>
      <c r="M37">
        <f>INDEX(fanControl_RFQ1!L:L,MATCH(F37,fanControl_RFQ1!F:F,0),1)</f>
        <v>5</v>
      </c>
      <c r="N37">
        <f t="shared" si="1"/>
        <v>1</v>
      </c>
    </row>
    <row r="38" spans="1:14" hidden="1" x14ac:dyDescent="0.25">
      <c r="A38" t="s">
        <v>211</v>
      </c>
      <c r="B38">
        <v>1</v>
      </c>
      <c r="C38" t="s">
        <v>212</v>
      </c>
      <c r="D38" t="s">
        <v>213</v>
      </c>
      <c r="E38" t="s">
        <v>214</v>
      </c>
      <c r="F38" t="s">
        <v>215</v>
      </c>
      <c r="G38" t="s">
        <v>216</v>
      </c>
      <c r="H38" t="s">
        <v>217</v>
      </c>
      <c r="I38" t="s">
        <v>17</v>
      </c>
      <c r="L38">
        <f t="shared" si="0"/>
        <v>4</v>
      </c>
      <c r="M38">
        <f>INDEX(fanControl_RFQ1!L:L,MATCH(F38,fanControl_RFQ1!F:F,0),1)</f>
        <v>4</v>
      </c>
      <c r="N38">
        <f t="shared" si="1"/>
        <v>0</v>
      </c>
    </row>
    <row r="39" spans="1:14" hidden="1" x14ac:dyDescent="0.25">
      <c r="A39" t="s">
        <v>218</v>
      </c>
      <c r="B39">
        <v>1</v>
      </c>
      <c r="C39" t="s">
        <v>219</v>
      </c>
      <c r="D39" t="s">
        <v>281</v>
      </c>
      <c r="E39" t="s">
        <v>282</v>
      </c>
      <c r="F39" t="s">
        <v>222</v>
      </c>
      <c r="G39" t="s">
        <v>219</v>
      </c>
      <c r="H39" t="s">
        <v>223</v>
      </c>
      <c r="I39" t="s">
        <v>17</v>
      </c>
      <c r="L39">
        <f t="shared" si="0"/>
        <v>4</v>
      </c>
      <c r="M39">
        <f>INDEX(fanControl_RFQ1!L:L,MATCH(F39,fanControl_RFQ1!F:F,0),1)</f>
        <v>4</v>
      </c>
      <c r="N39">
        <f t="shared" si="1"/>
        <v>0</v>
      </c>
    </row>
    <row r="40" spans="1:14" hidden="1" x14ac:dyDescent="0.25">
      <c r="A40" t="s">
        <v>224</v>
      </c>
      <c r="B40">
        <v>1</v>
      </c>
      <c r="C40" t="s">
        <v>225</v>
      </c>
      <c r="D40" t="s">
        <v>226</v>
      </c>
      <c r="E40" t="s">
        <v>227</v>
      </c>
      <c r="F40" t="s">
        <v>228</v>
      </c>
      <c r="G40" t="s">
        <v>229</v>
      </c>
      <c r="H40" t="s">
        <v>230</v>
      </c>
      <c r="I40" t="s">
        <v>17</v>
      </c>
      <c r="L40">
        <f t="shared" si="0"/>
        <v>4</v>
      </c>
      <c r="M40">
        <f>INDEX(fanControl_RFQ1!L:L,MATCH(F40,fanControl_RFQ1!F:F,0),1)</f>
        <v>5</v>
      </c>
      <c r="N40">
        <f t="shared" si="1"/>
        <v>1</v>
      </c>
    </row>
  </sheetData>
  <autoFilter ref="A1:N40" xr:uid="{9AC55287-76F5-4EDC-B1E5-1CDB247EA1B0}">
    <filterColumn colId="8">
      <filters>
        <filter val="LCSC"/>
      </filters>
    </filterColumn>
    <filterColumn colId="13">
      <filters>
        <filter val="-12"/>
        <filter val="-16"/>
        <filter val="-2"/>
        <filter val="-20"/>
        <filter val="-3"/>
        <filter val="-4"/>
        <filter val="-8"/>
      </filters>
    </filterColumn>
  </autoFilter>
  <conditionalFormatting sqref="N2:N40">
    <cfRule type="cellIs" dxfId="0" priority="1" operator="lessThan">
      <formula>0</formula>
    </cfRule>
    <cfRule type="cellIs" dxfId="1" priority="2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fanControl_RFQ1</vt:lpstr>
      <vt:lpstr>fanControl_RFQ2_1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Baka</cp:lastModifiedBy>
  <dcterms:created xsi:type="dcterms:W3CDTF">2022-02-23T10:22:57Z</dcterms:created>
  <dcterms:modified xsi:type="dcterms:W3CDTF">2022-04-15T09:57:23Z</dcterms:modified>
</cp:coreProperties>
</file>