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Documentos Fonarte\"/>
    </mc:Choice>
  </mc:AlternateContent>
  <bookViews>
    <workbookView xWindow="75" yWindow="465" windowWidth="24765" windowHeight="21600" tabRatio="500" firstSheet="2" activeTab="6"/>
  </bookViews>
  <sheets>
    <sheet name="Relacion Vistas Firelink" sheetId="1" r:id="rId1"/>
    <sheet name="Relacion adquisicion 2018,2019" sheetId="2" r:id="rId2"/>
    <sheet name="Crecimento Historico Apple" sheetId="3" r:id="rId3"/>
    <sheet name="Crecimiento historico Itunes" sheetId="4" r:id="rId4"/>
    <sheet name="Mensual plataformas clics" sheetId="5" r:id="rId5"/>
    <sheet name="Mensual plataformas dinero" sheetId="6" r:id="rId6"/>
    <sheet name="Crecimiento seguidores platafor" sheetId="7" r:id="rId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1" l="1"/>
  <c r="O5" i="1"/>
  <c r="AA5" i="1"/>
  <c r="Z31" i="1" s="1"/>
  <c r="S5" i="1"/>
  <c r="T5" i="1"/>
  <c r="U5" i="1"/>
  <c r="V5" i="1"/>
  <c r="W5" i="1"/>
  <c r="X5" i="1"/>
  <c r="Y5" i="1"/>
  <c r="AB5" i="1"/>
  <c r="AC5" i="1"/>
  <c r="R5" i="1"/>
  <c r="Z5" i="1"/>
  <c r="D16" i="6"/>
  <c r="AH16" i="6"/>
  <c r="AK16" i="6"/>
  <c r="AB16" i="6"/>
  <c r="AS16" i="6"/>
  <c r="AF16" i="6"/>
  <c r="W16" i="6"/>
  <c r="O16" i="6"/>
  <c r="T16" i="6"/>
  <c r="V16" i="6"/>
  <c r="I16" i="6"/>
  <c r="AU16" i="6"/>
  <c r="R16" i="6"/>
  <c r="AR16" i="6"/>
  <c r="AQ16" i="6"/>
  <c r="AZ16" i="6"/>
  <c r="BB16" i="6"/>
  <c r="Y16" i="6"/>
  <c r="Z16" i="6"/>
  <c r="P16" i="6"/>
  <c r="AD16" i="6"/>
  <c r="B16" i="6"/>
  <c r="Q16" i="6"/>
  <c r="AM16" i="6"/>
  <c r="AL16" i="6"/>
  <c r="AT16" i="6"/>
  <c r="N16" i="6"/>
  <c r="U16" i="6"/>
  <c r="AW16" i="6"/>
  <c r="AN16" i="6"/>
  <c r="BD16" i="6"/>
  <c r="AJ16" i="6"/>
  <c r="C16" i="6"/>
  <c r="E16" i="6"/>
  <c r="BA16" i="6"/>
  <c r="AC16" i="6"/>
  <c r="L16" i="6"/>
  <c r="K16" i="6"/>
  <c r="AE16" i="6"/>
  <c r="AI16" i="6"/>
  <c r="AY16" i="6"/>
  <c r="AX16" i="6"/>
  <c r="AP16" i="6"/>
  <c r="BC16" i="6"/>
  <c r="J16" i="6"/>
  <c r="H16" i="6"/>
  <c r="AO16" i="6"/>
  <c r="S16" i="6"/>
  <c r="AV16" i="6"/>
  <c r="G16" i="6"/>
  <c r="AG16" i="6"/>
  <c r="X16" i="6"/>
  <c r="M16" i="6"/>
  <c r="F16" i="6"/>
  <c r="AA16" i="6"/>
  <c r="AC16" i="5"/>
  <c r="L16" i="5"/>
  <c r="AY16" i="5"/>
  <c r="W16" i="5"/>
  <c r="B16" i="5"/>
  <c r="F16" i="5"/>
  <c r="AT16" i="5"/>
  <c r="I16" i="5"/>
  <c r="S16" i="5"/>
  <c r="C16" i="5"/>
  <c r="N16" i="5"/>
  <c r="AO16" i="5"/>
  <c r="AR16" i="5"/>
  <c r="Q16" i="5"/>
  <c r="M16" i="5"/>
  <c r="O16" i="5"/>
  <c r="AV16" i="5"/>
  <c r="U16" i="5"/>
  <c r="AZ16" i="5"/>
  <c r="AP16" i="5"/>
  <c r="P16" i="5"/>
  <c r="AS16" i="5"/>
  <c r="T16" i="5"/>
  <c r="E16" i="5"/>
  <c r="AG16" i="5"/>
  <c r="AD16" i="5"/>
  <c r="BC16" i="5"/>
  <c r="AF16" i="5"/>
  <c r="AU16" i="5"/>
  <c r="BA16" i="5"/>
  <c r="Z16" i="5"/>
  <c r="AI16" i="5"/>
  <c r="AN16" i="5"/>
  <c r="AL16" i="5"/>
  <c r="G16" i="5"/>
  <c r="BD16" i="5"/>
  <c r="AE16" i="5"/>
  <c r="R16" i="5"/>
  <c r="X16" i="5"/>
  <c r="D16" i="5"/>
  <c r="AB16" i="5"/>
  <c r="V16" i="5"/>
  <c r="Y16" i="5"/>
  <c r="AQ16" i="5"/>
  <c r="AA16" i="5"/>
  <c r="AJ16" i="5"/>
  <c r="AH16" i="5"/>
  <c r="BB16" i="5"/>
  <c r="AW16" i="5"/>
  <c r="AK16" i="5"/>
  <c r="AX16" i="5"/>
  <c r="H16" i="5"/>
  <c r="K16" i="5"/>
  <c r="AM16" i="5"/>
  <c r="J16" i="5"/>
  <c r="O13" i="1"/>
  <c r="O14" i="1"/>
  <c r="O11" i="1"/>
  <c r="O9" i="1"/>
  <c r="O10" i="1"/>
  <c r="O12" i="1"/>
  <c r="O8" i="1"/>
  <c r="O7" i="1"/>
  <c r="S27" i="1"/>
  <c r="S45" i="1"/>
  <c r="T27" i="1"/>
  <c r="T45" i="1" s="1"/>
  <c r="U27" i="1"/>
  <c r="U45" i="1"/>
  <c r="V27" i="1"/>
  <c r="V45" i="1" s="1"/>
  <c r="W27" i="1"/>
  <c r="W45" i="1"/>
  <c r="X27" i="1"/>
  <c r="X45" i="1" s="1"/>
  <c r="Y27" i="1"/>
  <c r="Y45" i="1"/>
  <c r="AA27" i="1"/>
  <c r="Z45" i="1" s="1"/>
  <c r="AB27" i="1"/>
  <c r="AA45" i="1"/>
  <c r="AC27" i="1"/>
  <c r="S25" i="1"/>
  <c r="S44" i="1"/>
  <c r="T25" i="1"/>
  <c r="T44" i="1" s="1"/>
  <c r="U25" i="1"/>
  <c r="U44" i="1"/>
  <c r="V25" i="1"/>
  <c r="V44" i="1" s="1"/>
  <c r="W25" i="1"/>
  <c r="W44" i="1" s="1"/>
  <c r="X25" i="1"/>
  <c r="X44" i="1" s="1"/>
  <c r="Y25" i="1"/>
  <c r="Y44" i="1" s="1"/>
  <c r="AA25" i="1"/>
  <c r="Z44" i="1" s="1"/>
  <c r="AB25" i="1"/>
  <c r="AA44" i="1" s="1"/>
  <c r="AC25" i="1"/>
  <c r="S24" i="1"/>
  <c r="S43" i="1" s="1"/>
  <c r="T24" i="1"/>
  <c r="T43" i="1"/>
  <c r="U24" i="1"/>
  <c r="U43" i="1" s="1"/>
  <c r="V24" i="1"/>
  <c r="V43" i="1"/>
  <c r="W24" i="1"/>
  <c r="W43" i="1" s="1"/>
  <c r="X24" i="1"/>
  <c r="X43" i="1"/>
  <c r="Y24" i="1"/>
  <c r="Y43" i="1" s="1"/>
  <c r="AA24" i="1"/>
  <c r="Z43" i="1"/>
  <c r="AB24" i="1"/>
  <c r="AA43" i="1" s="1"/>
  <c r="AC24" i="1"/>
  <c r="S23" i="1"/>
  <c r="S42" i="1" s="1"/>
  <c r="T23" i="1"/>
  <c r="T42" i="1"/>
  <c r="U23" i="1"/>
  <c r="U42" i="1" s="1"/>
  <c r="V23" i="1"/>
  <c r="V42" i="1"/>
  <c r="W23" i="1"/>
  <c r="W42" i="1" s="1"/>
  <c r="X23" i="1"/>
  <c r="X42" i="1" s="1"/>
  <c r="Y23" i="1"/>
  <c r="Y42" i="1" s="1"/>
  <c r="AA23" i="1"/>
  <c r="Z42" i="1" s="1"/>
  <c r="AB23" i="1"/>
  <c r="AA42" i="1" s="1"/>
  <c r="AC23" i="1"/>
  <c r="S22" i="1"/>
  <c r="S41" i="1"/>
  <c r="T22" i="1"/>
  <c r="T41" i="1" s="1"/>
  <c r="U22" i="1"/>
  <c r="U41" i="1"/>
  <c r="V22" i="1"/>
  <c r="V41" i="1" s="1"/>
  <c r="W22" i="1"/>
  <c r="W41" i="1"/>
  <c r="X22" i="1"/>
  <c r="X41" i="1" s="1"/>
  <c r="Y22" i="1"/>
  <c r="Y41" i="1"/>
  <c r="AA22" i="1"/>
  <c r="Z41" i="1" s="1"/>
  <c r="AB22" i="1"/>
  <c r="AA41" i="1"/>
  <c r="AC22" i="1"/>
  <c r="S19" i="1"/>
  <c r="S40" i="1"/>
  <c r="T19" i="1"/>
  <c r="T40" i="1" s="1"/>
  <c r="U19" i="1"/>
  <c r="U40" i="1"/>
  <c r="V19" i="1"/>
  <c r="V40" i="1" s="1"/>
  <c r="W19" i="1"/>
  <c r="W40" i="1" s="1"/>
  <c r="X19" i="1"/>
  <c r="X40" i="1" s="1"/>
  <c r="Y19" i="1"/>
  <c r="Y40" i="1" s="1"/>
  <c r="AA19" i="1"/>
  <c r="Z40" i="1" s="1"/>
  <c r="AB19" i="1"/>
  <c r="AA40" i="1" s="1"/>
  <c r="AC19" i="1"/>
  <c r="S18" i="1"/>
  <c r="S39" i="1" s="1"/>
  <c r="T18" i="1"/>
  <c r="T39" i="1"/>
  <c r="U18" i="1"/>
  <c r="U39" i="1" s="1"/>
  <c r="V18" i="1"/>
  <c r="V39" i="1"/>
  <c r="W18" i="1"/>
  <c r="W39" i="1" s="1"/>
  <c r="X18" i="1"/>
  <c r="X39" i="1"/>
  <c r="Y18" i="1"/>
  <c r="Y39" i="1" s="1"/>
  <c r="AA18" i="1"/>
  <c r="Z39" i="1"/>
  <c r="AB18" i="1"/>
  <c r="AA39" i="1" s="1"/>
  <c r="AC18" i="1"/>
  <c r="S16" i="1"/>
  <c r="S38" i="1" s="1"/>
  <c r="T16" i="1"/>
  <c r="T38" i="1"/>
  <c r="U16" i="1"/>
  <c r="U38" i="1" s="1"/>
  <c r="V16" i="1"/>
  <c r="V38" i="1" s="1"/>
  <c r="W16" i="1"/>
  <c r="W38" i="1" s="1"/>
  <c r="X16" i="1"/>
  <c r="X38" i="1" s="1"/>
  <c r="Y16" i="1"/>
  <c r="Y38" i="1" s="1"/>
  <c r="AA16" i="1"/>
  <c r="Z38" i="1" s="1"/>
  <c r="AB16" i="1"/>
  <c r="AA38" i="1" s="1"/>
  <c r="AC16" i="1"/>
  <c r="S15" i="1"/>
  <c r="S37" i="1"/>
  <c r="T15" i="1"/>
  <c r="T37" i="1" s="1"/>
  <c r="U15" i="1"/>
  <c r="U37" i="1"/>
  <c r="V15" i="1"/>
  <c r="V37" i="1" s="1"/>
  <c r="W15" i="1"/>
  <c r="W37" i="1"/>
  <c r="X15" i="1"/>
  <c r="X37" i="1" s="1"/>
  <c r="Y15" i="1"/>
  <c r="Y37" i="1"/>
  <c r="AA15" i="1"/>
  <c r="Z37" i="1" s="1"/>
  <c r="AB15" i="1"/>
  <c r="AA37" i="1"/>
  <c r="AC15" i="1"/>
  <c r="S12" i="1"/>
  <c r="S36" i="1"/>
  <c r="T12" i="1"/>
  <c r="T36" i="1" s="1"/>
  <c r="U12" i="1"/>
  <c r="U36" i="1" s="1"/>
  <c r="V12" i="1"/>
  <c r="V36" i="1" s="1"/>
  <c r="W12" i="1"/>
  <c r="W36" i="1" s="1"/>
  <c r="X12" i="1"/>
  <c r="X36" i="1" s="1"/>
  <c r="Y12" i="1"/>
  <c r="Y36" i="1" s="1"/>
  <c r="AA12" i="1"/>
  <c r="Z36" i="1" s="1"/>
  <c r="AB12" i="1"/>
  <c r="AA36" i="1" s="1"/>
  <c r="AC12" i="1"/>
  <c r="S10" i="1"/>
  <c r="S35" i="1" s="1"/>
  <c r="T10" i="1"/>
  <c r="T35" i="1"/>
  <c r="U10" i="1"/>
  <c r="U35" i="1" s="1"/>
  <c r="V10" i="1"/>
  <c r="V35" i="1"/>
  <c r="W10" i="1"/>
  <c r="W35" i="1" s="1"/>
  <c r="X10" i="1"/>
  <c r="X35" i="1"/>
  <c r="Y10" i="1"/>
  <c r="Y35" i="1" s="1"/>
  <c r="AA10" i="1"/>
  <c r="Z35" i="1"/>
  <c r="AB10" i="1"/>
  <c r="AA35" i="1" s="1"/>
  <c r="AC10" i="1"/>
  <c r="S7" i="1"/>
  <c r="S33" i="1" s="1"/>
  <c r="T7" i="1"/>
  <c r="T33" i="1"/>
  <c r="U7" i="1"/>
  <c r="U33" i="1" s="1"/>
  <c r="V7" i="1"/>
  <c r="V33" i="1" s="1"/>
  <c r="W7" i="1"/>
  <c r="W33" i="1" s="1"/>
  <c r="X7" i="1"/>
  <c r="X33" i="1" s="1"/>
  <c r="Y7" i="1"/>
  <c r="Y33" i="1" s="1"/>
  <c r="AA7" i="1"/>
  <c r="Z33" i="1" s="1"/>
  <c r="AB7" i="1"/>
  <c r="AA33" i="1" s="1"/>
  <c r="AC7" i="1"/>
  <c r="S31" i="1"/>
  <c r="T31" i="1"/>
  <c r="U31" i="1"/>
  <c r="V31" i="1"/>
  <c r="W31" i="1"/>
  <c r="X31" i="1"/>
  <c r="Y31" i="1"/>
  <c r="AA31" i="1"/>
  <c r="R27" i="1"/>
  <c r="R45" i="1"/>
  <c r="R25" i="1"/>
  <c r="R44" i="1" s="1"/>
  <c r="R24" i="1"/>
  <c r="R43" i="1"/>
  <c r="R23" i="1"/>
  <c r="R42" i="1" s="1"/>
  <c r="R22" i="1"/>
  <c r="R41" i="1"/>
  <c r="R19" i="1"/>
  <c r="R40" i="1" s="1"/>
  <c r="R18" i="1"/>
  <c r="R39" i="1"/>
  <c r="R16" i="1"/>
  <c r="R38" i="1" s="1"/>
  <c r="R15" i="1"/>
  <c r="R37" i="1" s="1"/>
  <c r="R12" i="1"/>
  <c r="R36" i="1" s="1"/>
  <c r="R10" i="1"/>
  <c r="R35" i="1" s="1"/>
  <c r="R7" i="1"/>
  <c r="R33" i="1" s="1"/>
  <c r="R31" i="1"/>
  <c r="S8" i="1"/>
  <c r="S34" i="1" s="1"/>
  <c r="S17" i="1"/>
  <c r="T8" i="1"/>
  <c r="T17" i="1"/>
  <c r="T34" i="1"/>
  <c r="U8" i="1"/>
  <c r="U17" i="1"/>
  <c r="U34" i="1" s="1"/>
  <c r="V8" i="1"/>
  <c r="V34" i="1" s="1"/>
  <c r="V17" i="1"/>
  <c r="W8" i="1"/>
  <c r="W34" i="1" s="1"/>
  <c r="W17" i="1"/>
  <c r="X8" i="1"/>
  <c r="X17" i="1"/>
  <c r="X34" i="1"/>
  <c r="Y8" i="1"/>
  <c r="Y17" i="1"/>
  <c r="Y34" i="1" s="1"/>
  <c r="AA8" i="1"/>
  <c r="Z34" i="1" s="1"/>
  <c r="AA17" i="1"/>
  <c r="AB8" i="1"/>
  <c r="AA34" i="1" s="1"/>
  <c r="AB17" i="1"/>
  <c r="AC8" i="1"/>
  <c r="AC17" i="1"/>
  <c r="R8" i="1"/>
  <c r="R34" i="1" s="1"/>
  <c r="R17" i="1"/>
  <c r="U6" i="1"/>
  <c r="U9" i="1"/>
  <c r="U32" i="1" s="1"/>
  <c r="U11" i="1"/>
  <c r="U14" i="1"/>
  <c r="U20" i="1"/>
  <c r="U21" i="1"/>
  <c r="U26" i="1"/>
  <c r="T6" i="1"/>
  <c r="T32" i="1" s="1"/>
  <c r="T9" i="1"/>
  <c r="T11" i="1"/>
  <c r="T14" i="1"/>
  <c r="T20" i="1"/>
  <c r="T21" i="1"/>
  <c r="T26" i="1"/>
  <c r="S6" i="1"/>
  <c r="S32" i="1" s="1"/>
  <c r="S9" i="1"/>
  <c r="S11" i="1"/>
  <c r="S14" i="1"/>
  <c r="S20" i="1"/>
  <c r="S21" i="1"/>
  <c r="S26" i="1"/>
  <c r="V6" i="1"/>
  <c r="V32" i="1" s="1"/>
  <c r="V9" i="1"/>
  <c r="V11" i="1"/>
  <c r="V14" i="1"/>
  <c r="V20" i="1"/>
  <c r="V21" i="1"/>
  <c r="V26" i="1"/>
  <c r="W6" i="1"/>
  <c r="W32" i="1" s="1"/>
  <c r="W9" i="1"/>
  <c r="W11" i="1"/>
  <c r="W14" i="1"/>
  <c r="W20" i="1"/>
  <c r="W21" i="1"/>
  <c r="W26" i="1"/>
  <c r="X6" i="1"/>
  <c r="X32" i="1" s="1"/>
  <c r="X9" i="1"/>
  <c r="X11" i="1"/>
  <c r="X14" i="1"/>
  <c r="X20" i="1"/>
  <c r="X21" i="1"/>
  <c r="X26" i="1"/>
  <c r="Y6" i="1"/>
  <c r="Y32" i="1" s="1"/>
  <c r="Y9" i="1"/>
  <c r="Y11" i="1"/>
  <c r="Y14" i="1"/>
  <c r="Y20" i="1"/>
  <c r="Y21" i="1"/>
  <c r="Y26" i="1"/>
  <c r="AA6" i="1"/>
  <c r="Z32" i="1" s="1"/>
  <c r="AA9" i="1"/>
  <c r="AA11" i="1"/>
  <c r="AA14" i="1"/>
  <c r="AA20" i="1"/>
  <c r="AA21" i="1"/>
  <c r="AA26" i="1"/>
  <c r="AB6" i="1"/>
  <c r="AA32" i="1" s="1"/>
  <c r="AB9" i="1"/>
  <c r="AB11" i="1"/>
  <c r="AB14" i="1"/>
  <c r="AB20" i="1"/>
  <c r="AB21" i="1"/>
  <c r="AB26" i="1"/>
  <c r="AC6" i="1"/>
  <c r="AC9" i="1"/>
  <c r="AC11" i="1"/>
  <c r="AC14" i="1"/>
  <c r="AC20" i="1"/>
  <c r="AC21" i="1"/>
  <c r="AC26" i="1"/>
  <c r="R6" i="1"/>
  <c r="R9" i="1"/>
  <c r="R32" i="1" s="1"/>
  <c r="R11" i="1"/>
  <c r="R14" i="1"/>
  <c r="R20" i="1"/>
  <c r="R21" i="1"/>
  <c r="R26" i="1"/>
  <c r="AC13" i="1"/>
  <c r="AB13" i="1"/>
  <c r="AA13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Y13" i="1"/>
  <c r="X13" i="1"/>
  <c r="W13" i="1"/>
  <c r="V13" i="1"/>
  <c r="U13" i="1"/>
  <c r="T13" i="1"/>
  <c r="S13" i="1"/>
  <c r="R13" i="1"/>
  <c r="C15" i="2"/>
  <c r="C14" i="2"/>
  <c r="C16" i="2"/>
  <c r="C18" i="2" s="1"/>
  <c r="C17" i="2"/>
  <c r="C8" i="2"/>
  <c r="C4" i="2"/>
  <c r="C7" i="2"/>
  <c r="C6" i="2"/>
  <c r="C5" i="2"/>
  <c r="C9" i="2"/>
  <c r="H18" i="2"/>
  <c r="G18" i="2"/>
  <c r="F18" i="2"/>
  <c r="E18" i="2"/>
  <c r="D18" i="2"/>
  <c r="B18" i="2"/>
  <c r="H9" i="2"/>
  <c r="G9" i="2"/>
  <c r="F9" i="2"/>
  <c r="E9" i="2"/>
  <c r="D9" i="2"/>
  <c r="B9" i="2"/>
  <c r="E8" i="1"/>
  <c r="E21" i="1" s="1"/>
  <c r="E9" i="1"/>
  <c r="E10" i="1"/>
  <c r="E11" i="1"/>
  <c r="E12" i="1"/>
  <c r="E13" i="1"/>
  <c r="E14" i="1"/>
  <c r="D17" i="1"/>
  <c r="B17" i="1"/>
  <c r="C16" i="1"/>
  <c r="E16" i="1"/>
  <c r="G16" i="1"/>
  <c r="C15" i="1"/>
  <c r="E15" i="1"/>
  <c r="G15" i="1"/>
  <c r="C5" i="1"/>
  <c r="C6" i="1"/>
  <c r="C7" i="1"/>
  <c r="C8" i="1"/>
  <c r="C9" i="1"/>
  <c r="C10" i="1"/>
  <c r="C11" i="1"/>
  <c r="C12" i="1"/>
  <c r="C13" i="1"/>
  <c r="C14" i="1"/>
  <c r="G8" i="1"/>
  <c r="G9" i="1"/>
  <c r="G10" i="1"/>
  <c r="G11" i="1"/>
  <c r="G12" i="1"/>
  <c r="G13" i="1"/>
  <c r="G14" i="1"/>
  <c r="C17" i="1"/>
  <c r="F6" i="1" l="1"/>
  <c r="F7" i="1"/>
  <c r="F5" i="1"/>
  <c r="F17" i="1" l="1"/>
  <c r="E5" i="1"/>
  <c r="G5" i="1"/>
  <c r="E7" i="1"/>
  <c r="G7" i="1"/>
  <c r="G6" i="1"/>
  <c r="E6" i="1"/>
  <c r="E17" i="1" l="1"/>
  <c r="G17" i="1"/>
</calcChain>
</file>

<file path=xl/sharedStrings.xml><?xml version="1.0" encoding="utf-8"?>
<sst xmlns="http://schemas.openxmlformats.org/spreadsheetml/2006/main" count="3729" uniqueCount="545">
  <si>
    <t>Mes</t>
  </si>
  <si>
    <t>Visitas Totales</t>
  </si>
  <si>
    <t>% de Firelink</t>
  </si>
  <si>
    <t>Visitas a Firelink</t>
  </si>
  <si>
    <t>% de clics en Firelink</t>
  </si>
  <si>
    <t>Clic's totales en Firelink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</si>
  <si>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</si>
  <si>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</si>
  <si>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</si>
  <si>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</si>
  <si>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</si>
  <si>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</si>
  <si>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</si>
  <si>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</si>
  <si>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</si>
  <si>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</si>
  <si>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Promedio</t>
  </si>
  <si>
    <t>% de clics contra visitas totales</t>
  </si>
  <si>
    <t>Total</t>
  </si>
  <si>
    <t>Noviembre</t>
  </si>
  <si>
    <t>Diciembre</t>
  </si>
  <si>
    <t>Default Channel Grouping</t>
  </si>
  <si>
    <t>Usuarios</t>
  </si>
  <si>
    <t>Usuarios nuevos</t>
  </si>
  <si>
    <t>Sesiones</t>
  </si>
  <si>
    <t>Porcentaje de rebote</t>
  </si>
  <si>
    <t>Páginas/sesión</t>
  </si>
  <si>
    <t>Duración media de la sesión</t>
  </si>
  <si>
    <t>Organic Search</t>
  </si>
  <si>
    <t>Social</t>
  </si>
  <si>
    <t>Direct</t>
  </si>
  <si>
    <t>Referral</t>
  </si>
  <si>
    <t>Paid Search</t>
  </si>
  <si>
    <t>Adquisicion 2018</t>
  </si>
  <si>
    <t>Adquisicion 2019</t>
  </si>
  <si>
    <t>% Usuarios nuevos</t>
  </si>
  <si>
    <t>Usuarios 2018</t>
  </si>
  <si>
    <t>Usuarios 2019</t>
  </si>
  <si>
    <t>Página de salida</t>
  </si>
  <si>
    <t>Fuente/Medio</t>
  </si>
  <si>
    <t>Acción de evento</t>
  </si>
  <si>
    <t>Total de eventos</t>
  </si>
  <si>
    <t>/firelink/1226/Pablo_Campos_&amp;_Claudia_rba�ez-rnseparables</t>
  </si>
  <si>
    <t>t.co / referral</t>
  </si>
  <si>
    <t>Spotify</t>
  </si>
  <si>
    <t>/firelink/1157/Noche_Profunda-Una_aproximaci�n_del_Rock_al_Bolero</t>
  </si>
  <si>
    <t>m.facebook.com / referral</t>
  </si>
  <si>
    <t>/firelink/1235/ul_Mastuerzo_y_Los_Jijos_del_Maiz-ul_Tecolote_Fisg�n_-_Single</t>
  </si>
  <si>
    <t>(direct) / (none)</t>
  </si>
  <si>
    <t>YouTube</t>
  </si>
  <si>
    <t>/firelink/1255/Ca�a_Dulce_y_Ca�a_Brava-acentos_(Sones_Jarochos)</t>
  </si>
  <si>
    <t>/firelink/1194/uufemia-usto_No_us_para_M�_-_Single</t>
  </si>
  <si>
    <t>/firelink/1254/omara_Portuondo_&amp;_Regina_orozco-Pedazos_del_Coraz�n_(Homenaje_a_�lvaro_Carrillo_y_agust�n_Lara)</t>
  </si>
  <si>
    <t>/firelink/1221/Los_Korucos-Desde_ul_Teatro_Metrop�litan_Los_Korucos_(un_Vivo)</t>
  </si>
  <si>
    <t>/firelink/1182/Playlist-al_Compas_Del_Son</t>
  </si>
  <si>
    <t>/firelink/1195/Grupo_Yolotecuani-Dices...(Sones_y_Canciones_de_Guerrero)</t>
  </si>
  <si>
    <t>/firelink/1242/Calacas_Jazz_Band-La_Llorona_(feat._rraida_Noriega)_-_Single</t>
  </si>
  <si>
    <t>/firelink/1238/usteban_Herrera_&amp;_Gisela_Romero-Mil_Veces_M�s</t>
  </si>
  <si>
    <t>/firelink/1184/Dan_Garc�a-Loveless_Lovestory_(uP)</t>
  </si>
  <si>
    <t>l.instagram.com / referral</t>
  </si>
  <si>
    <t>/firelink/1198/Human_Drama-Farewell_-_Single</t>
  </si>
  <si>
    <t>/firelink/1232/alumbre-alumbre</t>
  </si>
  <si>
    <t>/firelink/1185/Son_para_Milo-uncuentro_de_M�sica_Tradicional_Mexicana_Vol._1</t>
  </si>
  <si>
    <t>/firelink/1187/Son_para_Milo-uncuentro_de_M�sica_Tradicional_Mexicana_Vol._3</t>
  </si>
  <si>
    <t>lm.facebook.com / referral</t>
  </si>
  <si>
    <t>/firelink/1251/Los_Folkloristas-Cantando_Ra�ces</t>
  </si>
  <si>
    <t>/firelink/1196/Grupo_Yolotecuani=ucos_del_Sur_-_30_aniversario_</t>
  </si>
  <si>
    <t>/firelink/1217/Human_Drama-Delancey_Street_1993</t>
  </si>
  <si>
    <t>/firelink/1244/Rosino_Serrano_&amp;_orquesta_Moderna-Mozambique_(feat._rraida_Noriega_&amp;_Diego_Maroto)_-_Single</t>
  </si>
  <si>
    <t>/firelink/1196/Grupo_Yolotecuani-ucos_del_Sur_-_30_aniversario_(Canto_y_Fandango_de_Guerrero)</t>
  </si>
  <si>
    <t>/firelink/1199/Liliana_Felipe-Liberaci�n_animal_2019</t>
  </si>
  <si>
    <t>Apple</t>
  </si>
  <si>
    <t>/firelink/1208/amaury_Guti�rrez-Sesiones_en_el_ustudio:_amaury_Guti�rrez</t>
  </si>
  <si>
    <t>/firelink/1233/uufemia-Tu_amor_en_mi_Retrovisor_-_Single</t>
  </si>
  <si>
    <t>Google</t>
  </si>
  <si>
    <t>/firelink/1256/Rosino_Serrano_&amp;_orquesta_Moderna-orquesta_Moderna</t>
  </si>
  <si>
    <t>/www.fonartelatino.com/firelink/firelink-plantilla.php</t>
  </si>
  <si>
    <t>/firelink/1210/Vanessa_aguilera-Sesiones_en_el_ustudio:_Vanessa_aguilera</t>
  </si>
  <si>
    <t>/firelink/1215/Sonalli-Sonalli</t>
  </si>
  <si>
    <t>/firelink/1239/Human_Drama-one_More_Time_around_The_Lake_-_Single</t>
  </si>
  <si>
    <t>/firelink/1257/Human_Drama-King_of_Kings</t>
  </si>
  <si>
    <t>/firelink/1247/Salvador_avi�a-Sesiones_en_el_ustudio:_Salvador_avi�a</t>
  </si>
  <si>
    <t>/firelink/1248/Rosino_Serrano_&amp;_orquesta_Moderna-Guapanguito_(feat._Gianluca_Littera_&amp;_alex_Mercado)_-_Single</t>
  </si>
  <si>
    <t>/firelink/288/urnesto_anaya-Huapangueando</t>
  </si>
  <si>
    <t>/firelink/317/Fernando_Delgadillo-Febrero_13,_Vol._2</t>
  </si>
  <si>
    <t>/firelink/1195/Grupo_Yolotecuani-Dices</t>
  </si>
  <si>
    <t>/firelink/1214/Playlist-Cantautores_a_la_Carta</t>
  </si>
  <si>
    <t>Store</t>
  </si>
  <si>
    <t>/firelink/1208/amaury_Guti�rrez-Sesiones_en_el_ustudio:_amaury_Guti�rrez?id_producto=1208</t>
  </si>
  <si>
    <t>youtube.com / referral</t>
  </si>
  <si>
    <t>Itunes</t>
  </si>
  <si>
    <t>Deezer</t>
  </si>
  <si>
    <t>/firelink/1241/amaury_Guti�rrez-Qu�date_-_Single</t>
  </si>
  <si>
    <t>/firelink/1243/Fores_Basuro-Los_D�as_Particulares_(original_Motion_Picture_Soundtrack)</t>
  </si>
  <si>
    <t>/firelink/286/urnesto_anaya-Los_uncantos_de_Chava_Flores</t>
  </si>
  <si>
    <t>/firelink/1004/ariadne_D�az-Para_Que_T�_Me_amaras_(La_Doble_Vida_de_ustela_Carrillo)_-_Single</t>
  </si>
  <si>
    <t>l.facebook.com / referral</t>
  </si>
  <si>
    <t>/firelink/1216/Jos�_rv�n-Culpable</t>
  </si>
  <si>
    <t>/firelink/1228/atenea_ochoa-Patria_Grande</t>
  </si>
  <si>
    <t>outlook.live.com / referral</t>
  </si>
  <si>
    <t>/firelink/712/Paulina_Goto-Ll�vame_Despacio_-_Single</t>
  </si>
  <si>
    <t>/firelink/1192/Jos�_rv�n-Culpable_-_Single</t>
  </si>
  <si>
    <t>/firelink/1205/Groove_&amp;_Flow-upisodio_1</t>
  </si>
  <si>
    <t>/firelink/1206/Jas_Devael-Diosidencias?id_producto=1206</t>
  </si>
  <si>
    <t>/firelink/1213/Los_Molotes-Sesiones_en_el_ustudio:_Los_Molotes</t>
  </si>
  <si>
    <t>Amazon</t>
  </si>
  <si>
    <t>enviar</t>
  </si>
  <si>
    <t>/firelink.php</t>
  </si>
  <si>
    <t>localhost / referral</t>
  </si>
  <si>
    <t>/firelink/1186/Son_para_Milo-uncuentro_de_M�sica_Tradicional_Mexicana_Vol._2?fbclid=IwAR00IrVHyojH3IQ7WMvMarLS0dUt88-wYNGhgyMrhYDY8Tk4BakIZ1u1Hjw</t>
  </si>
  <si>
    <t>facebook.com / referral</t>
  </si>
  <si>
    <t>/firelink/1188/alumbre-R�o_-_Single</t>
  </si>
  <si>
    <t>Claro</t>
  </si>
  <si>
    <t>/firelink/1206/Jas_Devael-Diosidencias</t>
  </si>
  <si>
    <t>Tidal</t>
  </si>
  <si>
    <t>google / organic</t>
  </si>
  <si>
    <t>/firelink/1227/alejandra_Robles-Las_Joyas_de_oaxaca_-_Single</t>
  </si>
  <si>
    <t>/firelink/1234/alfonso_alquicira-Dicen_-_Single</t>
  </si>
  <si>
    <t>/firelink/1255/Ca�a_Dulce_y_Ca�a_Brava-acentos_(Sones_Jarochos)?fbclid=IwAR1OZcBAfGStaaPIbup_4QPGOZGWXejrzNH4QknZe1biD8fkRgPSxYOf6Vw</t>
  </si>
  <si>
    <t>/firelink/288/urnesto_anaya-Huapangueando?fbclid=IwAR37QgDrCzCwIlLhsQMaLo3qYd6H43zMQBnSiozgstXyg8oYgNM-o2pTbz4</t>
  </si>
  <si>
    <t>/firelink/315/Fernando_Delgadillo-Con_Cierto_aire_a_Ti</t>
  </si>
  <si>
    <t>/firelink/321/Fernando_Delgadillo-untre_Pairos_y_Derivas</t>
  </si>
  <si>
    <t>/firelink.php?letra=S</t>
  </si>
  <si>
    <t>/firelink/1108/Rep�blica_del_Funk-Rap,_Licor_y_Luces_ambar_us_ul_Plan</t>
  </si>
  <si>
    <t>/firelink/1157/Noche_Profunda-Una_aproximaci�n_del_Rock_al_Bolero?fbclid=IwAR0HzMba0mz7NzufIewN9kDTKV9DrDx3VUlauwCBOn9JsE9OAx0_n8Bjr4U</t>
  </si>
  <si>
    <t>/firelink/1157/Noche_Profunda-Una_aproximaci�n_del_Rock_al_Bolero?fbclid=IwAR3mMliu7vcRwwBKxiOARG30IuDTrqGZ1viVxPvpaeBVYk-_wP_m7GxBjSA</t>
  </si>
  <si>
    <t>/firelink/1163/Susana_Zabaleta-Quiero_Sentir_M�s_Bonito</t>
  </si>
  <si>
    <t>/firelink/1186/Son_para_Milo-uncuentro_de_M�sica_Tradicional_Mexicana_Vol._2</t>
  </si>
  <si>
    <t>/firelink/1187/Son_para_Milo-uncuentro_de_M�sica_Tradicional_Mexicana_Vol._3?fbclid=IwAR3eDqsTb6L6bCvbKdRL7FlvxhGCEObA8pWNrompFtkWTvkyGXR30Fdq0JI</t>
  </si>
  <si>
    <t>/firelink/1191/a_Campo_Traviesa-Dreaming_with_The_Rain</t>
  </si>
  <si>
    <t>/firelink/1191/a_Campo_Traviesa-Dreaming_with_The_Rain?fbclid=IwAR11msyNaq_smGyDlk9bdacOqpWQgs9yZt9vyslDOED5V4RhHMFFOUo2HwU</t>
  </si>
  <si>
    <t>/firelink/1191/a_Campo_Traviesa-Dreaming_with_The_Rain?fbclid=IwAR1N2O9AJO_rGSNLXHZyzjuhacs1V_rwrtUtwgtLCszDh_-4_yyK8FKcQgM</t>
  </si>
  <si>
    <t>/firelink/1191/a_Campo_Traviesa-Dreaming_with_The_Rain?fbclid=IwAR2k-bgL2QTZFf9ULzjpEPur68EIIUgG0GxpjZD3kvC8RTxhM_TEP33u-SA</t>
  </si>
  <si>
    <t>eufemia.net / referral</t>
  </si>
  <si>
    <t>/firelink/1194/uufemia-usto_No_us_para_M�_-_Single?fbclid=IwAR1RYdR3U4rJOeQytLitF0eqZ9zCj37hKFAoCSHpmfny3TU44vcqZAQitPA</t>
  </si>
  <si>
    <t>/firelink/1194/uufemia-usto_No_us_para_M�_-_Single?fbclid=IwAR2NSjY_2FuT7zsPMmPXEpXNZuhlYWcTAC5QCvuMawthP2mMs4X8T4FgegI</t>
  </si>
  <si>
    <t>/firelink/1196/Grupo_Yolotecuani=ucos_del_Sur_-_30_aniversario_?fbclid=IwAR1SMVRTSxwkxZCU17yVJoGzDXS81RoDYquo4tDlUcN8CiMEo8tkgjTFAIU</t>
  </si>
  <si>
    <t>/firelink/1198/Human_Drama-Farewell_-_Single?fbclid=IwAR1KhagxhW-g219SthnuOPGKzhx7UxziJCk96Yzy79l5Jn0LK53omuherss</t>
  </si>
  <si>
    <t>/firelink/1198/Human_Drama-Farewell_-_Single?fbclid=IwAR3u2ClgB4ibz8yOZut6FZFwT7N9JbrxA1s-_TYikezd87Brd01IWabfm5c</t>
  </si>
  <si>
    <t>/firelink/1200/Los_ulasticos-uMCo_2018_(un_Vivo)</t>
  </si>
  <si>
    <t>/firelink/1202/Rosy_arango-Como_P�jaros_en_ul_aire_-_Single</t>
  </si>
  <si>
    <t>/firelink/1207/a_Campo_Traviesa-The_Kid_on_the_Mountain</t>
  </si>
  <si>
    <t>/firelink/1208/amaury_Guti�rrez-Sesiones_en_el_ustudio:_amaury_Guti�rrez?fbclid=IwAR1zmhd-WrLy-YRrKzDcNUlBD_j-eg9eLq-jpuyWGz8wSUPRT7sNYqNpUZY</t>
  </si>
  <si>
    <t>instagram.com / referral</t>
  </si>
  <si>
    <t>/firelink/1213/Los_Molotes-Sesiones_en_el_ustudio:_Los_Molotes?fbclid=IwAR2_lYkG7tQzbD2pZwIr18Rud3M4sDlKh4NhnFJOIiG3w7cRGRzy4jAp--A</t>
  </si>
  <si>
    <t>/firelink/1220/Rosy_arango-Sesiones_en_el_ustudio:_Rosy_arango</t>
  </si>
  <si>
    <t>/firelink/1227/alejandra_Robles-Las_Joyas_de_oaxaca_-_Single?fbclid=IwAR0jX9sipqmrRnKSekjIbkwwOmpA4fdLXhJDcLvK0ZH2vXgVQlTvgyWSckM</t>
  </si>
  <si>
    <t>/firelink/1235/ul_Mastuerzo_y_Los_Jijos_del_Maiz-ul_Tecolote_Fisg�n_-_Single?fbclid=IwAR2tk9CM8f03MSK3hmWm9tyv9qc-hqqB1wFvDIwe9m2dTjpYXPPpk7St_hU</t>
  </si>
  <si>
    <t>estebanherreramusic.com / referral</t>
  </si>
  <si>
    <t>/firelink/1239/Human_Drama-one_More_Time_around_The_Lake_-_Single?fbclid=IwAR0cNrPUjRjgF9YdJnUASKXWoeVrhKAD2zdJ3sYxtFtv_3bTXrqqhYaPuKk</t>
  </si>
  <si>
    <t>/firelink/1242/Calacas_Jazz_Band-La_Llorona_(feat._rraida_Noriega)_-_Single?fbclid=IwAR35QKp3kHJwzvh1a-fDcEtR36rnqoCU6KNFp293LaM0Zucl4tmmwSjD5_0</t>
  </si>
  <si>
    <t>/firelink/1249/Son_para_Milo-uncuentro_de_M�sica_Tradicional_Mexicana_Vol._4</t>
  </si>
  <si>
    <t>/firelink/1251/Los_Folkloristas-Cantando_Ra�ces?fbclid=IwAR3B5xIPZijDIANfh5qsff4lbfHKZVErI_hI5GsOTiPtgQhSu6Eaaf4qivw</t>
  </si>
  <si>
    <t>/firelink/1252/Jas_Devael-Sesiones_en_el_ustudio:_Jas_Devael</t>
  </si>
  <si>
    <t>/firelink/1253/3TT_(Pe�a-F�lix-Santiago)-3TT</t>
  </si>
  <si>
    <t>/firelink/1255/Ca�a_Dulce_y_Ca�a_Brava-acentos_(Sones_Jarochos)?fbclid=IwAR2lsIA1F4kAFj3My4gr5yvg6mQ_LyisSePdAymhrAZtsnKiV9EjqWRakmQ</t>
  </si>
  <si>
    <t>/firelink/1256/Rosino_Serrano_&amp;_orquesta_Moderna-orquesta_Moderna?fbclid=IwAR0QUaqGL8PG9GLxsd26j3KHYcRKhvQynBONMcOwbDI0RbSdOryl_diNbO8</t>
  </si>
  <si>
    <t>linkedin.com / referral</t>
  </si>
  <si>
    <t>/firelink/289/urnesto_anaya_&amp;_Juana_Vargas-Canciones_de_ardor_y_Contra_Quien_Resulte_Responsable</t>
  </si>
  <si>
    <t>/firelink/323/Fernando_Delgadillo-Febrero_13,_Vol._1</t>
  </si>
  <si>
    <t>/firelink/638/Mexicanto-Coincidir</t>
  </si>
  <si>
    <t>/firelink/64/amparo_ochoa-Cancionero_Popular_Mexicano</t>
  </si>
  <si>
    <t>/firelink/64/amparo_ochoa-Cancionero_Popular_Mexicano?fbclid=IwAR3LPtzmvk_lVYIdBnhBtRnk3eG5JFsmtY8Vb-FDUyQy3TnSEL1JDdJ7kJU</t>
  </si>
  <si>
    <t>free.facebook.com / referral</t>
  </si>
  <si>
    <t>/firelink/100/Botellita_de_Jerez-</t>
  </si>
  <si>
    <t>/firelink/1040/Liran_Roll-25_a�os_de_Resistencia_(CD+DVD)_(un_Vivo)</t>
  </si>
  <si>
    <t>/firelink/1045/Carlos_Mac�as-Mi_M�sica_(un_Vivo)_[Deluxe_udition]_(2CDs+DVD)</t>
  </si>
  <si>
    <t>/firelink/1048/Burbujas-ul_Tesoro_del_Saber_-_Single</t>
  </si>
  <si>
    <t>/firelink/1097/Big_Band_Jazz_de_M�xico-Con_Sabor_a_M�xico</t>
  </si>
  <si>
    <t>/firelink/1157/Noche_Profunda-Una_aproximaci�n_del_Rock_al_Bolero?fbclid=IwAR0I9_z23ATSoSl6l7sUw9wwkj9FfBJWIfMTEA9_opLwYglE6xQ6Q4PLM5k</t>
  </si>
  <si>
    <t>/firelink/1157/Noche_Profunda-Una_aproximaci�n_del_Rock_al_Bolero?fbclid=IwAR0irdedNTT06VlUlsBiu9ISIQ6RmZyFVPmNNwCQ-5dMPuTgSmzSPKnGIrY</t>
  </si>
  <si>
    <t>/firelink/1157/Noche_Profunda-Una_aproximaci�n_del_Rock_al_Bolero?fbclid=IwAR2aVcANq9UvFUzT18pvwJrdXu4PKBz4pNBNnqh9at8u2kB7YJRd08-paeY</t>
  </si>
  <si>
    <t>/firelink/1157/Noche_Profunda-Una_aproximaci�n_del_Rock_al_Bolero?fbclid=IwAR34efZhsDMteb-CrK1oEHBUo95RYaYG_v57lKMMCSKj0_7gbjaDIrcc_Wo</t>
  </si>
  <si>
    <t>/firelink/1157/Noche_Profunda-Una_aproximaci�n_del_Rock_al_Bolero?fbclid=IwAR3rzfmpagKFHsbIqP8oj0v9C6pmiKBfj8yTa0I6NyAVOjni_nzIBfxsgEw</t>
  </si>
  <si>
    <t>/firelink/117/Ca�a_Dulce_y_Ca�a_Brava-Sones_Jarochos_-_Mi_Canto_Tiene_Ra�z</t>
  </si>
  <si>
    <t>/firelink/1182/Playlist-al_Compas_Del_Son?fbclid=IwAR1hfBduDpksWe2lefdwLznqrt84V8wlF0Q_W0_hRoyLodBUF8BHKzPL7Dk</t>
  </si>
  <si>
    <t>/firelink/1182/Playlist-al_Compas_Del_Son?fbclid=IwAR1O5aoahD5njHZ5Ok1Nv9_YM-pq11_2h-ib2KCqFj9-5ZUnp1GqCeEaDnE</t>
  </si>
  <si>
    <t>/firelink/1182/Playlist-al_Compas_Del_Son?fbclid=IwAR1ut0hXzwW_nrIjyFbuX08ssVpk7vGC7GhI-3xdNofIFbP2CX7F6OrcSpw</t>
  </si>
  <si>
    <t>/firelink/1185/Son_para_Milo-uncuentro_de_M�sica_Tradicional_Mexicana_Vol._1?fbclid=IwAR17EvaqnT62JgIWpaxbKgZUwAA6dGTaXo3IJrsrd6UgQZ6f4K5FCEnRl9M</t>
  </si>
  <si>
    <t>/firelink/1185/Son_para_Milo-uncuentro_de_M�sica_Tradicional_Mexicana_Vol._1?fbclid=IwAR35kvyJofUQxs5_grhTt1u8567xCKXDgkWy9k86YKUplIWVs5u-bxgl8oQ</t>
  </si>
  <si>
    <t>/firelink/1185/Son_para_Milo-uncuentro_de_M�sica_Tradicional_Mexicana_Vol._1?fbclid=IwAR3keJQGM5gbTIihTKRkY6nhjoEPInND0oy0duAG8GDXtlLysA1e7uGTSvw</t>
  </si>
  <si>
    <t>/firelink/1185/Son_para_Milo-uncuentro_de_M�sica_Tradicional_Mexicana_Vol._1?fbclid=IwAR3Odo2b2qkbzvsaYlIL1E0468vF_xuqCVFu4hkmYEcB0MjizCHhpRN_2Xg</t>
  </si>
  <si>
    <t>es-la.facebook.com / referral</t>
  </si>
  <si>
    <t>/firelink/1186/Son_para_Milo-uncuentro_de_M�sica_Tradicional_Mexicana_Vol._2?fbclid=IwAR1QAiSkcjlhdXGlGMF1MJ0Xoryg2qSU-bhoIz6eChYcD6_1Hm0EGnkPXOw</t>
  </si>
  <si>
    <t>/firelink/1187/Son_para_Milo-uncuentro_de_M�sica_Tradicional_Mexicana_Vol._3?fbclid=IwAR078mDKaRN4vVrGXjekFzlTFkEuTx8XO0C-UAocTr8ajVVXE_w9_gshFRc</t>
  </si>
  <si>
    <t>/firelink/1187/Son_para_Milo-uncuentro_de_M�sica_Tradicional_Mexicana_Vol._3?fbclid=IwAR0Jrq1r93j4tTs_EMebRMoYSzYV1PgSE26L9_PVR9buDhii_9eskwxTsPM</t>
  </si>
  <si>
    <t>/firelink/1187/Son_para_Milo-uncuentro_de_M�sica_Tradicional_Mexicana_Vol._3?fbclid=IwAR0kSmcA1ly3YRwfSqMsvcpTxuf1F7rs6Invt3eXoDnWj2NLKlfc7Tj9JcU</t>
  </si>
  <si>
    <t>/firelink/1187/Son_para_Milo-uncuentro_de_M�sica_Tradicional_Mexicana_Vol._3?fbclid=IwAR18xTPcb6srgCPWPKmJZlhm8p-NTjhcqex2Q-aObszF0B9R9wxyQQPtZfM</t>
  </si>
  <si>
    <t>/firelink/1187/Son_para_Milo-uncuentro_de_M�sica_Tradicional_Mexicana_Vol._3?fbclid=IwAR1Qxi2Ddcocv6lxYvy2Tuy6Kjg6yRZ4__3Fg0UvBVarloQ4SCbxs1YuNPY</t>
  </si>
  <si>
    <t>/firelink/1187/Son_para_Milo-uncuentro_de_M�sica_Tradicional_Mexicana_Vol._3?fbclid=IwAR1tTgtLmiBnMR9Q9dNAP-ICQX6iljcZJH-lyPhca65hACtLtSyPsuhQtO0</t>
  </si>
  <si>
    <t>/firelink/1187/Son_para_Milo-uncuentro_de_M�sica_Tradicional_Mexicana_Vol._3?fbclid=IwAR1yxWnWQsBx3ZGoI_BqNAHGGLmMkiJ9eo6-rgYizDhYgQBbRyhUoBzdymw</t>
  </si>
  <si>
    <t>/firelink/1187/Son_para_Milo-uncuentro_de_M�sica_Tradicional_Mexicana_Vol._3?fbclid=IwAR3GHCes0UqhIaQmtxj9ywz5y0njQxBfC41oh9v8-eAe0Z38qa_NPhyR738</t>
  </si>
  <si>
    <t>/firelink/1189/DR._FaNaTrK-Der_Letzte_Mann</t>
  </si>
  <si>
    <t>/firelink/1190/La_Barranca-astronom�a_-_Single</t>
  </si>
  <si>
    <t>/firelink/1192/Jos�_rv�n-Culpable_-_Single?fbclid=IwAR2j5SJlg4Xeb4xCh7rF_f-CuSohzkonVJVVC0XNEPfVOrCIvds4Z_z33dI</t>
  </si>
  <si>
    <t>/firelink/1194/uufemia-usto_No_us_para_M�_-_Single?fbclid=IwAR0VsPIOyDCD1mMh-YG-oulbpXxVOmPdSQcOfB1OkkhMYTdNbOC4ps25Jl0</t>
  </si>
  <si>
    <t>/firelink/1194/uufemia-usto_No_us_para_M�_-_Single?fbclid=IwAR0x6gXedVhpidnTJfPOXoxHT4lTWOQHxEFqNgFNmvYH2Q18wBpwy6V8IT0</t>
  </si>
  <si>
    <t>/firelink/1194/uufemia-usto_No_us_para_M�_-_Single?fbclid=IwAR18LDjdBXiRJlW4YyHILw9ITygfTSsSdm5R62DVb6pxNr4UY7Ah7bPn8aY</t>
  </si>
  <si>
    <t>/firelink/1194/uufemia-usto_No_us_para_M�_-_Single?fbclid=IwAR1IW_7L4Qs2tq8OzXU5MVOJizXyAzWCP-hs_LpLGfCR3rt7ujaUcwWGB_0</t>
  </si>
  <si>
    <t>/firelink/1194/uufemia-usto_No_us_para_M�_-_Single?fbclid=IwAR1OYsU4ZtZGTGxC8OaZSDD2NFbaEqvawvyGyl4BOBxbQ0YivILcwNY5IBI</t>
  </si>
  <si>
    <t>/firelink/1194/uufemia-usto_No_us_para_M�_-_Single?fbclid=IwAR24SjLpecXldXFGR9j00EQFlAsWFfOcCtHXER1zGwJd95klIgg2OnuaNW8</t>
  </si>
  <si>
    <t>/firelink/1194/uufemia-usto_No_us_para_M�_-_Single?fbclid=IwAR2NVY7XMxYmuP_oCN1LoK6pon6lYhLthP7_Hyet-Zxw6FAVLN8fur9UhtM</t>
  </si>
  <si>
    <t>/firelink/1194/uufemia-usto_No_us_para_M�_-_Single?fbclid=IwAR2vnG4LpKAJ5JugIKPK9yUIOeIjt03BWxbs5YqRf8NUP4j0jBK8r9lUp7s</t>
  </si>
  <si>
    <t>/firelink/1195/Grupo_Yolotecuani-Dices...(Sones_y_Canciones_de_Guerrero)?fbclid=IwAR2WIQU85LK3bN3jHoVzFKBjQb1KKpPvn07soJARJaT90B9xuGdgb9ZPN6k</t>
  </si>
  <si>
    <t>/firelink/1195/Grupo_Yolotecuani-Dices...(Sones_y_Canciones_de_Guerrero)?fbclid=IwAR3wQsskG_TRNVvyiZUGtKxciZyvy6bN6zQUlwSfSyT8xXNdg-qvLeBtHvM</t>
  </si>
  <si>
    <t>/firelink/1196/Grupo_Yolotecuani=ucos_del_Sur_-_30_aniversario_?fbclid=IwAR1CyMEZkzvdtwIgy-KYt09Z2HMCQXl7sbbzigt4tnTdpuXo9PhgNc2xyQs</t>
  </si>
  <si>
    <t>/firelink/1196/Grupo_Yolotecuani=ucos_del_Sur_-_30_aniversario_?fbclid=IwAR1LLPI7KDUGCm0lQgLNsM7KzD4PIsdu3u1zxdrAFLWwA_pKfvWLSoDe4mk</t>
  </si>
  <si>
    <t>/firelink/1196/Grupo_Yolotecuani=ucos_del_Sur_-_30_aniversario_?fbclid=IwAR1vOic6iu9zlK8_iUOBuYzQds9SIc3qE6RCUH3syH8zCw4W_y7GKvuxIGQ</t>
  </si>
  <si>
    <t>/firelink/1196/Grupo_Yolotecuani=ucos_del_Sur_-_30_aniversario_?fbclid=IwAR2xPUfpEjUDh068C4JYKuG-ncot0FOIVZc02pxLYbWkqOKH-GfxU0C9bcU</t>
  </si>
  <si>
    <t>/firelink/1196/Grupo_Yolotecuani=ucos_del_Sur_-_30_aniversario_?fbclid=IwAR3-GNNwZx8-cCeNi5Ed2ljfxX47ljBORpA-uC4IZgp7FVPnxvlnq3GgvoM</t>
  </si>
  <si>
    <t>/firelink/1196/Grupo_Yolotecuani=ucos_del_Sur_-_30_aniversario_?fbclid=IwAR3-QCPCHns1MPfM5F-fsqMbGu9WaISDgTDvv2lYoz_8Nx3uagAKCTYR_KQ</t>
  </si>
  <si>
    <t>/firelink/1196/Grupo_Yolotecuani=ucos_del_Sur_-_30_aniversario_?fbclid=IwAR3Jd6frfqCYkGaIAYbItHCk8P7L5r1mSSIdrkLZQmlZOYzJqWu9OLsZXJ0</t>
  </si>
  <si>
    <t>/firelink/1196/Grupo_Yolotecuani=ucos_del_Sur_-_30_aniversario_?fbclid=IwAR3m0A-L1Au4GXE5_SsBSKCS9k5qKd-CYDlKijs8Yu_y6KQ2cUorHWTTUt0</t>
  </si>
  <si>
    <t>/firelink/1196/Grupo_Yolotecuani=ucos_del_Sur_-_30_aniversario_?fbclid=IwAR3o0aGJ__snX2xnGYWhrYGVXKCNTVbjVje-2p50GG54GMVIQfBIaKMAnsc</t>
  </si>
  <si>
    <t>/firelink/1196/Grupo_Yolotecuani=ucos_del_Sur_-_30_aniversario_?fbclid=IwAR3pZSyxZ1fY8cIS8hetrtbXxfRp8uIaXuM6hQ6rcdG3ajaaTNJWYga1YVI</t>
  </si>
  <si>
    <t>dineroenimagen.com / referral</t>
  </si>
  <si>
    <t>/firelink/1198/Human_Drama-Farewell_-_Single?fbclid=IwAR0iD8OIyeUPfiGMIStCCufnUR78tKRw6ONPGO4laBMm2kmAUJZ_ZVil2rs</t>
  </si>
  <si>
    <t>revistavicio.com / referral</t>
  </si>
  <si>
    <t>/firelink/1198/Human_Drama-Farewell_-_Single?fbclid=IwAR13VN5b_CyOwvOy4yD8tCBBfL0ZskJgkMFuIaKUyOr0WcpbGD0AdecPb8g</t>
  </si>
  <si>
    <t>/firelink/1198/Human_Drama-Farewell_-_Single?fbclid=IwAR1ivfZgkFis45ye4isADGtQ0V7Woa3h6CWNsp23DJc-An9KxO00m7dc0rA</t>
  </si>
  <si>
    <t>/firelink/1198/Human_Drama-Farewell_-_Single?fbclid=IwAR1VPLemEnN-9jp7fPP6_zvbxKXN6BgOScjAP1KnHo9n80zgOhjIaazW3ts</t>
  </si>
  <si>
    <t>/firelink/1198/Human_Drama-Farewell_-_Single?fbclid=IwAR1Xo7cl1FHHKLPYzbkykzYayjMfw3dIq3IIydX3-eCq5jt0yp1yn1A8cOo</t>
  </si>
  <si>
    <t>/firelink/1198/Human_Drama-Farewell_-_Single?fbclid=IwAR29j_uqJ3z6tyqEA5wv4_RFElkuVC_EHQDv1BcKXSFZ6g7hnIKxJ-Sqa7Q</t>
  </si>
  <si>
    <t>/firelink/1198/Human_Drama-Farewell_-_Single?fbclid=IwAR2bc1p2wXFLuMXdumgr2uI9b81NAC5wbdIeCEfR4Dp3K3XsrwJInsCQsc4</t>
  </si>
  <si>
    <t>/firelink/1198/Human_Drama-Farewell_-_Single?fbclid=IwAR2gCJBzIbgblQkA5_WS5EHwlQ1_0dWsAZdDRlZUb8KGHoZTvLVeTUS8N8o</t>
  </si>
  <si>
    <t>/firelink/1198/Human_Drama-Farewell_-_Single?fbclid=IwAR2r_VWx40DSFLg83AJL7Fv5JuSQkhMpEFEf7LTinqJhDunaOmOldP4gEGY</t>
  </si>
  <si>
    <t>/firelink/1198/Human_Drama-Farewell_-_Single?fbclid=IwAR2Xx9uqz4L0dWz33a-bjGeKIGaxW1sVv0i8U7WHIrzbpyFiBq5JYgDtn8c</t>
  </si>
  <si>
    <t>/firelink/1198/Human_Drama-Farewell_-_Single?fbclid=IwAR32dRsgU_7hbn5NFRH1iEzbvpheOJooPCb631NXWiMNSlV9Zyj9DbCVskI</t>
  </si>
  <si>
    <t>/firelink/1198/Human_Drama-Farewell_-_Single?fbclid=IwAR3Ordk1CUsDSCrtDusdHZFc2eWc1ExsMPvROPAJ49o9PHVfr-K1X1dHNcA</t>
  </si>
  <si>
    <t>/firelink/1198/Human_Drama-Farewell_-_Single?fbclid=IwAR3uHBApk-LcBp01FfvLds2i10OuU6O7Ter6FxnFh-o-aKbVqE7XchD-dX0</t>
  </si>
  <si>
    <t>l.messenger.com / referral</t>
  </si>
  <si>
    <t>/firelink/1203/uduardo_V�zquez-Te_amar�_(feat._acustik_Pop)</t>
  </si>
  <si>
    <t>/firelink/1205/Groove_&amp;_Flow-upisodio_1?fbclid=IwAR0-0YQfw_IhjEJr2LhIlq_PuWy6qNsEaF0I7IUTC2KyiDPB3mrNUIUxrlA</t>
  </si>
  <si>
    <t>/firelink/1205/Groove_&amp;_Flow-upisodio_1?fbclid=IwAR0BK8hKfcyAbeRxmklWk0Mqn0p_m9c3Xje6QNdQip916oq_MJCpVYadsSk</t>
  </si>
  <si>
    <t>/firelink/1205/Groove_&amp;_Flow-upisodio_1?fbclid=IwAR0T7rrXy7_4pr744PVEMuaQbMYEXhcRo516MYrt3rSV7q_xxBR25RZ6pz0</t>
  </si>
  <si>
    <t>/firelink/1205/Groove_&amp;_Flow-upisodio_1?fbclid=IwAR1VSJl2cQbOwuY7Z1q0O7gN4H1q5euS1nP4b1EGMCpJIE5oqrDc1j_qPLc</t>
  </si>
  <si>
    <t>/firelink/1208/amaury_Guti�rrez-Sesiones_en_el_ustudio:_amaury_Guti�rrez?fbclid=IwAR0NpNoDwAhAxO8u05rAoJ6O_lvVUVbD3sdLj9SLIl52q55dfyFW8t6ISCI</t>
  </si>
  <si>
    <t>/firelink/1208/amaury_Guti�rrez-Sesiones_en_el_ustudio:_amaury_Guti�rrez?fbclid=IwAR0Ubo-Cidp6IABRr8miu0OnerOSgiKyySw-lHOPNVGWESB_9oqDxpHMJWs</t>
  </si>
  <si>
    <t>/firelink/1208/amaury_Guti�rrez-Sesiones_en_el_ustudio:_amaury_Guti�rrez?fbclid=IwAR1N042A7_lSD9nJP48HVIbG31GtfBa29YTVYYL2rscr3-vJmp71h4qDqLE</t>
  </si>
  <si>
    <t>/firelink/1208/amaury_Guti�rrez-Sesiones_en_el_ustudio:_amaury_Guti�rrez?fbclid=IwAR1YZXMuu5IP6znol-7Fo42CJ_M1LR_Ot5VtLRvWhJDDbYINOufyFVp8w6k</t>
  </si>
  <si>
    <t>/firelink/1208/amaury_Guti�rrez-Sesiones_en_el_ustudio:_amaury_Guti�rrez?fbclid=IwAR2fv1OTTdSQ_9k5nEKnjj257cUDEMQkw0NDuezSDFSL2Dl5DGv01ZgsgVw</t>
  </si>
  <si>
    <t>/firelink/1208/amaury_Guti�rrez-Sesiones_en_el_ustudio:_amaury_Guti�rrez?fbclid=IwAR3AocavjHIWr9gysPVhDGsbKIgJ9w_dKmUcEW6rFEPDRhBwvukH1uF6Vbs</t>
  </si>
  <si>
    <t>/firelink/1208/amaury_Guti�rrez-Sesiones_en_el_ustudio:_amaury_Guti�rrez?fbclid=IwAR3XAHnx3kfpaBozHd9Y2fIXElh3NHuiDADEQUHe7UbbWW0atMrfwmvViS8</t>
  </si>
  <si>
    <t>/firelink/1211/alfonso_alquicira-Sigues_Siendo_Tú</t>
  </si>
  <si>
    <t>/firelink/1211/alfonso_alquicira-Sigues_Siendo_T�</t>
  </si>
  <si>
    <t>/firelink/1212/Miguel_rnzunza-Wero_-_Single</t>
  </si>
  <si>
    <t>/firelink/1213/Los_Molotes-Sesiones_en_el_ustudio:_Los_Molotes?fbclid=IwAR04hKokbkFzhASOj2uOJgJ_Vxpm7Kwgq91OC2Is8CVJAGU1bfvo7m7J73Q</t>
  </si>
  <si>
    <t>/firelink/1213/Los_Molotes-Sesiones_en_el_ustudio:_Los_Molotes?fbclid=IwAR0nYy10tBxcBpR36KzBFykCe5nN6RYXWXNV5ylUmqXmN7iyaYwHsQoM-mg</t>
  </si>
  <si>
    <t>/firelink/1213/Los_Molotes-Sesiones_en_el_ustudio:_Los_Molotes?fbclid=IwAR2t8gQR8C29pw--e4jnegQv6AvJLPjoUPjZC8SvQWOvUIX5M_FCMFI154U</t>
  </si>
  <si>
    <t>/firelink/1213/Los_Molotes-Sesiones_en_el_ustudio:_Los_Molotes?fbclid=IwAR3pK-8PCqV4ojwBDHV_gVFvHNANY9EEl6f9C-iFWwg3JEDEVAZjCbGAsKk</t>
  </si>
  <si>
    <t>/firelink/1213/Los_Molotes-Sesiones_en_el_ustudio:_Los_Molotes?fbclid=IwAR3W2Nd_WpxRFmAf5Q56TSqGnVjDqLpDIW_LDPj4sooHFKFWpsMyXJR9cVc</t>
  </si>
  <si>
    <t>/firelink/1215/Sonalli-Sonalli?fbclid=IwAR0fhyGj_kuSIswWRrDczhMulXvesjmTY5TZMLXXB3uP-l_Jn-lE4noUO8Y</t>
  </si>
  <si>
    <t>/firelink/1215/Sonalli-Sonalli?fbclid=IwAR0oaTbY_P2jfeXK9QIok3dF0f5pndP_raGoaH4A4zlEK26b6xyhNoXmnAE</t>
  </si>
  <si>
    <t>/firelink/1215/Sonalli-Sonalli?fbclid=IwAR1LTwYDEmwuOKGI_aiJqDFlqCyZBxRam7638f_TFmkMrWiJwMHcFbkW4L0</t>
  </si>
  <si>
    <t>/firelink/1215/Sonalli-Sonalli?fbclid=IwAR1qOWkq6frwHZfnO6lgqU4Vz60Un5qpiRp8Kz4-Ygd4iuOTjGVtwcN2Vng</t>
  </si>
  <si>
    <t>/firelink/1215/Sonalli-Sonalli?fbclid=IwAR1VsWMAWNvS2t_yqkYMeL_vP_U0R2P5nC5qwSGKLIUhgwJ2QWxbLfpkUjw</t>
  </si>
  <si>
    <t>/firelink/1215/Sonalli-Sonalli?fbclid=IwAR22_Nh0OS1rYhh6Cj_ux_jT5n_g3mUJUBtTX2zmflnPuBd70wTEvpB5BVU</t>
  </si>
  <si>
    <t>/firelink/1215/Sonalli-Sonalli?fbclid=IwAR23WmBj3_XBK7rZxhX1ujhA3cYnMQGBk4S7WJtXg8L-oOr2Kg3sE5tgDLo</t>
  </si>
  <si>
    <t>/firelink/1215/Sonalli-Sonalli?fbclid=IwAR2eMg1_lmsCyL9Opwq6_id35U34pnys0vI_yAziMVstmNxPympnlObGp9c</t>
  </si>
  <si>
    <t>/firelink/1215/Sonalli-Sonalli?fbclid=IwAR2KffQwKeCnBLga_wopmOIPMKslGj1vEzQ1ayGcId052jlTKgXsp1b-uj8</t>
  </si>
  <si>
    <t>/firelink/1216/Jos�_rv�n-Culpable?fbclid=IwAR0NEVsgnAOJeUBWqD0GI_XbOxrlz0prgUaADdvUu_cqQeGLPGNUW431GLw</t>
  </si>
  <si>
    <t>johnnyindovina.com / referral</t>
  </si>
  <si>
    <t>/firelink/1217/Human_Drama-Delancey_Street_1993?fbclid=IwAR0iObA4vuwJIRfLmhqGAS2svx9LVdcxeT5VGN6tsL4EyRVKTbjruOvviHU</t>
  </si>
  <si>
    <t>/firelink/1217/Human_Drama-Delancey_Street_1993?fbclid=IwAR0lrD1ZusvkFdXx5u2L1xXQvXHnmcv-Ok-dK-tMmzLBDSQuMHrSl4O1Iy0</t>
  </si>
  <si>
    <t>/firelink/1217/Human_Drama-Delancey_Street_1993?fbclid=IwAR0QRq8WorzIOmdcQ13xS0_Rta_6OT_AJMIbNzOOyLkeYAVpxzA-3A61Nxg</t>
  </si>
  <si>
    <t>/firelink/1217/Human_Drama-Delancey_Street_1993?fbclid=IwAR0snyJZzUEI4uZy9yWHgQaDlncUErOznWJW2s1Ki9RQ1zCWTeG7z2VSXRg</t>
  </si>
  <si>
    <t>/firelink/1217/Human_Drama-Delancey_Street_1993?fbclid=IwAR0zZ8DblOA1RU2td6EQ5xqu-mWCAxi4qOxjuKV6IPw2Yntdc5x1cOoFzLA</t>
  </si>
  <si>
    <t>/firelink/1217/Human_Drama-Delancey_Street_1993?fbclid=IwAR1PQ0e7xX7pp1lyivRtsHDLNzMBs1bu0I1NnErPiZTC4kUGWA-XI5nmQHU</t>
  </si>
  <si>
    <t>/firelink/1217/Human_Drama-Delancey_Street_1993?fbclid=IwAR1q3VFE4Qi77HD6xiYL_B1RZefmbTW0vZ-U5DoiqGw3rmzrHpkzq9OE-ic</t>
  </si>
  <si>
    <t>/firelink/1217/Human_Drama-Delancey_Street_1993?fbclid=IwAR1sIjYhaVdwP3W1htL6r9VOdqQlhXKfuywP-T0Ld0KcnoUdl-1s3J0Mg8k</t>
  </si>
  <si>
    <t>/firelink/1217/Human_Drama-Delancey_Street_1993?fbclid=IwAR1sqWMP76oGfzxmHsU6UbRSkFXqx0i55TQzzd1r2sHS6QD1Kz7BFfkrHL4</t>
  </si>
  <si>
    <t>/firelink/1217/Human_Drama-Delancey_Street_1993?fbclid=IwAR2EgScPIBH8-TehxEB4NTy8Pr1yuZhoG71T_SBUQXvVZjq56qrLQ4dFLEQ</t>
  </si>
  <si>
    <t>/firelink/1217/Human_Drama-Delancey_Street_1993?fbclid=IwAR2mEhp51Sjr8pZLGxDYvhtXDxXpBqkk7tYPhJXsnF4an45rN0Ik6h1KXd4</t>
  </si>
  <si>
    <t>/firelink/1217/Human_Drama-Delancey_Street_1993?fbclid=IwAR2SpD2BzJghuMO8JiY4qYf4ZrjM3fIR431BklLlKFkWtkNfbxkQH1DHGI0</t>
  </si>
  <si>
    <t>/firelink/1217/Human_Drama-Delancey_Street_1993?fbclid=IwAR3nBTdfbA8wjf_oO_ecyOm6wc-XnxfcZaALoWoeIm8c8l9GsaUgSv_FXtM</t>
  </si>
  <si>
    <t>/firelink/1217/Human_Drama-Delancey_Street_1993?fbclid=IwAR3tXerVsP2FZ_QSZpSLZD9OTyRLqlHWbLZ4N44kaCDDnRKxOfAbxWUgMfw</t>
  </si>
  <si>
    <t>/firelink/1221/Los_Korucos-Desde_ul_Teatro_Metrop�litan_Los_Korucos_(un_Vivo)?fbclid=IwAR0_vqbGI4cBSGdSUm4cbe15pxJISoUB1k_V52HyqYTOTQYXnYYBUH-GzF8</t>
  </si>
  <si>
    <t>/firelink/1221/Los_Korucos-Desde_ul_Teatro_Metrop�litan_Los_Korucos_(un_Vivo)?fbclid=IwAR03wYMQVX0zNeFSklRarbK6qxAZ3at-H-ZwLLfb-acdjjcK6o2Kv9x8J8Y</t>
  </si>
  <si>
    <t>web.facebook.com / referral</t>
  </si>
  <si>
    <t>/firelink/1221/Los_Korucos-Desde_ul_Teatro_Metrop�litan_Los_Korucos_(un_Vivo)?fbclid=IwAR07IHgE2k1Bm13TD0TvGrbz9MFeavrrLvk-hf42HpRT83VD0PDJf3kcsKw</t>
  </si>
  <si>
    <t>/firelink/1221/Los_Korucos-Desde_ul_Teatro_Metrop�litan_Los_Korucos_(un_Vivo)?fbclid=IwAR0EFRwGKaeo3ZCcZclsEViTpBloDjfe7FoiHbl58YQNtOFPSd_x66nrQJU</t>
  </si>
  <si>
    <t>/firelink/1221/Los_Korucos-Desde_ul_Teatro_Metrop�litan_Los_Korucos_(un_Vivo)?fbclid=IwAR1bHAvutuXwC-Bty8saZff2p3pnhQBXxRvfTdFDoUgmv10sjhN2A-n4Qec</t>
  </si>
  <si>
    <t>/firelink/1221/Los_Korucos-Desde_ul_Teatro_Metrop�litan_Los_Korucos_(un_Vivo)?fbclid=IwAR1eXKn_WJQYCv992HUu_xBcnwHBWD57ZsKhek7qjqU4U7iPff2Sk67BeQI</t>
  </si>
  <si>
    <t>/firelink/1224/uduardo_V�zquez-Qu�_L�stima_(feat._Jaime_Flores)</t>
  </si>
  <si>
    <t>/firelink/1227/alejandra_Robles-Las_Joyas_de_oaxaca_-_Single?fbclid=IwAR2Q-Jz-Phabe1pV-m9-Ynx7G7XnCxQ4fcAbiqhCuI8XDq1pv3vZO6Gm9v8</t>
  </si>
  <si>
    <t>/firelink/1231/orquesta_Basura-Sesiones_en_el_ustudio:_orquesta_Basura</t>
  </si>
  <si>
    <t>/firelink/1232/alumbre-alumbre?fbclid=IwAR1aE_gQv2UxrDlqP0vba9ry3u3rlFG0mtOtsdIbndgMQhzXI_Stoi5Gx48</t>
  </si>
  <si>
    <t>/firelink/1232/alumbre-alumbre?fbclid=IwAR3QF9QXSySFWqAuPM9_-kQNGfGrDfcHwfvgekXu6WBXW8mCWqerOcyvtGY</t>
  </si>
  <si>
    <t>/firelink/1233/uufemia-Tu_amor_en_mi_Retrovisor_-_Single?fbclid=IwAR0oFJJX6iHLgTlTguigNXST-m-wszuAC-P0viOt84tmZMbLKDvRQVqA4Sk</t>
  </si>
  <si>
    <t>/firelink/1234/alfonso_alquicira-Dicen_-_Single?fbclid=IwAR08WGkz8PjC1ZgbFqJHq5hayYHEg8dBEteXF68nFkbX2H1fja5THqJWcb8</t>
  </si>
  <si>
    <t>/firelink/1234/alfonso_alquicira-Dicen_-_Single?fbclid=IwAR0QnzSnrrjfRjWOZ_zwMZ7kMKBCtwQGzIwAeVPxGbBqDkYJvUCO8kj2aTs</t>
  </si>
  <si>
    <t>/firelink/1235/ul_Mastuerzo_y_Los_Jijos_del_Maiz-ul_Tecolote_Fisg�n_-_Single?fbclid=IwAR0-0pRi4cHVEm-RawfaZy8T91yN31rpHO21CRvcpfDZM-NgKKvedEu_8UA</t>
  </si>
  <si>
    <t>/firelink/1235/ul_Mastuerzo_y_Los_Jijos_del_Maiz-ul_Tecolote_Fisg�n_-_Single?fbclid=IwAR0fdc0gifavr33iBdeRlp4Bql-kAhRyEsmhESb8N6YkludgGsnUYg16xFQ</t>
  </si>
  <si>
    <t>/firelink/1235/ul_Mastuerzo_y_Los_Jijos_del_Maiz-ul_Tecolote_Fisg�n_-_Single?fbclid=IwAR0Mww0qu4nriVJjwAyLGWgEhEItL6IN5gYU0hbGAZAqCAWvftpuX8tCHUQ</t>
  </si>
  <si>
    <t>/firelink/1235/ul_Mastuerzo_y_Los_Jijos_del_Maiz-ul_Tecolote_Fisg�n_-_Single?fbclid=IwAR0NHBd61gm_Tus5rvFhX7a2cnoeNASgI6929bork6hugFr4TZAli6n1qDU</t>
  </si>
  <si>
    <t>/firelink/1235/ul_Mastuerzo_y_Los_Jijos_del_Maiz-ul_Tecolote_Fisg�n_-_Single?fbclid=IwAR0vsn_jYgrh6dZdq0_uNJbB76kjNZ3OjX8WOnq3jQSns5_MuBZCm2i4msE</t>
  </si>
  <si>
    <t>/firelink/1235/ul_Mastuerzo_y_Los_Jijos_del_Maiz-ul_Tecolote_Fisg�n_-_Single?fbclid=IwAR1bsd8ov64Hb0FYiPTeVbQbJ4gWkTxTyhbat8Xn0teWqtaRdPJOsiAMjLQ</t>
  </si>
  <si>
    <t>/firelink/1235/ul_Mastuerzo_y_Los_Jijos_del_Maiz-ul_Tecolote_Fisg�n_-_Single?fbclid=IwAR2JVMmPmoSPFxcr81yUXbJx4HFXhbeMgECjYeIwPJJkUIWOXIcbLQecwI0</t>
  </si>
  <si>
    <t>/firelink/1235/ul_Mastuerzo_y_Los_Jijos_del_Maiz-ul_Tecolote_Fisg�n_-_Single?fbclid=IwAR2ZzhjBmh5owamiV3vyYzjwRoa2irCCqzhL1Ej1_mLJxHDAm-jbYomQE3g</t>
  </si>
  <si>
    <t>/firelink/1235/ul_Mastuerzo_y_Los_Jijos_del_Maiz-ul_Tecolote_Fisg�n_-_Single?fbclid=IwAR31ZdWTx2RBI3nTyf6VizXHMMWgQYWTTNtKVeKfekudPozafZrGWwsiBA8</t>
  </si>
  <si>
    <t>/firelink/1236/omar_ar�n_Tr�o-La_M�sica_de_Francisco_T�llez_Vol._1</t>
  </si>
  <si>
    <t>/firelink/1237/omar_ar�n_Tr�o-La_M�sica_de_Francisco_T�llez_Vol._2</t>
  </si>
  <si>
    <t>/firelink/1238/usteban_Herrera_&amp;_Gisela_Romero-Mil_Veces_M�s?fbclid=IwAR0aig0AG8unmRhhatDOhasPIlJFN-QtBLaWGk_jKbmDvu-2Km30w4qVvaM</t>
  </si>
  <si>
    <t>/firelink/1238/usteban_Herrera_&amp;_Gisela_Romero-Mil_Veces_M�s?fbclid=IwAR0dB1z9WqS85i5FV39Aq05ZddXukFWcqEpPeGw0wqjYJMJkyzbp9LMXHVo</t>
  </si>
  <si>
    <t>/firelink/1238/usteban_Herrera_&amp;_Gisela_Romero-Mil_Veces_M�s?fbclid=IwAR0vkElh_59NkaTs2kJPSVSqEtCpPVtAyb1gqKWDcZXj4Mm-ycXndoBMlm0</t>
  </si>
  <si>
    <t>/firelink/1238/usteban_Herrera_&amp;_Gisela_Romero-Mil_Veces_M�s?fbclid=IwAR17hN553a_NTWUIVyQe0TlASCv7bkvsnRc9HCFHJbUWhLi66Dl4MyJ5K0o</t>
  </si>
  <si>
    <t>/firelink/1238/usteban_Herrera_&amp;_Gisela_Romero-Mil_Veces_M�s?fbclid=IwAR1NKn_XPyG9cI4ysWGcU4atKaVDyoJyC7LHRrZzkBBODOplsFfchCo3s1w</t>
  </si>
  <si>
    <t>/firelink/1238/usteban_Herrera_&amp;_Gisela_Romero-Mil_Veces_M�s?fbclid=IwAR1otfoCtrHH0wMH2vRPx7WISxAFKZRBI5jZoTZa6x-ntl8FveuezqCLico</t>
  </si>
  <si>
    <t>/firelink/1238/usteban_Herrera_&amp;_Gisela_Romero-Mil_Veces_M�s?fbclid=IwAR1p4xwxQxLtfzRcJ-ATlaw-IZeBgbbREfZspTbSLQ9Q0PXwq7Y3ylew244</t>
  </si>
  <si>
    <t>/firelink/1238/usteban_Herrera_&amp;_Gisela_Romero-Mil_Veces_M�s?fbclid=IwAR2H_oDn3Mk83zW9IPBpaFGBujbDFHjZDbUO7fbuWhnFJ9LeF6Mh_rsnjh4</t>
  </si>
  <si>
    <t>/firelink/1238/usteban_Herrera_&amp;_Gisela_Romero-Mil_Veces_M�s?fbclid=IwAR2rxSyM2CRpX8fnG-RT6hyNVUL25fceer76gUjFScof7sfQ23IqMTb3CBg</t>
  </si>
  <si>
    <t>/firelink/1238/usteban_Herrera_&amp;_Gisela_Romero-Mil_Veces_M�s?fbclid=IwAR2Uh2fk8TPhPjHLNcQm-OCssYRQaqHWHj6avAc2H06CXRwL9ua9272e5BI</t>
  </si>
  <si>
    <t>/firelink/1238/usteban_Herrera_&amp;_Gisela_Romero-Mil_Veces_M�s?fbclid=IwAR2ZNwhCxOI3OTZhF_EK84LR3OCKoxU4UEx8mYzGjI0iLXxaXCz2Qe8prTs</t>
  </si>
  <si>
    <t>/firelink/1238/usteban_Herrera_&amp;amp</t>
  </si>
  <si>
    <t>humandrama.net / referral</t>
  </si>
  <si>
    <t>/firelink/1239/Human_Drama-one_More_Time_around_The_Lake_-_Single?fbclid=IwAR0H-8cYd-bSVoN2C-45qvvrf7CK9vRVjELQQDWlxv1eRLWH2PLn3RMdUgA</t>
  </si>
  <si>
    <t>/firelink/1239/Human_Drama-one_More_Time_around_The_Lake_-_Single?fbclid=IwAR0THK-oEd9rs_nBZpJ2-4ajTk98q1OhPlmA1Km4zK2gU9zMZLP9nrpx7N4</t>
  </si>
  <si>
    <t>/firelink/1239/Human_Drama-one_More_Time_around_The_Lake_-_Single?fbclid=IwAR0v9joKNxxenbHgZO7IA17BtMmDZYkGbfyTbYDsRb6fgZdeWzBxv8wyPuU</t>
  </si>
  <si>
    <t>/firelink/1239/Human_Drama-one_More_Time_around_The_Lake_-_Single?fbclid=IwAR1dYUWz8FSiP-Ev45hjqNnzkw6A0k4WdnMTFSIFxlf24Z2-makyoOJktk8</t>
  </si>
  <si>
    <t>/firelink/1239/Human_Drama-one_More_Time_around_The_Lake_-_Single?fbclid=IwAR1kru3LNr7dFsANnyE00uyClPTmb802-OIuAf8pJt8qwa6KIKVvF6lAPms</t>
  </si>
  <si>
    <t>/firelink/1239/Human_Drama-one_More_Time_around_The_Lake_-_Single?fbclid=IwAR26iYKkYFTUvw4GZMto-foU2o8xhLXUb8k6Zb0jh2_KUTVEwoz-F6Ech60</t>
  </si>
  <si>
    <t>/firelink/1239/Human_Drama-one_More_Time_around_The_Lake_-_Single?fbclid=IwAR2IQ4UUjF_xo4Cgoi7AuopBFGbS5WTvjobSssBhc2QA8LQVLlyOI16whwQ</t>
  </si>
  <si>
    <t>/firelink/1239/Human_Drama-one_More_Time_around_The_Lake_-_Single?fbclid=IwAR2StJWjcqXrr4S0pewW2r341KCejhRCuEMElKLwJkX8wgsolRKNT6eHr_c</t>
  </si>
  <si>
    <t>/firelink/1239/Human_Drama-one_More_Time_around_The_Lake_-_Single?fbclid=IwAR30ORUzJjMCV94vQOuWnXPMalfrfWQyep3or55Wx-jY2cVtqzjtK7cH9xg</t>
  </si>
  <si>
    <t>/firelink/1239/Human_Drama-one_More_Time_around_The_Lake_-_Single?fbclid=IwAR3CcC3mgt10_IV8uukIcVfIAo41ThHdp8S8CrlfXmrgNGblQWbJhW9yXZ8</t>
  </si>
  <si>
    <t>/firelink/1239/Human_Drama-one_More_Time_around_The_Lake_-_Single?fbclid=IwAR3dD9GpPXtleb_bB-OjZVEDgrMMIMwAmxXxrlPwWus_lABmqnW31woAPRU</t>
  </si>
  <si>
    <t>/firelink/1240/Rumba_San_Feroz-Cumbia_Ladina_-_Single</t>
  </si>
  <si>
    <t>/firelink/1241/amaury_Guti�rrez-Qu�date_-_Single?id_producto=1241</t>
  </si>
  <si>
    <t>/firelink/1242/Calacas_Jazz_Band-La_Llorona_(feat._rraida_Noriega)_-_Single?fbclid=IwAR00WF2PRlgSAcS6wdthxncMd8GS1zKtlO-tVdmq7s-6_9W8sS7zOjwAngg</t>
  </si>
  <si>
    <t>/firelink/1242/Calacas_Jazz_Band-La_Llorona_(feat._rraida_Noriega)_-_Single?fbclid=IwAR0bEOSvlfGskVm3CtM8QzkVV1QwWe-prARhRmhaNXI0rRqg0nXd4V0buRA</t>
  </si>
  <si>
    <t>/firelink/1242/Calacas_Jazz_Band-La_Llorona_(feat._rraida_Noriega)_-_Single?fbclid=IwAR0pYgFIbjAHw_-_DYWlnkSzdHlI2MANsEoE2KMnKbOqJO09H22qe6e9QbU</t>
  </si>
  <si>
    <t>/firelink/1242/Calacas_Jazz_Band-La_Llorona_(feat._rraida_Noriega)_-_Single?fbclid=IwAR0qFbtVOtPALEFoEjSs-cfV4R0t-7OSzXcvqwISHfmvEFcDx4h5EFlabd0</t>
  </si>
  <si>
    <t>/firelink/1242/Calacas_Jazz_Band-La_Llorona_(feat._rraida_Noriega)_-_Single?fbclid=IwAR0WJCgxHwY9TvquavLkegvXKcd0hJfNWFXq3r1uuc6GAPex-33iPXzkIvY</t>
  </si>
  <si>
    <t>/firelink/1242/Calacas_Jazz_Band-La_Llorona_(feat._rraida_Noriega)_-_Single?fbclid=IwAR0YFvy5bhEOyGpC6sNKi90mTVlvVG5ZQejElZiMdkILWpeREkLUsiXffE8</t>
  </si>
  <si>
    <t>/firelink/1242/Calacas_Jazz_Band-La_Llorona_(feat._rraida_Noriega)_-_Single?fbclid=IwAR1DvxHvvL4kP23tJF0dnAlaQ4NGajqthZMqgSax2GLOQ9B__G6-PgVcXJo</t>
  </si>
  <si>
    <t>/firelink/1242/Calacas_Jazz_Band-La_Llorona_(feat._rraida_Noriega)_-_Single?fbclid=IwAR1lo32Qzv03s_K8OQVRwbN9muY61JaicKm25jiqxY9QHJBut7KKD_OevmE</t>
  </si>
  <si>
    <t>/firelink/1242/Calacas_Jazz_Band-La_Llorona_(feat._rraida_Noriega)_-_Single?fbclid=IwAR3et7UvybSwqfqefQXV_s4nZCN-gcxILm398HlC1FeAF7VH45CPTpGKuTI</t>
  </si>
  <si>
    <t>/firelink/1243/Fores_Basuro-Los_D�as_Particulares_(original_Motion_Picture_Soundtrack)?fbclid=IwAR0nWGXV4EGmpSgt98OoX8oeROs0287wpOc6-khIYuDDQZEwKwhcMT7Ux5E</t>
  </si>
  <si>
    <t>/firelink/1243/Fores_Basuro-Los_D�as_Particulares_(original_Motion_Picture_Soundtrack)?fbclid=IwAR1KrpmxFy2HMFUEonvyf2EkvZwtkpu12jsA3DqnvkREad5QvkfdoQrscjM</t>
  </si>
  <si>
    <t>/firelink/1243/Fores_Basuro-Los_D�as_Particulares_(original_Motion_Picture_Soundtrack)?fbclid=IwAR3A1OYfUxc88UfsnHuM9HgnQBA4Q56IObGgDSB0biNwn8uqNQdMCcljYpw</t>
  </si>
  <si>
    <t>/firelink/1243/Fores_Basuro-Los_D�as_Particulares_(original_Motion_Picture_Soundtrack)?fbclid=IwAR3DXbCeISkQ6M99N9RnZdROTXjeQjO50Si6CFclEFHA_5R5USEFo_dxQMI</t>
  </si>
  <si>
    <t>/firelink/1243/Fores_Basuro-Los_D�as_Particulares_(original_Motion_Picture_Soundtrack)?fbclid=IwAR3SD5V6gMKOpGJjj6_OEf4YXy4pxDWRFUE8kKBLYf0n2tyhYoW3okVLAlM</t>
  </si>
  <si>
    <t>/firelink/1244/Rosino_Serrano_&amp;_orquesta_Moderna-Mozambique_(feat._rraida_Noriega_&amp;_Diego_Maroto)_-_Single?fbclid=IwAR0l-cRRbCt5NDLlbri0aFPjkhTjJBBjdcWRqls5-P5ZS0BZo9p4_S2qbp4</t>
  </si>
  <si>
    <t>/firelink/1244/Rosino_Serrano_&amp;_orquesta_Moderna-Mozambique_(feat._rraida_Noriega_&amp;_Diego_Maroto)_-_Single?fbclid=IwAR0sFj1q0f2BfcShSyFLA4zjFHnSKzg5jRlR0WowWoSyXNdE7VsypBsOciw</t>
  </si>
  <si>
    <t>/firelink/1244/Rosino_Serrano_&amp;_orquesta_Moderna-Mozambique_(feat._rraida_Noriega_&amp;_Diego_Maroto)_-_Single?fbclid=IwAR16ZHVs7zBkQiPSuqvHHleJZK4sYCyL6C_O4SDVwsobLv95CLlA-A5zA-I</t>
  </si>
  <si>
    <t>/firelink/1244/Rosino_Serrano_&amp;_orquesta_Moderna-Mozambique_(feat._rraida_Noriega_&amp;_Diego_Maroto)_-_Single?fbclid=IwAR1midU19W-qA7nOLxK4zSsC3ejdEhIs4agZhsIrHz7obuSdmS2zaOpoYW0</t>
  </si>
  <si>
    <t>/firelink/1244/Rosino_Serrano_&amp;_orquesta_Moderna-Mozambique_(feat._rraida_Noriega_&amp;_Diego_Maroto)_-_Single?fbclid=IwAR2dZyeUgSaw0hoBD4gEYMSdpi8z_QLkUzNb2cZDwQeHaskXbpllScaBMr0</t>
  </si>
  <si>
    <t>/firelink/1244/Rosino_Serrano_&amp;_orquesta_Moderna-Mozambique_(feat._rraida_Noriega_&amp;_Diego_Maroto)_-_Single?fbclid=IwAR2fM9L48U5iPv5fOqox--xvGhEv3mnGjFs546KfUZql0fHffwHV2EqQZ9E</t>
  </si>
  <si>
    <t>/firelink/1244/Rosino_Serrano_&amp;_orquesta_Moderna-Mozambique_(feat._rraida_Noriega_&amp;_Diego_Maroto)_-_Single?fbclid=IwAR3NRLTjBI0XP9c90GCSiqYXj-ad6GBqWq0n1tsc9hdhql3-afvyWkofcVs</t>
  </si>
  <si>
    <t>/firelink/1244/Rosino_Serrano_&amp;_orquesta_Moderna-Mozambique_(feat._rraida_Noriega_&amp;_Diego_Maroto)_-_Single?fbclid=IwAR3Y2iCMY2In-l9xNWmSlxN4T8GxABFgkUWj0R6E2W-9vPuxl3DEWTZ_gqE</t>
  </si>
  <si>
    <t>/firelink/1245/Ch�vere_Suave-San_Viernes</t>
  </si>
  <si>
    <t>/firelink/1247/Salvador_avi�a-Sesiones_en_el_ustudio:_Salvador_avi�a?fbclid=IwAR1aia4dKoUWlGmIRemqy99mogtgBfiVVqVAJ-S8-yYqiNz8BGhntIaLTWA</t>
  </si>
  <si>
    <t>/firelink/1247/Salvador_avi�a-Sesiones_en_el_ustudio:_Salvador_avi�a?fbclid=IwAR1FajjG7HJNJ6xm0jE1RCcwnETydw6qJllbDexKnbsVPS1IjG8XwFkyggw</t>
  </si>
  <si>
    <t>/firelink/1247/Salvador_avi�a-Sesiones_en_el_ustudio:_Salvador_avi�a?fbclid=IwAR3ktt3M-V0oVh5bws4UknJKC1nksOhzmtJRcbSvnaxALkCfvYoX-3ZI8_c</t>
  </si>
  <si>
    <t>/firelink/1248/Rosino_Serrano_&amp;_orquesta_Moderna-Guapanguito_(feat._Gianluca_Littera_&amp;_alex_Mercado)_-_Single?fbclid=IwAR0mub5LmDM_piZyhJLNgzXgIR4260IzbfRMA2_WhfVRHZNxsSf2lA_zQrM</t>
  </si>
  <si>
    <t>/firelink/1248/Rosino_Serrano_&amp;_orquesta_Moderna-Guapanguito_(feat._Gianluca_Littera_&amp;_alex_Mercado)_-_Single?fbclid=IwAR0VTztX4OTAhymmIz2sVPBjoKvW-pg-ufVo9Ic_1r06Z78KToPqVlVvNl8</t>
  </si>
  <si>
    <t>/firelink/1248/Rosino_Serrano_&amp;_orquesta_Moderna-Guapanguito_(feat._Gianluca_Littera_&amp;_alex_Mercado)_-_Single?fbclid=IwAR1Ew4q2tLC_R-PbopcdrYhXbK6pn_mcBvfUSftbFfY-uc_SDuncHZHefIE</t>
  </si>
  <si>
    <t>/firelink/1248/Rosino_Serrano_&amp;_orquesta_Moderna-Guapanguito_(feat._Gianluca_Littera_&amp;_alex_Mercado)_-_Single?fbclid=IwAR1njSNlnz2t9sw0HyNATAuB9fS2EwKTMd9CR-yWYjqakqEH3Vdk1A37tSQ</t>
  </si>
  <si>
    <t>/firelink/1248/Rosino_Serrano_&amp;_orquesta_Moderna-Guapanguito_(feat._Gianluca_Littera_&amp;_alex_Mercado)_-_Single?fbclid=IwAR2CJOgSI11K-SFXgaFlFROGwicL0qSP1LWTakMM4eGHQPSKPeMhshomSOM</t>
  </si>
  <si>
    <t>/firelink/1248/Rosino_Serrano_&amp;_orquesta_Moderna-Guapanguito_(feat._Gianluca_Littera_&amp;_alex_Mercado)_-_Single?fbclid=IwAR2PgQS8zw72AQg1BNGrJOY5JVC7quRYyUEsDReyFjpJGNak2NDtqJQ3LHM</t>
  </si>
  <si>
    <t>/firelink/1248/Rosino_Serrano_&amp;_orquesta_Moderna-Guapanguito_(feat._Gianluca_Littera_&amp;_alex_Mercado)_-_Single?fbclid=IwAR38LqBuhfjkmltDhopeBA1za5zHY7U6nYzN2_Nsn-y0xckz1WCZ8NlQcIs</t>
  </si>
  <si>
    <t>/firelink/1248/Rosino_Serrano_&amp;_orquesta_Moderna-Guapanguito_(feat._Gianluca_Littera_&amp;_alex_Mercado)_-_Single?fbclid=IwAR3Il36BKZW6ZvPeVDr7jrif9RPfy_26z5Dcp5jbenADPcvP8GJVHAkZk1o</t>
  </si>
  <si>
    <t>/firelink/1248/Rosino_Serrano_&amp;_orquesta_Moderna-Guapanguito_(feat._Gianluca_Littera_&amp;_alex_Mercado)_-_Single?fbclid=IwAR3iWeZkji_nSZceTd-YTKyMR748XLSfXzHuM1kTnltD79cM4APil3meGUA</t>
  </si>
  <si>
    <t>/firelink/1248/Rosino_Serrano_&amp;_orquesta_Moderna-Guapanguito_(feat._Gianluca_Littera_&amp;_alex_Mercado)_-_Single?fbclid=IwAR3kVqzkz9pKn6x1sgBO65ytPqjbiNN7qsdjvR15x1rKRt9ZqPa1pLrBSwk</t>
  </si>
  <si>
    <t>/firelink/1248/Rosino_Serrano_&amp;_orquesta_Moderna-Guapanguito_(feat._Gianluca_Littera_&amp;_alex_Mercado)_-_Single?fbclid=IwAR3YnpTyNRcxrPSTd_GyJa-SRY5mcqgNVWoav70ejwSJ2GX2Q8TjBXY8I_c</t>
  </si>
  <si>
    <t>/firelink/1251/Los_Folkloristas-Cantando_Ra�ces?fbclid=IwAR1jPbYeGX6UqRhuZmSkFDtTOQNu9dmUPaZUDUfEaVTg6ouYpEg0JM4mbdE</t>
  </si>
  <si>
    <t>/firelink/1251/Los_Folkloristas-Cantando_Ra�ces?fbclid=IwAR2dD5CKefpNycVUeDvierYSzVdWIVTGaHQ70KJOOP2Vg6ln3nafRA27-zI</t>
  </si>
  <si>
    <t>/firelink/1252/Jas_Devael-Sesiones_en_el_ustudio:_Jas_Devael‬</t>
  </si>
  <si>
    <t>/firelink/1252/Jas_Devael-Sesiones_en_el_ustudio:_Jas_Devael‬?fbclid=IwAR2TPxRJ4AuSJ_3OqP1gJbqeTv1L1yQfabVJWedUwOC4XYnV8HaIf9S1CfA</t>
  </si>
  <si>
    <t>/firelink/1254/omara_Portuondo_&amp;_Regina_orozco-Pedazos_del_Coraz�n_(Homenaje_a_�lvaro_Carrillo_y_agust�n_Lara)?fbclid=IwAR09NZ87mwUezxI1UmgKSc8vn34KBS3zTYkaySsn42KnkWpWEnYGUG_LybY</t>
  </si>
  <si>
    <t>/firelink/1254/omara_Portuondo_&amp;_Regina_orozco-Pedazos_del_Coraz�n_(Homenaje_a_�lvaro_Carrillo_y_agust�n_Lara)?fbclid=IwAR0F09aFyFjlXeVNqeYJv4Y5VaGK1QBK_pK6ASyXykvvNnZPtM3RKZC8sPg</t>
  </si>
  <si>
    <t>/firelink/1254/omara_Portuondo_&amp;_Regina_orozco-Pedazos_del_Coraz�n_(Homenaje_a_�lvaro_Carrillo_y_agust�n_Lara)?fbclid=IwAR0XVra8MNBdmisApkmlbeT1XUzJMg33h7jFuDfywv5h0n7NuHYDTJbyD40</t>
  </si>
  <si>
    <t>/firelink/1254/omara_Portuondo_&amp;_Regina_orozco-Pedazos_del_Coraz�n_(Homenaje_a_�lvaro_Carrillo_y_agust�n_Lara)?fbclid=IwAR1aikl8p956epVCG7XGpn-TieSLJncNUsOr6abHZ-jPi7S8SqXjZSpzMis</t>
  </si>
  <si>
    <t>/firelink/1254/omara_Portuondo_&amp;_Regina_orozco-Pedazos_del_Coraz�n_(Homenaje_a_�lvaro_Carrillo_y_agust�n_Lara)?fbclid=IwAR1AwZ1BFDLotfrdFxGdddaprI0N2gb0dcRYO3H5ONW2bmTN4xPL6EzwIvo</t>
  </si>
  <si>
    <t>/firelink/1254/omara_Portuondo_&amp;_Regina_orozco-Pedazos_del_Coraz�n_(Homenaje_a_�lvaro_Carrillo_y_agust�n_Lara)?fbclid=IwAR1ygJPhOlt8-zzXzHxMzPM6oNRmxGOlC0wH08Kkwxne7O6ApbG1BBPaJe4</t>
  </si>
  <si>
    <t>/firelink/1254/omara_Portuondo_&amp;_Regina_orozco-Pedazos_del_Coraz�n_(Homenaje_a_�lvaro_Carrillo_y_agust�n_Lara)?fbclid=IwAR25m7Swb3Bu9z6oRuohiHUe9uLuD8CZ-Z6Ie6n5sgwRvZGHPhU8kw6j6Jw</t>
  </si>
  <si>
    <t>/firelink/1254/omara_Portuondo_&amp;_Regina_orozco-Pedazos_del_Coraz�n_(Homenaje_a_�lvaro_Carrillo_y_agust�n_Lara)?fbclid=IwAR2Pr9Nyw7qH4rgphvq7-txsyOJZqreRffLFoaPjnu3o_31nStSsU2RwTAY</t>
  </si>
  <si>
    <t>/firelink/1254/omara_Portuondo_&amp;_Regina_orozco-Pedazos_del_Coraz�n_(Homenaje_a_�lvaro_Carrillo_y_agust�n_Lara)?fbclid=IwAR3-jzxNOK0KDy951I34Fdt0tP2YJHiZxo_vg9XMUYH1mGeF-ggx_2xxkkk</t>
  </si>
  <si>
    <t>/firelink/1254/omara_Portuondo_&amp;_Regina_orozco-Pedazos_del_Coraz�n_(Homenaje_a_�lvaro_Carrillo_y_agust�n_Lara)?fbclid=IwAR33Fjtlc2T6aGEvFtgiIaEFA47P2X7VINaqwWsdeL5zO3lTYkLzyvuW1Po</t>
  </si>
  <si>
    <t>/firelink/1255/Ca�a_Dulce_y_Ca�a_Brava-acentos_(Sones_Jarochos)?fbclid=IwAR09i3X2rMvFqgYrzN13UdFbXYhTrQYY-D8MKIxELq5O3JoOXMPBr-Lsn5o</t>
  </si>
  <si>
    <t>/firelink/1255/Ca�a_Dulce_y_Ca�a_Brava-acentos_(Sones_Jarochos)?fbclid=IwAR0KkVlvsbDezKS5YwfoCqAkJCblQGFj08HuuScbWLsBxNDZF1-rgF65E9E</t>
  </si>
  <si>
    <t>/firelink/1255/Ca�a_Dulce_y_Ca�a_Brava-acentos_(Sones_Jarochos)?fbclid=IwAR0kZTStSril6rqA7hM6eLn_zh7QjEn_lIXhWYeT3X_XG9wzVyo8AjSH134</t>
  </si>
  <si>
    <t>/firelink/1255/Ca�a_Dulce_y_Ca�a_Brava-acentos_(Sones_Jarochos)?fbclid=IwAR0lVIYGw9Di2TAwFy9f0rbWaFIkOwAxDmWIpU7C8lWOyNNlSwVZPqcBKdA</t>
  </si>
  <si>
    <t>/firelink/1255/Ca�a_Dulce_y_Ca�a_Brava-acentos_(Sones_Jarochos)?fbclid=IwAR0xqp4XXhWw7XCwPudDcRk0DyJyMTffxcPz_vXj_AW1lKdatfva3GB4Gl0</t>
  </si>
  <si>
    <t>/firelink/1255/Ca�a_Dulce_y_Ca�a_Brava-acentos_(Sones_Jarochos)?fbclid=IwAR154K6yT3lp7DqMsx5aMf16cS11nDKZuRZT49fhjKt8luS-rNKDoOJXmKo</t>
  </si>
  <si>
    <t>/firelink/1255/Ca�a_Dulce_y_Ca�a_Brava-acentos_(Sones_Jarochos)?fbclid=IwAR1dnV3Zv9ddh-oskfLm_EFg6Sqw1Ex9NTUi_3NSavCZ2JVNOI-P_p2WIzE</t>
  </si>
  <si>
    <t>/firelink/1255/Ca�a_Dulce_y_Ca�a_Brava-acentos_(Sones_Jarochos)?fbclid=IwAR1ubkR-YsEhRDFvoo6Ld2-ne5uGL_OTKyuSkiuXuypO_MX_ROA0My5T1vQ</t>
  </si>
  <si>
    <t>/firelink/1255/Ca�a_Dulce_y_Ca�a_Brava-acentos_(Sones_Jarochos)?fbclid=IwAR1z_LdbolxQuj3SHGkLiPGH2noaXOHcLimuxUtzW0YvDc4S9Qt0XmBG8ys</t>
  </si>
  <si>
    <t>/firelink/1255/Ca�a_Dulce_y_Ca�a_Brava-acentos_(Sones_Jarochos)?fbclid=IwAR2apX221DIfvyPcY-o3h0iFfWI_etqeFJo4SiLS1ENMMjUZpwgqdAE8Isk</t>
  </si>
  <si>
    <t>/firelink/1255/Ca�a_Dulce_y_Ca�a_Brava-acentos_(Sones_Jarochos)?fbclid=IwAR2Ea_Iv1dhbL0hpiKZKvT5368baNzRTccVsg5s5Lz0DIghOy2JI9DC4BKc</t>
  </si>
  <si>
    <t>/firelink/1255/Ca�a_Dulce_y_Ca�a_Brava-acentos_(Sones_Jarochos)?fbclid=IwAR2IMoZaXC1mNyZWJbDCCKcUX0KI_krAXyh76qYXfWdC6HGjgH29PUuxlQ0</t>
  </si>
  <si>
    <t>/firelink/1255/Ca�a_Dulce_y_Ca�a_Brava-acentos_(Sones_Jarochos)?fbclid=IwAR2LbrIFx8dIVdq7MjcSC7YT85GHHE95vACCR64dAuxtbXVZKSMz5Lzb0VA</t>
  </si>
  <si>
    <t>/firelink/1255/Ca�a_Dulce_y_Ca�a_Brava-acentos_(Sones_Jarochos)?fbclid=IwAR2roVtmIyZtxN7y2n-j56mM8AAl-IJFRDXTgrhmAyruu_5LXDt-b3LEOS0</t>
  </si>
  <si>
    <t>/firelink/1255/Ca�a_Dulce_y_Ca�a_Brava-acentos_(Sones_Jarochos)?fbclid=IwAR2yKmLoFkj5IQO4eLWSY0qA_6sH2o1DNL9xsseTnWX19wudR2ekRncDO3I</t>
  </si>
  <si>
    <t>/firelink/1255/Ca�a_Dulce_y_Ca�a_Brava-acentos_(Sones_Jarochos)?fbclid=IwAR32SluxkSn1BO4gQfj6UiJuPytxCeWzp8ucqzGYZhMBXpNqO0XSZadiYpY</t>
  </si>
  <si>
    <t>/firelink/1255/Ca�a_Dulce_y_Ca�a_Brava-acentos_(Sones_Jarochos)?fbclid=IwAR35XL3RBsOy8F9EXW5BoxHGuEe4IMG_9txjKCUGhHEXMv-qyLB7bknjuew</t>
  </si>
  <si>
    <t>/firelink/1255/Ca�a_Dulce_y_Ca�a_Brava-acentos_(Sones_Jarochos)?fbclid=IwAR3JeP9uOclZvZIbHo8EVKkbZQ-zToXutRkOTP0GlDAPra2R7SeM1T2-Ztg</t>
  </si>
  <si>
    <t>/firelink/1255/Ca�a_Dulce_y_Ca�a_Brava-acentos_(Sones_Jarochos)?fbclid=IwAR3M4z4I1tXCCVs5ejzW7Sz05Vyoi3tDfKaDIYDQvWeqFulRZe43MEFMETA</t>
  </si>
  <si>
    <t>/firelink/1255/Ca�a_Dulce_y_Ca�a_Brava-acentos_(Sones_Jarochos)?fbclid=IwAR3PhQS-dCPllERvNz6pDv-7iaH0P80ZNN3xnoTBk5yttCQqXxan3zNA5n0</t>
  </si>
  <si>
    <t>/firelink/1255/Ca�a_Dulce_y_Ca�a_Brava-acentos_(Sones_Jarochos)?fbclid=IwAR3poVtfPfB4WfXgqj8f1vbOIwE244JlzaWsuymV7Cl_c9jusBbYQtqn72U</t>
  </si>
  <si>
    <t>/firelink/1255/Ca�a_Dulce_y_Ca�a_Brava-acentos_(Sones_Jarochos)?fbclid=IwAR3z1dp9XcE8wW-iyAoN4MAUFPtCoK9qwtRUB0--wEviNuLruZ6Z6kdhH80</t>
  </si>
  <si>
    <t>/firelink/1256/Rosino_Serrano_&amp;_orquesta_Moderna-orquesta_Moderna?fbclid=IwAR1bPBxjOqNMmNRA0s1S4K1UTdyYbm-OQkGkkIGqiJbdg-zseqGwKzLUP88</t>
  </si>
  <si>
    <t>/firelink/1256/Rosino_Serrano_&amp;_orquesta_Moderna-orquesta_Moderna?fbclid=IwAR2uSou26v7Jt8V-8p7BlNCQFlNiT-nqDnr1HvrDrzI7SjHLfFf72DVoXX8</t>
  </si>
  <si>
    <t>/firelink/1256/Rosino_Serrano_&amp;_orquesta_Moderna-orquesta_Moderna?fbclid=IwAR30h3aet8RipD0njhBzFQfHTbPQfeup82w-sMzhyy7X4_KLnBGOSN6HwLc</t>
  </si>
  <si>
    <t>/firelink/1256/Rosino_Serrano_&amp;_orquesta_Moderna-orquesta_Moderna?fbclid=IwAR3Hsqu4d1wHw6lKQ5FkPa3TXrXdcSC2UClqHnIWymp4jvYXygBNU4OMr0w</t>
  </si>
  <si>
    <t>/firelink/1257/Human_Drama-King_of_Kings?fbclid=IwAR0NfPzbMjPwes4gaPxPsixW3yzgkByLne0gWka3TfEJeZmQf9cUrqQccsA</t>
  </si>
  <si>
    <t>/firelink/1257/Human_Drama-King_of_Kings?fbclid=IwAR19xxGLdosD5kZwUXfG_gJfIlZyeC78Js_JLzbsqW6ZBFkqejAM-gt2_SM</t>
  </si>
  <si>
    <t>/firelink/1257/Human_Drama-King_of_Kings?fbclid=IwAR1cbB9cWMgmm1X0yUmuCSIKXrOJuuyS-PPPnNJW44TdC2JvaRyK5Mo6N88</t>
  </si>
  <si>
    <t>/firelink/1257/Human_Drama-King_of_Kings?fbclid=IwAR3R5jgfdhJA31_8vVkjeFq29La4_okjBXuSnwmVzrVBseVYEwc6Qygc-fk</t>
  </si>
  <si>
    <t>/firelink/163/Chava_Flores-Como_Lo_Quer�as_Ver_(DVD)?fbclid=IwAR3GM1pr4sJBwEyemlXNX25FFfylZDISxDQSX8PCSS6nNoiG7nDXfV4fwP8</t>
  </si>
  <si>
    <t>/firelink/286/urnesto_anaya-Los_uncantos_de_Chava_Flores?fbclid=IwAR0l8gZs6cE6KCckb0sG4Z7GeMJ6k2ChSw3uM1UjLRIPu1d_qhc_yJWXEmQ</t>
  </si>
  <si>
    <t>/firelink/286/urnesto_anaya-Los_uncantos_de_Chava_Flores?fbclid=IwAR3txA960Mn7uTb-EzLBMQYHEkUpBbB4K2ahK3fb5STdnh_t8Nbpi0QQD1A</t>
  </si>
  <si>
    <t>/firelink/287/urnesto_anaya-Recorriendo_ul_Son</t>
  </si>
  <si>
    <t>/firelink/288/urnesto_anaya-Huapangueando?fbclid=IwAR1Cp4DVLPo1VdZJKA7EkQD2zNZVUCdhIx-SgOw00lCjhRWzaeuu_A4Bjg0</t>
  </si>
  <si>
    <t>/firelink/288/urnesto_anaya-Huapangueando?fbclid=IwAR1F4TpmrHRv15VN1QzCOXPtvgqyHb7HuAB3hZjRf9uMphiVfZHgVK58I-k</t>
  </si>
  <si>
    <t>/firelink/288/urnesto_anaya-Huapangueando?fbclid=IwAR2CQ2qypjvpGFAPFeoXD-wQi7357FfNuh7MKlDFkHFTwdHL9fHiDs3zhA4</t>
  </si>
  <si>
    <t>/firelink/288/urnesto_anaya-Huapangueando?fbclid=IwAR2X22J6vt0NGdDHkBe7DlbWtnXHX6-27Rky0lByIIZhjCiepO1UrKmm_W8</t>
  </si>
  <si>
    <t>/firelink/288/urnesto_anaya-Huapangueando?fbclid=IwAR3PB13IBA8MH16zKykeqkrkpbuv6SZ0DRUK60T2giH5TbzUMthLgsqjteI</t>
  </si>
  <si>
    <t>/firelink/288/urnesto_anaya-Huapangueando?fbclid=IwAR3SdukwYG0Bqg7r-XOBAuHwMk67_9MURRCoJOWoHkxv38oO1tODvZGLBDY</t>
  </si>
  <si>
    <t>/firelink/289/urnesto_anaya_&amp;_Juana_Vargas-Canciones_de_ardor_y_Contra_Quien_Resulte_Responsable?fbclid=IwAR1oD2flsqYMXv4Bu3t6YT17s0j6WiH3lSNKdaeRZoqprM8WHI0unAemdJ4</t>
  </si>
  <si>
    <t>/firelink/289/urnesto_anaya_&amp;_Juana_Vargas-Canciones_de_ardor_y_Contra_Quien_Resulte_Responsable?fbclid=IwAR1ZuZzJUbUF9J-lQ5T-UpVEoFGiqQ1XNrXTz9mDhkUWKPL1jgSm78Nxu84</t>
  </si>
  <si>
    <t>/firelink/289/urnesto_anaya_&amp;_Juana_Vargas-Canciones_de_ardor_y_Contra_Quien_Resulte_Responsable?fbclid=IwAR2PWNeR1qrKPZZdT5cCztMoWeC_9mECr1Ej8wpTjeFtVZDraCT8-ar1ous</t>
  </si>
  <si>
    <t>/firelink/314/Fernando_Delgadillo-Desviaciones_de_la_Canci�n_rnformal</t>
  </si>
  <si>
    <t>/firelink/317/Fernando_Delgadillo-Febrero_13,_Vol._2?fbclid=IwAR2Zi_-VpIC4jd6X3GfJYppGiDjXO8tcxxRb06hfVy95tCO80aOmUMaXy9c</t>
  </si>
  <si>
    <t>/firelink/538/Los_Folkloristas-Cantando_con_La_Muerte</t>
  </si>
  <si>
    <t>/firelink/553/Los_Folkloristas,_Carlos_y_umiliano,_Coro_Prom�sica-La_Misa_Criolla</t>
  </si>
  <si>
    <t>/firelink/565/Los_M�sicos_de_Jos�-Dilo!_Homenaje_a_Perez_Prado?fbclid=IwAR2xBcLIlaqU9Aqg6pbmr1taPlwOjqbaflZZSfF0sBLp473YQUiXO7pTQPw</t>
  </si>
  <si>
    <t>/firelink/585/Los_Rude_Boys-ul_Precio_del_Sudor</t>
  </si>
  <si>
    <t>/firelink/61/amparo_ochoa-Mujer</t>
  </si>
  <si>
    <t>/firelink/735/Ra�l_ornelas_&amp;_Lazcano_Malo-Un_Par_de_Granujas</t>
  </si>
  <si>
    <t>/firelink/752/Real_de_Catorce-Cicatrices</t>
  </si>
  <si>
    <t>/firelink/753/Real_de_Catorce-Recopilaci�n_(Canciones_umblem�ticas_Seleccionadas_por_ul_autor_Jos�_Cruz)_(2CDs)</t>
  </si>
  <si>
    <t>/firelink/982/Carlos_Mac�as-Mi_M�sica</t>
  </si>
  <si>
    <t>clic</t>
  </si>
  <si>
    <t>Plataforma</t>
  </si>
  <si>
    <t>Total de Clics por plataforma</t>
  </si>
  <si>
    <t>Suma de clic totales</t>
  </si>
  <si>
    <t>facebook</t>
  </si>
  <si>
    <t>instagram</t>
  </si>
  <si>
    <t>Año</t>
  </si>
  <si>
    <t>Total de Ganancias</t>
  </si>
  <si>
    <t>Total de clics</t>
  </si>
  <si>
    <t>Promedio de Ganancias por clic</t>
  </si>
  <si>
    <t>Clic's</t>
  </si>
  <si>
    <t>Amazon Digital Services Inc.</t>
  </si>
  <si>
    <t>Amazon Unlimited</t>
  </si>
  <si>
    <t>AWA</t>
  </si>
  <si>
    <t>BounDEE (Space Shower)</t>
  </si>
  <si>
    <t>Facebook</t>
  </si>
  <si>
    <t>Freegal Music (Library Ideas - Reporting Only)</t>
  </si>
  <si>
    <t>Gaana (Reporting Only)</t>
  </si>
  <si>
    <t>Google Play</t>
  </si>
  <si>
    <t>iMusica</t>
  </si>
  <si>
    <t>iTunes/Apple</t>
  </si>
  <si>
    <t>MediaNet</t>
  </si>
  <si>
    <t>Pandora</t>
  </si>
  <si>
    <t>Performance Rights Societies</t>
  </si>
  <si>
    <t>Reliance Jio</t>
  </si>
  <si>
    <t>SoundCloud Go</t>
  </si>
  <si>
    <t>Soundtrack Your Brand</t>
  </si>
  <si>
    <t>Telecom Italia S.p.A</t>
  </si>
  <si>
    <t>Tencent</t>
  </si>
  <si>
    <t>Trebel</t>
  </si>
  <si>
    <t>UMA</t>
  </si>
  <si>
    <t>Yandex LLC</t>
  </si>
  <si>
    <t>YouTube Red</t>
  </si>
  <si>
    <t>24/7 Entertainment GmbH</t>
  </si>
  <si>
    <t>7 Digital</t>
  </si>
  <si>
    <t>Beat.no (Reporting Only)</t>
  </si>
  <si>
    <t>Bugs Corporation</t>
  </si>
  <si>
    <t>CJ DIGITAL MUSIC</t>
  </si>
  <si>
    <t>Fizy</t>
  </si>
  <si>
    <t>iHeartRadio (Reporting Only)</t>
  </si>
  <si>
    <t>JOOX</t>
  </si>
  <si>
    <t>Line</t>
  </si>
  <si>
    <t>LOEN</t>
  </si>
  <si>
    <t>Napster</t>
  </si>
  <si>
    <t>Neurotic Media</t>
  </si>
  <si>
    <t>Qobuz</t>
  </si>
  <si>
    <t>Slacker</t>
  </si>
  <si>
    <t>SoundExchange</t>
  </si>
  <si>
    <t>TIDAL</t>
  </si>
  <si>
    <t>TurkTelekom</t>
  </si>
  <si>
    <t>PCM Technologies</t>
  </si>
  <si>
    <t>Taihe Music Group</t>
  </si>
  <si>
    <t>VEVO</t>
  </si>
  <si>
    <t>Saavn</t>
  </si>
  <si>
    <t>KKBOX</t>
  </si>
  <si>
    <t>AMI Entertainment</t>
  </si>
  <si>
    <t>Simfy Africa</t>
  </si>
  <si>
    <t>Zvooq</t>
  </si>
  <si>
    <t>Nightlife Music</t>
  </si>
  <si>
    <t>HD Tracks</t>
  </si>
  <si>
    <t>TDC Play</t>
  </si>
  <si>
    <t>iTunes</t>
  </si>
  <si>
    <t>/firelink/1261/Cabezas_de_Cera-Prism�tica_(feat._adri�n_Terrazas)_-_Single</t>
  </si>
  <si>
    <t>/firelink/808/Santa_Sabina-XV_aniversario_en_Vivo_(2CD+DVD)</t>
  </si>
  <si>
    <t>/firelink/1170/alejandra_�valos-S�lo_Un_Milagro_-_Single</t>
  </si>
  <si>
    <t>/firelink/1191/a_Campo_Traviesa-Dreaming_with_The_Rain?fbclid=IwAR1yLE4k9VN1MBVDhUdpU07Ea0gYlxjxFl4Vnb6wNTa6_KsEhdimNpTzZkE</t>
  </si>
  <si>
    <t>/firelink/1226/Pablo_Campos_&amp;_Daniela_rbaņez-rnseparables</t>
  </si>
  <si>
    <t>/firelink/1255/Ca�a_Dulce_y_Ca�a_Brava-acentos_(Sones_Jarochos)?fbclid=IwAR1Pt8qlrmwjo08FPobc_4uASoVdvLA6fHRPDKHONE3f1wqnEpz4VhnTaRk</t>
  </si>
  <si>
    <t>/firelink/1261/Cabezas_de_Cera-Prism�tica_(feat._adri�n_Terrazas)_-_Single?fbclid=IwAR1d2oh7KmAAV5m9xzGTHN9OvBFunM9cY_GMjyegNUH36svfOwESCvrguHc</t>
  </si>
  <si>
    <t>/firelink/1262/Jas_Devael-Ven_a_Cantar_-_Single</t>
  </si>
  <si>
    <t>/firelink/1262/Jas_Devael-Ven_a_Cantar_-_Single?id_producto=1262</t>
  </si>
  <si>
    <t>/firelink/289/urnesto_anaya_&amp;_Juana_Vargas-Canciones_de_ardor_y_Contra_Quien_Resulte_Responsable?fbclid=IwAR0a_la145gFdt0jYq_uqa2Nex7gMKlkEmgjfOjoxp6-bQSA8Hb_NpwRtAs</t>
  </si>
  <si>
    <t>/firelink/741/Real_de_Catorce-Real_de_Catorce</t>
  </si>
  <si>
    <t>Instagram</t>
  </si>
  <si>
    <t>Twitter</t>
  </si>
  <si>
    <t>/firelink/1276/Carlos_Mac�as-amarga_Navidad_-_Single</t>
  </si>
  <si>
    <t>/firelink/1277/urnesto_anaya_&amp;_Salterando_unsamble-Pastorela_Mexicana</t>
  </si>
  <si>
    <t>/firelink/1274/alex_Mercado-Tesoros_uscondidos</t>
  </si>
  <si>
    <t>/firelink/1272/Lazcano_Malo-Sesiones_en_el_ustudio:_Lazcano_Malo</t>
  </si>
  <si>
    <t>/firelink/1273/Susana_San_Jos�-ustado_alfa_(feat._armando_Vega-Gil)</t>
  </si>
  <si>
    <t>/firelink/1263/Umberto_Veloz_&amp;_omara_Portuondo-Un_Poco_M�s_-_Single</t>
  </si>
  <si>
    <t>/firelink/1277/urnesto_anaya_&amp;_Salterando_unsamble-Pastorela_Mexicana?fbclid=IwAR2AV91J8xEzxTPP1hkh5nczY-Ye-3aOhGkZIN4gFGqw7gemK-qMzfy8A8c</t>
  </si>
  <si>
    <t>/firelink/1277/urnesto_anaya_&amp;_Salterando_unsamble-Pastorela_Mexicana?fbclid=IwAR3Ekm70thmOIUT5gxHeiOOsPxaCAFgwvyByNjOldrnxvDV5rohvjiXUPHA</t>
  </si>
  <si>
    <t>/firelink/1123/Lizy_Mart�nez-Perd�n_-_Single</t>
  </si>
  <si>
    <t>/firelink/1263/Umberto_Veloz_&amp;_omara_Portuondo-Un_Poco_M�s_-_Single?fbclid=IwAR2iuglQbuV3z0Y4YoE3D6TlOHYARW_S6nL50Q21pXGfBUzFfoDIkBwrIwU</t>
  </si>
  <si>
    <t>/firelink/1266/Sof�a-Qui�reme_y_Ver�s</t>
  </si>
  <si>
    <t>/firelink/1273/Susana_San_Jos�-ustado_alfa_(feat._armando_Vega-Gil)?fbclid=IwAR0U3FtLq7N1FCcaVKDMhQjHz5lUMoymnnKMOEZYP-297mfv6HcQVtNVDg0</t>
  </si>
  <si>
    <t>/firelink/1273/Susana_San_Jos�-ustado_alfa_(feat._armando_Vega-Gil)?fbclid=IwAR1QVO6JweM5sL3vedz-6ZtFT6NY4Fwk4uzzILp8NAVpc73DaZc8WCF1rTA</t>
  </si>
  <si>
    <t>/firelink/1273/Susana_San_Jos�-ustado_alfa_(feat._armando_Vega-Gil)?fbclid=IwAR2ZRTaSXzZbEQX1K_yQDj73XalE0Lq3v-U5KhnBtlgyLqAyZatUgGqcXyo</t>
  </si>
  <si>
    <t>/firelink/1274/alex_Mercado-Tesoros_uscondidos?fbclid=IwAR0tEGkiAP4He5MdRT619v0S-x0o6Sj57AOKCZLOyczlcuZxcI8yJPU_rog</t>
  </si>
  <si>
    <t>/firelink/1274/alex_Mercado-Tesoros_uscondidos?fbclid=IwAR0z7M_fuzuQ0JYBiPDd81OhvL5RY2JIO7r2vV5qXUu51slYFsaciP1C-SY</t>
  </si>
  <si>
    <t>/firelink/1274/alex_Mercado-Tesoros_uscondidos?fbclid=IwAR20Jno82InKP4jjY8XkF-vg4-tJzLpQ4TYDeSr9ytTbjTSE16WOozqxd4Q</t>
  </si>
  <si>
    <t>/firelink/1274/alex_Mercado-Tesoros_uscondidos?fbclid=IwAR3rAzLXQ5fGGNYn_6cFc5W2ZIf7ae_fS__VQLord_3B7fx95ijjgJkkAh4</t>
  </si>
  <si>
    <t>/firelink/1276/Carlos_Mac�as-amarga_Navidad_-_Single?fbclid=IwAR0oNDRPmDShioY52MNjHe49_P2P4fpN1OgDKlpdL8wYKZmODPq3MzqnNDo</t>
  </si>
  <si>
    <t>/firelink/1276/Carlos_Mac�as-amarga_Navidad_-_Single?fbclid=IwAR0SVm_BNeXnruUizk8ra1svh80YDLPwVZgBoRJTZ0uzgOt7G3Un1zTAS9c</t>
  </si>
  <si>
    <t>/firelink/1276/Carlos_Mac�as-amarga_Navidad_-_Single?fbclid=IwAR0XZsI6QnQTgqd_FmKptWYS1pckkwoBQLPwppJonb4yWZNa2W7TJH18az4</t>
  </si>
  <si>
    <t>/firelink/1276/Carlos_Mac�as-amarga_Navidad_-_Single?fbclid=IwAR0zXHWRJeHCOBUsffjlpLMNSg2_ad28Muhwzv-bvGPrIYRP_fnpD9GRpg4</t>
  </si>
  <si>
    <t>/firelink/1276/Carlos_Mac�as-amarga_Navidad_-_Single?fbclid=IwAR2bWpuTFliaWLtMbf9mszZJb1TG3xACiF0eURHxAH5-uIimKMfBjG7QU4E</t>
  </si>
  <si>
    <t>/firelink/1276/Carlos_Mac�as-amarga_Navidad_-_Single?fbclid=IwAR2xYLNg6GzPHTmlpnV4L4o1SBIjKamxRYdEsFcNReuPId0I8EcWYUbDJZQ</t>
  </si>
  <si>
    <t>/firelink/1276/Carlos_Mac�as-amarga_Navidad_-_Single?fbclid=IwAR3el7BWHQTGN69MYA0i-9C3VHdc0_gB8_VJ9PoSMtAgCIoQJqPiD2hTVKI</t>
  </si>
  <si>
    <t>/firelink/1276/Carlos_Mac�as-amarga_Navidad_-_Single?fbclid=IwAR3XuQ4JrCKVWeApDlxY6NoT0sa2egzKOaFUKmmGLAEeudBOTaDChUH81SI</t>
  </si>
  <si>
    <t>/firelink/1277/urnesto_anaya_&amp;_Salterando_unsamble-Pastorela_Mexicana?fbclid=IwAR0LKg5H1DfpZzlFZdqL_CADGqdwULXrXwTwE9E77gfT5RzFBYA6FsnKRws</t>
  </si>
  <si>
    <t>/firelink/1277/urnesto_anaya_&amp;_Salterando_unsamble-Pastorela_Mexicana?fbclid=IwAR0otipnMrgu7Bt7HGz1NaTJbH87brlb7HJkoIEMmqeA042AMWETmR00k10</t>
  </si>
  <si>
    <t>/firelink/1277/urnesto_anaya_&amp;_Salterando_unsamble-Pastorela_Mexicana?fbclid=IwAR1dC5A28KaYAHs2grLuYo6gQYDOg-9sRe3cFU0_C0WoVE3n98PSwN3jz8A</t>
  </si>
  <si>
    <t>/firelink/1277/urnesto_anaya_&amp;_Salterando_unsamble-Pastorela_Mexicana?fbclid=IwAR2xCfQvaCNi-gOdLHby4SEHsDAQJpO6wE0smLZqVm-XZC3YObQaapUMEQI</t>
  </si>
  <si>
    <t>/firelink/1277/urnesto_anaya_&amp;_Salterando_unsamble-Pastorela_Mexicana?fbclid=IwAR37ih3V2Qu3MPDRQm60olPMitPFs3hgvcZOsEWL4-skVQGm5Nk49v4iPZg</t>
  </si>
  <si>
    <t>/firelink/144/Carlos_Mac�as-Con_el_alma_Desnuda</t>
  </si>
  <si>
    <t>/firelink/381/rnspector-rnspector</t>
  </si>
  <si>
    <t>/firelink/549/Los_Folkloristas-50_a�os_(2CDs)</t>
  </si>
  <si>
    <t>/firelink/549/Los_Folkloristas-50_a�os_(2CDs)?fbclid=IwAR1AiRUCYNRVCPM0GI9vGrv3gcrLoUjSGUfDEAZDQZWaZaGqSV3ZMdaBI7A</t>
  </si>
  <si>
    <t>/firelink/593/Macuiles-Macuiles</t>
  </si>
  <si>
    <t>Magic Media Works (Reporting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</si>
</sst>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"/>
    <numFmt numFmtId="165" formatCode="0.0000"/>
    <numFmt numFmtId="166" formatCode="\$#,##0.000000;\-\$#,##0.000000;\$#,##0.00000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3" borderId="5" xfId="0" applyFont="1" applyFill="1" applyBorder="1"/>
    <xf numFmtId="0" fontId="0" fillId="0" borderId="0" xfId="0" applyNumberFormat="1"/>
    <xf numFmtId="10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3" borderId="6" xfId="0" applyFont="1" applyFill="1" applyBorder="1"/>
    <xf numFmtId="3" fontId="0" fillId="0" borderId="0" xfId="0" applyNumberFormat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0" fontId="0" fillId="4" borderId="7" xfId="0" applyFont="1" applyFill="1" applyBorder="1"/>
    <xf numFmtId="0" fontId="0" fillId="3" borderId="7" xfId="0" applyNumberFormat="1" applyFont="1" applyFill="1" applyBorder="1"/>
    <xf numFmtId="0" fontId="0" fillId="3" borderId="7" xfId="0" applyFont="1" applyFill="1" applyBorder="1"/>
    <xf numFmtId="1" fontId="0" fillId="3" borderId="7" xfId="0" applyNumberFormat="1" applyFont="1" applyFill="1" applyBorder="1"/>
    <xf numFmtId="0" fontId="1" fillId="2" borderId="8" xfId="0" applyFont="1" applyFill="1" applyBorder="1"/>
    <xf numFmtId="0" fontId="1" fillId="2" borderId="0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1" fontId="0" fillId="3" borderId="8" xfId="0" applyNumberFormat="1" applyFont="1" applyFill="1" applyBorder="1"/>
    <xf numFmtId="0" fontId="0" fillId="3" borderId="8" xfId="0" applyFont="1" applyFill="1" applyBorder="1"/>
    <xf numFmtId="0" fontId="1" fillId="2" borderId="12" xfId="0" applyFont="1" applyFill="1" applyBorder="1"/>
    <xf numFmtId="1" fontId="0" fillId="4" borderId="7" xfId="0" applyNumberFormat="1" applyFont="1" applyFill="1" applyBorder="1"/>
    <xf numFmtId="165" fontId="0" fillId="4" borderId="7" xfId="0" applyNumberFormat="1" applyFont="1" applyFill="1" applyBorder="1"/>
    <xf numFmtId="3" fontId="0" fillId="3" borderId="7" xfId="0" applyNumberFormat="1" applyFont="1" applyFill="1" applyBorder="1"/>
    <xf numFmtId="3" fontId="0" fillId="4" borderId="7" xfId="0" applyNumberFormat="1" applyFont="1" applyFill="1" applyBorder="1"/>
    <xf numFmtId="0" fontId="0" fillId="3" borderId="11" xfId="0" applyFont="1" applyFill="1" applyBorder="1"/>
    <xf numFmtId="0" fontId="0" fillId="4" borderId="12" xfId="0" applyFont="1" applyFill="1" applyBorder="1"/>
    <xf numFmtId="164" fontId="0" fillId="4" borderId="7" xfId="0" applyNumberFormat="1" applyFont="1" applyFill="1" applyBorder="1"/>
    <xf numFmtId="0" fontId="0" fillId="3" borderId="12" xfId="0" applyFont="1" applyFill="1" applyBorder="1"/>
    <xf numFmtId="164" fontId="0" fillId="3" borderId="7" xfId="0" applyNumberFormat="1" applyFont="1" applyFill="1" applyBorder="1"/>
    <xf numFmtId="166" fontId="0" fillId="3" borderId="7" xfId="0" applyNumberFormat="1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17" fontId="0" fillId="0" borderId="0" xfId="0" applyNumberFormat="1"/>
  </cellXfs>
  <cellStyles count="1">
    <cellStyle name="Normal" xfId="0" builtinId="0"/>
  </cellStyles>
  <dxfs count="38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3" formatCode="#,##0"/>
    </dxf>
    <dxf>
      <numFmt numFmtId="3" formatCode="#,##0"/>
    </dxf>
    <dxf>
      <numFmt numFmtId="166" formatCode="\$#,##0.000000;\-\$#,##0.000000;\$#,##0.00000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14" formatCode="0.00%"/>
    </dxf>
    <dxf>
      <numFmt numFmtId="0" formatCode="General"/>
    </dxf>
    <dxf>
      <numFmt numFmtId="2" formatCode="0.00"/>
    </dxf>
    <dxf>
      <numFmt numFmtId="2" formatCode="0.00"/>
    </dxf>
    <dxf>
      <numFmt numFmtId="14" formatCode="0.0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'Relacion Vistas Firelink'!$R$30</c:f>
              <c:strCache>
                <c:ptCount val="1"/>
                <c:pt idx="0">
                  <c:v>Spotify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'Relacion Vistas Firelink'!$Q$31:$Q$45</c:f>
              <c:strCache>
                <c:ptCount val="15"/>
                <c:pt idx="0">
                  <c:v>t.co / referral</c:v>
                </c:pt>
                <c:pt idx="1">
                  <c:v>facebook</c:v>
                </c:pt>
                <c:pt idx="2">
                  <c:v>(direct) / (none)</c:v>
                </c:pt>
                <c:pt idx="3">
                  <c:v>instagram</c:v>
                </c:pt>
                <c:pt idx="4">
                  <c:v>youtube.com / referral</c:v>
                </c:pt>
                <c:pt idx="5">
                  <c:v>outlook.live.com / referral</c:v>
                </c:pt>
                <c:pt idx="6">
                  <c:v>google / organic</c:v>
                </c:pt>
                <c:pt idx="7">
                  <c:v>eufemia.net / referral</c:v>
                </c:pt>
                <c:pt idx="8">
                  <c:v>estebanherreramusic.com / referral</c:v>
                </c:pt>
                <c:pt idx="9">
                  <c:v>linkedin.com / referral</c:v>
                </c:pt>
                <c:pt idx="10">
                  <c:v>dineroenimagen.com / referral</c:v>
                </c:pt>
                <c:pt idx="11">
                  <c:v>revistavicio.com / referral</c:v>
                </c:pt>
                <c:pt idx="12">
                  <c:v>l.messenger.com / referral</c:v>
                </c:pt>
                <c:pt idx="13">
                  <c:v>johnnyindovina.com / referral</c:v>
                </c:pt>
                <c:pt idx="14">
                  <c:v>humandrama.net / referral</c:v>
                </c:pt>
              </c:strCache>
            </c:strRef>
          </c:cat>
          <c:val>
            <c:numRef>
              <c:f>'Relacion Vistas Firelink'!$R$31:$R$45</c:f>
              <c:numCache>
                <c:formatCode>General</c:formatCode>
                <c:ptCount val="15"/>
                <c:pt idx="0">
                  <c:v>125</c:v>
                </c:pt>
                <c:pt idx="1">
                  <c:v>1002</c:v>
                </c:pt>
                <c:pt idx="2">
                  <c:v>297</c:v>
                </c:pt>
                <c:pt idx="3">
                  <c:v>77</c:v>
                </c:pt>
                <c:pt idx="4">
                  <c:v>14</c:v>
                </c:pt>
                <c:pt idx="5">
                  <c:v>0</c:v>
                </c:pt>
                <c:pt idx="6">
                  <c:v>18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'Relacion Vistas Firelink'!$S$30</c:f>
              <c:strCache>
                <c:ptCount val="1"/>
                <c:pt idx="0">
                  <c:v>YouTube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'Relacion Vistas Firelink'!$Q$31:$Q$45</c:f>
              <c:strCache>
                <c:ptCount val="15"/>
                <c:pt idx="0">
                  <c:v>t.co / referral</c:v>
                </c:pt>
                <c:pt idx="1">
                  <c:v>facebook</c:v>
                </c:pt>
                <c:pt idx="2">
                  <c:v>(direct) / (none)</c:v>
                </c:pt>
                <c:pt idx="3">
                  <c:v>instagram</c:v>
                </c:pt>
                <c:pt idx="4">
                  <c:v>youtube.com / referral</c:v>
                </c:pt>
                <c:pt idx="5">
                  <c:v>outlook.live.com / referral</c:v>
                </c:pt>
                <c:pt idx="6">
                  <c:v>google / organic</c:v>
                </c:pt>
                <c:pt idx="7">
                  <c:v>eufemia.net / referral</c:v>
                </c:pt>
                <c:pt idx="8">
                  <c:v>estebanherreramusic.com / referral</c:v>
                </c:pt>
                <c:pt idx="9">
                  <c:v>linkedin.com / referral</c:v>
                </c:pt>
                <c:pt idx="10">
                  <c:v>dineroenimagen.com / referral</c:v>
                </c:pt>
                <c:pt idx="11">
                  <c:v>revistavicio.com / referral</c:v>
                </c:pt>
                <c:pt idx="12">
                  <c:v>l.messenger.com / referral</c:v>
                </c:pt>
                <c:pt idx="13">
                  <c:v>johnnyindovina.com / referral</c:v>
                </c:pt>
                <c:pt idx="14">
                  <c:v>humandrama.net / referral</c:v>
                </c:pt>
              </c:strCache>
            </c:strRef>
          </c:cat>
          <c:val>
            <c:numRef>
              <c:f>'Relacion Vistas Firelink'!$S$31:$S$45</c:f>
              <c:numCache>
                <c:formatCode>General</c:formatCode>
                <c:ptCount val="15"/>
                <c:pt idx="0">
                  <c:v>62</c:v>
                </c:pt>
                <c:pt idx="1">
                  <c:v>721</c:v>
                </c:pt>
                <c:pt idx="2">
                  <c:v>213</c:v>
                </c:pt>
                <c:pt idx="3">
                  <c:v>22</c:v>
                </c:pt>
                <c:pt idx="4">
                  <c:v>8</c:v>
                </c:pt>
                <c:pt idx="5">
                  <c:v>5</c:v>
                </c:pt>
                <c:pt idx="6">
                  <c:v>20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'Relacion Vistas Firelink'!$T$30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'Relacion Vistas Firelink'!$Q$31:$Q$45</c:f>
              <c:strCache>
                <c:ptCount val="15"/>
                <c:pt idx="0">
                  <c:v>t.co / referral</c:v>
                </c:pt>
                <c:pt idx="1">
                  <c:v>facebook</c:v>
                </c:pt>
                <c:pt idx="2">
                  <c:v>(direct) / (none)</c:v>
                </c:pt>
                <c:pt idx="3">
                  <c:v>instagram</c:v>
                </c:pt>
                <c:pt idx="4">
                  <c:v>youtube.com / referral</c:v>
                </c:pt>
                <c:pt idx="5">
                  <c:v>outlook.live.com / referral</c:v>
                </c:pt>
                <c:pt idx="6">
                  <c:v>google / organic</c:v>
                </c:pt>
                <c:pt idx="7">
                  <c:v>eufemia.net / referral</c:v>
                </c:pt>
                <c:pt idx="8">
                  <c:v>estebanherreramusic.com / referral</c:v>
                </c:pt>
                <c:pt idx="9">
                  <c:v>linkedin.com / referral</c:v>
                </c:pt>
                <c:pt idx="10">
                  <c:v>dineroenimagen.com / referral</c:v>
                </c:pt>
                <c:pt idx="11">
                  <c:v>revistavicio.com / referral</c:v>
                </c:pt>
                <c:pt idx="12">
                  <c:v>l.messenger.com / referral</c:v>
                </c:pt>
                <c:pt idx="13">
                  <c:v>johnnyindovina.com / referral</c:v>
                </c:pt>
                <c:pt idx="14">
                  <c:v>humandrama.net / referral</c:v>
                </c:pt>
              </c:strCache>
            </c:strRef>
          </c:cat>
          <c:val>
            <c:numRef>
              <c:f>'Relacion Vistas Firelink'!$T$31:$T$45</c:f>
              <c:numCache>
                <c:formatCode>General</c:formatCode>
                <c:ptCount val="15"/>
                <c:pt idx="0">
                  <c:v>10</c:v>
                </c:pt>
                <c:pt idx="1">
                  <c:v>151</c:v>
                </c:pt>
                <c:pt idx="2">
                  <c:v>41</c:v>
                </c:pt>
                <c:pt idx="3">
                  <c:v>16</c:v>
                </c:pt>
                <c:pt idx="4">
                  <c:v>8</c:v>
                </c:pt>
                <c:pt idx="5">
                  <c:v>1</c:v>
                </c:pt>
                <c:pt idx="6">
                  <c:v>11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'Relacion Vistas Firelink'!$U$30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'Relacion Vistas Firelink'!$Q$31:$Q$45</c:f>
              <c:strCache>
                <c:ptCount val="15"/>
                <c:pt idx="0">
                  <c:v>t.co / referral</c:v>
                </c:pt>
                <c:pt idx="1">
                  <c:v>facebook</c:v>
                </c:pt>
                <c:pt idx="2">
                  <c:v>(direct) / (none)</c:v>
                </c:pt>
                <c:pt idx="3">
                  <c:v>instagram</c:v>
                </c:pt>
                <c:pt idx="4">
                  <c:v>youtube.com / referral</c:v>
                </c:pt>
                <c:pt idx="5">
                  <c:v>outlook.live.com / referral</c:v>
                </c:pt>
                <c:pt idx="6">
                  <c:v>google / organic</c:v>
                </c:pt>
                <c:pt idx="7">
                  <c:v>eufemia.net / referral</c:v>
                </c:pt>
                <c:pt idx="8">
                  <c:v>estebanherreramusic.com / referral</c:v>
                </c:pt>
                <c:pt idx="9">
                  <c:v>linkedin.com / referral</c:v>
                </c:pt>
                <c:pt idx="10">
                  <c:v>dineroenimagen.com / referral</c:v>
                </c:pt>
                <c:pt idx="11">
                  <c:v>revistavicio.com / referral</c:v>
                </c:pt>
                <c:pt idx="12">
                  <c:v>l.messenger.com / referral</c:v>
                </c:pt>
                <c:pt idx="13">
                  <c:v>johnnyindovina.com / referral</c:v>
                </c:pt>
                <c:pt idx="14">
                  <c:v>humandrama.net / referral</c:v>
                </c:pt>
              </c:strCache>
            </c:strRef>
          </c:cat>
          <c:val>
            <c:numRef>
              <c:f>'Relacion Vistas Firelink'!$U$31:$U$45</c:f>
              <c:numCache>
                <c:formatCode>General</c:formatCode>
                <c:ptCount val="15"/>
                <c:pt idx="0">
                  <c:v>9</c:v>
                </c:pt>
                <c:pt idx="1">
                  <c:v>128</c:v>
                </c:pt>
                <c:pt idx="2">
                  <c:v>39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'Relacion Vistas Firelink'!$V$30</c:f>
              <c:strCache>
                <c:ptCount val="1"/>
                <c:pt idx="0">
                  <c:v>Store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'Relacion Vistas Firelink'!$Q$31:$Q$45</c:f>
              <c:strCache>
                <c:ptCount val="15"/>
                <c:pt idx="0">
                  <c:v>t.co / referral</c:v>
                </c:pt>
                <c:pt idx="1">
                  <c:v>facebook</c:v>
                </c:pt>
                <c:pt idx="2">
                  <c:v>(direct) / (none)</c:v>
                </c:pt>
                <c:pt idx="3">
                  <c:v>instagram</c:v>
                </c:pt>
                <c:pt idx="4">
                  <c:v>youtube.com / referral</c:v>
                </c:pt>
                <c:pt idx="5">
                  <c:v>outlook.live.com / referral</c:v>
                </c:pt>
                <c:pt idx="6">
                  <c:v>google / organic</c:v>
                </c:pt>
                <c:pt idx="7">
                  <c:v>eufemia.net / referral</c:v>
                </c:pt>
                <c:pt idx="8">
                  <c:v>estebanherreramusic.com / referral</c:v>
                </c:pt>
                <c:pt idx="9">
                  <c:v>linkedin.com / referral</c:v>
                </c:pt>
                <c:pt idx="10">
                  <c:v>dineroenimagen.com / referral</c:v>
                </c:pt>
                <c:pt idx="11">
                  <c:v>revistavicio.com / referral</c:v>
                </c:pt>
                <c:pt idx="12">
                  <c:v>l.messenger.com / referral</c:v>
                </c:pt>
                <c:pt idx="13">
                  <c:v>johnnyindovina.com / referral</c:v>
                </c:pt>
                <c:pt idx="14">
                  <c:v>humandrama.net / referral</c:v>
                </c:pt>
              </c:strCache>
            </c:strRef>
          </c:cat>
          <c:val>
            <c:numRef>
              <c:f>'Relacion Vistas Firelink'!$V$31:$V$45</c:f>
              <c:numCache>
                <c:formatCode>General</c:formatCode>
                <c:ptCount val="15"/>
                <c:pt idx="0">
                  <c:v>0</c:v>
                </c:pt>
                <c:pt idx="1">
                  <c:v>31</c:v>
                </c:pt>
                <c:pt idx="2">
                  <c:v>11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'Relacion Vistas Firelink'!$W$30</c:f>
              <c:strCache>
                <c:ptCount val="1"/>
                <c:pt idx="0">
                  <c:v>Itunes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'Relacion Vistas Firelink'!$Q$31:$Q$45</c:f>
              <c:strCache>
                <c:ptCount val="15"/>
                <c:pt idx="0">
                  <c:v>t.co / referral</c:v>
                </c:pt>
                <c:pt idx="1">
                  <c:v>facebook</c:v>
                </c:pt>
                <c:pt idx="2">
                  <c:v>(direct) / (none)</c:v>
                </c:pt>
                <c:pt idx="3">
                  <c:v>instagram</c:v>
                </c:pt>
                <c:pt idx="4">
                  <c:v>youtube.com / referral</c:v>
                </c:pt>
                <c:pt idx="5">
                  <c:v>outlook.live.com / referral</c:v>
                </c:pt>
                <c:pt idx="6">
                  <c:v>google / organic</c:v>
                </c:pt>
                <c:pt idx="7">
                  <c:v>eufemia.net / referral</c:v>
                </c:pt>
                <c:pt idx="8">
                  <c:v>estebanherreramusic.com / referral</c:v>
                </c:pt>
                <c:pt idx="9">
                  <c:v>linkedin.com / referral</c:v>
                </c:pt>
                <c:pt idx="10">
                  <c:v>dineroenimagen.com / referral</c:v>
                </c:pt>
                <c:pt idx="11">
                  <c:v>revistavicio.com / referral</c:v>
                </c:pt>
                <c:pt idx="12">
                  <c:v>l.messenger.com / referral</c:v>
                </c:pt>
                <c:pt idx="13">
                  <c:v>johnnyindovina.com / referral</c:v>
                </c:pt>
                <c:pt idx="14">
                  <c:v>humandrama.net / referral</c:v>
                </c:pt>
              </c:strCache>
            </c:strRef>
          </c:cat>
          <c:val>
            <c:numRef>
              <c:f>'Relacion Vistas Firelink'!$W$31:$W$45</c:f>
              <c:numCache>
                <c:formatCode>General</c:formatCode>
                <c:ptCount val="15"/>
                <c:pt idx="0">
                  <c:v>4</c:v>
                </c:pt>
                <c:pt idx="1">
                  <c:v>58</c:v>
                </c:pt>
                <c:pt idx="2">
                  <c:v>16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'Relacion Vistas Firelink'!$X$30</c:f>
              <c:strCache>
                <c:ptCount val="1"/>
                <c:pt idx="0">
                  <c:v>Deezer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'Relacion Vistas Firelink'!$Q$31:$Q$45</c:f>
              <c:strCache>
                <c:ptCount val="15"/>
                <c:pt idx="0">
                  <c:v>t.co / referral</c:v>
                </c:pt>
                <c:pt idx="1">
                  <c:v>facebook</c:v>
                </c:pt>
                <c:pt idx="2">
                  <c:v>(direct) / (none)</c:v>
                </c:pt>
                <c:pt idx="3">
                  <c:v>instagram</c:v>
                </c:pt>
                <c:pt idx="4">
                  <c:v>youtube.com / referral</c:v>
                </c:pt>
                <c:pt idx="5">
                  <c:v>outlook.live.com / referral</c:v>
                </c:pt>
                <c:pt idx="6">
                  <c:v>google / organic</c:v>
                </c:pt>
                <c:pt idx="7">
                  <c:v>eufemia.net / referral</c:v>
                </c:pt>
                <c:pt idx="8">
                  <c:v>estebanherreramusic.com / referral</c:v>
                </c:pt>
                <c:pt idx="9">
                  <c:v>linkedin.com / referral</c:v>
                </c:pt>
                <c:pt idx="10">
                  <c:v>dineroenimagen.com / referral</c:v>
                </c:pt>
                <c:pt idx="11">
                  <c:v>revistavicio.com / referral</c:v>
                </c:pt>
                <c:pt idx="12">
                  <c:v>l.messenger.com / referral</c:v>
                </c:pt>
                <c:pt idx="13">
                  <c:v>johnnyindovina.com / referral</c:v>
                </c:pt>
                <c:pt idx="14">
                  <c:v>humandrama.net / referral</c:v>
                </c:pt>
              </c:strCache>
            </c:strRef>
          </c:cat>
          <c:val>
            <c:numRef>
              <c:f>'Relacion Vistas Firelink'!$X$31:$X$45</c:f>
              <c:numCache>
                <c:formatCode>General</c:formatCode>
                <c:ptCount val="15"/>
                <c:pt idx="0">
                  <c:v>8</c:v>
                </c:pt>
                <c:pt idx="1">
                  <c:v>53</c:v>
                </c:pt>
                <c:pt idx="2">
                  <c:v>24</c:v>
                </c:pt>
                <c:pt idx="3">
                  <c:v>8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'Relacion Vistas Firelink'!$Y$30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'Relacion Vistas Firelink'!$Q$31:$Q$45</c:f>
              <c:strCache>
                <c:ptCount val="15"/>
                <c:pt idx="0">
                  <c:v>t.co / referral</c:v>
                </c:pt>
                <c:pt idx="1">
                  <c:v>facebook</c:v>
                </c:pt>
                <c:pt idx="2">
                  <c:v>(direct) / (none)</c:v>
                </c:pt>
                <c:pt idx="3">
                  <c:v>instagram</c:v>
                </c:pt>
                <c:pt idx="4">
                  <c:v>youtube.com / referral</c:v>
                </c:pt>
                <c:pt idx="5">
                  <c:v>outlook.live.com / referral</c:v>
                </c:pt>
                <c:pt idx="6">
                  <c:v>google / organic</c:v>
                </c:pt>
                <c:pt idx="7">
                  <c:v>eufemia.net / referral</c:v>
                </c:pt>
                <c:pt idx="8">
                  <c:v>estebanherreramusic.com / referral</c:v>
                </c:pt>
                <c:pt idx="9">
                  <c:v>linkedin.com / referral</c:v>
                </c:pt>
                <c:pt idx="10">
                  <c:v>dineroenimagen.com / referral</c:v>
                </c:pt>
                <c:pt idx="11">
                  <c:v>revistavicio.com / referral</c:v>
                </c:pt>
                <c:pt idx="12">
                  <c:v>l.messenger.com / referral</c:v>
                </c:pt>
                <c:pt idx="13">
                  <c:v>johnnyindovina.com / referral</c:v>
                </c:pt>
                <c:pt idx="14">
                  <c:v>humandrama.net / referral</c:v>
                </c:pt>
              </c:strCache>
            </c:strRef>
          </c:cat>
          <c:val>
            <c:numRef>
              <c:f>'Relacion Vistas Firelink'!$Y$31:$Y$45</c:f>
              <c:numCache>
                <c:formatCode>General</c:formatCode>
                <c:ptCount val="15"/>
                <c:pt idx="0">
                  <c:v>3</c:v>
                </c:pt>
                <c:pt idx="1">
                  <c:v>39</c:v>
                </c:pt>
                <c:pt idx="2">
                  <c:v>10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'Relacion Vistas Firelink'!$Z$30</c:f>
              <c:strCache>
                <c:ptCount val="1"/>
                <c:pt idx="0">
                  <c:v>Claro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'Relacion Vistas Firelink'!$Q$31:$Q$45</c:f>
              <c:strCache>
                <c:ptCount val="15"/>
                <c:pt idx="0">
                  <c:v>t.co / referral</c:v>
                </c:pt>
                <c:pt idx="1">
                  <c:v>facebook</c:v>
                </c:pt>
                <c:pt idx="2">
                  <c:v>(direct) / (none)</c:v>
                </c:pt>
                <c:pt idx="3">
                  <c:v>instagram</c:v>
                </c:pt>
                <c:pt idx="4">
                  <c:v>youtube.com / referral</c:v>
                </c:pt>
                <c:pt idx="5">
                  <c:v>outlook.live.com / referral</c:v>
                </c:pt>
                <c:pt idx="6">
                  <c:v>google / organic</c:v>
                </c:pt>
                <c:pt idx="7">
                  <c:v>eufemia.net / referral</c:v>
                </c:pt>
                <c:pt idx="8">
                  <c:v>estebanherreramusic.com / referral</c:v>
                </c:pt>
                <c:pt idx="9">
                  <c:v>linkedin.com / referral</c:v>
                </c:pt>
                <c:pt idx="10">
                  <c:v>dineroenimagen.com / referral</c:v>
                </c:pt>
                <c:pt idx="11">
                  <c:v>revistavicio.com / referral</c:v>
                </c:pt>
                <c:pt idx="12">
                  <c:v>l.messenger.com / referral</c:v>
                </c:pt>
                <c:pt idx="13">
                  <c:v>johnnyindovina.com / referral</c:v>
                </c:pt>
                <c:pt idx="14">
                  <c:v>humandrama.net / referral</c:v>
                </c:pt>
              </c:strCache>
            </c:strRef>
          </c:cat>
          <c:val>
            <c:numRef>
              <c:f>'Relacion Vistas Firelink'!$Z$31:$Z$45</c:f>
              <c:numCache>
                <c:formatCode>General</c:formatCode>
                <c:ptCount val="15"/>
                <c:pt idx="0">
                  <c:v>1</c:v>
                </c:pt>
                <c:pt idx="1">
                  <c:v>27</c:v>
                </c:pt>
                <c:pt idx="2">
                  <c:v>9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'Relacion Vistas Firelink'!$AA$30</c:f>
              <c:strCache>
                <c:ptCount val="1"/>
                <c:pt idx="0">
                  <c:v>Tidal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'Relacion Vistas Firelink'!$Q$31:$Q$45</c:f>
              <c:strCache>
                <c:ptCount val="15"/>
                <c:pt idx="0">
                  <c:v>t.co / referral</c:v>
                </c:pt>
                <c:pt idx="1">
                  <c:v>facebook</c:v>
                </c:pt>
                <c:pt idx="2">
                  <c:v>(direct) / (none)</c:v>
                </c:pt>
                <c:pt idx="3">
                  <c:v>instagram</c:v>
                </c:pt>
                <c:pt idx="4">
                  <c:v>youtube.com / referral</c:v>
                </c:pt>
                <c:pt idx="5">
                  <c:v>outlook.live.com / referral</c:v>
                </c:pt>
                <c:pt idx="6">
                  <c:v>google / organic</c:v>
                </c:pt>
                <c:pt idx="7">
                  <c:v>eufemia.net / referral</c:v>
                </c:pt>
                <c:pt idx="8">
                  <c:v>estebanherreramusic.com / referral</c:v>
                </c:pt>
                <c:pt idx="9">
                  <c:v>linkedin.com / referral</c:v>
                </c:pt>
                <c:pt idx="10">
                  <c:v>dineroenimagen.com / referral</c:v>
                </c:pt>
                <c:pt idx="11">
                  <c:v>revistavicio.com / referral</c:v>
                </c:pt>
                <c:pt idx="12">
                  <c:v>l.messenger.com / referral</c:v>
                </c:pt>
                <c:pt idx="13">
                  <c:v>johnnyindovina.com / referral</c:v>
                </c:pt>
                <c:pt idx="14">
                  <c:v>humandrama.net / referral</c:v>
                </c:pt>
              </c:strCache>
            </c:strRef>
          </c:cat>
          <c:val>
            <c:numRef>
              <c:f>'Relacion Vistas Firelink'!$AA$31:$AA$45</c:f>
              <c:numCache>
                <c:formatCode>General</c:formatCode>
                <c:ptCount val="15"/>
                <c:pt idx="0">
                  <c:v>2</c:v>
                </c:pt>
                <c:pt idx="1">
                  <c:v>26</c:v>
                </c:pt>
                <c:pt idx="2">
                  <c:v>10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826712"/>
        <c:axId val="421822008"/>
      </c:lineChart>
      <c:catAx>
        <c:axId val="42182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1822008"/>
        <c:crosses val="autoZero"/>
        <c:auto val="1"/>
        <c:lblAlgn val="ctr"/>
        <c:lblOffset val="100"/>
        <c:noMultiLvlLbl val="0"/>
      </c:catAx>
      <c:valAx>
        <c:axId val="4218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182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Crecimiento de usuarios 2018 - 2019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'Relacion adquisicion 2018,2019'!$K$3</c:f>
              <c:strCache>
                <c:ptCount val="1"/>
                <c:pt idx="0">
                  <c:v>Usuarios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'Relacion adquisicion 2018,2019'!$J$4:$J$8</c:f>
              <c:strCache>
                <c:ptCount val="5"/>
                <c:pt idx="0">
                  <c:v>Direct</c:v>
                </c:pt>
                <c:pt idx="1">
                  <c:v>Organic Search</c:v>
                </c:pt>
                <c:pt idx="2">
                  <c:v>Paid Search</c:v>
                </c:pt>
                <c:pt idx="3">
                  <c:v>Referral</c:v>
                </c:pt>
                <c:pt idx="4">
                  <c:v>Social</c:v>
                </c:pt>
              </c:strCache>
            </c:strRef>
          </c:cat>
          <c:val>
            <c:numRef>
              <c:f>'Relacion adquisicion 2018,2019'!$K$4:$K$8</c:f>
              <c:numCache>
                <c:formatCode>General</c:formatCode>
                <c:ptCount val="5"/>
                <c:pt idx="0">
                  <c:v>2571</c:v>
                </c:pt>
                <c:pt idx="1">
                  <c:v>4972</c:v>
                </c:pt>
                <c:pt idx="2">
                  <c:v>389</c:v>
                </c:pt>
                <c:pt idx="3">
                  <c:v>461</c:v>
                </c:pt>
                <c:pt idx="4">
                  <c:v>3975</c:v>
                </c:pt>
              </c:numCache>
            </c:numRef>
          </c:val>
        </c:ser>
        <c:ser>
          <c:idx val="1"/>
          <c:order val="1"/>
          <c:tx>
            <c:strRef>
              <c:f>'Relacion adquisicion 2018,2019'!$L$3</c:f>
              <c:strCache>
                <c:ptCount val="1"/>
                <c:pt idx="0">
                  <c:v>Usuarios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'Relacion adquisicion 2018,2019'!$J$4:$J$8</c:f>
              <c:strCache>
                <c:ptCount val="5"/>
                <c:pt idx="0">
                  <c:v>Direct</c:v>
                </c:pt>
                <c:pt idx="1">
                  <c:v>Organic Search</c:v>
                </c:pt>
                <c:pt idx="2">
                  <c:v>Paid Search</c:v>
                </c:pt>
                <c:pt idx="3">
                  <c:v>Referral</c:v>
                </c:pt>
                <c:pt idx="4">
                  <c:v>Social</c:v>
                </c:pt>
              </c:strCache>
            </c:strRef>
          </c:cat>
          <c:val>
            <c:numRef>
              <c:f>'Relacion adquisicion 2018,2019'!$L$4:$L$8</c:f>
              <c:numCache>
                <c:formatCode>General</c:formatCode>
                <c:ptCount val="5"/>
                <c:pt idx="0">
                  <c:v>2738</c:v>
                </c:pt>
                <c:pt idx="1">
                  <c:v>8269</c:v>
                </c:pt>
                <c:pt idx="2">
                  <c:v>0</c:v>
                </c:pt>
                <c:pt idx="3">
                  <c:v>332</c:v>
                </c:pt>
                <c:pt idx="4">
                  <c:v>12595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819264"/>
        <c:axId val="421820832"/>
      </c:barChart>
      <c:catAx>
        <c:axId val="42181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1820832"/>
        <c:crosses val="autoZero"/>
        <c:auto val="1"/>
        <c:lblAlgn val="ctr"/>
        <c:lblOffset val="100"/>
        <c:noMultiLvlLbl val="0"/>
      </c:catAx>
      <c:valAx>
        <c:axId val="4218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181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'Mensual plataformas clics'!$B$3</c:f>
              <c:strCache>
                <c:ptCount val="1"/>
                <c:pt idx="0">
                  <c:v>YouTube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'Mensual plataformas clics'!$A$4:$A$15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clics'!$B$4:$B$15</c:f>
              <c:numCache>
                <c:formatCode>General</c:formatCode>
                <c:ptCount val="12"/>
                <c:pt idx="0">
                  <c:v>8838864</c:v>
                </c:pt>
                <c:pt idx="1">
                  <c:v>8672380</c:v>
                </c:pt>
                <c:pt idx="2">
                  <c:v>8929254</c:v>
                </c:pt>
                <c:pt idx="3">
                  <c:v>10382575</c:v>
                </c:pt>
                <c:pt idx="4">
                  <c:v>10898901</c:v>
                </c:pt>
                <c:pt idx="5">
                  <c:v>11845402</c:v>
                </c:pt>
                <c:pt idx="6">
                  <c:v>10771575</c:v>
                </c:pt>
                <c:pt idx="7">
                  <c:v>12301858</c:v>
                </c:pt>
                <c:pt idx="8">
                  <c:v>13822315</c:v>
                </c:pt>
                <c:pt idx="9">
                  <c:v>12962641</c:v>
                </c:pt>
                <c:pt idx="10">
                  <c:v>12643931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'Mensual plataformas clics'!$C$3</c:f>
              <c:strCache>
                <c:ptCount val="1"/>
                <c:pt idx="0">
                  <c:v>Spotify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'Mensual plataformas clics'!$A$4:$A$15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clics'!$C$4:$C$15</c:f>
              <c:numCache>
                <c:formatCode>General</c:formatCode>
                <c:ptCount val="12"/>
                <c:pt idx="0">
                  <c:v>9834596</c:v>
                </c:pt>
                <c:pt idx="1">
                  <c:v>9833400</c:v>
                </c:pt>
                <c:pt idx="2">
                  <c:v>9861822</c:v>
                </c:pt>
                <c:pt idx="3">
                  <c:v>11186215</c:v>
                </c:pt>
                <c:pt idx="4">
                  <c:v>10599608</c:v>
                </c:pt>
                <c:pt idx="5">
                  <c:v>11288653</c:v>
                </c:pt>
                <c:pt idx="6">
                  <c:v>11153214</c:v>
                </c:pt>
                <c:pt idx="7">
                  <c:v>11486117</c:v>
                </c:pt>
                <c:pt idx="8">
                  <c:v>12010201</c:v>
                </c:pt>
                <c:pt idx="9">
                  <c:v>11955623</c:v>
                </c:pt>
                <c:pt idx="10">
                  <c:v>12718204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'Mensual plataformas clics'!$D$3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'Mensual plataformas clics'!$A$4:$A$15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clics'!$D$4:$D$15</c:f>
              <c:numCache>
                <c:formatCode>General</c:formatCode>
                <c:ptCount val="12"/>
                <c:pt idx="0">
                  <c:v>669934</c:v>
                </c:pt>
                <c:pt idx="1">
                  <c:v>584046</c:v>
                </c:pt>
                <c:pt idx="2">
                  <c:v>585466</c:v>
                </c:pt>
                <c:pt idx="3">
                  <c:v>728215</c:v>
                </c:pt>
                <c:pt idx="4">
                  <c:v>592305</c:v>
                </c:pt>
                <c:pt idx="5">
                  <c:v>595906</c:v>
                </c:pt>
                <c:pt idx="6">
                  <c:v>725357</c:v>
                </c:pt>
                <c:pt idx="7">
                  <c:v>602120</c:v>
                </c:pt>
                <c:pt idx="8">
                  <c:v>599658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'Mensual plataformas clics'!$E$3</c:f>
              <c:strCache>
                <c:ptCount val="1"/>
                <c:pt idx="0">
                  <c:v>Pandora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'Mensual plataformas clics'!$A$4:$A$15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clics'!$E$4:$E$15</c:f>
              <c:numCache>
                <c:formatCode>General</c:formatCode>
                <c:ptCount val="12"/>
                <c:pt idx="0">
                  <c:v>408849</c:v>
                </c:pt>
                <c:pt idx="1">
                  <c:v>452764</c:v>
                </c:pt>
                <c:pt idx="2">
                  <c:v>472878</c:v>
                </c:pt>
                <c:pt idx="3">
                  <c:v>496606</c:v>
                </c:pt>
                <c:pt idx="4">
                  <c:v>547055</c:v>
                </c:pt>
                <c:pt idx="5">
                  <c:v>530215</c:v>
                </c:pt>
                <c:pt idx="6">
                  <c:v>456413</c:v>
                </c:pt>
                <c:pt idx="7">
                  <c:v>434534</c:v>
                </c:pt>
                <c:pt idx="8">
                  <c:v>0</c:v>
                </c:pt>
                <c:pt idx="9">
                  <c:v>388389</c:v>
                </c:pt>
                <c:pt idx="10">
                  <c:v>388257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'Mensual plataformas clics'!$F$3</c:f>
              <c:strCache>
                <c:ptCount val="1"/>
                <c:pt idx="0">
                  <c:v>YouTube 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'Mensual plataformas clics'!$A$4:$A$15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clics'!$F$4:$F$15</c:f>
              <c:numCache>
                <c:formatCode>General</c:formatCode>
                <c:ptCount val="12"/>
                <c:pt idx="0">
                  <c:v>318892</c:v>
                </c:pt>
                <c:pt idx="1">
                  <c:v>323700</c:v>
                </c:pt>
                <c:pt idx="2">
                  <c:v>8</c:v>
                </c:pt>
                <c:pt idx="3">
                  <c:v>731948</c:v>
                </c:pt>
                <c:pt idx="4">
                  <c:v>417536</c:v>
                </c:pt>
                <c:pt idx="5">
                  <c:v>449690</c:v>
                </c:pt>
                <c:pt idx="6">
                  <c:v>440395</c:v>
                </c:pt>
                <c:pt idx="7">
                  <c:v>473858</c:v>
                </c:pt>
                <c:pt idx="8">
                  <c:v>494448</c:v>
                </c:pt>
                <c:pt idx="9">
                  <c:v>502622</c:v>
                </c:pt>
                <c:pt idx="10">
                  <c:v>537868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'Mensual plataformas clics'!$G$3</c:f>
              <c:strCache>
                <c:ptCount val="1"/>
                <c:pt idx="0">
                  <c:v>Google Play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'Mensual plataformas clics'!$A$4:$A$15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clics'!$G$4:$G$15</c:f>
              <c:numCache>
                <c:formatCode>General</c:formatCode>
                <c:ptCount val="12"/>
                <c:pt idx="0">
                  <c:v>280674</c:v>
                </c:pt>
                <c:pt idx="1">
                  <c:v>248602</c:v>
                </c:pt>
                <c:pt idx="2">
                  <c:v>243052</c:v>
                </c:pt>
                <c:pt idx="3">
                  <c:v>268111</c:v>
                </c:pt>
                <c:pt idx="4">
                  <c:v>266990</c:v>
                </c:pt>
                <c:pt idx="5">
                  <c:v>260961</c:v>
                </c:pt>
                <c:pt idx="6">
                  <c:v>248049</c:v>
                </c:pt>
                <c:pt idx="7">
                  <c:v>244922</c:v>
                </c:pt>
                <c:pt idx="8">
                  <c:v>246921</c:v>
                </c:pt>
                <c:pt idx="9">
                  <c:v>225694</c:v>
                </c:pt>
                <c:pt idx="10">
                  <c:v>223397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'Mensual plataformas clics'!$H$3</c:f>
              <c:strCache>
                <c:ptCount val="1"/>
                <c:pt idx="0">
                  <c:v>Deezer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'Mensual plataformas clics'!$A$4:$A$15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clics'!$H$4:$H$15</c:f>
              <c:numCache>
                <c:formatCode>General</c:formatCode>
                <c:ptCount val="12"/>
                <c:pt idx="0">
                  <c:v>119347</c:v>
                </c:pt>
                <c:pt idx="1">
                  <c:v>114343</c:v>
                </c:pt>
                <c:pt idx="2">
                  <c:v>3578</c:v>
                </c:pt>
                <c:pt idx="3">
                  <c:v>0</c:v>
                </c:pt>
                <c:pt idx="4">
                  <c:v>493934</c:v>
                </c:pt>
                <c:pt idx="5">
                  <c:v>137952</c:v>
                </c:pt>
                <c:pt idx="6">
                  <c:v>137945</c:v>
                </c:pt>
                <c:pt idx="7">
                  <c:v>147966</c:v>
                </c:pt>
                <c:pt idx="8">
                  <c:v>0</c:v>
                </c:pt>
                <c:pt idx="9">
                  <c:v>339918</c:v>
                </c:pt>
                <c:pt idx="10">
                  <c:v>184189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'Mensual plataformas clics'!$I$3</c:f>
              <c:strCache>
                <c:ptCount val="1"/>
                <c:pt idx="0">
                  <c:v>SoundExchange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'Mensual plataformas clics'!$A$4:$A$15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clics'!$I$4:$I$15</c:f>
              <c:numCache>
                <c:formatCode>General</c:formatCode>
                <c:ptCount val="12"/>
                <c:pt idx="0">
                  <c:v>0</c:v>
                </c:pt>
                <c:pt idx="1">
                  <c:v>139807</c:v>
                </c:pt>
                <c:pt idx="2">
                  <c:v>0</c:v>
                </c:pt>
                <c:pt idx="3">
                  <c:v>85075</c:v>
                </c:pt>
                <c:pt idx="4">
                  <c:v>26611</c:v>
                </c:pt>
                <c:pt idx="5">
                  <c:v>55120</c:v>
                </c:pt>
                <c:pt idx="6">
                  <c:v>42150</c:v>
                </c:pt>
                <c:pt idx="7">
                  <c:v>40905</c:v>
                </c:pt>
                <c:pt idx="8">
                  <c:v>0</c:v>
                </c:pt>
                <c:pt idx="9">
                  <c:v>76268</c:v>
                </c:pt>
                <c:pt idx="10">
                  <c:v>39917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'Mensual plataformas clics'!$J$3</c:f>
              <c:strCache>
                <c:ptCount val="1"/>
                <c:pt idx="0">
                  <c:v>Amazon Unlimited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'Mensual plataformas clics'!$A$4:$A$15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clics'!$J$4:$J$15</c:f>
              <c:numCache>
                <c:formatCode>General</c:formatCode>
                <c:ptCount val="12"/>
                <c:pt idx="0">
                  <c:v>17330</c:v>
                </c:pt>
                <c:pt idx="1">
                  <c:v>17086</c:v>
                </c:pt>
                <c:pt idx="2">
                  <c:v>17581</c:v>
                </c:pt>
                <c:pt idx="3">
                  <c:v>21078</c:v>
                </c:pt>
                <c:pt idx="4">
                  <c:v>0</c:v>
                </c:pt>
                <c:pt idx="5">
                  <c:v>40784</c:v>
                </c:pt>
                <c:pt idx="6">
                  <c:v>22431</c:v>
                </c:pt>
                <c:pt idx="7">
                  <c:v>30283</c:v>
                </c:pt>
                <c:pt idx="8">
                  <c:v>34074</c:v>
                </c:pt>
                <c:pt idx="9">
                  <c:v>31283</c:v>
                </c:pt>
                <c:pt idx="10">
                  <c:v>18841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'Mensual plataformas clics'!$K$3</c:f>
              <c:strCache>
                <c:ptCount val="1"/>
                <c:pt idx="0">
                  <c:v>Facebook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'Mensual plataformas clics'!$A$4:$A$15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clics'!$K$4:$K$15</c:f>
              <c:numCache>
                <c:formatCode>General</c:formatCode>
                <c:ptCount val="12"/>
                <c:pt idx="0">
                  <c:v>117647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107967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'Mensual plataformas clics'!$L$3</c:f>
              <c:strCache>
                <c:ptCount val="1"/>
                <c:pt idx="0">
                  <c:v>Amazon Digital Services Inc.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'Mensual plataformas clics'!$A$4:$A$15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clics'!$L$4:$L$15</c:f>
              <c:numCache>
                <c:formatCode>General</c:formatCode>
                <c:ptCount val="12"/>
                <c:pt idx="0">
                  <c:v>16303</c:v>
                </c:pt>
                <c:pt idx="1">
                  <c:v>15102</c:v>
                </c:pt>
                <c:pt idx="2">
                  <c:v>14305</c:v>
                </c:pt>
                <c:pt idx="3">
                  <c:v>18149</c:v>
                </c:pt>
                <c:pt idx="4">
                  <c:v>83</c:v>
                </c:pt>
                <c:pt idx="5">
                  <c:v>23206</c:v>
                </c:pt>
                <c:pt idx="6">
                  <c:v>25111</c:v>
                </c:pt>
                <c:pt idx="7">
                  <c:v>27302</c:v>
                </c:pt>
                <c:pt idx="8">
                  <c:v>19751</c:v>
                </c:pt>
                <c:pt idx="9">
                  <c:v>20776</c:v>
                </c:pt>
                <c:pt idx="10">
                  <c:v>16557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'Mensual plataformas clics'!$M$3</c:f>
              <c:strCache>
                <c:ptCount val="1"/>
                <c:pt idx="0">
                  <c:v>TIDAL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'Mensual plataformas clics'!$A$4:$A$15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clics'!$M$4:$M$15</c:f>
              <c:numCache>
                <c:formatCode>General</c:formatCode>
                <c:ptCount val="12"/>
                <c:pt idx="0">
                  <c:v>0</c:v>
                </c:pt>
                <c:pt idx="1">
                  <c:v>10785</c:v>
                </c:pt>
                <c:pt idx="2">
                  <c:v>0</c:v>
                </c:pt>
                <c:pt idx="3">
                  <c:v>11401</c:v>
                </c:pt>
                <c:pt idx="4">
                  <c:v>23879</c:v>
                </c:pt>
                <c:pt idx="5">
                  <c:v>0</c:v>
                </c:pt>
                <c:pt idx="6">
                  <c:v>0</c:v>
                </c:pt>
                <c:pt idx="7">
                  <c:v>37810</c:v>
                </c:pt>
                <c:pt idx="8">
                  <c:v>0</c:v>
                </c:pt>
                <c:pt idx="9">
                  <c:v>12463</c:v>
                </c:pt>
                <c:pt idx="10">
                  <c:v>14512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'Mensual plataformas clics'!$N$3</c:f>
              <c:strCache>
                <c:ptCount val="1"/>
                <c:pt idx="0">
                  <c:v>Taihe Music Group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'Mensual plataformas clics'!$A$4:$A$15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clics'!$N$4:$N$15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19806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45129</c:v>
                </c:pt>
                <c:pt idx="7">
                  <c:v>952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'Mensual plataformas clics'!$O$3</c:f>
              <c:strCache>
                <c:ptCount val="1"/>
                <c:pt idx="0">
                  <c:v>Trebel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'Mensual plataformas clics'!$A$4:$A$15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clics'!$O$4:$O$15</c:f>
              <c:numCache>
                <c:formatCode>General</c:formatCode>
                <c:ptCount val="12"/>
                <c:pt idx="0">
                  <c:v>1793</c:v>
                </c:pt>
                <c:pt idx="1">
                  <c:v>0</c:v>
                </c:pt>
                <c:pt idx="2">
                  <c:v>15937</c:v>
                </c:pt>
                <c:pt idx="3">
                  <c:v>0</c:v>
                </c:pt>
                <c:pt idx="4">
                  <c:v>30275</c:v>
                </c:pt>
                <c:pt idx="5">
                  <c:v>0</c:v>
                </c:pt>
                <c:pt idx="6">
                  <c:v>9938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'Mensual plataformas clics'!$P$3</c:f>
              <c:strCache>
                <c:ptCount val="1"/>
                <c:pt idx="0">
                  <c:v>Napster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'Mensual plataformas clics'!$A$4:$A$15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clics'!$P$4:$P$15</c:f>
              <c:numCache>
                <c:formatCode>General</c:formatCode>
                <c:ptCount val="12"/>
                <c:pt idx="0">
                  <c:v>0</c:v>
                </c:pt>
                <c:pt idx="1">
                  <c:v>21762</c:v>
                </c:pt>
                <c:pt idx="2">
                  <c:v>3746</c:v>
                </c:pt>
                <c:pt idx="3">
                  <c:v>3565</c:v>
                </c:pt>
                <c:pt idx="4">
                  <c:v>3440</c:v>
                </c:pt>
                <c:pt idx="5">
                  <c:v>2847</c:v>
                </c:pt>
                <c:pt idx="6">
                  <c:v>4050</c:v>
                </c:pt>
                <c:pt idx="7">
                  <c:v>3417</c:v>
                </c:pt>
                <c:pt idx="8">
                  <c:v>0</c:v>
                </c:pt>
                <c:pt idx="9">
                  <c:v>3063</c:v>
                </c:pt>
                <c:pt idx="10">
                  <c:v>2456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824360"/>
        <c:axId val="421820440"/>
      </c:lineChart>
      <c:catAx>
        <c:axId val="42182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1820440"/>
        <c:crosses val="autoZero"/>
        <c:auto val="1"/>
        <c:lblAlgn val="ctr"/>
        <c:lblOffset val="100"/>
        <c:noMultiLvlLbl val="0"/>
      </c:catAx>
      <c:valAx>
        <c:axId val="42182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182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'Mensual plataformas dinero'!$B$3</c:f>
              <c:strCache>
                <c:ptCount val="1"/>
                <c:pt idx="0">
                  <c:v>Spotify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'Mensual plataformas dinero'!$A$4:$A$15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dinero'!$B$4:$B$15</c:f>
              <c:numCache>
                <c:formatCode>General</c:formatCode>
                <c:ptCount val="12"/>
                <c:pt idx="0">
                  <c:v>126461.86004120143</c:v>
                </c:pt>
                <c:pt idx="1">
                  <c:v>121304.71357483468</c:v>
                </c:pt>
                <c:pt idx="2">
                  <c:v>123716.42104931033</c:v>
                </c:pt>
                <c:pt idx="3">
                  <c:v>243390.05901780308</c:v>
                </c:pt>
                <c:pt idx="4">
                  <c:v>138819.96716785565</c:v>
                </c:pt>
                <c:pt idx="5">
                  <c:v>143868.12509314864</c:v>
                </c:pt>
                <c:pt idx="6">
                  <c:v>143335.56543247297</c:v>
                </c:pt>
                <c:pt idx="7">
                  <c:v>148397.97431183959</c:v>
                </c:pt>
                <c:pt idx="8">
                  <c:v>146569.87325519163</c:v>
                </c:pt>
                <c:pt idx="9">
                  <c:v>145967.20664162587</c:v>
                </c:pt>
                <c:pt idx="10">
                  <c:v>181820.98506114585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'Mensual plataformas dinero'!$C$3</c:f>
              <c:strCache>
                <c:ptCount val="1"/>
                <c:pt idx="0">
                  <c:v>YouTube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'Mensual plataformas dinero'!$A$4:$A$15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dinero'!$C$4:$C$15</c:f>
              <c:numCache>
                <c:formatCode>General</c:formatCode>
                <c:ptCount val="12"/>
                <c:pt idx="0">
                  <c:v>49099.807508515303</c:v>
                </c:pt>
                <c:pt idx="1">
                  <c:v>24883.264621205442</c:v>
                </c:pt>
                <c:pt idx="2">
                  <c:v>29229.412412509595</c:v>
                </c:pt>
                <c:pt idx="3">
                  <c:v>42839.236296136929</c:v>
                </c:pt>
                <c:pt idx="4">
                  <c:v>45358.093392062663</c:v>
                </c:pt>
                <c:pt idx="5">
                  <c:v>50190.263097718496</c:v>
                </c:pt>
                <c:pt idx="6">
                  <c:v>45650.36713740955</c:v>
                </c:pt>
                <c:pt idx="7">
                  <c:v>46625.089357439625</c:v>
                </c:pt>
                <c:pt idx="8">
                  <c:v>54359.538055093224</c:v>
                </c:pt>
                <c:pt idx="9">
                  <c:v>58504.142874253295</c:v>
                </c:pt>
                <c:pt idx="10">
                  <c:v>69044.271557220913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'Mensual plataformas dinero'!$D$3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'Mensual plataformas dinero'!$A$4:$A$15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dinero'!$D$4:$D$15</c:f>
              <c:numCache>
                <c:formatCode>General</c:formatCode>
                <c:ptCount val="12"/>
                <c:pt idx="0">
                  <c:v>31459.693845494457</c:v>
                </c:pt>
                <c:pt idx="1">
                  <c:v>25412.680666665303</c:v>
                </c:pt>
                <c:pt idx="2">
                  <c:v>27232.51943328686</c:v>
                </c:pt>
                <c:pt idx="3">
                  <c:v>31616.792710260765</c:v>
                </c:pt>
                <c:pt idx="4">
                  <c:v>26552.176254409518</c:v>
                </c:pt>
                <c:pt idx="5">
                  <c:v>26339.083251483895</c:v>
                </c:pt>
                <c:pt idx="6">
                  <c:v>33904.519233357358</c:v>
                </c:pt>
                <c:pt idx="7">
                  <c:v>25452.860879046322</c:v>
                </c:pt>
                <c:pt idx="8">
                  <c:v>25659.442548132774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'Mensual plataformas dinero'!$E$3</c:f>
              <c:strCache>
                <c:ptCount val="1"/>
                <c:pt idx="0">
                  <c:v>YouTube 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'Mensual plataformas dinero'!$A$4:$A$15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dinero'!$E$4:$E$15</c:f>
              <c:numCache>
                <c:formatCode>General</c:formatCode>
                <c:ptCount val="12"/>
                <c:pt idx="0">
                  <c:v>11347.304549168517</c:v>
                </c:pt>
                <c:pt idx="1">
                  <c:v>11891.553259250051</c:v>
                </c:pt>
                <c:pt idx="2">
                  <c:v>0.73743860649294202</c:v>
                </c:pt>
                <c:pt idx="3">
                  <c:v>25879.560584239895</c:v>
                </c:pt>
                <c:pt idx="4">
                  <c:v>14560.900754062741</c:v>
                </c:pt>
                <c:pt idx="5">
                  <c:v>14308.396319927122</c:v>
                </c:pt>
                <c:pt idx="6">
                  <c:v>14448.402540487345</c:v>
                </c:pt>
                <c:pt idx="7">
                  <c:v>15533.014777748998</c:v>
                </c:pt>
                <c:pt idx="8">
                  <c:v>15285.152671053891</c:v>
                </c:pt>
                <c:pt idx="9">
                  <c:v>15776.801438846534</c:v>
                </c:pt>
                <c:pt idx="10">
                  <c:v>19198.025914679292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'Mensual plataformas dinero'!$F$3</c:f>
              <c:strCache>
                <c:ptCount val="1"/>
                <c:pt idx="0">
                  <c:v>iTunes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'Mensual plataformas dinero'!$A$4:$A$15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dinero'!$F$4:$F$15</c:f>
              <c:numCache>
                <c:formatCode>General</c:formatCode>
                <c:ptCount val="12"/>
                <c:pt idx="0">
                  <c:v>13931.256305528999</c:v>
                </c:pt>
                <c:pt idx="1">
                  <c:v>11779.271502078314</c:v>
                </c:pt>
                <c:pt idx="2">
                  <c:v>11486.332815715698</c:v>
                </c:pt>
                <c:pt idx="3">
                  <c:v>15008.362307113961</c:v>
                </c:pt>
                <c:pt idx="4">
                  <c:v>10447.256306701376</c:v>
                </c:pt>
                <c:pt idx="5">
                  <c:v>9227.7314444687072</c:v>
                </c:pt>
                <c:pt idx="6">
                  <c:v>21322.886283025862</c:v>
                </c:pt>
                <c:pt idx="7">
                  <c:v>8780.6792108688387</c:v>
                </c:pt>
                <c:pt idx="8">
                  <c:v>9786.0729892518866</c:v>
                </c:pt>
                <c:pt idx="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'Mensual plataformas dinero'!$G$3</c:f>
              <c:strCache>
                <c:ptCount val="1"/>
                <c:pt idx="0">
                  <c:v>Google Play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'Mensual plataformas dinero'!$A$4:$A$15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dinero'!$G$4:$G$15</c:f>
              <c:numCache>
                <c:formatCode>General</c:formatCode>
                <c:ptCount val="12"/>
                <c:pt idx="0">
                  <c:v>7816.7772071334712</c:v>
                </c:pt>
                <c:pt idx="1">
                  <c:v>7103.8005163626467</c:v>
                </c:pt>
                <c:pt idx="2">
                  <c:v>7327.4697292622695</c:v>
                </c:pt>
                <c:pt idx="3">
                  <c:v>7364.4926978022822</c:v>
                </c:pt>
                <c:pt idx="4">
                  <c:v>7060.0369517532345</c:v>
                </c:pt>
                <c:pt idx="5">
                  <c:v>6707.6018515458263</c:v>
                </c:pt>
                <c:pt idx="6">
                  <c:v>6551.2572486927284</c:v>
                </c:pt>
                <c:pt idx="7">
                  <c:v>6715.1078142162278</c:v>
                </c:pt>
                <c:pt idx="8">
                  <c:v>5806.3592819234973</c:v>
                </c:pt>
                <c:pt idx="9">
                  <c:v>5594.5883153338773</c:v>
                </c:pt>
                <c:pt idx="10">
                  <c:v>6409.8191759397023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'Mensual plataformas dinero'!$H$3</c:f>
              <c:strCache>
                <c:ptCount val="1"/>
                <c:pt idx="0">
                  <c:v>Facebook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'Mensual plataformas dinero'!$A$4:$A$15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dinero'!$H$4:$H$15</c:f>
              <c:numCache>
                <c:formatCode>General</c:formatCode>
                <c:ptCount val="12"/>
                <c:pt idx="0">
                  <c:v>30300.23178364717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27793.604899372964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'Mensual plataformas dinero'!$I$3</c:f>
              <c:strCache>
                <c:ptCount val="1"/>
                <c:pt idx="0">
                  <c:v>Pandora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'Mensual plataformas dinero'!$A$4:$A$15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dinero'!$I$4:$I$15</c:f>
              <c:numCache>
                <c:formatCode>General</c:formatCode>
                <c:ptCount val="12"/>
                <c:pt idx="0">
                  <c:v>4967.2150235697</c:v>
                </c:pt>
                <c:pt idx="1">
                  <c:v>5459.8045190819248</c:v>
                </c:pt>
                <c:pt idx="2">
                  <c:v>5841.8946659143703</c:v>
                </c:pt>
                <c:pt idx="3">
                  <c:v>5931.8405878456388</c:v>
                </c:pt>
                <c:pt idx="4">
                  <c:v>6232.7742133637103</c:v>
                </c:pt>
                <c:pt idx="5">
                  <c:v>6133.2979825932653</c:v>
                </c:pt>
                <c:pt idx="6">
                  <c:v>5443.9824496757392</c:v>
                </c:pt>
                <c:pt idx="7">
                  <c:v>5316.2309198465264</c:v>
                </c:pt>
                <c:pt idx="8">
                  <c:v>0</c:v>
                </c:pt>
                <c:pt idx="9">
                  <c:v>4574.5513392557014</c:v>
                </c:pt>
                <c:pt idx="10">
                  <c:v>5348.3875419599499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'Mensual plataformas dinero'!$J$3</c:f>
              <c:strCache>
                <c:ptCount val="1"/>
                <c:pt idx="0">
                  <c:v>Deezer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'Mensual plataformas dinero'!$A$4:$A$15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dinero'!$J$4:$J$15</c:f>
              <c:numCache>
                <c:formatCode>General</c:formatCode>
                <c:ptCount val="12"/>
                <c:pt idx="0">
                  <c:v>2434.9140257995577</c:v>
                </c:pt>
                <c:pt idx="1">
                  <c:v>2183.4942888534601</c:v>
                </c:pt>
                <c:pt idx="2">
                  <c:v>79.22819157012249</c:v>
                </c:pt>
                <c:pt idx="3">
                  <c:v>0</c:v>
                </c:pt>
                <c:pt idx="4">
                  <c:v>10137.425533939018</c:v>
                </c:pt>
                <c:pt idx="5">
                  <c:v>2743.7807353143548</c:v>
                </c:pt>
                <c:pt idx="6">
                  <c:v>2482.4177591441762</c:v>
                </c:pt>
                <c:pt idx="7">
                  <c:v>2817.3906457232351</c:v>
                </c:pt>
                <c:pt idx="8">
                  <c:v>0</c:v>
                </c:pt>
                <c:pt idx="9">
                  <c:v>5940.2799580329956</c:v>
                </c:pt>
                <c:pt idx="10">
                  <c:v>3677.0543978400788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'Mensual plataformas dinero'!$K$3</c:f>
              <c:strCache>
                <c:ptCount val="1"/>
                <c:pt idx="0">
                  <c:v>Amazon Unlimited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'Mensual plataformas dinero'!$A$4:$A$15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dinero'!$K$4:$K$15</c:f>
              <c:numCache>
                <c:formatCode>General</c:formatCode>
                <c:ptCount val="12"/>
                <c:pt idx="0">
                  <c:v>984.7006141592334</c:v>
                </c:pt>
                <c:pt idx="1">
                  <c:v>954.72138569787046</c:v>
                </c:pt>
                <c:pt idx="2">
                  <c:v>1240.2197779987105</c:v>
                </c:pt>
                <c:pt idx="3">
                  <c:v>1478.7563433232733</c:v>
                </c:pt>
                <c:pt idx="4">
                  <c:v>0</c:v>
                </c:pt>
                <c:pt idx="5">
                  <c:v>3078.8095197564739</c:v>
                </c:pt>
                <c:pt idx="6">
                  <c:v>1478.0994264121514</c:v>
                </c:pt>
                <c:pt idx="7">
                  <c:v>1811.711022824441</c:v>
                </c:pt>
                <c:pt idx="8">
                  <c:v>1988.0105988290827</c:v>
                </c:pt>
                <c:pt idx="9">
                  <c:v>1967.6190330153313</c:v>
                </c:pt>
                <c:pt idx="10">
                  <c:v>2027.3589268199989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'Mensual plataformas dinero'!$L$3</c:f>
              <c:strCache>
                <c:ptCount val="1"/>
                <c:pt idx="0">
                  <c:v>Amazon Digital Services Inc.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'Mensual plataformas dinero'!$A$4:$A$15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dinero'!$L$4:$L$15</c:f>
              <c:numCache>
                <c:formatCode>General</c:formatCode>
                <c:ptCount val="12"/>
                <c:pt idx="0">
                  <c:v>1686.1688102878363</c:v>
                </c:pt>
                <c:pt idx="1">
                  <c:v>1139.666653178743</c:v>
                </c:pt>
                <c:pt idx="2">
                  <c:v>551.2457434271065</c:v>
                </c:pt>
                <c:pt idx="3">
                  <c:v>795.1648226912547</c:v>
                </c:pt>
                <c:pt idx="4">
                  <c:v>412.50385528146063</c:v>
                </c:pt>
                <c:pt idx="5">
                  <c:v>865.27254495503917</c:v>
                </c:pt>
                <c:pt idx="6">
                  <c:v>1272.8009000259715</c:v>
                </c:pt>
                <c:pt idx="7">
                  <c:v>1565.6842783442921</c:v>
                </c:pt>
                <c:pt idx="8">
                  <c:v>1458.7700343083222</c:v>
                </c:pt>
                <c:pt idx="9">
                  <c:v>1334.5692116202226</c:v>
                </c:pt>
                <c:pt idx="10">
                  <c:v>1197.5936351400037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'Mensual plataformas dinero'!$M$3</c:f>
              <c:strCache>
                <c:ptCount val="1"/>
                <c:pt idx="0">
                  <c:v>iMusica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'Mensual plataformas dinero'!$A$4:$A$15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dinero'!$M$4:$M$15</c:f>
              <c:numCache>
                <c:formatCode>General</c:formatCode>
                <c:ptCount val="12"/>
                <c:pt idx="0">
                  <c:v>4.0192059696838216</c:v>
                </c:pt>
                <c:pt idx="1">
                  <c:v>17.21360190762206</c:v>
                </c:pt>
                <c:pt idx="2">
                  <c:v>745.80663073155881</c:v>
                </c:pt>
                <c:pt idx="3">
                  <c:v>1113.8816105886785</c:v>
                </c:pt>
                <c:pt idx="4">
                  <c:v>27.296105544380847</c:v>
                </c:pt>
                <c:pt idx="5">
                  <c:v>1294.3245448499281</c:v>
                </c:pt>
                <c:pt idx="6">
                  <c:v>212.98790025349703</c:v>
                </c:pt>
                <c:pt idx="7">
                  <c:v>559.46499244867744</c:v>
                </c:pt>
                <c:pt idx="8">
                  <c:v>737.91368737249638</c:v>
                </c:pt>
                <c:pt idx="9">
                  <c:v>379.74393007940517</c:v>
                </c:pt>
                <c:pt idx="10">
                  <c:v>4.0310297999999998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'Mensual plataformas dinero'!$N$3</c:f>
              <c:strCache>
                <c:ptCount val="1"/>
                <c:pt idx="0">
                  <c:v>TIDAL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'Mensual plataformas dinero'!$A$4:$A$15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dinero'!$N$4:$N$15</c:f>
              <c:numCache>
                <c:formatCode>General</c:formatCode>
                <c:ptCount val="12"/>
                <c:pt idx="0">
                  <c:v>0</c:v>
                </c:pt>
                <c:pt idx="1">
                  <c:v>440.75627513379851</c:v>
                </c:pt>
                <c:pt idx="2">
                  <c:v>0</c:v>
                </c:pt>
                <c:pt idx="3">
                  <c:v>465.86820918405698</c:v>
                </c:pt>
                <c:pt idx="4">
                  <c:v>1058.0037505478797</c:v>
                </c:pt>
                <c:pt idx="5">
                  <c:v>0</c:v>
                </c:pt>
                <c:pt idx="6">
                  <c:v>0</c:v>
                </c:pt>
                <c:pt idx="7">
                  <c:v>1626.7536217302913</c:v>
                </c:pt>
                <c:pt idx="8">
                  <c:v>0</c:v>
                </c:pt>
                <c:pt idx="9">
                  <c:v>946.09811065579675</c:v>
                </c:pt>
                <c:pt idx="10">
                  <c:v>781.0706701800093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'Mensual plataformas dinero'!$O$3</c:f>
              <c:strCache>
                <c:ptCount val="1"/>
                <c:pt idx="0">
                  <c:v>Napster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'Mensual plataformas dinero'!$A$4:$A$15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dinero'!$O$4:$O$15</c:f>
              <c:numCache>
                <c:formatCode>General</c:formatCode>
                <c:ptCount val="12"/>
                <c:pt idx="0">
                  <c:v>0</c:v>
                </c:pt>
                <c:pt idx="1">
                  <c:v>1759.2506433417814</c:v>
                </c:pt>
                <c:pt idx="2">
                  <c:v>345.59687201884327</c:v>
                </c:pt>
                <c:pt idx="3">
                  <c:v>353.14127739070352</c:v>
                </c:pt>
                <c:pt idx="4">
                  <c:v>286.19304770291728</c:v>
                </c:pt>
                <c:pt idx="5">
                  <c:v>267.05731940799302</c:v>
                </c:pt>
                <c:pt idx="6">
                  <c:v>343.36329242188754</c:v>
                </c:pt>
                <c:pt idx="7">
                  <c:v>338.7789779015431</c:v>
                </c:pt>
                <c:pt idx="8">
                  <c:v>0</c:v>
                </c:pt>
                <c:pt idx="9">
                  <c:v>247.88518963303358</c:v>
                </c:pt>
                <c:pt idx="10">
                  <c:v>262.544144399998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'Mensual plataformas dinero'!$P$3</c:f>
              <c:strCache>
                <c:ptCount val="1"/>
                <c:pt idx="0">
                  <c:v>SoundExchange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'Mensual plataformas dinero'!$A$4:$A$15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'Mensual plataformas dinero'!$P$4:$P$15</c:f>
              <c:numCache>
                <c:formatCode>General</c:formatCode>
                <c:ptCount val="12"/>
                <c:pt idx="0">
                  <c:v>0</c:v>
                </c:pt>
                <c:pt idx="1">
                  <c:v>996.83411491561924</c:v>
                </c:pt>
                <c:pt idx="2">
                  <c:v>0</c:v>
                </c:pt>
                <c:pt idx="3">
                  <c:v>366.11885322570583</c:v>
                </c:pt>
                <c:pt idx="4">
                  <c:v>124.51645538987134</c:v>
                </c:pt>
                <c:pt idx="5">
                  <c:v>225.1202220842593</c:v>
                </c:pt>
                <c:pt idx="6">
                  <c:v>177.63691218275687</c:v>
                </c:pt>
                <c:pt idx="7">
                  <c:v>954.06598230669908</c:v>
                </c:pt>
                <c:pt idx="8">
                  <c:v>0</c:v>
                </c:pt>
                <c:pt idx="9">
                  <c:v>299.10413571144232</c:v>
                </c:pt>
                <c:pt idx="10">
                  <c:v>236.67043374000014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823968"/>
        <c:axId val="421825144"/>
      </c:lineChart>
      <c:catAx>
        <c:axId val="42182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1825144"/>
        <c:crosses val="autoZero"/>
        <c:auto val="1"/>
        <c:lblAlgn val="ctr"/>
        <c:lblOffset val="100"/>
        <c:noMultiLvlLbl val="0"/>
      </c:catAx>
      <c:valAx>
        <c:axId val="42182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18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'Crecimiento seguidores platafor'!$B$2</c:f>
              <c:strCache>
                <c:ptCount val="1"/>
                <c:pt idx="0">
                  <c:v>Facebook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'Crecimiento seguidores platafor'!$A$15:$A$23</c:f>
              <c:numCache>
                <c:formatCode>mmm\-yy</c:formatCode>
                <c:ptCount val="9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</c:numCache>
            </c:numRef>
          </c:cat>
          <c:val>
            <c:numRef>
              <c:f>'Crecimiento seguidores platafor'!$B$15:$B$23</c:f>
              <c:numCache>
                <c:formatCode>General</c:formatCode>
                <c:ptCount val="9"/>
                <c:pt idx="0">
                  <c:v>99458</c:v>
                </c:pt>
                <c:pt idx="1">
                  <c:v>104804</c:v>
                </c:pt>
                <c:pt idx="2">
                  <c:v>111666</c:v>
                </c:pt>
                <c:pt idx="3">
                  <c:v>114029</c:v>
                </c:pt>
                <c:pt idx="4">
                  <c:v>117758</c:v>
                </c:pt>
                <c:pt idx="5">
                  <c:v>121295</c:v>
                </c:pt>
                <c:pt idx="6">
                  <c:v>127860</c:v>
                </c:pt>
                <c:pt idx="7">
                  <c:v>131845</c:v>
                </c:pt>
                <c:pt idx="8">
                  <c:v>135510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'Crecimiento seguidores platafor'!$C$2</c:f>
              <c:strCache>
                <c:ptCount val="1"/>
                <c:pt idx="0">
                  <c:v>YouTube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'Crecimiento seguidores platafor'!$A$15:$A$23</c:f>
              <c:numCache>
                <c:formatCode>mmm\-yy</c:formatCode>
                <c:ptCount val="9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</c:numCache>
            </c:numRef>
          </c:cat>
          <c:val>
            <c:numRef>
              <c:f>'Crecimiento seguidores platafor'!$C$15:$C$23</c:f>
              <c:numCache>
                <c:formatCode>General</c:formatCode>
                <c:ptCount val="9"/>
                <c:pt idx="0">
                  <c:v>18813</c:v>
                </c:pt>
                <c:pt idx="1">
                  <c:v>19743</c:v>
                </c:pt>
                <c:pt idx="2">
                  <c:v>21357</c:v>
                </c:pt>
                <c:pt idx="3">
                  <c:v>25325</c:v>
                </c:pt>
                <c:pt idx="4">
                  <c:v>28202</c:v>
                </c:pt>
                <c:pt idx="5">
                  <c:v>31415</c:v>
                </c:pt>
                <c:pt idx="6">
                  <c:v>34514</c:v>
                </c:pt>
                <c:pt idx="7">
                  <c:v>36444</c:v>
                </c:pt>
                <c:pt idx="8">
                  <c:v>38693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'Crecimiento seguidores platafor'!$D$2</c:f>
              <c:strCache>
                <c:ptCount val="1"/>
                <c:pt idx="0">
                  <c:v>Instagram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'Crecimiento seguidores platafor'!$A$15:$A$23</c:f>
              <c:numCache>
                <c:formatCode>mmm\-yy</c:formatCode>
                <c:ptCount val="9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</c:numCache>
            </c:numRef>
          </c:cat>
          <c:val>
            <c:numRef>
              <c:f>'Crecimiento seguidores platafor'!$D$15:$D$23</c:f>
              <c:numCache>
                <c:formatCode>General</c:formatCode>
                <c:ptCount val="9"/>
                <c:pt idx="0">
                  <c:v>3182</c:v>
                </c:pt>
                <c:pt idx="1">
                  <c:v>3200</c:v>
                </c:pt>
                <c:pt idx="2">
                  <c:v>3268</c:v>
                </c:pt>
                <c:pt idx="3">
                  <c:v>3311</c:v>
                </c:pt>
                <c:pt idx="4">
                  <c:v>3354</c:v>
                </c:pt>
                <c:pt idx="5">
                  <c:v>3397</c:v>
                </c:pt>
                <c:pt idx="6">
                  <c:v>3440</c:v>
                </c:pt>
                <c:pt idx="7">
                  <c:v>3483</c:v>
                </c:pt>
                <c:pt idx="8">
                  <c:v>3529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'Crecimiento seguidores platafor'!$E$2</c:f>
              <c:strCache>
                <c:ptCount val="1"/>
                <c:pt idx="0">
                  <c:v>Twitter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'Crecimiento seguidores platafor'!$A$15:$A$23</c:f>
              <c:numCache>
                <c:formatCode>mmm\-yy</c:formatCode>
                <c:ptCount val="9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</c:numCache>
            </c:numRef>
          </c:cat>
          <c:val>
            <c:numRef>
              <c:f>'Crecimiento seguidores platafor'!$E$15:$E$23</c:f>
              <c:numCache>
                <c:formatCode>General</c:formatCode>
                <c:ptCount val="9"/>
                <c:pt idx="0">
                  <c:v>18733</c:v>
                </c:pt>
                <c:pt idx="1">
                  <c:v>18706</c:v>
                </c:pt>
                <c:pt idx="2">
                  <c:v>17958</c:v>
                </c:pt>
                <c:pt idx="3">
                  <c:v>17820</c:v>
                </c:pt>
                <c:pt idx="4">
                  <c:v>17682</c:v>
                </c:pt>
                <c:pt idx="5">
                  <c:v>17544</c:v>
                </c:pt>
                <c:pt idx="6">
                  <c:v>17406</c:v>
                </c:pt>
                <c:pt idx="7">
                  <c:v>17268</c:v>
                </c:pt>
                <c:pt idx="8">
                  <c:v>17221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690776"/>
        <c:axId val="421688032"/>
      </c:lineChart>
      <c:dateAx>
        <c:axId val="42169077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1688032"/>
        <c:crosses val="autoZero"/>
        <c:auto val="1"/>
        <c:lblOffset val="100"/>
        <c:baseTimeUnit val="months"/>
      </c:dateAx>
      <c:valAx>
        <c:axId val="4216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169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31750</xdr:colOff>
      <xdr:row>46</xdr:row>
      <xdr:rowOff>146050</xdr:rowOff>
    </xdr:from>
    <xdr:to>
      <xdr:col>30</xdr:col>
      <xdr:colOff>419100</xdr:colOff>
      <xdr:row>79</xdr:row>
      <xdr:rowOff>177800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19</xdr:row>
      <xdr:rowOff>114300</xdr:rowOff>
    </xdr:from>
    <xdr:to>
      <xdr:col>6</xdr:col>
      <xdr:colOff>495300</xdr:colOff>
      <xdr:row>45</xdr:row>
      <xdr:rowOff>114300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16</xdr:row>
      <xdr:rowOff>82550</xdr:rowOff>
    </xdr:from>
    <xdr:to>
      <xdr:col>11</xdr:col>
      <xdr:colOff>2019300</xdr:colOff>
      <xdr:row>51</xdr:row>
      <xdr:rowOff>50800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16</xdr:row>
      <xdr:rowOff>44450</xdr:rowOff>
    </xdr:from>
    <xdr:to>
      <xdr:col>15</xdr:col>
      <xdr:colOff>114300</xdr:colOff>
      <xdr:row>49</xdr:row>
      <xdr:rowOff>190500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260350</xdr:colOff>
      <xdr:row>1</xdr:row>
      <xdr:rowOff>171450</xdr:rowOff>
    </xdr:from>
    <xdr:to>
      <xdr:col>25</xdr:col>
      <xdr:colOff>0</xdr:colOff>
      <xdr:row>46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A4:G17" totalsRowShown="0">
  <autoFilter ref="A4:G17"/>
  <tableColumns count="7">
    <tableColumn id="1" name="Mes"/>
    <tableColumn id="2" name="Visitas Totales"/>
    <tableColumn id="3" name="% de Firelink" dataDxfId="37">
      <calculatedColumnFormula>Tabla2[[#This Row],[Visitas a Firelink]]/(Tabla2[[#This Row],[Visitas Totales]]/100)</calculatedColumnFormula>
    </tableColumn>
    <tableColumn id="4" name="Visitas a Firelink"/>
    <tableColumn id="5" name="% de clics en Firelink" dataDxfId="36">
      <calculatedColumnFormula>Tabla2[[#This Row],[Clic''s totales en Firelink]]/(Tabla2[[#This Row],[Visitas a Firelink]]/100)</calculatedColumnFormula>
    </tableColumn>
    <tableColumn id="6" name="Clic's totales en Firelink"/>
    <tableColumn id="7" name="% de clics contra visitas totales" dataDxfId="35">
      <calculatedColumnFormula>Tabla2[[#This Row],[Clic''s totales en Firelink]]/(Tabla2[[#This Row],[Visitas Totales]]/100)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2" name="Tabla12" displayName="Tabla12" ref="A3:BE16" totalsRowShown="0" headerRowDxfId="3">
  <autoFilter ref="A3:BE16"/>
  <tableColumns count="57">
    <tableColumn id="1" name="Mes" dataDxfId="2"/>
    <tableColumn id="2" name="YouTube"/>
    <tableColumn id="3" name="Spotify"/>
    <tableColumn id="4" name="Apple"/>
    <tableColumn id="5" name="Pandora"/>
    <tableColumn id="6" name="YouTube Red"/>
    <tableColumn id="7" name="Google Play"/>
    <tableColumn id="8" name="Deezer"/>
    <tableColumn id="9" name="SoundExchange"/>
    <tableColumn id="10" name="Amazon Unlimited"/>
    <tableColumn id="11" name="Facebook"/>
    <tableColumn id="12" name="Amazon Digital Services Inc."/>
    <tableColumn id="13" name="TIDAL"/>
    <tableColumn id="14" name="Taihe Music Group"/>
    <tableColumn id="15" name="Trebel"/>
    <tableColumn id="16" name="Napster"/>
    <tableColumn id="17" name="Tencent"/>
    <tableColumn id="18" name="iMusica"/>
    <tableColumn id="19" name="Soundtrack Your Brand"/>
    <tableColumn id="20" name="Nightlife Music"/>
    <tableColumn id="21" name="UMA"/>
    <tableColumn id="22" name="JOOX"/>
    <tableColumn id="23" name="Yandex LLC"/>
    <tableColumn id="24" name="iTunes"/>
    <tableColumn id="25" name="KKBOX"/>
    <tableColumn id="26" name="Slacker"/>
    <tableColumn id="27" name="LOEN"/>
    <tableColumn id="28" name="iTunes/Apple"/>
    <tableColumn id="29" name="24/7 Entertainment GmbH"/>
    <tableColumn id="30" name="Performance Rights Societies"/>
    <tableColumn id="31" name="iHeartRadio (Reporting Only)"/>
    <tableColumn id="32" name="Reliance Jio"/>
    <tableColumn id="33" name="PCM Technologies"/>
    <tableColumn id="34" name="AWA"/>
    <tableColumn id="35" name="SoundCloud Go"/>
    <tableColumn id="36" name="AMI Entertainment"/>
    <tableColumn id="37" name="Bugs Corporation"/>
    <tableColumn id="38" name="Gaana (Reporting Only)"/>
    <tableColumn id="39" name="Fizy"/>
    <tableColumn id="40" name="Freegal Music (Library Ideas - Reporting Only)"/>
    <tableColumn id="41" name="TDC Play"/>
    <tableColumn id="42" name="MediaNet"/>
    <tableColumn id="43" name="Line"/>
    <tableColumn id="44" name="Telecom Italia S.p.A"/>
    <tableColumn id="45" name="Neurotic Media"/>
    <tableColumn id="46" name="Zvooq"/>
    <tableColumn id="47" name="Saavn"/>
    <tableColumn id="48" name="TurkTelekom"/>
    <tableColumn id="49" name="BounDEE (Space Shower)"/>
    <tableColumn id="50" name="CJ DIGITAL MUSIC"/>
    <tableColumn id="51" name="7 Digital"/>
    <tableColumn id="52" name="VEVO"/>
    <tableColumn id="53" name="Simfy Africa"/>
    <tableColumn id="54" name="Beat.no (Reporting Only)"/>
    <tableColumn id="55" name="Qobuz"/>
    <tableColumn id="56" name="HD Tracks"/>
    <tableColumn id="57" name="Magic Media Works (Reporting Only)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3" name="Tabla13" displayName="Tabla13" ref="A3:BE16" totalsRowShown="0" headerRowDxfId="1">
  <autoFilter ref="A3:BE16"/>
  <tableColumns count="57">
    <tableColumn id="1" name="Mes"/>
    <tableColumn id="2" name="Spotify"/>
    <tableColumn id="3" name="YouTube"/>
    <tableColumn id="4" name="Apple"/>
    <tableColumn id="5" name="YouTube Red"/>
    <tableColumn id="6" name="iTunes"/>
    <tableColumn id="7" name="Google Play"/>
    <tableColumn id="8" name="Facebook"/>
    <tableColumn id="9" name="Pandora"/>
    <tableColumn id="10" name="Deezer"/>
    <tableColumn id="11" name="Amazon Unlimited"/>
    <tableColumn id="12" name="Amazon Digital Services Inc."/>
    <tableColumn id="13" name="iMusica"/>
    <tableColumn id="14" name="TIDAL"/>
    <tableColumn id="15" name="Napster"/>
    <tableColumn id="16" name="SoundExchange"/>
    <tableColumn id="17" name="Taihe Music Group"/>
    <tableColumn id="18" name="Performance Rights Societies"/>
    <tableColumn id="19" name="Freegal Music (Library Ideas - Reporting Only)"/>
    <tableColumn id="20" name="Neurotic Media"/>
    <tableColumn id="21" name="Trebel"/>
    <tableColumn id="22" name="Nightlife Music"/>
    <tableColumn id="23" name="MediaNet"/>
    <tableColumn id="24" name="iHeartRadio (Reporting Only)"/>
    <tableColumn id="25" name="Slacker"/>
    <tableColumn id="26" name="SoundCloud Go"/>
    <tableColumn id="27" name="24/7 Entertainment GmbH"/>
    <tableColumn id="28" name="KKBOX"/>
    <tableColumn id="29" name="7 Digital"/>
    <tableColumn id="30" name="Soundtrack Your Brand"/>
    <tableColumn id="31" name="AMI Entertainment"/>
    <tableColumn id="32" name="LOEN"/>
    <tableColumn id="33" name="HD Tracks"/>
    <tableColumn id="34" name="iTunes/Apple"/>
    <tableColumn id="35" name="AWA"/>
    <tableColumn id="36" name="Yandex LLC"/>
    <tableColumn id="37" name="JOOX"/>
    <tableColumn id="38" name="Telecom Italia S.p.A"/>
    <tableColumn id="39" name="TDC Play"/>
    <tableColumn id="40" name="UMA"/>
    <tableColumn id="41" name="Fizy"/>
    <tableColumn id="42" name="Bugs Corporation"/>
    <tableColumn id="43" name="Reliance Jio"/>
    <tableColumn id="44" name="Qobuz"/>
    <tableColumn id="45" name="Line"/>
    <tableColumn id="46" name="Tencent"/>
    <tableColumn id="47" name="PCM Technologies"/>
    <tableColumn id="48" name="Gaana (Reporting Only)"/>
    <tableColumn id="49" name="TurkTelekom"/>
    <tableColumn id="50" name="BounDEE (Space Shower)"/>
    <tableColumn id="51" name="Beat.no (Reporting Only)"/>
    <tableColumn id="52" name="Saavn"/>
    <tableColumn id="53" name="Zvooq"/>
    <tableColumn id="54" name="Simfy Africa"/>
    <tableColumn id="55" name="CJ DIGITAL MUSIC"/>
    <tableColumn id="56" name="VEVO"/>
    <tableColumn id="58" name="Magic Media Works (Reporting Only)" dataDxfId="0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9" name="Tabla9" displayName="Tabla9" ref="A2:E24" totalsRowShown="0">
  <autoFilter ref="A2:E24"/>
  <tableColumns count="5">
    <tableColumn id="1" name="Mes"/>
    <tableColumn id="2" name="Facebook"/>
    <tableColumn id="3" name="YouTube"/>
    <tableColumn id="4" name="Instagram"/>
    <tableColumn id="5" name="Twitt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a5" displayName="Tabla5" ref="I4:L1146" totalsRowShown="0">
  <autoFilter ref="I4:L1146"/>
  <tableColumns count="4">
    <tableColumn id="1" name="Página de salida"/>
    <tableColumn id="2" name="Fuente/Medio"/>
    <tableColumn id="3" name="Acción de evento"/>
    <tableColumn id="4" name="Total de evento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Tabla6" displayName="Tabla6" ref="N4:O14" totalsRowShown="0">
  <autoFilter ref="N4:O14"/>
  <sortState ref="N5:O14">
    <sortCondition descending="1" ref="O4:O14"/>
  </sortState>
  <tableColumns count="2">
    <tableColumn id="1" name="Plataforma"/>
    <tableColumn id="2" name="Suma de clic totales">
      <calculatedColumnFormula>SUMIF(Tabla5[Acción de evento],N5,L5:L1146)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7" name="Tabla7" displayName="Tabla7" ref="Q4:AC27" totalsRowShown="0">
  <autoFilter ref="Q4:AC27"/>
  <tableColumns count="13">
    <tableColumn id="1" name="Fuente/Medio"/>
    <tableColumn id="2" name="Spotify" dataDxfId="34">
      <calculatedColumnFormula>SUMIFS(L5:L1146,K5:K1146,Tabla7[[#Headers],[Spotify]],J5:J1146,Tabla7[[#This Row],[Fuente/Medio]])</calculatedColumnFormula>
    </tableColumn>
    <tableColumn id="3" name="YouTube" dataDxfId="33">
      <calculatedColumnFormula>SUMIFS(L5:L1146,K5:K1146,Tabla7[[#Headers],[YouTube]],J5:J1146,Tabla7[[#This Row],[Fuente/Medio]])</calculatedColumnFormula>
    </tableColumn>
    <tableColumn id="4" name="Apple" dataDxfId="32">
      <calculatedColumnFormula>SUMIFS(L5:L1146,K5:K1146,Tabla7[[#Headers],[Apple]],J5:J1146,Tabla7[[#This Row],[Fuente/Medio]])</calculatedColumnFormula>
    </tableColumn>
    <tableColumn id="5" name="Google" dataDxfId="31">
      <calculatedColumnFormula>SUMIFS(L5:L1146,K5:K1146,Tabla7[[#Headers],[Google]],J5:J1146,Tabla7[[#This Row],[Fuente/Medio]])</calculatedColumnFormula>
    </tableColumn>
    <tableColumn id="6" name="Store" dataDxfId="30">
      <calculatedColumnFormula>SUMIFS(L5:L1146,K5:K1146,Tabla7[[#Headers],[Store]],J5:J1146,Tabla7[[#This Row],[Fuente/Medio]])</calculatedColumnFormula>
    </tableColumn>
    <tableColumn id="7" name="Itunes" dataDxfId="29">
      <calculatedColumnFormula>SUMIFS(L5:L1146,K5:K1146,Tabla7[[#Headers],[Itunes]],J5:J1146,Tabla7[[#This Row],[Fuente/Medio]])</calculatedColumnFormula>
    </tableColumn>
    <tableColumn id="8" name="Deezer" dataDxfId="28">
      <calculatedColumnFormula>SUMIFS(L5:L1146,K5:K1146,Tabla7[[#Headers],[Deezer]],J5:J1146,Tabla7[[#This Row],[Fuente/Medio]])</calculatedColumnFormula>
    </tableColumn>
    <tableColumn id="9" name="Amazon" dataDxfId="27">
      <calculatedColumnFormula>SUMIFS(L5:L1146,K5:K1146,Tabla7[[#Headers],[Amazon]],J5:J1146,Tabla7[[#This Row],[Fuente/Medio]])</calculatedColumnFormula>
    </tableColumn>
    <tableColumn id="10" name="enviar" dataDxfId="26">
      <calculatedColumnFormula>SUMIFS(L5:L1146,K5:K1146,Tabla7[[#Headers],[enviar]],J5:J1146,Tabla7[[#This Row],[Fuente/Medio]])</calculatedColumnFormula>
    </tableColumn>
    <tableColumn id="11" name="Claro" dataDxfId="25">
      <calculatedColumnFormula>SUMIFS(L5:L1146,K5:K1146,Tabla7[[#Headers],[Claro]],J5:J1146,Tabla7[[#This Row],[Fuente/Medio]])</calculatedColumnFormula>
    </tableColumn>
    <tableColumn id="12" name="Tidal" dataDxfId="24">
      <calculatedColumnFormula>SUMIFS(L5:L1146,K5:K1146,Tabla7[[#Headers],[Tidal]],J5:J1146,Tabla7[[#This Row],[Fuente/Medio]])</calculatedColumnFormula>
    </tableColumn>
    <tableColumn id="13" name="clic" dataDxfId="23">
      <calculatedColumnFormula>SUMIFS(L5:L1146,K5:K1146,Tabla7[[#Headers],[clic]],J5:J1146,Tabla7[[#This Row],[Fuente/Medio]])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8" name="Tabla8" displayName="Tabla8" ref="Q30:AA45" totalsRowShown="0" headerRowDxfId="22" headerRowBorderDxfId="21">
  <autoFilter ref="Q30:AA45"/>
  <tableColumns count="11">
    <tableColumn id="1" name="Fuente/Medio" dataDxfId="20"/>
    <tableColumn id="2" name="Spotify"/>
    <tableColumn id="3" name="YouTube"/>
    <tableColumn id="4" name="Apple"/>
    <tableColumn id="5" name="Google"/>
    <tableColumn id="6" name="Store"/>
    <tableColumn id="7" name="Itunes"/>
    <tableColumn id="8" name="Deezer"/>
    <tableColumn id="9" name="Amazon"/>
    <tableColumn id="11" name="Claro"/>
    <tableColumn id="12" name="Tidal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3" name="Tabla3" displayName="Tabla3" ref="A3:H9" totalsRowShown="0">
  <autoFilter ref="A3:H9"/>
  <sortState ref="A4:H9">
    <sortCondition ref="A3:A9"/>
  </sortState>
  <tableColumns count="8">
    <tableColumn id="1" name="Default Channel Grouping"/>
    <tableColumn id="2" name="Usuarios"/>
    <tableColumn id="9" name="% Usuarios nuevos" dataDxfId="19">
      <calculatedColumnFormula>Tabla3[[#This Row],[Usuarios]]/100</calculatedColumnFormula>
    </tableColumn>
    <tableColumn id="3" name="Usuarios nuevos"/>
    <tableColumn id="4" name="Sesiones"/>
    <tableColumn id="5" name="Porcentaje de rebote" dataDxfId="18"/>
    <tableColumn id="6" name="Páginas/sesión" dataDxfId="17"/>
    <tableColumn id="7" name="Duración media de la sesión" dataDxfId="16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4" name="Tabla4" displayName="Tabla4" ref="A13:H18" totalsRowShown="0">
  <autoFilter ref="A13:H18"/>
  <sortState ref="A14:H18">
    <sortCondition ref="A13:A18"/>
  </sortState>
  <tableColumns count="8">
    <tableColumn id="1" name="Default Channel Grouping"/>
    <tableColumn id="2" name="Usuarios"/>
    <tableColumn id="8" name="% Usuarios nuevos" dataDxfId="15">
      <calculatedColumnFormula>Tabla4[[#This Row],[Usuarios]]/100</calculatedColumnFormula>
    </tableColumn>
    <tableColumn id="3" name="Usuarios nuevos"/>
    <tableColumn id="4" name="Sesiones"/>
    <tableColumn id="5" name="Porcentaje de rebote" dataDxfId="14"/>
    <tableColumn id="6" name="Páginas/sesión" dataDxfId="13"/>
    <tableColumn id="7" name="Duración media de la sesión" dataDxfId="1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5" name="Tabla15" displayName="Tabla15" ref="A3:D8" totalsRowShown="0">
  <autoFilter ref="A3:D8"/>
  <tableColumns count="4">
    <tableColumn id="1" name="Año"/>
    <tableColumn id="2" name="Promedio de Ganancias por clic" dataDxfId="11"/>
    <tableColumn id="3" name="Total de Ganancias" dataDxfId="10"/>
    <tableColumn id="4" name="Total de clics" dataDxfId="9"/>
  </tableColumns>
  <tableStyleInfo name="TableStyleMedium9" showFirstColumn="1" showLastColumn="0" showRowStripes="1" showColumnStripes="0"/>
</table>
</file>

<file path=xl/tables/table9.xml><?xml version="1.0" encoding="utf-8"?>
<table xmlns="http://schemas.openxmlformats.org/spreadsheetml/2006/main" id="1" name="Tabla1" displayName="Tabla1" ref="A4:D10" totalsRowShown="0" headerRowDxfId="8" headerRowBorderDxfId="7">
  <autoFilter ref="A4:D10"/>
  <tableColumns count="4">
    <tableColumn id="1" name="Año"/>
    <tableColumn id="2" name="Promedio de Ganancias por clic" dataDxfId="6"/>
    <tableColumn id="3" name="Total de Ganancias" dataDxfId="5"/>
    <tableColumn id="4" name="Total de clics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1146"/>
  <sheetViews>
    <sheetView workbookViewId="0">
      <selection activeCell="G24" sqref="G24"/>
    </sheetView>
  </sheetViews>
  <sheetFormatPr baseColWidth="10" defaultRowHeight="15.75" x14ac:dyDescent="0.25"/>
  <cols>
    <col min="2" max="2" width="15.625" customWidth="1"/>
    <col min="3" max="3" width="14.375" customWidth="1"/>
    <col min="4" max="4" width="17" customWidth="1"/>
    <col min="5" max="5" width="20.625" customWidth="1"/>
    <col min="6" max="6" width="23.125" customWidth="1"/>
    <col min="7" max="7" width="29.375" bestFit="1" customWidth="1"/>
    <col min="9" max="9" width="17" customWidth="1"/>
    <col min="10" max="10" width="15.625" customWidth="1"/>
    <col min="11" max="11" width="18" customWidth="1"/>
    <col min="12" max="12" width="17.5" customWidth="1"/>
    <col min="14" max="14" width="13" customWidth="1"/>
    <col min="15" max="15" width="18" customWidth="1"/>
    <col min="17" max="17" width="30.125" bestFit="1" customWidth="1"/>
    <col min="19" max="19" width="11" customWidth="1"/>
  </cols>
  <sheetData>
    <row r="3" spans="1:29" x14ac:dyDescent="0.25">
      <c r="N3" t="s">
        <v>435</v>
      </c>
    </row>
    <row r="4" spans="1:29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17</v>
      </c>
      <c r="I4" t="s">
        <v>38</v>
      </c>
      <c r="J4" t="s">
        <v>39</v>
      </c>
      <c r="K4" t="s">
        <v>40</v>
      </c>
      <c r="L4" t="s">
        <v>41</v>
      </c>
      <c r="N4" t="s">
        <v>434</v>
      </c>
      <c r="O4" t="s">
        <v>436</v>
      </c>
      <c r="Q4" t="s">
        <v>39</v>
      </c>
      <c r="R4" t="s">
        <v>44</v>
      </c>
      <c r="S4" t="s">
        <v>49</v>
      </c>
      <c r="T4" t="s">
        <v>71</v>
      </c>
      <c r="U4" t="s">
        <v>74</v>
      </c>
      <c r="V4" t="s">
        <v>87</v>
      </c>
      <c r="W4" t="s">
        <v>90</v>
      </c>
      <c r="X4" t="s">
        <v>91</v>
      </c>
      <c r="Y4" t="s">
        <v>105</v>
      </c>
      <c r="Z4" t="s">
        <v>106</v>
      </c>
      <c r="AA4" t="s">
        <v>112</v>
      </c>
      <c r="AB4" t="s">
        <v>114</v>
      </c>
      <c r="AC4" t="s">
        <v>433</v>
      </c>
    </row>
    <row r="5" spans="1:29" x14ac:dyDescent="0.25">
      <c r="A5" t="s">
        <v>6</v>
      </c>
      <c r="B5">
        <v>3873</v>
      </c>
      <c r="C5">
        <f>Tabla2[[#This Row],[Visitas a Firelink]]/(Tabla2[[#This Row],[Visitas Totales]]/100)</f>
        <v>0.82623289439710823</v>
      </c>
      <c r="D5">
        <v>32</v>
      </c>
      <c r="E5">
        <f>Tabla2[[#This Row],[Clic''s totales en Firelink]]/(Tabla2[[#This Row],[Visitas a Firelink]]/100)</f>
        <v>26.721041549495972</v>
      </c>
      <c r="F5">
        <f>(E21/100)*Tabla2[[#This Row],[Visitas a Firelink]]</f>
        <v>8.550733295838711</v>
      </c>
      <c r="G5">
        <f>Tabla2[[#This Row],[Clic''s totales en Firelink]]/(Tabla2[[#This Row],[Visitas Totales]]/100)</f>
        <v>0.22077803500745447</v>
      </c>
      <c r="I5" t="s">
        <v>42</v>
      </c>
      <c r="J5" t="s">
        <v>43</v>
      </c>
      <c r="K5" t="s">
        <v>44</v>
      </c>
      <c r="L5">
        <v>84</v>
      </c>
      <c r="N5" t="s">
        <v>44</v>
      </c>
      <c r="O5">
        <f>SUMIF(Tabla5[Acción de evento],N5,L5:L1146)</f>
        <v>1561</v>
      </c>
      <c r="Q5" t="s">
        <v>43</v>
      </c>
      <c r="R5">
        <f>SUMIFS(L5:L1146,K5:K1146,Tabla7[[#Headers],[Spotify]],J5:J1146,Tabla7[[#This Row],[Fuente/Medio]])</f>
        <v>125</v>
      </c>
      <c r="S5">
        <f>SUMIFS(L5:L1146,K5:K1146,Tabla7[[#Headers],[YouTube]],J5:J1146,Tabla7[[#This Row],[Fuente/Medio]])</f>
        <v>62</v>
      </c>
      <c r="T5">
        <f>SUMIFS(L5:L1146,K5:K1146,Tabla7[[#Headers],[Apple]],J5:J1146,Tabla7[[#This Row],[Fuente/Medio]])</f>
        <v>10</v>
      </c>
      <c r="U5">
        <f>SUMIFS(L5:L1146,K5:K1146,Tabla7[[#Headers],[Google]],J5:J1146,Tabla7[[#This Row],[Fuente/Medio]])</f>
        <v>9</v>
      </c>
      <c r="V5">
        <f>SUMIFS(L5:L1146,K5:K1146,Tabla7[[#Headers],[Store]],J5:J1146,Tabla7[[#This Row],[Fuente/Medio]])</f>
        <v>0</v>
      </c>
      <c r="W5">
        <f>SUMIFS(L5:L1146,K5:K1146,Tabla7[[#Headers],[Itunes]],J5:J1146,Tabla7[[#This Row],[Fuente/Medio]])</f>
        <v>4</v>
      </c>
      <c r="X5">
        <f>SUMIFS(L5:L1146,K5:K1146,Tabla7[[#Headers],[Deezer]],J5:J1146,Tabla7[[#This Row],[Fuente/Medio]])</f>
        <v>8</v>
      </c>
      <c r="Y5">
        <f>SUMIFS(L5:L1146,K5:K1146,Tabla7[[#Headers],[Amazon]],J5:J1146,Tabla7[[#This Row],[Fuente/Medio]])</f>
        <v>3</v>
      </c>
      <c r="Z5">
        <f>SUMIFS(L5:L1146,K5:K1146,Tabla7[[#Headers],[enviar]],J5:J1146,Tabla7[[#This Row],[Fuente/Medio]])</f>
        <v>0</v>
      </c>
      <c r="AA5">
        <f>SUMIFS(L5:L1146,K5:K1146,Tabla7[[#Headers],[Claro]],J5:J1146,Tabla7[[#This Row],[Fuente/Medio]])</f>
        <v>1</v>
      </c>
      <c r="AB5">
        <f>SUMIFS(L5:L1146,K5:K1146,Tabla7[[#Headers],[Tidal]],J5:J1146,Tabla7[[#This Row],[Fuente/Medio]])</f>
        <v>2</v>
      </c>
      <c r="AC5">
        <f>SUMIFS(L5:L1146,K5:K1146,Tabla7[[#Headers],[clic]],J5:J1146,Tabla7[[#This Row],[Fuente/Medio]])</f>
        <v>0</v>
      </c>
    </row>
    <row r="6" spans="1:29" x14ac:dyDescent="0.25">
      <c r="A6" t="s">
        <v>7</v>
      </c>
      <c r="B6">
        <v>4514</v>
      </c>
      <c r="C6">
        <f>Tabla2[[#This Row],[Visitas a Firelink]]/(Tabla2[[#This Row],[Visitas Totales]]/100)</f>
        <v>8.7505538325210459</v>
      </c>
      <c r="D6">
        <v>395</v>
      </c>
      <c r="E6">
        <f>Tabla2[[#This Row],[Clic''s totales en Firelink]]/(Tabla2[[#This Row],[Visitas a Firelink]]/100)</f>
        <v>26.721041549495968</v>
      </c>
      <c r="F6">
        <f>(E21/100)*Tabla2[[#This Row],[Visitas a Firelink]]</f>
        <v>105.54811412050908</v>
      </c>
      <c r="G6">
        <f>Tabla2[[#This Row],[Clic''s totales en Firelink]]/(Tabla2[[#This Row],[Visitas Totales]]/100)</f>
        <v>2.3382391253989607</v>
      </c>
      <c r="I6" t="s">
        <v>45</v>
      </c>
      <c r="J6" t="s">
        <v>46</v>
      </c>
      <c r="K6" t="s">
        <v>44</v>
      </c>
      <c r="L6">
        <v>71</v>
      </c>
      <c r="N6" t="s">
        <v>49</v>
      </c>
      <c r="O6">
        <f>SUMIF(Tabla5[Acción de evento],N6,L6:L1147)</f>
        <v>1060</v>
      </c>
      <c r="Q6" t="s">
        <v>46</v>
      </c>
      <c r="R6">
        <f>SUMIFS(L6:L1031,K6:K1031,Tabla7[[#Headers],[Spotify]],J6:J1031,Tabla7[[#This Row],[Fuente/Medio]])</f>
        <v>829</v>
      </c>
      <c r="S6">
        <f>SUMIFS(L6:L1031,K6:K1031,Tabla7[[#Headers],[YouTube]],J6:J1031,Tabla7[[#This Row],[Fuente/Medio]])</f>
        <v>565</v>
      </c>
      <c r="T6">
        <f>SUMIFS(L6:L1031,K6:K1031,Tabla7[[#Headers],[Apple]],J6:J1031,Tabla7[[#This Row],[Fuente/Medio]])</f>
        <v>115</v>
      </c>
      <c r="U6">
        <f>SUMIFS(L6:L1031,K6:K1031,Tabla7[[#Headers],[Google]],J6:J1031,Tabla7[[#This Row],[Fuente/Medio]])</f>
        <v>105</v>
      </c>
      <c r="V6">
        <f>SUMIFS(L6:L1031,K6:K1031,Tabla7[[#Headers],[Store]],J6:J1031,Tabla7[[#This Row],[Fuente/Medio]])</f>
        <v>29</v>
      </c>
      <c r="W6">
        <f>SUMIFS(L6:L1031,K6:K1031,Tabla7[[#Headers],[Itunes]],J6:J1031,Tabla7[[#This Row],[Fuente/Medio]])</f>
        <v>39</v>
      </c>
      <c r="X6">
        <f>SUMIFS(L6:L1031,K6:K1031,Tabla7[[#Headers],[Deezer]],J6:J1031,Tabla7[[#This Row],[Fuente/Medio]])</f>
        <v>42</v>
      </c>
      <c r="Y6">
        <f>SUMIFS(L6:L1031,K6:K1031,Tabla7[[#Headers],[Amazon]],J6:J1031,Tabla7[[#This Row],[Fuente/Medio]])</f>
        <v>29</v>
      </c>
      <c r="Z6">
        <f>SUMIFS(L6:L1031,K6:K1031,Tabla7[[#Headers],[enviar]],J6:J1031,Tabla7[[#This Row],[Fuente/Medio]])</f>
        <v>0</v>
      </c>
      <c r="AA6">
        <f>SUMIFS(L6:L1031,K6:K1031,Tabla7[[#Headers],[Claro]],J6:J1031,Tabla7[[#This Row],[Fuente/Medio]])</f>
        <v>20</v>
      </c>
      <c r="AB6">
        <f>SUMIFS(L6:L1031,K6:K1031,Tabla7[[#Headers],[Tidal]],J6:J1031,Tabla7[[#This Row],[Fuente/Medio]])</f>
        <v>18</v>
      </c>
      <c r="AC6">
        <f>SUMIFS(L6:L1031,K6:K1031,Tabla7[[#Headers],[clic]],J6:J1031,Tabla7[[#This Row],[Fuente/Medio]])</f>
        <v>0</v>
      </c>
    </row>
    <row r="7" spans="1:29" x14ac:dyDescent="0.25">
      <c r="A7" t="s">
        <v>8</v>
      </c>
      <c r="B7">
        <v>5024</v>
      </c>
      <c r="C7">
        <f>Tabla2[[#This Row],[Visitas a Firelink]]/(Tabla2[[#This Row],[Visitas Totales]]/100)</f>
        <v>20.720541401273884</v>
      </c>
      <c r="D7">
        <v>1041</v>
      </c>
      <c r="E7">
        <f>Tabla2[[#This Row],[Clic''s totales en Firelink]]/(Tabla2[[#This Row],[Visitas a Firelink]]/100)</f>
        <v>26.721041549495975</v>
      </c>
      <c r="F7">
        <f>(E21/100)*Tabla2[[#This Row],[Visitas a Firelink]]</f>
        <v>278.16604253025309</v>
      </c>
      <c r="G7">
        <f>Tabla2[[#This Row],[Clic''s totales en Firelink]]/(Tabla2[[#This Row],[Visitas Totales]]/100)</f>
        <v>5.5367444771149099</v>
      </c>
      <c r="I7" t="s">
        <v>47</v>
      </c>
      <c r="J7" t="s">
        <v>48</v>
      </c>
      <c r="K7" t="s">
        <v>49</v>
      </c>
      <c r="L7">
        <v>64</v>
      </c>
      <c r="N7" t="s">
        <v>71</v>
      </c>
      <c r="O7">
        <f ca="1">SUMIF(Tabla5[Acción de evento],N7,L7:L1059)</f>
        <v>249</v>
      </c>
      <c r="Q7" t="s">
        <v>48</v>
      </c>
      <c r="R7">
        <f>SUMIFS(L7:L1032,K7:K1032,Tabla7[[#Headers],[Spotify]],J7:J1032,Tabla7[[#This Row],[Fuente/Medio]])</f>
        <v>297</v>
      </c>
      <c r="S7">
        <f>SUMIFS(L7:L1032,K7:K1032,Tabla7[[#Headers],[YouTube]],J7:J1032,Tabla7[[#This Row],[Fuente/Medio]])</f>
        <v>213</v>
      </c>
      <c r="T7">
        <f>SUMIFS(L7:L1032,K7:K1032,Tabla7[[#Headers],[Apple]],J7:J1032,Tabla7[[#This Row],[Fuente/Medio]])</f>
        <v>41</v>
      </c>
      <c r="U7">
        <f>SUMIFS(L7:L1032,K7:K1032,Tabla7[[#Headers],[Google]],J7:J1032,Tabla7[[#This Row],[Fuente/Medio]])</f>
        <v>39</v>
      </c>
      <c r="V7">
        <f>SUMIFS(L7:L1032,K7:K1032,Tabla7[[#Headers],[Store]],J7:J1032,Tabla7[[#This Row],[Fuente/Medio]])</f>
        <v>11</v>
      </c>
      <c r="W7">
        <f>SUMIFS(L7:L1032,K7:K1032,Tabla7[[#Headers],[Itunes]],J7:J1032,Tabla7[[#This Row],[Fuente/Medio]])</f>
        <v>16</v>
      </c>
      <c r="X7">
        <f>SUMIFS(L7:L1032,K7:K1032,Tabla7[[#Headers],[Deezer]],J7:J1032,Tabla7[[#This Row],[Fuente/Medio]])</f>
        <v>24</v>
      </c>
      <c r="Y7">
        <f>SUMIFS(L7:L1032,K7:K1032,Tabla7[[#Headers],[Amazon]],J7:J1032,Tabla7[[#This Row],[Fuente/Medio]])</f>
        <v>10</v>
      </c>
      <c r="Z7">
        <f>SUMIFS(L7:L1032,K7:K1032,Tabla7[[#Headers],[enviar]],J7:J1032,Tabla7[[#This Row],[Fuente/Medio]])</f>
        <v>4</v>
      </c>
      <c r="AA7">
        <f>SUMIFS(L7:L1032,K7:K1032,Tabla7[[#Headers],[Claro]],J7:J1032,Tabla7[[#This Row],[Fuente/Medio]])</f>
        <v>9</v>
      </c>
      <c r="AB7">
        <f>SUMIFS(L7:L1032,K7:K1032,Tabla7[[#Headers],[Tidal]],J7:J1032,Tabla7[[#This Row],[Fuente/Medio]])</f>
        <v>10</v>
      </c>
      <c r="AC7">
        <f>SUMIFS(L7:L1032,K7:K1032,Tabla7[[#Headers],[clic]],J7:J1032,Tabla7[[#This Row],[Fuente/Medio]])</f>
        <v>0</v>
      </c>
    </row>
    <row r="8" spans="1:29" x14ac:dyDescent="0.25">
      <c r="A8" t="s">
        <v>9</v>
      </c>
      <c r="B8">
        <v>6336</v>
      </c>
      <c r="C8">
        <f>Tabla2[[#This Row],[Visitas a Firelink]]/(Tabla2[[#This Row],[Visitas Totales]]/100)</f>
        <v>28.535353535353536</v>
      </c>
      <c r="D8">
        <v>1808</v>
      </c>
      <c r="E8">
        <f>Tabla2[[#This Row],[Clic''s totales en Firelink]]/(Tabla2[[#This Row],[Visitas a Firelink]]/100)</f>
        <v>23.230088495575224</v>
      </c>
      <c r="F8">
        <v>420</v>
      </c>
      <c r="G8">
        <f>Tabla2[[#This Row],[Clic''s totales en Firelink]]/(Tabla2[[#This Row],[Visitas Totales]]/100)</f>
        <v>6.6287878787878789</v>
      </c>
      <c r="I8" t="s">
        <v>47</v>
      </c>
      <c r="J8" t="s">
        <v>48</v>
      </c>
      <c r="K8" t="s">
        <v>44</v>
      </c>
      <c r="L8">
        <v>60</v>
      </c>
      <c r="N8" t="s">
        <v>74</v>
      </c>
      <c r="O8">
        <f ca="1">SUMIF(Tabla5[Acción de evento],N8,L8:L1059)</f>
        <v>203</v>
      </c>
      <c r="Q8" t="s">
        <v>59</v>
      </c>
      <c r="R8">
        <f>SUMIFS(L8:L1033,K8:K1033,Tabla7[[#Headers],[Spotify]],J8:J1033,Tabla7[[#This Row],[Fuente/Medio]])</f>
        <v>75</v>
      </c>
      <c r="S8">
        <f>SUMIFS(L8:L1033,K8:K1033,Tabla7[[#Headers],[YouTube]],J8:J1033,Tabla7[[#This Row],[Fuente/Medio]])</f>
        <v>22</v>
      </c>
      <c r="T8">
        <f>SUMIFS(L8:L1033,K8:K1033,Tabla7[[#Headers],[Apple]],J8:J1033,Tabla7[[#This Row],[Fuente/Medio]])</f>
        <v>16</v>
      </c>
      <c r="U8">
        <f>SUMIFS(L8:L1033,K8:K1033,Tabla7[[#Headers],[Google]],J8:J1033,Tabla7[[#This Row],[Fuente/Medio]])</f>
        <v>4</v>
      </c>
      <c r="V8">
        <f>SUMIFS(L8:L1033,K8:K1033,Tabla7[[#Headers],[Store]],J8:J1033,Tabla7[[#This Row],[Fuente/Medio]])</f>
        <v>7</v>
      </c>
      <c r="W8">
        <f>SUMIFS(L8:L1033,K8:K1033,Tabla7[[#Headers],[Itunes]],J8:J1033,Tabla7[[#This Row],[Fuente/Medio]])</f>
        <v>2</v>
      </c>
      <c r="X8">
        <f>SUMIFS(L8:L1033,K8:K1033,Tabla7[[#Headers],[Deezer]],J8:J1033,Tabla7[[#This Row],[Fuente/Medio]])</f>
        <v>7</v>
      </c>
      <c r="Y8">
        <f>SUMIFS(L8:L1033,K8:K1033,Tabla7[[#Headers],[Amazon]],J8:J1033,Tabla7[[#This Row],[Fuente/Medio]])</f>
        <v>1</v>
      </c>
      <c r="Z8">
        <f>SUMIFS(L8:L1033,K8:K1033,Tabla7[[#Headers],[enviar]],J8:J1033,Tabla7[[#This Row],[Fuente/Medio]])</f>
        <v>0</v>
      </c>
      <c r="AA8">
        <f>SUMIFS(L8:L1033,K8:K1033,Tabla7[[#Headers],[Claro]],J8:J1033,Tabla7[[#This Row],[Fuente/Medio]])</f>
        <v>1</v>
      </c>
      <c r="AB8">
        <f>SUMIFS(L8:L1033,K8:K1033,Tabla7[[#Headers],[Tidal]],J8:J1033,Tabla7[[#This Row],[Fuente/Medio]])</f>
        <v>8</v>
      </c>
      <c r="AC8">
        <f>SUMIFS(L8:L1033,K8:K1033,Tabla7[[#Headers],[clic]],J8:J1033,Tabla7[[#This Row],[Fuente/Medio]])</f>
        <v>0</v>
      </c>
    </row>
    <row r="9" spans="1:29" x14ac:dyDescent="0.25">
      <c r="A9" t="s">
        <v>10</v>
      </c>
      <c r="B9">
        <v>5138</v>
      </c>
      <c r="C9">
        <f>Tabla2[[#This Row],[Visitas a Firelink]]/(Tabla2[[#This Row],[Visitas Totales]]/100)</f>
        <v>19.637991436356558</v>
      </c>
      <c r="D9">
        <v>1009</v>
      </c>
      <c r="E9">
        <f>Tabla2[[#This Row],[Clic''s totales en Firelink]]/(Tabla2[[#This Row],[Visitas a Firelink]]/100)</f>
        <v>37.760158572844404</v>
      </c>
      <c r="F9">
        <v>381</v>
      </c>
      <c r="G9">
        <f>Tabla2[[#This Row],[Clic''s totales en Firelink]]/(Tabla2[[#This Row],[Visitas Totales]]/100)</f>
        <v>7.4153367068898399</v>
      </c>
      <c r="I9" t="s">
        <v>50</v>
      </c>
      <c r="J9" t="s">
        <v>46</v>
      </c>
      <c r="K9" t="s">
        <v>44</v>
      </c>
      <c r="L9">
        <v>55</v>
      </c>
      <c r="N9" t="s">
        <v>91</v>
      </c>
      <c r="O9">
        <f ca="1">SUMIF(Tabla5[Acción de evento],N9,L9:L1057)</f>
        <v>111</v>
      </c>
      <c r="Q9" t="s">
        <v>64</v>
      </c>
      <c r="R9">
        <f>SUMIFS(L9:L1034,K9:K1034,Tabla7[[#Headers],[Spotify]],J9:J1034,Tabla7[[#This Row],[Fuente/Medio]])</f>
        <v>32</v>
      </c>
      <c r="S9">
        <f>SUMIFS(L9:L1034,K9:K1034,Tabla7[[#Headers],[YouTube]],J9:J1034,Tabla7[[#This Row],[Fuente/Medio]])</f>
        <v>29</v>
      </c>
      <c r="T9">
        <f>SUMIFS(L9:L1034,K9:K1034,Tabla7[[#Headers],[Apple]],J9:J1034,Tabla7[[#This Row],[Fuente/Medio]])</f>
        <v>15</v>
      </c>
      <c r="U9">
        <f>SUMIFS(L9:L1034,K9:K1034,Tabla7[[#Headers],[Google]],J9:J1034,Tabla7[[#This Row],[Fuente/Medio]])</f>
        <v>2</v>
      </c>
      <c r="V9">
        <f>SUMIFS(L9:L1034,K9:K1034,Tabla7[[#Headers],[Store]],J9:J1034,Tabla7[[#This Row],[Fuente/Medio]])</f>
        <v>1</v>
      </c>
      <c r="W9">
        <f>SUMIFS(L9:L1034,K9:K1034,Tabla7[[#Headers],[Itunes]],J9:J1034,Tabla7[[#This Row],[Fuente/Medio]])</f>
        <v>5</v>
      </c>
      <c r="X9">
        <f>SUMIFS(L9:L1034,K9:K1034,Tabla7[[#Headers],[Deezer]],J9:J1034,Tabla7[[#This Row],[Fuente/Medio]])</f>
        <v>5</v>
      </c>
      <c r="Y9">
        <f>SUMIFS(L9:L1034,K9:K1034,Tabla7[[#Headers],[Amazon]],J9:J1034,Tabla7[[#This Row],[Fuente/Medio]])</f>
        <v>2</v>
      </c>
      <c r="Z9">
        <f>SUMIFS(L9:L1034,K9:K1034,Tabla7[[#Headers],[enviar]],J9:J1034,Tabla7[[#This Row],[Fuente/Medio]])</f>
        <v>0</v>
      </c>
      <c r="AA9">
        <f>SUMIFS(L9:L1034,K9:K1034,Tabla7[[#Headers],[Claro]],J9:J1034,Tabla7[[#This Row],[Fuente/Medio]])</f>
        <v>2</v>
      </c>
      <c r="AB9">
        <f>SUMIFS(L9:L1034,K9:K1034,Tabla7[[#Headers],[Tidal]],J9:J1034,Tabla7[[#This Row],[Fuente/Medio]])</f>
        <v>2</v>
      </c>
      <c r="AC9">
        <f>SUMIFS(L9:L1034,K9:K1034,Tabla7[[#Headers],[clic]],J9:J1034,Tabla7[[#This Row],[Fuente/Medio]])</f>
        <v>0</v>
      </c>
    </row>
    <row r="10" spans="1:29" x14ac:dyDescent="0.25">
      <c r="A10" t="s">
        <v>11</v>
      </c>
      <c r="B10">
        <v>4745</v>
      </c>
      <c r="C10">
        <f>Tabla2[[#This Row],[Visitas a Firelink]]/(Tabla2[[#This Row],[Visitas Totales]]/100)</f>
        <v>27.650158061116965</v>
      </c>
      <c r="D10">
        <v>1312</v>
      </c>
      <c r="E10">
        <f>Tabla2[[#This Row],[Clic''s totales en Firelink]]/(Tabla2[[#This Row],[Visitas a Firelink]]/100)</f>
        <v>26.829268292682929</v>
      </c>
      <c r="F10">
        <v>352</v>
      </c>
      <c r="G10">
        <f>Tabla2[[#This Row],[Clic''s totales en Firelink]]/(Tabla2[[#This Row],[Visitas Totales]]/100)</f>
        <v>7.4183350895679663</v>
      </c>
      <c r="I10" t="s">
        <v>51</v>
      </c>
      <c r="J10" t="s">
        <v>46</v>
      </c>
      <c r="K10" t="s">
        <v>44</v>
      </c>
      <c r="L10">
        <v>52</v>
      </c>
      <c r="N10" t="s">
        <v>90</v>
      </c>
      <c r="O10">
        <f ca="1">SUMIF(Tabla5[Acción de evento],N10,L10:L1059)</f>
        <v>95</v>
      </c>
      <c r="Q10" t="s">
        <v>89</v>
      </c>
      <c r="R10">
        <f>SUMIFS(L10:L1035,K10:K1035,Tabla7[[#Headers],[Spotify]],J10:J1035,Tabla7[[#This Row],[Fuente/Medio]])</f>
        <v>14</v>
      </c>
      <c r="S10">
        <f>SUMIFS(L10:L1035,K10:K1035,Tabla7[[#Headers],[YouTube]],J10:J1035,Tabla7[[#This Row],[Fuente/Medio]])</f>
        <v>8</v>
      </c>
      <c r="T10">
        <f>SUMIFS(L10:L1035,K10:K1035,Tabla7[[#Headers],[Apple]],J10:J1035,Tabla7[[#This Row],[Fuente/Medio]])</f>
        <v>8</v>
      </c>
      <c r="U10">
        <f>SUMIFS(L10:L1035,K10:K1035,Tabla7[[#Headers],[Google]],J10:J1035,Tabla7[[#This Row],[Fuente/Medio]])</f>
        <v>6</v>
      </c>
      <c r="V10">
        <f>SUMIFS(L10:L1035,K10:K1035,Tabla7[[#Headers],[Store]],J10:J1035,Tabla7[[#This Row],[Fuente/Medio]])</f>
        <v>4</v>
      </c>
      <c r="W10">
        <f>SUMIFS(L10:L1035,K10:K1035,Tabla7[[#Headers],[Itunes]],J10:J1035,Tabla7[[#This Row],[Fuente/Medio]])</f>
        <v>7</v>
      </c>
      <c r="X10">
        <f>SUMIFS(L10:L1035,K10:K1035,Tabla7[[#Headers],[Deezer]],J10:J1035,Tabla7[[#This Row],[Fuente/Medio]])</f>
        <v>3</v>
      </c>
      <c r="Y10">
        <f>SUMIFS(L10:L1035,K10:K1035,Tabla7[[#Headers],[Amazon]],J10:J1035,Tabla7[[#This Row],[Fuente/Medio]])</f>
        <v>2</v>
      </c>
      <c r="Z10">
        <f>SUMIFS(L10:L1035,K10:K1035,Tabla7[[#Headers],[enviar]],J10:J1035,Tabla7[[#This Row],[Fuente/Medio]])</f>
        <v>0</v>
      </c>
      <c r="AA10">
        <f>SUMIFS(L10:L1035,K10:K1035,Tabla7[[#Headers],[Claro]],J10:J1035,Tabla7[[#This Row],[Fuente/Medio]])</f>
        <v>2</v>
      </c>
      <c r="AB10">
        <f>SUMIFS(L10:L1035,K10:K1035,Tabla7[[#Headers],[Tidal]],J10:J1035,Tabla7[[#This Row],[Fuente/Medio]])</f>
        <v>1</v>
      </c>
      <c r="AC10">
        <f>SUMIFS(L10:L1035,K10:K1035,Tabla7[[#Headers],[clic]],J10:J1035,Tabla7[[#This Row],[Fuente/Medio]])</f>
        <v>0</v>
      </c>
    </row>
    <row r="11" spans="1:29" x14ac:dyDescent="0.25">
      <c r="A11" t="s">
        <v>12</v>
      </c>
      <c r="B11">
        <v>4635</v>
      </c>
      <c r="C11">
        <f>Tabla2[[#This Row],[Visitas a Firelink]]/(Tabla2[[#This Row],[Visitas Totales]]/100)</f>
        <v>25.587918015102481</v>
      </c>
      <c r="D11">
        <v>1186</v>
      </c>
      <c r="E11">
        <f>Tabla2[[#This Row],[Clic''s totales en Firelink]]/(Tabla2[[#This Row],[Visitas a Firelink]]/100)</f>
        <v>35.581787521079256</v>
      </c>
      <c r="F11">
        <v>422</v>
      </c>
      <c r="G11">
        <f>Tabla2[[#This Row],[Clic''s totales en Firelink]]/(Tabla2[[#This Row],[Visitas Totales]]/100)</f>
        <v>9.1046386192017259</v>
      </c>
      <c r="I11" t="s">
        <v>508</v>
      </c>
      <c r="J11" t="s">
        <v>46</v>
      </c>
      <c r="K11" t="s">
        <v>44</v>
      </c>
      <c r="L11">
        <v>49</v>
      </c>
      <c r="N11" t="s">
        <v>105</v>
      </c>
      <c r="O11">
        <f ca="1">SUMIF(Tabla5[Acción de evento],N11,L11:L1058)</f>
        <v>66</v>
      </c>
      <c r="Q11" t="s">
        <v>96</v>
      </c>
      <c r="R11">
        <f>SUMIFS(L11:L1036,K11:K1036,Tabla7[[#Headers],[Spotify]],J11:J1036,Tabla7[[#This Row],[Fuente/Medio]])</f>
        <v>36</v>
      </c>
      <c r="S11">
        <f>SUMIFS(L11:L1036,K11:K1036,Tabla7[[#Headers],[YouTube]],J11:J1036,Tabla7[[#This Row],[Fuente/Medio]])</f>
        <v>32</v>
      </c>
      <c r="T11">
        <f>SUMIFS(L11:L1036,K11:K1036,Tabla7[[#Headers],[Apple]],J11:J1036,Tabla7[[#This Row],[Fuente/Medio]])</f>
        <v>3</v>
      </c>
      <c r="U11">
        <f>SUMIFS(L11:L1036,K11:K1036,Tabla7[[#Headers],[Google]],J11:J1036,Tabla7[[#This Row],[Fuente/Medio]])</f>
        <v>4</v>
      </c>
      <c r="V11">
        <f>SUMIFS(L11:L1036,K11:K1036,Tabla7[[#Headers],[Store]],J11:J1036,Tabla7[[#This Row],[Fuente/Medio]])</f>
        <v>1</v>
      </c>
      <c r="W11">
        <f>SUMIFS(L11:L1036,K11:K1036,Tabla7[[#Headers],[Itunes]],J11:J1036,Tabla7[[#This Row],[Fuente/Medio]])</f>
        <v>1</v>
      </c>
      <c r="X11">
        <f>SUMIFS(L11:L1036,K11:K1036,Tabla7[[#Headers],[Deezer]],J11:J1036,Tabla7[[#This Row],[Fuente/Medio]])</f>
        <v>0</v>
      </c>
      <c r="Y11">
        <f>SUMIFS(L11:L1036,K11:K1036,Tabla7[[#Headers],[Amazon]],J11:J1036,Tabla7[[#This Row],[Fuente/Medio]])</f>
        <v>0</v>
      </c>
      <c r="Z11">
        <f>SUMIFS(L11:L1036,K11:K1036,Tabla7[[#Headers],[enviar]],J11:J1036,Tabla7[[#This Row],[Fuente/Medio]])</f>
        <v>0</v>
      </c>
      <c r="AA11">
        <f>SUMIFS(L11:L1036,K11:K1036,Tabla7[[#Headers],[Claro]],J11:J1036,Tabla7[[#This Row],[Fuente/Medio]])</f>
        <v>1</v>
      </c>
      <c r="AB11">
        <f>SUMIFS(L11:L1036,K11:K1036,Tabla7[[#Headers],[Tidal]],J11:J1036,Tabla7[[#This Row],[Fuente/Medio]])</f>
        <v>0</v>
      </c>
      <c r="AC11">
        <f>SUMIFS(L11:L1036,K11:K1036,Tabla7[[#Headers],[clic]],J11:J1036,Tabla7[[#This Row],[Fuente/Medio]])</f>
        <v>0</v>
      </c>
    </row>
    <row r="12" spans="1:29" x14ac:dyDescent="0.25">
      <c r="A12" t="s">
        <v>13</v>
      </c>
      <c r="B12">
        <v>4406</v>
      </c>
      <c r="C12">
        <f>Tabla2[[#This Row],[Visitas a Firelink]]/(Tabla2[[#This Row],[Visitas Totales]]/100)</f>
        <v>14.979573309123921</v>
      </c>
      <c r="D12">
        <v>660</v>
      </c>
      <c r="E12">
        <f>Tabla2[[#This Row],[Clic''s totales en Firelink]]/(Tabla2[[#This Row],[Visitas a Firelink]]/100)</f>
        <v>36.363636363636367</v>
      </c>
      <c r="F12">
        <v>240</v>
      </c>
      <c r="G12">
        <f>Tabla2[[#This Row],[Clic''s totales en Firelink]]/(Tabla2[[#This Row],[Visitas Totales]]/100)</f>
        <v>5.4471175669541534</v>
      </c>
      <c r="I12" t="s">
        <v>508</v>
      </c>
      <c r="J12" t="s">
        <v>46</v>
      </c>
      <c r="K12" t="s">
        <v>49</v>
      </c>
      <c r="L12">
        <v>49</v>
      </c>
      <c r="N12" t="s">
        <v>87</v>
      </c>
      <c r="O12">
        <f ca="1">SUMIF(Tabla5[Acción de evento],N12,L12:L1062)</f>
        <v>56</v>
      </c>
      <c r="Q12" t="s">
        <v>99</v>
      </c>
      <c r="R12">
        <f>SUMIFS(L12:L1037,K12:K1037,Tabla7[[#Headers],[Spotify]],J12:J1037,Tabla7[[#This Row],[Fuente/Medio]])</f>
        <v>0</v>
      </c>
      <c r="S12">
        <f>SUMIFS(L12:L1037,K12:K1037,Tabla7[[#Headers],[YouTube]],J12:J1037,Tabla7[[#This Row],[Fuente/Medio]])</f>
        <v>5</v>
      </c>
      <c r="T12">
        <f>SUMIFS(L12:L1037,K12:K1037,Tabla7[[#Headers],[Apple]],J12:J1037,Tabla7[[#This Row],[Fuente/Medio]])</f>
        <v>1</v>
      </c>
      <c r="U12">
        <f>SUMIFS(L12:L1037,K12:K1037,Tabla7[[#Headers],[Google]],J12:J1037,Tabla7[[#This Row],[Fuente/Medio]])</f>
        <v>1</v>
      </c>
      <c r="V12">
        <f>SUMIFS(L12:L1037,K12:K1037,Tabla7[[#Headers],[Store]],J12:J1037,Tabla7[[#This Row],[Fuente/Medio]])</f>
        <v>0</v>
      </c>
      <c r="W12">
        <f>SUMIFS(L12:L1037,K12:K1037,Tabla7[[#Headers],[Itunes]],J12:J1037,Tabla7[[#This Row],[Fuente/Medio]])</f>
        <v>1</v>
      </c>
      <c r="X12">
        <f>SUMIFS(L12:L1037,K12:K1037,Tabla7[[#Headers],[Deezer]],J12:J1037,Tabla7[[#This Row],[Fuente/Medio]])</f>
        <v>1</v>
      </c>
      <c r="Y12">
        <f>SUMIFS(L12:L1037,K12:K1037,Tabla7[[#Headers],[Amazon]],J12:J1037,Tabla7[[#This Row],[Fuente/Medio]])</f>
        <v>2</v>
      </c>
      <c r="Z12">
        <f>SUMIFS(L12:L1037,K12:K1037,Tabla7[[#Headers],[enviar]],J12:J1037,Tabla7[[#This Row],[Fuente/Medio]])</f>
        <v>0</v>
      </c>
      <c r="AA12">
        <f>SUMIFS(L12:L1037,K12:K1037,Tabla7[[#Headers],[Claro]],J12:J1037,Tabla7[[#This Row],[Fuente/Medio]])</f>
        <v>0</v>
      </c>
      <c r="AB12">
        <f>SUMIFS(L12:L1037,K12:K1037,Tabla7[[#Headers],[Tidal]],J12:J1037,Tabla7[[#This Row],[Fuente/Medio]])</f>
        <v>0</v>
      </c>
      <c r="AC12">
        <f>SUMIFS(L12:L1037,K12:K1037,Tabla7[[#Headers],[clic]],J12:J1037,Tabla7[[#This Row],[Fuente/Medio]])</f>
        <v>0</v>
      </c>
    </row>
    <row r="13" spans="1:29" x14ac:dyDescent="0.25">
      <c r="A13" t="s">
        <v>14</v>
      </c>
      <c r="B13">
        <v>5456</v>
      </c>
      <c r="C13">
        <f>Tabla2[[#This Row],[Visitas a Firelink]]/(Tabla2[[#This Row],[Visitas Totales]]/100)</f>
        <v>36.565249266862168</v>
      </c>
      <c r="D13">
        <v>1995</v>
      </c>
      <c r="E13">
        <f>Tabla2[[#This Row],[Clic''s totales en Firelink]]/(Tabla2[[#This Row],[Visitas a Firelink]]/100)</f>
        <v>38.496240601503757</v>
      </c>
      <c r="F13">
        <v>768</v>
      </c>
      <c r="G13">
        <f>Tabla2[[#This Row],[Clic''s totales en Firelink]]/(Tabla2[[#This Row],[Visitas Totales]]/100)</f>
        <v>14.07624633431085</v>
      </c>
      <c r="I13" t="s">
        <v>52</v>
      </c>
      <c r="J13" t="s">
        <v>46</v>
      </c>
      <c r="K13" t="s">
        <v>44</v>
      </c>
      <c r="L13">
        <v>46</v>
      </c>
      <c r="N13" t="s">
        <v>114</v>
      </c>
      <c r="O13">
        <f ca="1">SUMIF(Tabla5[Acción de evento],N13,L13:L1058)</f>
        <v>53</v>
      </c>
      <c r="Q13" t="s">
        <v>108</v>
      </c>
      <c r="R13">
        <f>SUMIFS(L13:L1038,K13:K1038,Tabla7[[#Headers],[Spotify]],J13:J1038,Tabla7[[#This Row],[Fuente/Medio]])</f>
        <v>7</v>
      </c>
      <c r="S13">
        <f>SUMIFS(L13:L1038,K13:K1038,Tabla7[[#Headers],[YouTube]],J13:J1038,Tabla7[[#This Row],[Fuente/Medio]])</f>
        <v>0</v>
      </c>
      <c r="T13">
        <f>SUMIFS(L13:L1038,K13:K1038,Tabla7[[#Headers],[Apple]],J13:J1038,Tabla7[[#This Row],[Fuente/Medio]])</f>
        <v>0</v>
      </c>
      <c r="U13">
        <f>SUMIFS(L13:L1038,K13:K1038,Tabla7[[#Headers],[Google]],J13:J1038,Tabla7[[#This Row],[Fuente/Medio]])</f>
        <v>0</v>
      </c>
      <c r="V13">
        <f>SUMIFS(L13:L1038,K13:K1038,Tabla7[[#Headers],[Store]],J13:J1038,Tabla7[[#This Row],[Fuente/Medio]])</f>
        <v>0</v>
      </c>
      <c r="W13">
        <f>SUMIFS(L13:L1038,K13:K1038,Tabla7[[#Headers],[Itunes]],J13:J1038,Tabla7[[#This Row],[Fuente/Medio]])</f>
        <v>0</v>
      </c>
      <c r="X13">
        <f>SUMIFS(L13:L1038,K13:K1038,Tabla7[[#Headers],[Deezer]],J13:J1038,Tabla7[[#This Row],[Fuente/Medio]])</f>
        <v>0</v>
      </c>
      <c r="Y13">
        <f>SUMIFS(L13:L1038,K13:K1038,Tabla7[[#Headers],[Amazon]],J13:J1038,Tabla7[[#This Row],[Fuente/Medio]])</f>
        <v>0</v>
      </c>
      <c r="Z13">
        <f>SUMIFS(L13:L1038,K13:K1038,Tabla7[[#Headers],[enviar]],J13:J1038,Tabla7[[#This Row],[Fuente/Medio]])</f>
        <v>0</v>
      </c>
      <c r="AA13">
        <f>SUMIFS(L13:L1038,K13:K1038,Tabla7[[#Headers],[Claro]],J13:J1038,Tabla7[[#This Row],[Fuente/Medio]])</f>
        <v>0</v>
      </c>
      <c r="AB13">
        <f>SUMIFS(L13:L1038,K13:K1038,Tabla7[[#Headers],[Tidal]],J13:J1038,Tabla7[[#This Row],[Fuente/Medio]])</f>
        <v>0</v>
      </c>
      <c r="AC13">
        <f>SUMIFS(L13:L1038,K13:K1038,Tabla7[[#Headers],[clic]],J13:J1038,Tabla7[[#This Row],[Fuente/Medio]])</f>
        <v>0</v>
      </c>
    </row>
    <row r="14" spans="1:29" x14ac:dyDescent="0.25">
      <c r="A14" t="s">
        <v>15</v>
      </c>
      <c r="B14">
        <v>8280</v>
      </c>
      <c r="C14">
        <f>Tabla2[[#This Row],[Visitas a Firelink]]/(Tabla2[[#This Row],[Visitas Totales]]/100)</f>
        <v>50.338164251207729</v>
      </c>
      <c r="D14">
        <v>4168</v>
      </c>
      <c r="E14">
        <f>Tabla2[[#This Row],[Clic''s totales en Firelink]]/(Tabla2[[#This Row],[Visitas a Firelink]]/100)</f>
        <v>17.898272552783109</v>
      </c>
      <c r="F14">
        <v>746</v>
      </c>
      <c r="G14">
        <f>Tabla2[[#This Row],[Clic''s totales en Firelink]]/(Tabla2[[#This Row],[Visitas Totales]]/100)</f>
        <v>9.0096618357487923</v>
      </c>
      <c r="I14" t="s">
        <v>47</v>
      </c>
      <c r="J14" t="s">
        <v>46</v>
      </c>
      <c r="K14" t="s">
        <v>49</v>
      </c>
      <c r="L14">
        <v>45</v>
      </c>
      <c r="N14" t="s">
        <v>112</v>
      </c>
      <c r="O14">
        <f ca="1">SUMIF(Tabla5[Acción de evento],N14,L14:L1060)</f>
        <v>47</v>
      </c>
      <c r="Q14" t="s">
        <v>110</v>
      </c>
      <c r="R14">
        <f>SUMIFS(L14:L1039,K14:K1039,Tabla7[[#Headers],[Spotify]],J14:J1039,Tabla7[[#This Row],[Fuente/Medio]])</f>
        <v>104</v>
      </c>
      <c r="S14">
        <f>SUMIFS(L14:L1039,K14:K1039,Tabla7[[#Headers],[YouTube]],J14:J1039,Tabla7[[#This Row],[Fuente/Medio]])</f>
        <v>92</v>
      </c>
      <c r="T14">
        <f>SUMIFS(L14:L1039,K14:K1039,Tabla7[[#Headers],[Apple]],J14:J1039,Tabla7[[#This Row],[Fuente/Medio]])</f>
        <v>18</v>
      </c>
      <c r="U14">
        <f>SUMIFS(L14:L1039,K14:K1039,Tabla7[[#Headers],[Google]],J14:J1039,Tabla7[[#This Row],[Fuente/Medio]])</f>
        <v>17</v>
      </c>
      <c r="V14">
        <f>SUMIFS(L14:L1039,K14:K1039,Tabla7[[#Headers],[Store]],J14:J1039,Tabla7[[#This Row],[Fuente/Medio]])</f>
        <v>0</v>
      </c>
      <c r="W14">
        <f>SUMIFS(L14:L1039,K14:K1039,Tabla7[[#Headers],[Itunes]],J14:J1039,Tabla7[[#This Row],[Fuente/Medio]])</f>
        <v>12</v>
      </c>
      <c r="X14">
        <f>SUMIFS(L14:L1039,K14:K1039,Tabla7[[#Headers],[Deezer]],J14:J1039,Tabla7[[#This Row],[Fuente/Medio]])</f>
        <v>6</v>
      </c>
      <c r="Y14">
        <f>SUMIFS(L14:L1039,K14:K1039,Tabla7[[#Headers],[Amazon]],J14:J1039,Tabla7[[#This Row],[Fuente/Medio]])</f>
        <v>8</v>
      </c>
      <c r="Z14">
        <f>SUMIFS(L14:L1039,K14:K1039,Tabla7[[#Headers],[enviar]],J14:J1039,Tabla7[[#This Row],[Fuente/Medio]])</f>
        <v>0</v>
      </c>
      <c r="AA14">
        <f>SUMIFS(L14:L1039,K14:K1039,Tabla7[[#Headers],[Claro]],J14:J1039,Tabla7[[#This Row],[Fuente/Medio]])</f>
        <v>4</v>
      </c>
      <c r="AB14">
        <f>SUMIFS(L14:L1039,K14:K1039,Tabla7[[#Headers],[Tidal]],J14:J1039,Tabla7[[#This Row],[Fuente/Medio]])</f>
        <v>6</v>
      </c>
      <c r="AC14">
        <f>SUMIFS(L14:L1039,K14:K1039,Tabla7[[#Headers],[clic]],J14:J1039,Tabla7[[#This Row],[Fuente/Medio]])</f>
        <v>0</v>
      </c>
    </row>
    <row r="15" spans="1:29" x14ac:dyDescent="0.25">
      <c r="A15" t="s">
        <v>19</v>
      </c>
      <c r="B15">
        <v>5370</v>
      </c>
      <c r="C15" s="8">
        <f>Tabla2[[#This Row],[Visitas a Firelink]]/(Tabla2[[#This Row],[Visitas Totales]]/100)</f>
        <v>22.067039106145252</v>
      </c>
      <c r="D15">
        <v>1185</v>
      </c>
      <c r="E15" s="8">
        <f>Tabla2[[#This Row],[Clic''s totales en Firelink]]/(Tabla2[[#This Row],[Visitas a Firelink]]/100)</f>
        <v>13.164556962025317</v>
      </c>
      <c r="F15">
        <v>156</v>
      </c>
      <c r="G15" s="8">
        <f>Tabla2[[#This Row],[Clic''s totales en Firelink]]/(Tabla2[[#This Row],[Visitas Totales]]/100)</f>
        <v>2.9050279329608939</v>
      </c>
      <c r="I15" t="s">
        <v>53</v>
      </c>
      <c r="J15" t="s">
        <v>46</v>
      </c>
      <c r="K15" t="s">
        <v>49</v>
      </c>
      <c r="L15">
        <v>43</v>
      </c>
      <c r="Q15" t="s">
        <v>115</v>
      </c>
      <c r="R15">
        <f>SUMIFS(L15:L1040,K15:K1040,Tabla7[[#Headers],[Spotify]],J15:J1040,Tabla7[[#This Row],[Fuente/Medio]])</f>
        <v>18</v>
      </c>
      <c r="S15">
        <f>SUMIFS(L15:L1040,K15:K1040,Tabla7[[#Headers],[YouTube]],J15:J1040,Tabla7[[#This Row],[Fuente/Medio]])</f>
        <v>20</v>
      </c>
      <c r="T15">
        <f>SUMIFS(L15:L1040,K15:K1040,Tabla7[[#Headers],[Apple]],J15:J1040,Tabla7[[#This Row],[Fuente/Medio]])</f>
        <v>11</v>
      </c>
      <c r="U15">
        <f>SUMIFS(L15:L1040,K15:K1040,Tabla7[[#Headers],[Google]],J15:J1040,Tabla7[[#This Row],[Fuente/Medio]])</f>
        <v>5</v>
      </c>
      <c r="V15">
        <f>SUMIFS(L15:L1040,K15:K1040,Tabla7[[#Headers],[Store]],J15:J1040,Tabla7[[#This Row],[Fuente/Medio]])</f>
        <v>0</v>
      </c>
      <c r="W15">
        <f>SUMIFS(L15:L1040,K15:K1040,Tabla7[[#Headers],[Itunes]],J15:J1040,Tabla7[[#This Row],[Fuente/Medio]])</f>
        <v>3</v>
      </c>
      <c r="X15">
        <f>SUMIFS(L15:L1040,K15:K1040,Tabla7[[#Headers],[Deezer]],J15:J1040,Tabla7[[#This Row],[Fuente/Medio]])</f>
        <v>4</v>
      </c>
      <c r="Y15">
        <f>SUMIFS(L15:L1040,K15:K1040,Tabla7[[#Headers],[Amazon]],J15:J1040,Tabla7[[#This Row],[Fuente/Medio]])</f>
        <v>2</v>
      </c>
      <c r="Z15">
        <f>SUMIFS(L15:L1040,K15:K1040,Tabla7[[#Headers],[enviar]],J15:J1040,Tabla7[[#This Row],[Fuente/Medio]])</f>
        <v>0</v>
      </c>
      <c r="AA15">
        <f>SUMIFS(L15:L1040,K15:K1040,Tabla7[[#Headers],[Claro]],J15:J1040,Tabla7[[#This Row],[Fuente/Medio]])</f>
        <v>3</v>
      </c>
      <c r="AB15">
        <f>SUMIFS(L15:L1040,K15:K1040,Tabla7[[#Headers],[Tidal]],J15:J1040,Tabla7[[#This Row],[Fuente/Medio]])</f>
        <v>1</v>
      </c>
      <c r="AC15">
        <f>SUMIFS(L15:L1040,K15:K1040,Tabla7[[#Headers],[clic]],J15:J1040,Tabla7[[#This Row],[Fuente/Medio]])</f>
        <v>0</v>
      </c>
    </row>
    <row r="16" spans="1:29" x14ac:dyDescent="0.25">
      <c r="A16" t="s">
        <v>20</v>
      </c>
      <c r="B16">
        <v>6772</v>
      </c>
      <c r="C16" s="8">
        <f>Tabla2[[#This Row],[Visitas a Firelink]]/(Tabla2[[#This Row],[Visitas Totales]]/100)</f>
        <v>45.363260484347315</v>
      </c>
      <c r="D16">
        <v>3072</v>
      </c>
      <c r="E16" s="8">
        <f>Tabla2[[#This Row],[Clic''s totales en Firelink]]/(Tabla2[[#This Row],[Visitas a Firelink]]/100)</f>
        <v>11.165364583333334</v>
      </c>
      <c r="F16">
        <v>343</v>
      </c>
      <c r="G16" s="8">
        <f>Tabla2[[#This Row],[Clic''s totales en Firelink]]/(Tabla2[[#This Row],[Visitas Totales]]/100)</f>
        <v>5.0649734199645602</v>
      </c>
      <c r="I16" t="s">
        <v>42</v>
      </c>
      <c r="J16" t="s">
        <v>43</v>
      </c>
      <c r="K16" t="s">
        <v>49</v>
      </c>
      <c r="L16">
        <v>41</v>
      </c>
      <c r="Q16" t="s">
        <v>133</v>
      </c>
      <c r="R16">
        <f>SUMIFS(L16:L1041,K16:K1041,Tabla7[[#Headers],[Spotify]],J16:J1041,Tabla7[[#This Row],[Fuente/Medio]])</f>
        <v>1</v>
      </c>
      <c r="S16">
        <f>SUMIFS(L16:L1041,K16:K1041,Tabla7[[#Headers],[YouTube]],J16:J1041,Tabla7[[#This Row],[Fuente/Medio]])</f>
        <v>1</v>
      </c>
      <c r="T16">
        <f>SUMIFS(L16:L1041,K16:K1041,Tabla7[[#Headers],[Apple]],J16:J1041,Tabla7[[#This Row],[Fuente/Medio]])</f>
        <v>0</v>
      </c>
      <c r="U16">
        <f>SUMIFS(L16:L1041,K16:K1041,Tabla7[[#Headers],[Google]],J16:J1041,Tabla7[[#This Row],[Fuente/Medio]])</f>
        <v>1</v>
      </c>
      <c r="V16">
        <f>SUMIFS(L16:L1041,K16:K1041,Tabla7[[#Headers],[Store]],J16:J1041,Tabla7[[#This Row],[Fuente/Medio]])</f>
        <v>0</v>
      </c>
      <c r="W16">
        <f>SUMIFS(L16:L1041,K16:K1041,Tabla7[[#Headers],[Itunes]],J16:J1041,Tabla7[[#This Row],[Fuente/Medio]])</f>
        <v>0</v>
      </c>
      <c r="X16">
        <f>SUMIFS(L16:L1041,K16:K1041,Tabla7[[#Headers],[Deezer]],J16:J1041,Tabla7[[#This Row],[Fuente/Medio]])</f>
        <v>2</v>
      </c>
      <c r="Y16">
        <f>SUMIFS(L16:L1041,K16:K1041,Tabla7[[#Headers],[Amazon]],J16:J1041,Tabla7[[#This Row],[Fuente/Medio]])</f>
        <v>1</v>
      </c>
      <c r="Z16">
        <f>SUMIFS(L16:L1041,K16:K1041,Tabla7[[#Headers],[enviar]],J16:J1041,Tabla7[[#This Row],[Fuente/Medio]])</f>
        <v>0</v>
      </c>
      <c r="AA16">
        <f>SUMIFS(L16:L1041,K16:K1041,Tabla7[[#Headers],[Claro]],J16:J1041,Tabla7[[#This Row],[Fuente/Medio]])</f>
        <v>0</v>
      </c>
      <c r="AB16">
        <f>SUMIFS(L16:L1041,K16:K1041,Tabla7[[#Headers],[Tidal]],J16:J1041,Tabla7[[#This Row],[Fuente/Medio]])</f>
        <v>0</v>
      </c>
      <c r="AC16">
        <f>SUMIFS(L16:L1041,K16:K1041,Tabla7[[#Headers],[clic]],J16:J1041,Tabla7[[#This Row],[Fuente/Medio]])</f>
        <v>0</v>
      </c>
    </row>
    <row r="17" spans="1:29" x14ac:dyDescent="0.25">
      <c r="A17" t="s">
        <v>18</v>
      </c>
      <c r="B17">
        <f>SUM(B5:B16)</f>
        <v>64549</v>
      </c>
      <c r="C17" s="8">
        <f>Tabla2[[#This Row],[Visitas a Firelink]]/(Tabla2[[#This Row],[Visitas Totales]]/100)</f>
        <v>27.673550326108849</v>
      </c>
      <c r="D17">
        <f>SUM(D5:D16)</f>
        <v>17863</v>
      </c>
      <c r="E17" s="8">
        <f>Tabla2[[#This Row],[Clic''s totales en Firelink]]/(Tabla2[[#This Row],[Visitas a Firelink]]/100)</f>
        <v>23.62573414290209</v>
      </c>
      <c r="F17">
        <f>SUM(F5:F16)</f>
        <v>4220.2648899466003</v>
      </c>
      <c r="G17" s="8">
        <f>Tabla2[[#This Row],[Clic''s totales en Firelink]]/(Tabla2[[#This Row],[Visitas Totales]]/100)</f>
        <v>6.5380794279486905</v>
      </c>
      <c r="I17" t="s">
        <v>53</v>
      </c>
      <c r="J17" t="s">
        <v>46</v>
      </c>
      <c r="K17" t="s">
        <v>44</v>
      </c>
      <c r="L17">
        <v>36</v>
      </c>
      <c r="Q17" t="s">
        <v>143</v>
      </c>
      <c r="R17">
        <f>SUMIFS(L17:L1042,K17:K1042,Tabla7[[#Headers],[Spotify]],J17:J1042,Tabla7[[#This Row],[Fuente/Medio]])</f>
        <v>2</v>
      </c>
      <c r="S17">
        <f>SUMIFS(L17:L1042,K17:K1042,Tabla7[[#Headers],[YouTube]],J17:J1042,Tabla7[[#This Row],[Fuente/Medio]])</f>
        <v>0</v>
      </c>
      <c r="T17">
        <f>SUMIFS(L17:L1042,K17:K1042,Tabla7[[#Headers],[Apple]],J17:J1042,Tabla7[[#This Row],[Fuente/Medio]])</f>
        <v>0</v>
      </c>
      <c r="U17">
        <f>SUMIFS(L17:L1042,K17:K1042,Tabla7[[#Headers],[Google]],J17:J1042,Tabla7[[#This Row],[Fuente/Medio]])</f>
        <v>0</v>
      </c>
      <c r="V17">
        <f>SUMIFS(L17:L1042,K17:K1042,Tabla7[[#Headers],[Store]],J17:J1042,Tabla7[[#This Row],[Fuente/Medio]])</f>
        <v>0</v>
      </c>
      <c r="W17">
        <f>SUMIFS(L17:L1042,K17:K1042,Tabla7[[#Headers],[Itunes]],J17:J1042,Tabla7[[#This Row],[Fuente/Medio]])</f>
        <v>0</v>
      </c>
      <c r="X17">
        <f>SUMIFS(L17:L1042,K17:K1042,Tabla7[[#Headers],[Deezer]],J17:J1042,Tabla7[[#This Row],[Fuente/Medio]])</f>
        <v>1</v>
      </c>
      <c r="Y17">
        <f>SUMIFS(L17:L1042,K17:K1042,Tabla7[[#Headers],[Amazon]],J17:J1042,Tabla7[[#This Row],[Fuente/Medio]])</f>
        <v>0</v>
      </c>
      <c r="Z17">
        <f>SUMIFS(L17:L1042,K17:K1042,Tabla7[[#Headers],[enviar]],J17:J1042,Tabla7[[#This Row],[Fuente/Medio]])</f>
        <v>0</v>
      </c>
      <c r="AA17">
        <f>SUMIFS(L17:L1042,K17:K1042,Tabla7[[#Headers],[Claro]],J17:J1042,Tabla7[[#This Row],[Fuente/Medio]])</f>
        <v>0</v>
      </c>
      <c r="AB17">
        <f>SUMIFS(L17:L1042,K17:K1042,Tabla7[[#Headers],[Tidal]],J17:J1042,Tabla7[[#This Row],[Fuente/Medio]])</f>
        <v>0</v>
      </c>
      <c r="AC17">
        <f>SUMIFS(L17:L1042,K17:K1042,Tabla7[[#Headers],[clic]],J17:J1042,Tabla7[[#This Row],[Fuente/Medio]])</f>
        <v>0</v>
      </c>
    </row>
    <row r="18" spans="1:29" x14ac:dyDescent="0.25">
      <c r="I18" t="s">
        <v>54</v>
      </c>
      <c r="J18" t="s">
        <v>46</v>
      </c>
      <c r="K18" t="s">
        <v>44</v>
      </c>
      <c r="L18">
        <v>35</v>
      </c>
      <c r="Q18" t="s">
        <v>148</v>
      </c>
      <c r="R18">
        <f>SUMIFS(L18:L1043,K18:K1043,Tabla7[[#Headers],[Spotify]],J18:J1043,Tabla7[[#This Row],[Fuente/Medio]])</f>
        <v>1</v>
      </c>
      <c r="S18">
        <f>SUMIFS(L18:L1043,K18:K1043,Tabla7[[#Headers],[YouTube]],J18:J1043,Tabla7[[#This Row],[Fuente/Medio]])</f>
        <v>0</v>
      </c>
      <c r="T18">
        <f>SUMIFS(L18:L1043,K18:K1043,Tabla7[[#Headers],[Apple]],J18:J1043,Tabla7[[#This Row],[Fuente/Medio]])</f>
        <v>1</v>
      </c>
      <c r="U18">
        <f>SUMIFS(L18:L1043,K18:K1043,Tabla7[[#Headers],[Google]],J18:J1043,Tabla7[[#This Row],[Fuente/Medio]])</f>
        <v>1</v>
      </c>
      <c r="V18">
        <f>SUMIFS(L18:L1043,K18:K1043,Tabla7[[#Headers],[Store]],J18:J1043,Tabla7[[#This Row],[Fuente/Medio]])</f>
        <v>0</v>
      </c>
      <c r="W18">
        <f>SUMIFS(L18:L1043,K18:K1043,Tabla7[[#Headers],[Itunes]],J18:J1043,Tabla7[[#This Row],[Fuente/Medio]])</f>
        <v>0</v>
      </c>
      <c r="X18">
        <f>SUMIFS(L18:L1043,K18:K1043,Tabla7[[#Headers],[Deezer]],J18:J1043,Tabla7[[#This Row],[Fuente/Medio]])</f>
        <v>0</v>
      </c>
      <c r="Y18">
        <f>SUMIFS(L18:L1043,K18:K1043,Tabla7[[#Headers],[Amazon]],J18:J1043,Tabla7[[#This Row],[Fuente/Medio]])</f>
        <v>2</v>
      </c>
      <c r="Z18">
        <f>SUMIFS(L18:L1043,K18:K1043,Tabla7[[#Headers],[enviar]],J18:J1043,Tabla7[[#This Row],[Fuente/Medio]])</f>
        <v>0</v>
      </c>
      <c r="AA18">
        <f>SUMIFS(L18:L1043,K18:K1043,Tabla7[[#Headers],[Claro]],J18:J1043,Tabla7[[#This Row],[Fuente/Medio]])</f>
        <v>0</v>
      </c>
      <c r="AB18">
        <f>SUMIFS(L18:L1043,K18:K1043,Tabla7[[#Headers],[Tidal]],J18:J1043,Tabla7[[#This Row],[Fuente/Medio]])</f>
        <v>1</v>
      </c>
      <c r="AC18">
        <f>SUMIFS(L18:L1043,K18:K1043,Tabla7[[#Headers],[clic]],J18:J1043,Tabla7[[#This Row],[Fuente/Medio]])</f>
        <v>0</v>
      </c>
    </row>
    <row r="19" spans="1:29" x14ac:dyDescent="0.25">
      <c r="I19" t="s">
        <v>51</v>
      </c>
      <c r="J19" t="s">
        <v>46</v>
      </c>
      <c r="K19" t="s">
        <v>49</v>
      </c>
      <c r="L19">
        <v>34</v>
      </c>
      <c r="Q19" t="s">
        <v>157</v>
      </c>
      <c r="R19">
        <f>SUMIFS(L19:L1044,K19:K1044,Tabla7[[#Headers],[Spotify]],J19:J1044,Tabla7[[#This Row],[Fuente/Medio]])</f>
        <v>0</v>
      </c>
      <c r="S19">
        <f>SUMIFS(L19:L1044,K19:K1044,Tabla7[[#Headers],[YouTube]],J19:J1044,Tabla7[[#This Row],[Fuente/Medio]])</f>
        <v>2</v>
      </c>
      <c r="T19">
        <f>SUMIFS(L19:L1044,K19:K1044,Tabla7[[#Headers],[Apple]],J19:J1044,Tabla7[[#This Row],[Fuente/Medio]])</f>
        <v>0</v>
      </c>
      <c r="U19">
        <f>SUMIFS(L19:L1044,K19:K1044,Tabla7[[#Headers],[Google]],J19:J1044,Tabla7[[#This Row],[Fuente/Medio]])</f>
        <v>0</v>
      </c>
      <c r="V19">
        <f>SUMIFS(L19:L1044,K19:K1044,Tabla7[[#Headers],[Store]],J19:J1044,Tabla7[[#This Row],[Fuente/Medio]])</f>
        <v>0</v>
      </c>
      <c r="W19">
        <f>SUMIFS(L19:L1044,K19:K1044,Tabla7[[#Headers],[Itunes]],J19:J1044,Tabla7[[#This Row],[Fuente/Medio]])</f>
        <v>0</v>
      </c>
      <c r="X19">
        <f>SUMIFS(L19:L1044,K19:K1044,Tabla7[[#Headers],[Deezer]],J19:J1044,Tabla7[[#This Row],[Fuente/Medio]])</f>
        <v>0</v>
      </c>
      <c r="Y19">
        <f>SUMIFS(L19:L1044,K19:K1044,Tabla7[[#Headers],[Amazon]],J19:J1044,Tabla7[[#This Row],[Fuente/Medio]])</f>
        <v>0</v>
      </c>
      <c r="Z19">
        <f>SUMIFS(L19:L1044,K19:K1044,Tabla7[[#Headers],[enviar]],J19:J1044,Tabla7[[#This Row],[Fuente/Medio]])</f>
        <v>0</v>
      </c>
      <c r="AA19">
        <f>SUMIFS(L19:L1044,K19:K1044,Tabla7[[#Headers],[Claro]],J19:J1044,Tabla7[[#This Row],[Fuente/Medio]])</f>
        <v>0</v>
      </c>
      <c r="AB19">
        <f>SUMIFS(L19:L1044,K19:K1044,Tabla7[[#Headers],[Tidal]],J19:J1044,Tabla7[[#This Row],[Fuente/Medio]])</f>
        <v>0</v>
      </c>
      <c r="AC19">
        <f>SUMIFS(L19:L1044,K19:K1044,Tabla7[[#Headers],[clic]],J19:J1044,Tabla7[[#This Row],[Fuente/Medio]])</f>
        <v>0</v>
      </c>
    </row>
    <row r="20" spans="1:29" x14ac:dyDescent="0.25">
      <c r="I20" t="s">
        <v>55</v>
      </c>
      <c r="J20" t="s">
        <v>46</v>
      </c>
      <c r="K20" t="s">
        <v>44</v>
      </c>
      <c r="L20">
        <v>34</v>
      </c>
      <c r="Q20" t="s">
        <v>163</v>
      </c>
      <c r="R20">
        <f>SUMIFS(L20:L1045,K20:K1045,Tabla7[[#Headers],[Spotify]],J20:J1045,Tabla7[[#This Row],[Fuente/Medio]])</f>
        <v>0</v>
      </c>
      <c r="S20">
        <f>SUMIFS(L20:L1045,K20:K1045,Tabla7[[#Headers],[YouTube]],J20:J1045,Tabla7[[#This Row],[Fuente/Medio]])</f>
        <v>2</v>
      </c>
      <c r="T20">
        <f>SUMIFS(L20:L1045,K20:K1045,Tabla7[[#Headers],[Apple]],J20:J1045,Tabla7[[#This Row],[Fuente/Medio]])</f>
        <v>0</v>
      </c>
      <c r="U20">
        <f>SUMIFS(L20:L1045,K20:K1045,Tabla7[[#Headers],[Google]],J20:J1045,Tabla7[[#This Row],[Fuente/Medio]])</f>
        <v>0</v>
      </c>
      <c r="V20">
        <f>SUMIFS(L20:L1045,K20:K1045,Tabla7[[#Headers],[Store]],J20:J1045,Tabla7[[#This Row],[Fuente/Medio]])</f>
        <v>0</v>
      </c>
      <c r="W20">
        <f>SUMIFS(L20:L1045,K20:K1045,Tabla7[[#Headers],[Itunes]],J20:J1045,Tabla7[[#This Row],[Fuente/Medio]])</f>
        <v>0</v>
      </c>
      <c r="X20">
        <f>SUMIFS(L20:L1045,K20:K1045,Tabla7[[#Headers],[Deezer]],J20:J1045,Tabla7[[#This Row],[Fuente/Medio]])</f>
        <v>0</v>
      </c>
      <c r="Y20">
        <f>SUMIFS(L20:L1045,K20:K1045,Tabla7[[#Headers],[Amazon]],J20:J1045,Tabla7[[#This Row],[Fuente/Medio]])</f>
        <v>0</v>
      </c>
      <c r="Z20">
        <f>SUMIFS(L20:L1045,K20:K1045,Tabla7[[#Headers],[enviar]],J20:J1045,Tabla7[[#This Row],[Fuente/Medio]])</f>
        <v>0</v>
      </c>
      <c r="AA20">
        <f>SUMIFS(L20:L1045,K20:K1045,Tabla7[[#Headers],[Claro]],J20:J1045,Tabla7[[#This Row],[Fuente/Medio]])</f>
        <v>0</v>
      </c>
      <c r="AB20">
        <f>SUMIFS(L20:L1045,K20:K1045,Tabla7[[#Headers],[Tidal]],J20:J1045,Tabla7[[#This Row],[Fuente/Medio]])</f>
        <v>0</v>
      </c>
      <c r="AC20">
        <f>SUMIFS(L20:L1045,K20:K1045,Tabla7[[#Headers],[clic]],J20:J1045,Tabla7[[#This Row],[Fuente/Medio]])</f>
        <v>0</v>
      </c>
    </row>
    <row r="21" spans="1:29" x14ac:dyDescent="0.25">
      <c r="D21" t="s">
        <v>16</v>
      </c>
      <c r="E21">
        <f>AVERAGE(E8:E16)</f>
        <v>26.721041549495972</v>
      </c>
      <c r="I21" t="s">
        <v>56</v>
      </c>
      <c r="J21" t="s">
        <v>46</v>
      </c>
      <c r="K21" t="s">
        <v>49</v>
      </c>
      <c r="L21">
        <v>33</v>
      </c>
      <c r="Q21" t="s">
        <v>182</v>
      </c>
      <c r="R21">
        <f>SUMIFS(L21:L1046,K21:K1046,Tabla7[[#Headers],[Spotify]],J21:J1046,Tabla7[[#This Row],[Fuente/Medio]])</f>
        <v>1</v>
      </c>
      <c r="S21">
        <f>SUMIFS(L21:L1046,K21:K1046,Tabla7[[#Headers],[YouTube]],J21:J1046,Tabla7[[#This Row],[Fuente/Medio]])</f>
        <v>0</v>
      </c>
      <c r="T21">
        <f>SUMIFS(L21:L1046,K21:K1046,Tabla7[[#Headers],[Apple]],J21:J1046,Tabla7[[#This Row],[Fuente/Medio]])</f>
        <v>0</v>
      </c>
      <c r="U21">
        <f>SUMIFS(L21:L1046,K21:K1046,Tabla7[[#Headers],[Google]],J21:J1046,Tabla7[[#This Row],[Fuente/Medio]])</f>
        <v>0</v>
      </c>
      <c r="V21">
        <f>SUMIFS(L21:L1046,K21:K1046,Tabla7[[#Headers],[Store]],J21:J1046,Tabla7[[#This Row],[Fuente/Medio]])</f>
        <v>0</v>
      </c>
      <c r="W21">
        <f>SUMIFS(L21:L1046,K21:K1046,Tabla7[[#Headers],[Itunes]],J21:J1046,Tabla7[[#This Row],[Fuente/Medio]])</f>
        <v>1</v>
      </c>
      <c r="X21">
        <f>SUMIFS(L21:L1046,K21:K1046,Tabla7[[#Headers],[Deezer]],J21:J1046,Tabla7[[#This Row],[Fuente/Medio]])</f>
        <v>0</v>
      </c>
      <c r="Y21">
        <f>SUMIFS(L21:L1046,K21:K1046,Tabla7[[#Headers],[Amazon]],J21:J1046,Tabla7[[#This Row],[Fuente/Medio]])</f>
        <v>0</v>
      </c>
      <c r="Z21">
        <f>SUMIFS(L21:L1046,K21:K1046,Tabla7[[#Headers],[enviar]],J21:J1046,Tabla7[[#This Row],[Fuente/Medio]])</f>
        <v>0</v>
      </c>
      <c r="AA21">
        <f>SUMIFS(L21:L1046,K21:K1046,Tabla7[[#Headers],[Claro]],J21:J1046,Tabla7[[#This Row],[Fuente/Medio]])</f>
        <v>0</v>
      </c>
      <c r="AB21">
        <f>SUMIFS(L21:L1046,K21:K1046,Tabla7[[#Headers],[Tidal]],J21:J1046,Tabla7[[#This Row],[Fuente/Medio]])</f>
        <v>0</v>
      </c>
      <c r="AC21">
        <f>SUMIFS(L21:L1046,K21:K1046,Tabla7[[#Headers],[clic]],J21:J1046,Tabla7[[#This Row],[Fuente/Medio]])</f>
        <v>0</v>
      </c>
    </row>
    <row r="22" spans="1:29" x14ac:dyDescent="0.25">
      <c r="I22" t="s">
        <v>57</v>
      </c>
      <c r="J22" t="s">
        <v>46</v>
      </c>
      <c r="K22" t="s">
        <v>49</v>
      </c>
      <c r="L22">
        <v>31</v>
      </c>
      <c r="Q22" t="s">
        <v>215</v>
      </c>
      <c r="R22">
        <f>SUMIFS(L22:L1047,K22:K1047,Tabla7[[#Headers],[Spotify]],J22:J1047,Tabla7[[#This Row],[Fuente/Medio]])</f>
        <v>0</v>
      </c>
      <c r="S22">
        <f>SUMIFS(L22:L1047,K22:K1047,Tabla7[[#Headers],[YouTube]],J22:J1047,Tabla7[[#This Row],[Fuente/Medio]])</f>
        <v>1</v>
      </c>
      <c r="T22">
        <f>SUMIFS(L22:L1047,K22:K1047,Tabla7[[#Headers],[Apple]],J22:J1047,Tabla7[[#This Row],[Fuente/Medio]])</f>
        <v>0</v>
      </c>
      <c r="U22">
        <f>SUMIFS(L22:L1047,K22:K1047,Tabla7[[#Headers],[Google]],J22:J1047,Tabla7[[#This Row],[Fuente/Medio]])</f>
        <v>0</v>
      </c>
      <c r="V22">
        <f>SUMIFS(L22:L1047,K22:K1047,Tabla7[[#Headers],[Store]],J22:J1047,Tabla7[[#This Row],[Fuente/Medio]])</f>
        <v>0</v>
      </c>
      <c r="W22">
        <f>SUMIFS(L22:L1047,K22:K1047,Tabla7[[#Headers],[Itunes]],J22:J1047,Tabla7[[#This Row],[Fuente/Medio]])</f>
        <v>0</v>
      </c>
      <c r="X22">
        <f>SUMIFS(L22:L1047,K22:K1047,Tabla7[[#Headers],[Deezer]],J22:J1047,Tabla7[[#This Row],[Fuente/Medio]])</f>
        <v>0</v>
      </c>
      <c r="Y22">
        <f>SUMIFS(L22:L1047,K22:K1047,Tabla7[[#Headers],[Amazon]],J22:J1047,Tabla7[[#This Row],[Fuente/Medio]])</f>
        <v>0</v>
      </c>
      <c r="Z22">
        <f>SUMIFS(L22:L1047,K22:K1047,Tabla7[[#Headers],[enviar]],J22:J1047,Tabla7[[#This Row],[Fuente/Medio]])</f>
        <v>0</v>
      </c>
      <c r="AA22">
        <f>SUMIFS(L22:L1047,K22:K1047,Tabla7[[#Headers],[Claro]],J22:J1047,Tabla7[[#This Row],[Fuente/Medio]])</f>
        <v>0</v>
      </c>
      <c r="AB22">
        <f>SUMIFS(L22:L1047,K22:K1047,Tabla7[[#Headers],[Tidal]],J22:J1047,Tabla7[[#This Row],[Fuente/Medio]])</f>
        <v>0</v>
      </c>
      <c r="AC22">
        <f>SUMIFS(L22:L1047,K22:K1047,Tabla7[[#Headers],[clic]],J22:J1047,Tabla7[[#This Row],[Fuente/Medio]])</f>
        <v>0</v>
      </c>
    </row>
    <row r="23" spans="1:29" x14ac:dyDescent="0.25">
      <c r="I23" t="s">
        <v>56</v>
      </c>
      <c r="J23" t="s">
        <v>46</v>
      </c>
      <c r="K23" t="s">
        <v>44</v>
      </c>
      <c r="L23">
        <v>27</v>
      </c>
      <c r="Q23" t="s">
        <v>217</v>
      </c>
      <c r="R23">
        <f>SUMIFS(L23:L1048,K23:K1048,Tabla7[[#Headers],[Spotify]],J23:J1048,Tabla7[[#This Row],[Fuente/Medio]])</f>
        <v>0</v>
      </c>
      <c r="S23">
        <f>SUMIFS(L23:L1048,K23:K1048,Tabla7[[#Headers],[YouTube]],J23:J1048,Tabla7[[#This Row],[Fuente/Medio]])</f>
        <v>1</v>
      </c>
      <c r="T23">
        <f>SUMIFS(L23:L1048,K23:K1048,Tabla7[[#Headers],[Apple]],J23:J1048,Tabla7[[#This Row],[Fuente/Medio]])</f>
        <v>0</v>
      </c>
      <c r="U23">
        <f>SUMIFS(L23:L1048,K23:K1048,Tabla7[[#Headers],[Google]],J23:J1048,Tabla7[[#This Row],[Fuente/Medio]])</f>
        <v>0</v>
      </c>
      <c r="V23">
        <f>SUMIFS(L23:L1048,K23:K1048,Tabla7[[#Headers],[Store]],J23:J1048,Tabla7[[#This Row],[Fuente/Medio]])</f>
        <v>0</v>
      </c>
      <c r="W23">
        <f>SUMIFS(L23:L1048,K23:K1048,Tabla7[[#Headers],[Itunes]],J23:J1048,Tabla7[[#This Row],[Fuente/Medio]])</f>
        <v>0</v>
      </c>
      <c r="X23">
        <f>SUMIFS(L23:L1048,K23:K1048,Tabla7[[#Headers],[Deezer]],J23:J1048,Tabla7[[#This Row],[Fuente/Medio]])</f>
        <v>0</v>
      </c>
      <c r="Y23">
        <f>SUMIFS(L23:L1048,K23:K1048,Tabla7[[#Headers],[Amazon]],J23:J1048,Tabla7[[#This Row],[Fuente/Medio]])</f>
        <v>0</v>
      </c>
      <c r="Z23">
        <f>SUMIFS(L23:L1048,K23:K1048,Tabla7[[#Headers],[enviar]],J23:J1048,Tabla7[[#This Row],[Fuente/Medio]])</f>
        <v>0</v>
      </c>
      <c r="AA23">
        <f>SUMIFS(L23:L1048,K23:K1048,Tabla7[[#Headers],[Claro]],J23:J1048,Tabla7[[#This Row],[Fuente/Medio]])</f>
        <v>0</v>
      </c>
      <c r="AB23">
        <f>SUMIFS(L23:L1048,K23:K1048,Tabla7[[#Headers],[Tidal]],J23:J1048,Tabla7[[#This Row],[Fuente/Medio]])</f>
        <v>0</v>
      </c>
      <c r="AC23">
        <f>SUMIFS(L23:L1048,K23:K1048,Tabla7[[#Headers],[clic]],J23:J1048,Tabla7[[#This Row],[Fuente/Medio]])</f>
        <v>0</v>
      </c>
    </row>
    <row r="24" spans="1:29" x14ac:dyDescent="0.25">
      <c r="I24" t="s">
        <v>58</v>
      </c>
      <c r="J24" t="s">
        <v>59</v>
      </c>
      <c r="K24" t="s">
        <v>44</v>
      </c>
      <c r="L24">
        <v>26</v>
      </c>
      <c r="Q24" t="s">
        <v>230</v>
      </c>
      <c r="R24">
        <f>SUMIFS(L24:L1049,K24:K1049,Tabla7[[#Headers],[Spotify]],J24:J1049,Tabla7[[#This Row],[Fuente/Medio]])</f>
        <v>0</v>
      </c>
      <c r="S24">
        <f>SUMIFS(L24:L1049,K24:K1049,Tabla7[[#Headers],[YouTube]],J24:J1049,Tabla7[[#This Row],[Fuente/Medio]])</f>
        <v>0</v>
      </c>
      <c r="T24">
        <f>SUMIFS(L24:L1049,K24:K1049,Tabla7[[#Headers],[Apple]],J24:J1049,Tabla7[[#This Row],[Fuente/Medio]])</f>
        <v>0</v>
      </c>
      <c r="U24">
        <f>SUMIFS(L24:L1049,K24:K1049,Tabla7[[#Headers],[Google]],J24:J1049,Tabla7[[#This Row],[Fuente/Medio]])</f>
        <v>0</v>
      </c>
      <c r="V24">
        <f>SUMIFS(L24:L1049,K24:K1049,Tabla7[[#Headers],[Store]],J24:J1049,Tabla7[[#This Row],[Fuente/Medio]])</f>
        <v>0</v>
      </c>
      <c r="W24">
        <f>SUMIFS(L24:L1049,K24:K1049,Tabla7[[#Headers],[Itunes]],J24:J1049,Tabla7[[#This Row],[Fuente/Medio]])</f>
        <v>0</v>
      </c>
      <c r="X24">
        <f>SUMIFS(L24:L1049,K24:K1049,Tabla7[[#Headers],[Deezer]],J24:J1049,Tabla7[[#This Row],[Fuente/Medio]])</f>
        <v>1</v>
      </c>
      <c r="Y24">
        <f>SUMIFS(L24:L1049,K24:K1049,Tabla7[[#Headers],[Amazon]],J24:J1049,Tabla7[[#This Row],[Fuente/Medio]])</f>
        <v>0</v>
      </c>
      <c r="Z24">
        <f>SUMIFS(L24:L1049,K24:K1049,Tabla7[[#Headers],[enviar]],J24:J1049,Tabla7[[#This Row],[Fuente/Medio]])</f>
        <v>0</v>
      </c>
      <c r="AA24">
        <f>SUMIFS(L24:L1049,K24:K1049,Tabla7[[#Headers],[Claro]],J24:J1049,Tabla7[[#This Row],[Fuente/Medio]])</f>
        <v>0</v>
      </c>
      <c r="AB24">
        <f>SUMIFS(L24:L1049,K24:K1049,Tabla7[[#Headers],[Tidal]],J24:J1049,Tabla7[[#This Row],[Fuente/Medio]])</f>
        <v>0</v>
      </c>
      <c r="AC24">
        <f>SUMIFS(L24:L1049,K24:K1049,Tabla7[[#Headers],[clic]],J24:J1049,Tabla7[[#This Row],[Fuente/Medio]])</f>
        <v>0</v>
      </c>
    </row>
    <row r="25" spans="1:29" x14ac:dyDescent="0.25">
      <c r="I25" t="s">
        <v>509</v>
      </c>
      <c r="J25" t="s">
        <v>46</v>
      </c>
      <c r="K25" t="s">
        <v>44</v>
      </c>
      <c r="L25">
        <v>26</v>
      </c>
      <c r="Q25" t="s">
        <v>261</v>
      </c>
      <c r="R25">
        <f>SUMIFS(L25:L1050,K25:K1050,Tabla7[[#Headers],[Spotify]],J25:J1050,Tabla7[[#This Row],[Fuente/Medio]])</f>
        <v>1</v>
      </c>
      <c r="S25">
        <f>SUMIFS(L25:L1050,K25:K1050,Tabla7[[#Headers],[YouTube]],J25:J1050,Tabla7[[#This Row],[Fuente/Medio]])</f>
        <v>0</v>
      </c>
      <c r="T25">
        <f>SUMIFS(L25:L1050,K25:K1050,Tabla7[[#Headers],[Apple]],J25:J1050,Tabla7[[#This Row],[Fuente/Medio]])</f>
        <v>0</v>
      </c>
      <c r="U25">
        <f>SUMIFS(L25:L1050,K25:K1050,Tabla7[[#Headers],[Google]],J25:J1050,Tabla7[[#This Row],[Fuente/Medio]])</f>
        <v>0</v>
      </c>
      <c r="V25">
        <f>SUMIFS(L25:L1050,K25:K1050,Tabla7[[#Headers],[Store]],J25:J1050,Tabla7[[#This Row],[Fuente/Medio]])</f>
        <v>0</v>
      </c>
      <c r="W25">
        <f>SUMIFS(L25:L1050,K25:K1050,Tabla7[[#Headers],[Itunes]],J25:J1050,Tabla7[[#This Row],[Fuente/Medio]])</f>
        <v>0</v>
      </c>
      <c r="X25">
        <f>SUMIFS(L25:L1050,K25:K1050,Tabla7[[#Headers],[Deezer]],J25:J1050,Tabla7[[#This Row],[Fuente/Medio]])</f>
        <v>0</v>
      </c>
      <c r="Y25">
        <f>SUMIFS(L25:L1050,K25:K1050,Tabla7[[#Headers],[Amazon]],J25:J1050,Tabla7[[#This Row],[Fuente/Medio]])</f>
        <v>0</v>
      </c>
      <c r="Z25">
        <f>SUMIFS(L25:L1050,K25:K1050,Tabla7[[#Headers],[enviar]],J25:J1050,Tabla7[[#This Row],[Fuente/Medio]])</f>
        <v>0</v>
      </c>
      <c r="AA25">
        <f>SUMIFS(L25:L1050,K25:K1050,Tabla7[[#Headers],[Claro]],J25:J1050,Tabla7[[#This Row],[Fuente/Medio]])</f>
        <v>0</v>
      </c>
      <c r="AB25">
        <f>SUMIFS(L25:L1050,K25:K1050,Tabla7[[#Headers],[Tidal]],J25:J1050,Tabla7[[#This Row],[Fuente/Medio]])</f>
        <v>0</v>
      </c>
      <c r="AC25">
        <f>SUMIFS(L25:L1050,K25:K1050,Tabla7[[#Headers],[clic]],J25:J1050,Tabla7[[#This Row],[Fuente/Medio]])</f>
        <v>0</v>
      </c>
    </row>
    <row r="26" spans="1:29" x14ac:dyDescent="0.25">
      <c r="I26" t="s">
        <v>60</v>
      </c>
      <c r="J26" t="s">
        <v>46</v>
      </c>
      <c r="K26" t="s">
        <v>49</v>
      </c>
      <c r="L26">
        <v>25</v>
      </c>
      <c r="Q26" t="s">
        <v>278</v>
      </c>
      <c r="R26">
        <f>SUMIFS(L26:L1051,K26:K1051,Tabla7[[#Headers],[Spotify]],J26:J1051,Tabla7[[#This Row],[Fuente/Medio]])</f>
        <v>0</v>
      </c>
      <c r="S26">
        <f>SUMIFS(L26:L1051,K26:K1051,Tabla7[[#Headers],[YouTube]],J26:J1051,Tabla7[[#This Row],[Fuente/Medio]])</f>
        <v>1</v>
      </c>
      <c r="T26">
        <f>SUMIFS(L26:L1051,K26:K1051,Tabla7[[#Headers],[Apple]],J26:J1051,Tabla7[[#This Row],[Fuente/Medio]])</f>
        <v>0</v>
      </c>
      <c r="U26">
        <f>SUMIFS(L26:L1051,K26:K1051,Tabla7[[#Headers],[Google]],J26:J1051,Tabla7[[#This Row],[Fuente/Medio]])</f>
        <v>0</v>
      </c>
      <c r="V26">
        <f>SUMIFS(L26:L1051,K26:K1051,Tabla7[[#Headers],[Store]],J26:J1051,Tabla7[[#This Row],[Fuente/Medio]])</f>
        <v>0</v>
      </c>
      <c r="W26">
        <f>SUMIFS(L26:L1051,K26:K1051,Tabla7[[#Headers],[Itunes]],J26:J1051,Tabla7[[#This Row],[Fuente/Medio]])</f>
        <v>0</v>
      </c>
      <c r="X26">
        <f>SUMIFS(L26:L1051,K26:K1051,Tabla7[[#Headers],[Deezer]],J26:J1051,Tabla7[[#This Row],[Fuente/Medio]])</f>
        <v>0</v>
      </c>
      <c r="Y26">
        <f>SUMIFS(L26:L1051,K26:K1051,Tabla7[[#Headers],[Amazon]],J26:J1051,Tabla7[[#This Row],[Fuente/Medio]])</f>
        <v>0</v>
      </c>
      <c r="Z26">
        <f>SUMIFS(L26:L1051,K26:K1051,Tabla7[[#Headers],[enviar]],J26:J1051,Tabla7[[#This Row],[Fuente/Medio]])</f>
        <v>0</v>
      </c>
      <c r="AA26">
        <f>SUMIFS(L26:L1051,K26:K1051,Tabla7[[#Headers],[Claro]],J26:J1051,Tabla7[[#This Row],[Fuente/Medio]])</f>
        <v>0</v>
      </c>
      <c r="AB26">
        <f>SUMIFS(L26:L1051,K26:K1051,Tabla7[[#Headers],[Tidal]],J26:J1051,Tabla7[[#This Row],[Fuente/Medio]])</f>
        <v>0</v>
      </c>
      <c r="AC26">
        <f>SUMIFS(L26:L1051,K26:K1051,Tabla7[[#Headers],[clic]],J26:J1051,Tabla7[[#This Row],[Fuente/Medio]])</f>
        <v>0</v>
      </c>
    </row>
    <row r="27" spans="1:29" x14ac:dyDescent="0.25">
      <c r="I27" t="s">
        <v>61</v>
      </c>
      <c r="J27" t="s">
        <v>48</v>
      </c>
      <c r="K27" t="s">
        <v>44</v>
      </c>
      <c r="L27">
        <v>24</v>
      </c>
      <c r="Q27" t="s">
        <v>314</v>
      </c>
      <c r="R27">
        <f>SUMIFS(L27:L1052,K27:K1052,Tabla7[[#Headers],[Spotify]],J27:J1052,Tabla7[[#This Row],[Fuente/Medio]])</f>
        <v>1</v>
      </c>
      <c r="S27">
        <f>SUMIFS(L27:L1052,K27:K1052,Tabla7[[#Headers],[YouTube]],J27:J1052,Tabla7[[#This Row],[Fuente/Medio]])</f>
        <v>0</v>
      </c>
      <c r="T27">
        <f>SUMIFS(L27:L1052,K27:K1052,Tabla7[[#Headers],[Apple]],J27:J1052,Tabla7[[#This Row],[Fuente/Medio]])</f>
        <v>0</v>
      </c>
      <c r="U27">
        <f>SUMIFS(L27:L1052,K27:K1052,Tabla7[[#Headers],[Google]],J27:J1052,Tabla7[[#This Row],[Fuente/Medio]])</f>
        <v>1</v>
      </c>
      <c r="V27">
        <f>SUMIFS(L27:L1052,K27:K1052,Tabla7[[#Headers],[Store]],J27:J1052,Tabla7[[#This Row],[Fuente/Medio]])</f>
        <v>0</v>
      </c>
      <c r="W27">
        <f>SUMIFS(L27:L1052,K27:K1052,Tabla7[[#Headers],[Itunes]],J27:J1052,Tabla7[[#This Row],[Fuente/Medio]])</f>
        <v>0</v>
      </c>
      <c r="X27">
        <f>SUMIFS(L27:L1052,K27:K1052,Tabla7[[#Headers],[Deezer]],J27:J1052,Tabla7[[#This Row],[Fuente/Medio]])</f>
        <v>0</v>
      </c>
      <c r="Y27">
        <f>SUMIFS(L27:L1052,K27:K1052,Tabla7[[#Headers],[Amazon]],J27:J1052,Tabla7[[#This Row],[Fuente/Medio]])</f>
        <v>0</v>
      </c>
      <c r="Z27">
        <f>SUMIFS(L27:L1052,K27:K1052,Tabla7[[#Headers],[enviar]],J27:J1052,Tabla7[[#This Row],[Fuente/Medio]])</f>
        <v>0</v>
      </c>
      <c r="AA27">
        <f>SUMIFS(L27:L1052,K27:K1052,Tabla7[[#Headers],[Claro]],J27:J1052,Tabla7[[#This Row],[Fuente/Medio]])</f>
        <v>0</v>
      </c>
      <c r="AB27">
        <f>SUMIFS(L27:L1052,K27:K1052,Tabla7[[#Headers],[Tidal]],J27:J1052,Tabla7[[#This Row],[Fuente/Medio]])</f>
        <v>0</v>
      </c>
      <c r="AC27">
        <f>SUMIFS(L27:L1052,K27:K1052,Tabla7[[#Headers],[clic]],J27:J1052,Tabla7[[#This Row],[Fuente/Medio]])</f>
        <v>0</v>
      </c>
    </row>
    <row r="28" spans="1:29" x14ac:dyDescent="0.25">
      <c r="I28" t="s">
        <v>62</v>
      </c>
      <c r="J28" t="s">
        <v>46</v>
      </c>
      <c r="K28" t="s">
        <v>44</v>
      </c>
      <c r="L28">
        <v>22</v>
      </c>
    </row>
    <row r="29" spans="1:29" x14ac:dyDescent="0.25">
      <c r="I29" t="s">
        <v>63</v>
      </c>
      <c r="J29" t="s">
        <v>46</v>
      </c>
      <c r="K29" t="s">
        <v>44</v>
      </c>
      <c r="L29">
        <v>22</v>
      </c>
    </row>
    <row r="30" spans="1:29" ht="16.5" thickBot="1" x14ac:dyDescent="0.3">
      <c r="I30" t="s">
        <v>57</v>
      </c>
      <c r="J30" t="s">
        <v>64</v>
      </c>
      <c r="K30" t="s">
        <v>44</v>
      </c>
      <c r="L30">
        <v>22</v>
      </c>
      <c r="Q30" s="1" t="s">
        <v>39</v>
      </c>
      <c r="R30" s="2" t="s">
        <v>44</v>
      </c>
      <c r="S30" s="2" t="s">
        <v>49</v>
      </c>
      <c r="T30" s="2" t="s">
        <v>71</v>
      </c>
      <c r="U30" s="2" t="s">
        <v>74</v>
      </c>
      <c r="V30" s="2" t="s">
        <v>87</v>
      </c>
      <c r="W30" s="2" t="s">
        <v>90</v>
      </c>
      <c r="X30" s="2" t="s">
        <v>91</v>
      </c>
      <c r="Y30" s="2" t="s">
        <v>105</v>
      </c>
      <c r="Z30" s="2" t="s">
        <v>112</v>
      </c>
      <c r="AA30" s="2" t="s">
        <v>114</v>
      </c>
    </row>
    <row r="31" spans="1:29" ht="16.5" thickTop="1" x14ac:dyDescent="0.25">
      <c r="I31" t="s">
        <v>65</v>
      </c>
      <c r="J31" t="s">
        <v>46</v>
      </c>
      <c r="K31" t="s">
        <v>44</v>
      </c>
      <c r="L31">
        <v>21</v>
      </c>
      <c r="Q31" s="3" t="s">
        <v>43</v>
      </c>
      <c r="R31">
        <f>R5+0</f>
        <v>125</v>
      </c>
      <c r="S31">
        <f t="shared" ref="S31:Y31" si="0">S5+0</f>
        <v>62</v>
      </c>
      <c r="T31">
        <f t="shared" si="0"/>
        <v>10</v>
      </c>
      <c r="U31">
        <f t="shared" si="0"/>
        <v>9</v>
      </c>
      <c r="V31">
        <f t="shared" si="0"/>
        <v>0</v>
      </c>
      <c r="W31">
        <f t="shared" si="0"/>
        <v>4</v>
      </c>
      <c r="X31">
        <f t="shared" si="0"/>
        <v>8</v>
      </c>
      <c r="Y31">
        <f t="shared" si="0"/>
        <v>3</v>
      </c>
      <c r="Z31">
        <f>AA5+0</f>
        <v>1</v>
      </c>
      <c r="AA31">
        <f>AB5+0</f>
        <v>2</v>
      </c>
    </row>
    <row r="32" spans="1:29" x14ac:dyDescent="0.25">
      <c r="I32" t="s">
        <v>52</v>
      </c>
      <c r="J32" t="s">
        <v>46</v>
      </c>
      <c r="K32" t="s">
        <v>49</v>
      </c>
      <c r="L32">
        <v>21</v>
      </c>
      <c r="Q32" s="5" t="s">
        <v>437</v>
      </c>
      <c r="R32">
        <f>R6+R9+R11+R14+R20+R21+R26</f>
        <v>1002</v>
      </c>
      <c r="S32">
        <f>S6+S9+S11+S14+S20+S21+S26</f>
        <v>721</v>
      </c>
      <c r="T32">
        <f>T6+T9+T11+T14+T20+T21+T26</f>
        <v>151</v>
      </c>
      <c r="U32">
        <f>U6+U9+U11+U14+U20+U21+U26</f>
        <v>128</v>
      </c>
      <c r="V32">
        <f t="shared" ref="V32:Y32" si="1">V6+V9+V11+V14+V20+V21+V26</f>
        <v>31</v>
      </c>
      <c r="W32">
        <f t="shared" si="1"/>
        <v>58</v>
      </c>
      <c r="X32">
        <f t="shared" si="1"/>
        <v>53</v>
      </c>
      <c r="Y32">
        <f t="shared" si="1"/>
        <v>39</v>
      </c>
      <c r="Z32">
        <f>AA6+AA9+AA11+AA14+AA20+AA21+AA26</f>
        <v>27</v>
      </c>
      <c r="AA32">
        <f>AB6+AB9+AB11+AB14+AB20+AB21+AB26</f>
        <v>26</v>
      </c>
    </row>
    <row r="33" spans="9:27" x14ac:dyDescent="0.25">
      <c r="I33" t="s">
        <v>57</v>
      </c>
      <c r="J33" t="s">
        <v>64</v>
      </c>
      <c r="K33" t="s">
        <v>49</v>
      </c>
      <c r="L33">
        <v>20</v>
      </c>
      <c r="Q33" s="3" t="s">
        <v>48</v>
      </c>
      <c r="R33">
        <f>R7+0</f>
        <v>297</v>
      </c>
      <c r="S33">
        <f t="shared" ref="S33:Y33" si="2">S7+0</f>
        <v>213</v>
      </c>
      <c r="T33">
        <f t="shared" si="2"/>
        <v>41</v>
      </c>
      <c r="U33">
        <f t="shared" si="2"/>
        <v>39</v>
      </c>
      <c r="V33">
        <f t="shared" si="2"/>
        <v>11</v>
      </c>
      <c r="W33">
        <f t="shared" si="2"/>
        <v>16</v>
      </c>
      <c r="X33">
        <f t="shared" si="2"/>
        <v>24</v>
      </c>
      <c r="Y33">
        <f t="shared" si="2"/>
        <v>10</v>
      </c>
      <c r="Z33">
        <f>AA7+0</f>
        <v>9</v>
      </c>
      <c r="AA33">
        <f>AB7+0</f>
        <v>10</v>
      </c>
    </row>
    <row r="34" spans="9:27" x14ac:dyDescent="0.25">
      <c r="I34" t="s">
        <v>55</v>
      </c>
      <c r="J34" t="s">
        <v>48</v>
      </c>
      <c r="K34" t="s">
        <v>44</v>
      </c>
      <c r="L34">
        <v>19</v>
      </c>
      <c r="Q34" s="5" t="s">
        <v>438</v>
      </c>
      <c r="R34">
        <f>R8+R17</f>
        <v>77</v>
      </c>
      <c r="S34">
        <f t="shared" ref="S34:Y34" si="3">S8+S17</f>
        <v>22</v>
      </c>
      <c r="T34">
        <f t="shared" si="3"/>
        <v>16</v>
      </c>
      <c r="U34">
        <f t="shared" si="3"/>
        <v>4</v>
      </c>
      <c r="V34">
        <f t="shared" si="3"/>
        <v>7</v>
      </c>
      <c r="W34">
        <f t="shared" si="3"/>
        <v>2</v>
      </c>
      <c r="X34">
        <f t="shared" si="3"/>
        <v>8</v>
      </c>
      <c r="Y34">
        <f t="shared" si="3"/>
        <v>1</v>
      </c>
      <c r="Z34">
        <f>AA8+AA17</f>
        <v>1</v>
      </c>
      <c r="AA34">
        <f>AB8+AB17</f>
        <v>8</v>
      </c>
    </row>
    <row r="35" spans="9:27" x14ac:dyDescent="0.25">
      <c r="I35" t="s">
        <v>51</v>
      </c>
      <c r="J35" t="s">
        <v>48</v>
      </c>
      <c r="K35" t="s">
        <v>44</v>
      </c>
      <c r="L35">
        <v>18</v>
      </c>
      <c r="Q35" s="5" t="s">
        <v>89</v>
      </c>
      <c r="R35">
        <f>R10+0</f>
        <v>14</v>
      </c>
      <c r="S35">
        <f t="shared" ref="S35:Y35" si="4">S10+0</f>
        <v>8</v>
      </c>
      <c r="T35">
        <f t="shared" si="4"/>
        <v>8</v>
      </c>
      <c r="U35">
        <f t="shared" si="4"/>
        <v>6</v>
      </c>
      <c r="V35">
        <f t="shared" si="4"/>
        <v>4</v>
      </c>
      <c r="W35">
        <f t="shared" si="4"/>
        <v>7</v>
      </c>
      <c r="X35">
        <f t="shared" si="4"/>
        <v>3</v>
      </c>
      <c r="Y35">
        <f t="shared" si="4"/>
        <v>2</v>
      </c>
      <c r="Z35">
        <f>AA10+0</f>
        <v>2</v>
      </c>
      <c r="AA35">
        <f>AB10+0</f>
        <v>1</v>
      </c>
    </row>
    <row r="36" spans="9:27" x14ac:dyDescent="0.25">
      <c r="I36" t="s">
        <v>66</v>
      </c>
      <c r="J36" t="s">
        <v>46</v>
      </c>
      <c r="K36" t="s">
        <v>44</v>
      </c>
      <c r="L36">
        <v>18</v>
      </c>
      <c r="Q36" s="5" t="s">
        <v>99</v>
      </c>
      <c r="R36">
        <f>R12+0</f>
        <v>0</v>
      </c>
      <c r="S36">
        <f t="shared" ref="S36:Y36" si="5">S12+0</f>
        <v>5</v>
      </c>
      <c r="T36">
        <f t="shared" si="5"/>
        <v>1</v>
      </c>
      <c r="U36">
        <f t="shared" si="5"/>
        <v>1</v>
      </c>
      <c r="V36">
        <f t="shared" si="5"/>
        <v>0</v>
      </c>
      <c r="W36">
        <f t="shared" si="5"/>
        <v>1</v>
      </c>
      <c r="X36">
        <f t="shared" si="5"/>
        <v>1</v>
      </c>
      <c r="Y36">
        <f t="shared" si="5"/>
        <v>2</v>
      </c>
      <c r="Z36">
        <f>AA12+0</f>
        <v>0</v>
      </c>
      <c r="AA36">
        <f>AB12+0</f>
        <v>0</v>
      </c>
    </row>
    <row r="37" spans="9:27" x14ac:dyDescent="0.25">
      <c r="I37" t="s">
        <v>52</v>
      </c>
      <c r="J37" t="s">
        <v>59</v>
      </c>
      <c r="K37" t="s">
        <v>44</v>
      </c>
      <c r="L37">
        <v>18</v>
      </c>
      <c r="Q37" s="3" t="s">
        <v>115</v>
      </c>
      <c r="R37">
        <f>R15+0</f>
        <v>18</v>
      </c>
      <c r="S37">
        <f t="shared" ref="S37:Y37" si="6">S15+0</f>
        <v>20</v>
      </c>
      <c r="T37">
        <f t="shared" si="6"/>
        <v>11</v>
      </c>
      <c r="U37">
        <f t="shared" si="6"/>
        <v>5</v>
      </c>
      <c r="V37">
        <f t="shared" si="6"/>
        <v>0</v>
      </c>
      <c r="W37">
        <f t="shared" si="6"/>
        <v>3</v>
      </c>
      <c r="X37">
        <f t="shared" si="6"/>
        <v>4</v>
      </c>
      <c r="Y37">
        <f t="shared" si="6"/>
        <v>2</v>
      </c>
      <c r="Z37">
        <f>AA15+0</f>
        <v>3</v>
      </c>
      <c r="AA37">
        <f>AB15+0</f>
        <v>1</v>
      </c>
    </row>
    <row r="38" spans="9:27" x14ac:dyDescent="0.25">
      <c r="I38" t="s">
        <v>60</v>
      </c>
      <c r="J38" t="s">
        <v>46</v>
      </c>
      <c r="K38" t="s">
        <v>44</v>
      </c>
      <c r="L38">
        <v>17</v>
      </c>
      <c r="Q38" s="5" t="s">
        <v>133</v>
      </c>
      <c r="R38">
        <f>R16+0</f>
        <v>1</v>
      </c>
      <c r="S38">
        <f t="shared" ref="S38:Y38" si="7">S16+0</f>
        <v>1</v>
      </c>
      <c r="T38">
        <f t="shared" si="7"/>
        <v>0</v>
      </c>
      <c r="U38">
        <f t="shared" si="7"/>
        <v>1</v>
      </c>
      <c r="V38">
        <f t="shared" si="7"/>
        <v>0</v>
      </c>
      <c r="W38">
        <f t="shared" si="7"/>
        <v>0</v>
      </c>
      <c r="X38">
        <f t="shared" si="7"/>
        <v>2</v>
      </c>
      <c r="Y38">
        <f t="shared" si="7"/>
        <v>1</v>
      </c>
      <c r="Z38">
        <f>AA16+0</f>
        <v>0</v>
      </c>
      <c r="AA38">
        <f>AB16+0</f>
        <v>0</v>
      </c>
    </row>
    <row r="39" spans="9:27" x14ac:dyDescent="0.25">
      <c r="I39" t="s">
        <v>67</v>
      </c>
      <c r="J39" t="s">
        <v>46</v>
      </c>
      <c r="K39" t="s">
        <v>49</v>
      </c>
      <c r="L39">
        <v>17</v>
      </c>
      <c r="Q39" s="5" t="s">
        <v>148</v>
      </c>
      <c r="R39">
        <f>R18+0</f>
        <v>1</v>
      </c>
      <c r="S39">
        <f t="shared" ref="S39:Y39" si="8">S18+0</f>
        <v>0</v>
      </c>
      <c r="T39">
        <f t="shared" si="8"/>
        <v>1</v>
      </c>
      <c r="U39">
        <f t="shared" si="8"/>
        <v>1</v>
      </c>
      <c r="V39">
        <f t="shared" si="8"/>
        <v>0</v>
      </c>
      <c r="W39">
        <f t="shared" si="8"/>
        <v>0</v>
      </c>
      <c r="X39">
        <f t="shared" si="8"/>
        <v>0</v>
      </c>
      <c r="Y39">
        <f t="shared" si="8"/>
        <v>2</v>
      </c>
      <c r="Z39">
        <f>AA18+0</f>
        <v>0</v>
      </c>
      <c r="AA39">
        <f>AB18+0</f>
        <v>1</v>
      </c>
    </row>
    <row r="40" spans="9:27" x14ac:dyDescent="0.25">
      <c r="I40" t="s">
        <v>68</v>
      </c>
      <c r="J40" t="s">
        <v>46</v>
      </c>
      <c r="K40" t="s">
        <v>44</v>
      </c>
      <c r="L40">
        <v>17</v>
      </c>
      <c r="Q40" s="3" t="s">
        <v>157</v>
      </c>
      <c r="R40">
        <f>R19+0</f>
        <v>0</v>
      </c>
      <c r="S40">
        <f t="shared" ref="S40:Y40" si="9">S19+0</f>
        <v>2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0</v>
      </c>
      <c r="X40">
        <f t="shared" si="9"/>
        <v>0</v>
      </c>
      <c r="Y40">
        <f t="shared" si="9"/>
        <v>0</v>
      </c>
      <c r="Z40">
        <f>AA19+0</f>
        <v>0</v>
      </c>
      <c r="AA40">
        <f>AB19+0</f>
        <v>0</v>
      </c>
    </row>
    <row r="41" spans="9:27" x14ac:dyDescent="0.25">
      <c r="I41" t="s">
        <v>65</v>
      </c>
      <c r="J41" t="s">
        <v>46</v>
      </c>
      <c r="K41" t="s">
        <v>49</v>
      </c>
      <c r="L41">
        <v>17</v>
      </c>
      <c r="Q41" s="5" t="s">
        <v>215</v>
      </c>
      <c r="R41">
        <f>R22+0</f>
        <v>0</v>
      </c>
      <c r="S41">
        <f t="shared" ref="S41:Y41" si="10">S22+0</f>
        <v>1</v>
      </c>
      <c r="T41">
        <f t="shared" si="10"/>
        <v>0</v>
      </c>
      <c r="U41">
        <f t="shared" si="10"/>
        <v>0</v>
      </c>
      <c r="V41">
        <f t="shared" si="10"/>
        <v>0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ref="Z41:AA44" si="11">AA22+0</f>
        <v>0</v>
      </c>
      <c r="AA41">
        <f t="shared" si="11"/>
        <v>0</v>
      </c>
    </row>
    <row r="42" spans="9:27" x14ac:dyDescent="0.25">
      <c r="I42" t="s">
        <v>55</v>
      </c>
      <c r="J42" t="s">
        <v>46</v>
      </c>
      <c r="K42" t="s">
        <v>49</v>
      </c>
      <c r="L42">
        <v>16</v>
      </c>
      <c r="Q42" s="3" t="s">
        <v>217</v>
      </c>
      <c r="R42">
        <f>R23+0</f>
        <v>0</v>
      </c>
      <c r="S42">
        <f t="shared" ref="S42:Y42" si="12">S23+0</f>
        <v>1</v>
      </c>
      <c r="T42">
        <f t="shared" si="12"/>
        <v>0</v>
      </c>
      <c r="U42">
        <f t="shared" si="12"/>
        <v>0</v>
      </c>
      <c r="V42">
        <f t="shared" si="12"/>
        <v>0</v>
      </c>
      <c r="W42">
        <f t="shared" si="12"/>
        <v>0</v>
      </c>
      <c r="X42">
        <f t="shared" si="12"/>
        <v>0</v>
      </c>
      <c r="Y42">
        <f t="shared" si="12"/>
        <v>0</v>
      </c>
      <c r="Z42">
        <f t="shared" si="11"/>
        <v>0</v>
      </c>
      <c r="AA42">
        <f t="shared" si="11"/>
        <v>0</v>
      </c>
    </row>
    <row r="43" spans="9:27" x14ac:dyDescent="0.25">
      <c r="I43" t="s">
        <v>69</v>
      </c>
      <c r="J43" t="s">
        <v>48</v>
      </c>
      <c r="K43" t="s">
        <v>44</v>
      </c>
      <c r="L43">
        <v>16</v>
      </c>
      <c r="Q43" s="5" t="s">
        <v>230</v>
      </c>
      <c r="R43">
        <f>R24+0</f>
        <v>0</v>
      </c>
      <c r="S43">
        <f t="shared" ref="S43:Y43" si="13">S24+0</f>
        <v>0</v>
      </c>
      <c r="T43">
        <f t="shared" si="13"/>
        <v>0</v>
      </c>
      <c r="U43">
        <f t="shared" si="13"/>
        <v>0</v>
      </c>
      <c r="V43">
        <f t="shared" si="13"/>
        <v>0</v>
      </c>
      <c r="W43">
        <f t="shared" si="13"/>
        <v>0</v>
      </c>
      <c r="X43">
        <f t="shared" si="13"/>
        <v>1</v>
      </c>
      <c r="Y43">
        <f t="shared" si="13"/>
        <v>0</v>
      </c>
      <c r="Z43">
        <f t="shared" si="11"/>
        <v>0</v>
      </c>
      <c r="AA43">
        <f t="shared" si="11"/>
        <v>0</v>
      </c>
    </row>
    <row r="44" spans="9:27" x14ac:dyDescent="0.25">
      <c r="I44" t="s">
        <v>70</v>
      </c>
      <c r="J44" t="s">
        <v>48</v>
      </c>
      <c r="K44" t="s">
        <v>44</v>
      </c>
      <c r="L44">
        <v>16</v>
      </c>
      <c r="Q44" s="3" t="s">
        <v>261</v>
      </c>
      <c r="R44">
        <f>R25+0</f>
        <v>1</v>
      </c>
      <c r="S44">
        <f t="shared" ref="S44:Y44" si="14">S25+0</f>
        <v>0</v>
      </c>
      <c r="T44">
        <f t="shared" si="14"/>
        <v>0</v>
      </c>
      <c r="U44">
        <f t="shared" si="14"/>
        <v>0</v>
      </c>
      <c r="V44">
        <f t="shared" si="14"/>
        <v>0</v>
      </c>
      <c r="W44">
        <f t="shared" si="14"/>
        <v>0</v>
      </c>
      <c r="X44">
        <f t="shared" si="14"/>
        <v>0</v>
      </c>
      <c r="Y44">
        <f t="shared" si="14"/>
        <v>0</v>
      </c>
      <c r="Z44">
        <f t="shared" si="11"/>
        <v>0</v>
      </c>
      <c r="AA44">
        <f t="shared" si="11"/>
        <v>0</v>
      </c>
    </row>
    <row r="45" spans="9:27" x14ac:dyDescent="0.25">
      <c r="I45" t="s">
        <v>75</v>
      </c>
      <c r="J45" t="s">
        <v>46</v>
      </c>
      <c r="K45" t="s">
        <v>44</v>
      </c>
      <c r="L45">
        <v>16</v>
      </c>
      <c r="Q45" s="7" t="s">
        <v>314</v>
      </c>
      <c r="R45">
        <f>R27+0</f>
        <v>1</v>
      </c>
      <c r="S45">
        <f t="shared" ref="S45:Y45" si="15">S27+0</f>
        <v>0</v>
      </c>
      <c r="T45">
        <f t="shared" si="15"/>
        <v>0</v>
      </c>
      <c r="U45">
        <f t="shared" si="15"/>
        <v>1</v>
      </c>
      <c r="V45">
        <f t="shared" si="15"/>
        <v>0</v>
      </c>
      <c r="W45">
        <f t="shared" si="15"/>
        <v>0</v>
      </c>
      <c r="X45">
        <f t="shared" si="15"/>
        <v>0</v>
      </c>
      <c r="Y45">
        <f t="shared" si="15"/>
        <v>0</v>
      </c>
      <c r="Z45">
        <f>AA27+0</f>
        <v>0</v>
      </c>
      <c r="AA45">
        <f>AB27+0</f>
        <v>0</v>
      </c>
    </row>
    <row r="46" spans="9:27" x14ac:dyDescent="0.25">
      <c r="I46" t="s">
        <v>54</v>
      </c>
      <c r="J46" t="s">
        <v>48</v>
      </c>
      <c r="K46" t="s">
        <v>44</v>
      </c>
      <c r="L46">
        <v>15</v>
      </c>
    </row>
    <row r="47" spans="9:27" x14ac:dyDescent="0.25">
      <c r="I47" t="s">
        <v>62</v>
      </c>
      <c r="J47" t="s">
        <v>46</v>
      </c>
      <c r="K47" t="s">
        <v>49</v>
      </c>
      <c r="L47">
        <v>15</v>
      </c>
    </row>
    <row r="48" spans="9:27" x14ac:dyDescent="0.25">
      <c r="I48" t="s">
        <v>67</v>
      </c>
      <c r="J48" t="s">
        <v>46</v>
      </c>
      <c r="K48" t="s">
        <v>44</v>
      </c>
      <c r="L48">
        <v>15</v>
      </c>
    </row>
    <row r="49" spans="9:12" x14ac:dyDescent="0.25">
      <c r="I49" t="s">
        <v>45</v>
      </c>
      <c r="J49" t="s">
        <v>46</v>
      </c>
      <c r="K49" t="s">
        <v>71</v>
      </c>
      <c r="L49">
        <v>14</v>
      </c>
    </row>
    <row r="50" spans="9:12" x14ac:dyDescent="0.25">
      <c r="I50" t="s">
        <v>69</v>
      </c>
      <c r="J50" t="s">
        <v>48</v>
      </c>
      <c r="K50" t="s">
        <v>49</v>
      </c>
      <c r="L50">
        <v>14</v>
      </c>
    </row>
    <row r="51" spans="9:12" x14ac:dyDescent="0.25">
      <c r="I51" t="s">
        <v>54</v>
      </c>
      <c r="J51" t="s">
        <v>48</v>
      </c>
      <c r="K51" t="s">
        <v>49</v>
      </c>
      <c r="L51">
        <v>13</v>
      </c>
    </row>
    <row r="52" spans="9:12" x14ac:dyDescent="0.25">
      <c r="I52" t="s">
        <v>51</v>
      </c>
      <c r="J52" t="s">
        <v>48</v>
      </c>
      <c r="K52" t="s">
        <v>49</v>
      </c>
      <c r="L52">
        <v>13</v>
      </c>
    </row>
    <row r="53" spans="9:12" x14ac:dyDescent="0.25">
      <c r="I53" t="s">
        <v>72</v>
      </c>
      <c r="J53" t="s">
        <v>46</v>
      </c>
      <c r="K53" t="s">
        <v>44</v>
      </c>
      <c r="L53">
        <v>13</v>
      </c>
    </row>
    <row r="54" spans="9:12" x14ac:dyDescent="0.25">
      <c r="I54" t="s">
        <v>73</v>
      </c>
      <c r="J54" t="s">
        <v>46</v>
      </c>
      <c r="K54" t="s">
        <v>71</v>
      </c>
      <c r="L54">
        <v>13</v>
      </c>
    </row>
    <row r="55" spans="9:12" x14ac:dyDescent="0.25">
      <c r="I55" t="s">
        <v>47</v>
      </c>
      <c r="J55" t="s">
        <v>48</v>
      </c>
      <c r="K55" t="s">
        <v>74</v>
      </c>
      <c r="L55">
        <v>13</v>
      </c>
    </row>
    <row r="56" spans="9:12" x14ac:dyDescent="0.25">
      <c r="I56" t="s">
        <v>65</v>
      </c>
      <c r="J56" t="s">
        <v>46</v>
      </c>
      <c r="K56" t="s">
        <v>74</v>
      </c>
      <c r="L56">
        <v>13</v>
      </c>
    </row>
    <row r="57" spans="9:12" x14ac:dyDescent="0.25">
      <c r="I57" t="s">
        <v>63</v>
      </c>
      <c r="J57" t="s">
        <v>46</v>
      </c>
      <c r="K57" t="s">
        <v>49</v>
      </c>
      <c r="L57">
        <v>12</v>
      </c>
    </row>
    <row r="58" spans="9:12" x14ac:dyDescent="0.25">
      <c r="I58" t="s">
        <v>47</v>
      </c>
      <c r="J58" t="s">
        <v>46</v>
      </c>
      <c r="K58" t="s">
        <v>44</v>
      </c>
      <c r="L58">
        <v>12</v>
      </c>
    </row>
    <row r="59" spans="9:12" x14ac:dyDescent="0.25">
      <c r="I59" t="s">
        <v>57</v>
      </c>
      <c r="J59" t="s">
        <v>64</v>
      </c>
      <c r="K59" t="s">
        <v>71</v>
      </c>
      <c r="L59">
        <v>12</v>
      </c>
    </row>
    <row r="60" spans="9:12" x14ac:dyDescent="0.25">
      <c r="I60" t="s">
        <v>57</v>
      </c>
      <c r="J60" t="s">
        <v>46</v>
      </c>
      <c r="K60" t="s">
        <v>44</v>
      </c>
      <c r="L60">
        <v>12</v>
      </c>
    </row>
    <row r="61" spans="9:12" x14ac:dyDescent="0.25">
      <c r="I61" t="s">
        <v>80</v>
      </c>
      <c r="J61" t="s">
        <v>46</v>
      </c>
      <c r="K61" t="s">
        <v>44</v>
      </c>
      <c r="L61">
        <v>12</v>
      </c>
    </row>
    <row r="62" spans="9:12" x14ac:dyDescent="0.25">
      <c r="I62" t="s">
        <v>76</v>
      </c>
      <c r="J62" t="s">
        <v>48</v>
      </c>
      <c r="K62" t="s">
        <v>44</v>
      </c>
      <c r="L62">
        <v>12</v>
      </c>
    </row>
    <row r="63" spans="9:12" x14ac:dyDescent="0.25">
      <c r="I63" t="s">
        <v>45</v>
      </c>
      <c r="J63" t="s">
        <v>46</v>
      </c>
      <c r="K63" t="s">
        <v>49</v>
      </c>
      <c r="L63">
        <v>11</v>
      </c>
    </row>
    <row r="64" spans="9:12" x14ac:dyDescent="0.25">
      <c r="I64" t="s">
        <v>497</v>
      </c>
      <c r="J64" t="s">
        <v>115</v>
      </c>
      <c r="K64" t="s">
        <v>49</v>
      </c>
      <c r="L64">
        <v>11</v>
      </c>
    </row>
    <row r="65" spans="9:12" x14ac:dyDescent="0.25">
      <c r="I65" t="s">
        <v>66</v>
      </c>
      <c r="J65" t="s">
        <v>46</v>
      </c>
      <c r="K65" t="s">
        <v>49</v>
      </c>
      <c r="L65">
        <v>11</v>
      </c>
    </row>
    <row r="66" spans="9:12" x14ac:dyDescent="0.25">
      <c r="I66" t="s">
        <v>77</v>
      </c>
      <c r="J66" t="s">
        <v>59</v>
      </c>
      <c r="K66" t="s">
        <v>44</v>
      </c>
      <c r="L66">
        <v>11</v>
      </c>
    </row>
    <row r="67" spans="9:12" x14ac:dyDescent="0.25">
      <c r="I67" t="s">
        <v>78</v>
      </c>
      <c r="J67" t="s">
        <v>46</v>
      </c>
      <c r="K67" t="s">
        <v>44</v>
      </c>
      <c r="L67">
        <v>11</v>
      </c>
    </row>
    <row r="68" spans="9:12" x14ac:dyDescent="0.25">
      <c r="I68" t="s">
        <v>79</v>
      </c>
      <c r="J68" t="s">
        <v>46</v>
      </c>
      <c r="K68" t="s">
        <v>44</v>
      </c>
      <c r="L68">
        <v>11</v>
      </c>
    </row>
    <row r="69" spans="9:12" x14ac:dyDescent="0.25">
      <c r="I69" t="s">
        <v>52</v>
      </c>
      <c r="J69" t="s">
        <v>48</v>
      </c>
      <c r="K69" t="s">
        <v>44</v>
      </c>
      <c r="L69">
        <v>11</v>
      </c>
    </row>
    <row r="70" spans="9:12" x14ac:dyDescent="0.25">
      <c r="I70" t="s">
        <v>510</v>
      </c>
      <c r="J70" t="s">
        <v>46</v>
      </c>
      <c r="K70" t="s">
        <v>44</v>
      </c>
      <c r="L70">
        <v>11</v>
      </c>
    </row>
    <row r="71" spans="9:12" x14ac:dyDescent="0.25">
      <c r="I71" t="s">
        <v>509</v>
      </c>
      <c r="J71" t="s">
        <v>46</v>
      </c>
      <c r="K71" t="s">
        <v>49</v>
      </c>
      <c r="L71">
        <v>11</v>
      </c>
    </row>
    <row r="72" spans="9:12" x14ac:dyDescent="0.25">
      <c r="I72" t="s">
        <v>83</v>
      </c>
      <c r="J72" t="s">
        <v>46</v>
      </c>
      <c r="K72" t="s">
        <v>49</v>
      </c>
      <c r="L72">
        <v>11</v>
      </c>
    </row>
    <row r="73" spans="9:12" x14ac:dyDescent="0.25">
      <c r="I73" t="s">
        <v>70</v>
      </c>
      <c r="J73" t="s">
        <v>48</v>
      </c>
      <c r="K73" t="s">
        <v>49</v>
      </c>
      <c r="L73">
        <v>10</v>
      </c>
    </row>
    <row r="74" spans="9:12" x14ac:dyDescent="0.25">
      <c r="I74" t="s">
        <v>61</v>
      </c>
      <c r="J74" t="s">
        <v>48</v>
      </c>
      <c r="K74" t="s">
        <v>49</v>
      </c>
      <c r="L74">
        <v>10</v>
      </c>
    </row>
    <row r="75" spans="9:12" x14ac:dyDescent="0.25">
      <c r="I75" t="s">
        <v>81</v>
      </c>
      <c r="J75" t="s">
        <v>46</v>
      </c>
      <c r="K75" t="s">
        <v>44</v>
      </c>
      <c r="L75">
        <v>10</v>
      </c>
    </row>
    <row r="76" spans="9:12" x14ac:dyDescent="0.25">
      <c r="I76" t="s">
        <v>82</v>
      </c>
      <c r="J76" t="s">
        <v>46</v>
      </c>
      <c r="K76" t="s">
        <v>44</v>
      </c>
      <c r="L76">
        <v>10</v>
      </c>
    </row>
    <row r="77" spans="9:12" x14ac:dyDescent="0.25">
      <c r="I77" t="s">
        <v>65</v>
      </c>
      <c r="J77" t="s">
        <v>48</v>
      </c>
      <c r="K77" t="s">
        <v>49</v>
      </c>
      <c r="L77">
        <v>10</v>
      </c>
    </row>
    <row r="78" spans="9:12" x14ac:dyDescent="0.25">
      <c r="I78" t="s">
        <v>84</v>
      </c>
      <c r="J78" t="s">
        <v>46</v>
      </c>
      <c r="K78" t="s">
        <v>44</v>
      </c>
      <c r="L78">
        <v>10</v>
      </c>
    </row>
    <row r="79" spans="9:12" x14ac:dyDescent="0.25">
      <c r="I79" t="s">
        <v>54</v>
      </c>
      <c r="J79" t="s">
        <v>46</v>
      </c>
      <c r="K79" t="s">
        <v>49</v>
      </c>
      <c r="L79">
        <v>9</v>
      </c>
    </row>
    <row r="80" spans="9:12" x14ac:dyDescent="0.25">
      <c r="I80" t="s">
        <v>60</v>
      </c>
      <c r="J80" t="s">
        <v>46</v>
      </c>
      <c r="K80" t="s">
        <v>74</v>
      </c>
      <c r="L80">
        <v>9</v>
      </c>
    </row>
    <row r="81" spans="9:12" x14ac:dyDescent="0.25">
      <c r="I81" t="s">
        <v>78</v>
      </c>
      <c r="J81" t="s">
        <v>46</v>
      </c>
      <c r="K81" t="s">
        <v>49</v>
      </c>
      <c r="L81">
        <v>9</v>
      </c>
    </row>
    <row r="82" spans="9:12" x14ac:dyDescent="0.25">
      <c r="I82" t="s">
        <v>42</v>
      </c>
      <c r="J82" t="s">
        <v>48</v>
      </c>
      <c r="K82" t="s">
        <v>44</v>
      </c>
      <c r="L82">
        <v>9</v>
      </c>
    </row>
    <row r="83" spans="9:12" x14ac:dyDescent="0.25">
      <c r="I83" t="s">
        <v>52</v>
      </c>
      <c r="J83" t="s">
        <v>43</v>
      </c>
      <c r="K83" t="s">
        <v>49</v>
      </c>
      <c r="L83">
        <v>9</v>
      </c>
    </row>
    <row r="84" spans="9:12" x14ac:dyDescent="0.25">
      <c r="I84" t="s">
        <v>80</v>
      </c>
      <c r="J84" t="s">
        <v>46</v>
      </c>
      <c r="K84" t="s">
        <v>49</v>
      </c>
      <c r="L84">
        <v>9</v>
      </c>
    </row>
    <row r="85" spans="9:12" x14ac:dyDescent="0.25">
      <c r="I85" t="s">
        <v>51</v>
      </c>
      <c r="J85" t="s">
        <v>46</v>
      </c>
      <c r="K85" t="s">
        <v>74</v>
      </c>
      <c r="L85">
        <v>8</v>
      </c>
    </row>
    <row r="86" spans="9:12" x14ac:dyDescent="0.25">
      <c r="I86" t="s">
        <v>85</v>
      </c>
      <c r="J86" t="s">
        <v>48</v>
      </c>
      <c r="K86" t="s">
        <v>44</v>
      </c>
      <c r="L86">
        <v>8</v>
      </c>
    </row>
    <row r="87" spans="9:12" x14ac:dyDescent="0.25">
      <c r="I87" t="s">
        <v>86</v>
      </c>
      <c r="J87" t="s">
        <v>43</v>
      </c>
      <c r="K87" t="s">
        <v>44</v>
      </c>
      <c r="L87">
        <v>8</v>
      </c>
    </row>
    <row r="88" spans="9:12" x14ac:dyDescent="0.25">
      <c r="I88" t="s">
        <v>67</v>
      </c>
      <c r="J88" t="s">
        <v>48</v>
      </c>
      <c r="K88" t="s">
        <v>49</v>
      </c>
      <c r="L88">
        <v>8</v>
      </c>
    </row>
    <row r="89" spans="9:12" x14ac:dyDescent="0.25">
      <c r="I89" t="s">
        <v>73</v>
      </c>
      <c r="J89" t="s">
        <v>46</v>
      </c>
      <c r="K89" t="s">
        <v>44</v>
      </c>
      <c r="L89">
        <v>8</v>
      </c>
    </row>
    <row r="90" spans="9:12" x14ac:dyDescent="0.25">
      <c r="I90" t="s">
        <v>79</v>
      </c>
      <c r="J90" t="s">
        <v>46</v>
      </c>
      <c r="K90" t="s">
        <v>49</v>
      </c>
      <c r="L90">
        <v>8</v>
      </c>
    </row>
    <row r="91" spans="9:12" x14ac:dyDescent="0.25">
      <c r="I91" t="s">
        <v>50</v>
      </c>
      <c r="J91" t="s">
        <v>46</v>
      </c>
      <c r="K91" t="s">
        <v>71</v>
      </c>
      <c r="L91">
        <v>8</v>
      </c>
    </row>
    <row r="92" spans="9:12" x14ac:dyDescent="0.25">
      <c r="I92" t="s">
        <v>50</v>
      </c>
      <c r="J92" t="s">
        <v>46</v>
      </c>
      <c r="K92" t="s">
        <v>87</v>
      </c>
      <c r="L92">
        <v>8</v>
      </c>
    </row>
    <row r="93" spans="9:12" x14ac:dyDescent="0.25">
      <c r="I93" t="s">
        <v>58</v>
      </c>
      <c r="J93" t="s">
        <v>59</v>
      </c>
      <c r="K93" t="s">
        <v>71</v>
      </c>
      <c r="L93">
        <v>7</v>
      </c>
    </row>
    <row r="94" spans="9:12" x14ac:dyDescent="0.25">
      <c r="I94" t="s">
        <v>55</v>
      </c>
      <c r="J94" t="s">
        <v>48</v>
      </c>
      <c r="K94" t="s">
        <v>49</v>
      </c>
      <c r="L94">
        <v>7</v>
      </c>
    </row>
    <row r="95" spans="9:12" x14ac:dyDescent="0.25">
      <c r="I95" t="s">
        <v>88</v>
      </c>
      <c r="J95" t="s">
        <v>89</v>
      </c>
      <c r="K95" t="s">
        <v>90</v>
      </c>
      <c r="L95">
        <v>7</v>
      </c>
    </row>
    <row r="96" spans="9:12" x14ac:dyDescent="0.25">
      <c r="I96" t="s">
        <v>53</v>
      </c>
      <c r="J96" t="s">
        <v>46</v>
      </c>
      <c r="K96" t="s">
        <v>74</v>
      </c>
      <c r="L96">
        <v>7</v>
      </c>
    </row>
    <row r="97" spans="9:12" x14ac:dyDescent="0.25">
      <c r="I97" t="s">
        <v>73</v>
      </c>
      <c r="J97" t="s">
        <v>46</v>
      </c>
      <c r="K97" t="s">
        <v>49</v>
      </c>
      <c r="L97">
        <v>7</v>
      </c>
    </row>
    <row r="98" spans="9:12" x14ac:dyDescent="0.25">
      <c r="I98" t="s">
        <v>47</v>
      </c>
      <c r="J98" t="s">
        <v>48</v>
      </c>
      <c r="K98" t="s">
        <v>91</v>
      </c>
      <c r="L98">
        <v>7</v>
      </c>
    </row>
    <row r="99" spans="9:12" x14ac:dyDescent="0.25">
      <c r="I99" t="s">
        <v>81</v>
      </c>
      <c r="J99" t="s">
        <v>46</v>
      </c>
      <c r="K99" t="s">
        <v>49</v>
      </c>
      <c r="L99">
        <v>7</v>
      </c>
    </row>
    <row r="100" spans="9:12" x14ac:dyDescent="0.25">
      <c r="I100" t="s">
        <v>65</v>
      </c>
      <c r="J100" t="s">
        <v>48</v>
      </c>
      <c r="K100" t="s">
        <v>44</v>
      </c>
      <c r="L100">
        <v>7</v>
      </c>
    </row>
    <row r="101" spans="9:12" x14ac:dyDescent="0.25">
      <c r="I101" t="s">
        <v>52</v>
      </c>
      <c r="J101" t="s">
        <v>59</v>
      </c>
      <c r="K101" t="s">
        <v>87</v>
      </c>
      <c r="L101">
        <v>7</v>
      </c>
    </row>
    <row r="102" spans="9:12" x14ac:dyDescent="0.25">
      <c r="I102" t="s">
        <v>52</v>
      </c>
      <c r="J102" t="s">
        <v>43</v>
      </c>
      <c r="K102" t="s">
        <v>44</v>
      </c>
      <c r="L102">
        <v>7</v>
      </c>
    </row>
    <row r="103" spans="9:12" x14ac:dyDescent="0.25">
      <c r="I103" t="s">
        <v>50</v>
      </c>
      <c r="J103" t="s">
        <v>46</v>
      </c>
      <c r="K103" t="s">
        <v>74</v>
      </c>
      <c r="L103">
        <v>7</v>
      </c>
    </row>
    <row r="104" spans="9:12" x14ac:dyDescent="0.25">
      <c r="I104" t="s">
        <v>83</v>
      </c>
      <c r="J104" t="s">
        <v>46</v>
      </c>
      <c r="K104" t="s">
        <v>44</v>
      </c>
      <c r="L104">
        <v>7</v>
      </c>
    </row>
    <row r="105" spans="9:12" x14ac:dyDescent="0.25">
      <c r="I105" t="s">
        <v>54</v>
      </c>
      <c r="J105" t="s">
        <v>48</v>
      </c>
      <c r="K105" t="s">
        <v>91</v>
      </c>
      <c r="L105">
        <v>6</v>
      </c>
    </row>
    <row r="106" spans="9:12" x14ac:dyDescent="0.25">
      <c r="I106" t="s">
        <v>58</v>
      </c>
      <c r="J106" t="s">
        <v>59</v>
      </c>
      <c r="K106" t="s">
        <v>49</v>
      </c>
      <c r="L106">
        <v>6</v>
      </c>
    </row>
    <row r="107" spans="9:12" x14ac:dyDescent="0.25">
      <c r="I107" t="s">
        <v>42</v>
      </c>
      <c r="J107" t="s">
        <v>43</v>
      </c>
      <c r="K107" t="s">
        <v>74</v>
      </c>
      <c r="L107">
        <v>6</v>
      </c>
    </row>
    <row r="108" spans="9:12" x14ac:dyDescent="0.25">
      <c r="I108" t="s">
        <v>79</v>
      </c>
      <c r="J108" t="s">
        <v>46</v>
      </c>
      <c r="K108" t="s">
        <v>90</v>
      </c>
      <c r="L108">
        <v>6</v>
      </c>
    </row>
    <row r="109" spans="9:12" x14ac:dyDescent="0.25">
      <c r="I109" t="s">
        <v>92</v>
      </c>
      <c r="J109" t="s">
        <v>46</v>
      </c>
      <c r="K109" t="s">
        <v>44</v>
      </c>
      <c r="L109">
        <v>6</v>
      </c>
    </row>
    <row r="110" spans="9:12" x14ac:dyDescent="0.25">
      <c r="I110" t="s">
        <v>93</v>
      </c>
      <c r="J110" t="s">
        <v>46</v>
      </c>
      <c r="K110" t="s">
        <v>44</v>
      </c>
      <c r="L110">
        <v>6</v>
      </c>
    </row>
    <row r="111" spans="9:12" x14ac:dyDescent="0.25">
      <c r="I111" t="s">
        <v>65</v>
      </c>
      <c r="J111" t="s">
        <v>48</v>
      </c>
      <c r="K111" t="s">
        <v>87</v>
      </c>
      <c r="L111">
        <v>6</v>
      </c>
    </row>
    <row r="112" spans="9:12" x14ac:dyDescent="0.25">
      <c r="I112" t="s">
        <v>65</v>
      </c>
      <c r="J112" t="s">
        <v>46</v>
      </c>
      <c r="K112" t="s">
        <v>87</v>
      </c>
      <c r="L112">
        <v>6</v>
      </c>
    </row>
    <row r="113" spans="9:12" x14ac:dyDescent="0.25">
      <c r="I113" t="s">
        <v>52</v>
      </c>
      <c r="J113" t="s">
        <v>46</v>
      </c>
      <c r="K113" t="s">
        <v>71</v>
      </c>
      <c r="L113">
        <v>6</v>
      </c>
    </row>
    <row r="114" spans="9:12" x14ac:dyDescent="0.25">
      <c r="I114" t="s">
        <v>52</v>
      </c>
      <c r="J114" t="s">
        <v>46</v>
      </c>
      <c r="K114" t="s">
        <v>87</v>
      </c>
      <c r="L114">
        <v>6</v>
      </c>
    </row>
    <row r="115" spans="9:12" x14ac:dyDescent="0.25">
      <c r="I115" t="s">
        <v>50</v>
      </c>
      <c r="J115" t="s">
        <v>48</v>
      </c>
      <c r="K115" t="s">
        <v>44</v>
      </c>
      <c r="L115">
        <v>6</v>
      </c>
    </row>
    <row r="116" spans="9:12" x14ac:dyDescent="0.25">
      <c r="I116" t="s">
        <v>75</v>
      </c>
      <c r="J116" t="s">
        <v>46</v>
      </c>
      <c r="K116" t="s">
        <v>49</v>
      </c>
      <c r="L116">
        <v>6</v>
      </c>
    </row>
    <row r="117" spans="9:12" x14ac:dyDescent="0.25">
      <c r="I117" t="s">
        <v>495</v>
      </c>
      <c r="J117" t="s">
        <v>46</v>
      </c>
      <c r="K117" t="s">
        <v>44</v>
      </c>
      <c r="L117">
        <v>6</v>
      </c>
    </row>
    <row r="118" spans="9:12" x14ac:dyDescent="0.25">
      <c r="I118" t="s">
        <v>511</v>
      </c>
      <c r="J118" t="s">
        <v>46</v>
      </c>
      <c r="K118" t="s">
        <v>44</v>
      </c>
      <c r="L118">
        <v>6</v>
      </c>
    </row>
    <row r="119" spans="9:12" x14ac:dyDescent="0.25">
      <c r="I119" t="s">
        <v>511</v>
      </c>
      <c r="J119" t="s">
        <v>43</v>
      </c>
      <c r="K119" t="s">
        <v>44</v>
      </c>
      <c r="L119">
        <v>6</v>
      </c>
    </row>
    <row r="120" spans="9:12" x14ac:dyDescent="0.25">
      <c r="I120" t="s">
        <v>512</v>
      </c>
      <c r="J120" t="s">
        <v>46</v>
      </c>
      <c r="K120" t="s">
        <v>44</v>
      </c>
      <c r="L120">
        <v>6</v>
      </c>
    </row>
    <row r="121" spans="9:12" x14ac:dyDescent="0.25">
      <c r="I121" t="s">
        <v>512</v>
      </c>
      <c r="J121" t="s">
        <v>46</v>
      </c>
      <c r="K121" t="s">
        <v>49</v>
      </c>
      <c r="L121">
        <v>6</v>
      </c>
    </row>
    <row r="122" spans="9:12" x14ac:dyDescent="0.25">
      <c r="I122" t="s">
        <v>94</v>
      </c>
      <c r="J122" t="s">
        <v>46</v>
      </c>
      <c r="K122" t="s">
        <v>49</v>
      </c>
      <c r="L122">
        <v>6</v>
      </c>
    </row>
    <row r="123" spans="9:12" x14ac:dyDescent="0.25">
      <c r="I123" t="s">
        <v>100</v>
      </c>
      <c r="J123" t="s">
        <v>46</v>
      </c>
      <c r="K123" t="s">
        <v>49</v>
      </c>
      <c r="L123">
        <v>6</v>
      </c>
    </row>
    <row r="124" spans="9:12" x14ac:dyDescent="0.25">
      <c r="I124" t="s">
        <v>95</v>
      </c>
      <c r="J124" t="s">
        <v>96</v>
      </c>
      <c r="K124" t="s">
        <v>49</v>
      </c>
      <c r="L124">
        <v>5</v>
      </c>
    </row>
    <row r="125" spans="9:12" x14ac:dyDescent="0.25">
      <c r="I125" t="s">
        <v>45</v>
      </c>
      <c r="J125" t="s">
        <v>48</v>
      </c>
      <c r="K125" t="s">
        <v>44</v>
      </c>
      <c r="L125">
        <v>5</v>
      </c>
    </row>
    <row r="126" spans="9:12" x14ac:dyDescent="0.25">
      <c r="I126" t="s">
        <v>51</v>
      </c>
      <c r="J126" t="s">
        <v>43</v>
      </c>
      <c r="K126" t="s">
        <v>44</v>
      </c>
      <c r="L126">
        <v>5</v>
      </c>
    </row>
    <row r="127" spans="9:12" x14ac:dyDescent="0.25">
      <c r="I127" t="s">
        <v>60</v>
      </c>
      <c r="J127" t="s">
        <v>48</v>
      </c>
      <c r="K127" t="s">
        <v>44</v>
      </c>
      <c r="L127">
        <v>5</v>
      </c>
    </row>
    <row r="128" spans="9:12" x14ac:dyDescent="0.25">
      <c r="I128" t="s">
        <v>72</v>
      </c>
      <c r="J128" t="s">
        <v>46</v>
      </c>
      <c r="K128" t="s">
        <v>49</v>
      </c>
      <c r="L128">
        <v>5</v>
      </c>
    </row>
    <row r="129" spans="9:12" x14ac:dyDescent="0.25">
      <c r="I129" t="s">
        <v>77</v>
      </c>
      <c r="J129" t="s">
        <v>59</v>
      </c>
      <c r="K129" t="s">
        <v>71</v>
      </c>
      <c r="L129">
        <v>5</v>
      </c>
    </row>
    <row r="130" spans="9:12" x14ac:dyDescent="0.25">
      <c r="I130" t="s">
        <v>97</v>
      </c>
      <c r="J130" t="s">
        <v>48</v>
      </c>
      <c r="K130" t="s">
        <v>44</v>
      </c>
      <c r="L130">
        <v>5</v>
      </c>
    </row>
    <row r="131" spans="9:12" x14ac:dyDescent="0.25">
      <c r="I131" t="s">
        <v>97</v>
      </c>
      <c r="J131" t="s">
        <v>48</v>
      </c>
      <c r="K131" t="s">
        <v>49</v>
      </c>
      <c r="L131">
        <v>5</v>
      </c>
    </row>
    <row r="132" spans="9:12" x14ac:dyDescent="0.25">
      <c r="I132" t="s">
        <v>53</v>
      </c>
      <c r="J132" t="s">
        <v>96</v>
      </c>
      <c r="K132" t="s">
        <v>44</v>
      </c>
      <c r="L132">
        <v>5</v>
      </c>
    </row>
    <row r="133" spans="9:12" x14ac:dyDescent="0.25">
      <c r="I133" t="s">
        <v>42</v>
      </c>
      <c r="J133" t="s">
        <v>43</v>
      </c>
      <c r="K133" t="s">
        <v>71</v>
      </c>
      <c r="L133">
        <v>5</v>
      </c>
    </row>
    <row r="134" spans="9:12" x14ac:dyDescent="0.25">
      <c r="I134" t="s">
        <v>98</v>
      </c>
      <c r="J134" t="s">
        <v>99</v>
      </c>
      <c r="K134" t="s">
        <v>49</v>
      </c>
      <c r="L134">
        <v>5</v>
      </c>
    </row>
    <row r="135" spans="9:12" x14ac:dyDescent="0.25">
      <c r="I135" t="s">
        <v>73</v>
      </c>
      <c r="J135" t="s">
        <v>48</v>
      </c>
      <c r="K135" t="s">
        <v>44</v>
      </c>
      <c r="L135">
        <v>5</v>
      </c>
    </row>
    <row r="136" spans="9:12" x14ac:dyDescent="0.25">
      <c r="I136" t="s">
        <v>73</v>
      </c>
      <c r="J136" t="s">
        <v>46</v>
      </c>
      <c r="K136" t="s">
        <v>90</v>
      </c>
      <c r="L136">
        <v>5</v>
      </c>
    </row>
    <row r="137" spans="9:12" x14ac:dyDescent="0.25">
      <c r="I137" t="s">
        <v>47</v>
      </c>
      <c r="J137" t="s">
        <v>46</v>
      </c>
      <c r="K137" t="s">
        <v>74</v>
      </c>
      <c r="L137">
        <v>5</v>
      </c>
    </row>
    <row r="138" spans="9:12" x14ac:dyDescent="0.25">
      <c r="I138" t="s">
        <v>57</v>
      </c>
      <c r="J138" t="s">
        <v>48</v>
      </c>
      <c r="K138" t="s">
        <v>44</v>
      </c>
      <c r="L138">
        <v>5</v>
      </c>
    </row>
    <row r="139" spans="9:12" x14ac:dyDescent="0.25">
      <c r="I139" t="s">
        <v>57</v>
      </c>
      <c r="J139" t="s">
        <v>64</v>
      </c>
      <c r="K139" t="s">
        <v>90</v>
      </c>
      <c r="L139">
        <v>5</v>
      </c>
    </row>
    <row r="140" spans="9:12" x14ac:dyDescent="0.25">
      <c r="I140" t="s">
        <v>92</v>
      </c>
      <c r="J140" t="s">
        <v>46</v>
      </c>
      <c r="K140" t="s">
        <v>49</v>
      </c>
      <c r="L140">
        <v>5</v>
      </c>
    </row>
    <row r="141" spans="9:12" x14ac:dyDescent="0.25">
      <c r="I141" t="s">
        <v>82</v>
      </c>
      <c r="J141" t="s">
        <v>46</v>
      </c>
      <c r="K141" t="s">
        <v>49</v>
      </c>
      <c r="L141">
        <v>5</v>
      </c>
    </row>
    <row r="142" spans="9:12" x14ac:dyDescent="0.25">
      <c r="I142" t="s">
        <v>52</v>
      </c>
      <c r="J142" t="s">
        <v>59</v>
      </c>
      <c r="K142" t="s">
        <v>49</v>
      </c>
      <c r="L142">
        <v>5</v>
      </c>
    </row>
    <row r="143" spans="9:12" x14ac:dyDescent="0.25">
      <c r="I143" t="s">
        <v>80</v>
      </c>
      <c r="J143" t="s">
        <v>46</v>
      </c>
      <c r="K143" t="s">
        <v>71</v>
      </c>
      <c r="L143">
        <v>5</v>
      </c>
    </row>
    <row r="144" spans="9:12" x14ac:dyDescent="0.25">
      <c r="I144" t="s">
        <v>83</v>
      </c>
      <c r="J144" t="s">
        <v>46</v>
      </c>
      <c r="K144" t="s">
        <v>71</v>
      </c>
      <c r="L144">
        <v>5</v>
      </c>
    </row>
    <row r="145" spans="9:12" x14ac:dyDescent="0.25">
      <c r="I145" t="s">
        <v>496</v>
      </c>
      <c r="J145" t="s">
        <v>46</v>
      </c>
      <c r="K145" t="s">
        <v>87</v>
      </c>
      <c r="L145">
        <v>5</v>
      </c>
    </row>
    <row r="146" spans="9:12" x14ac:dyDescent="0.25">
      <c r="I146" t="s">
        <v>62</v>
      </c>
      <c r="J146" t="s">
        <v>46</v>
      </c>
      <c r="K146" t="s">
        <v>91</v>
      </c>
      <c r="L146">
        <v>4</v>
      </c>
    </row>
    <row r="147" spans="9:12" x14ac:dyDescent="0.25">
      <c r="I147" t="s">
        <v>62</v>
      </c>
      <c r="J147" t="s">
        <v>46</v>
      </c>
      <c r="K147" t="s">
        <v>74</v>
      </c>
      <c r="L147">
        <v>4</v>
      </c>
    </row>
    <row r="148" spans="9:12" x14ac:dyDescent="0.25">
      <c r="I148" t="s">
        <v>101</v>
      </c>
      <c r="J148" t="s">
        <v>48</v>
      </c>
      <c r="K148" t="s">
        <v>49</v>
      </c>
      <c r="L148">
        <v>4</v>
      </c>
    </row>
    <row r="149" spans="9:12" x14ac:dyDescent="0.25">
      <c r="I149" t="s">
        <v>51</v>
      </c>
      <c r="J149" t="s">
        <v>46</v>
      </c>
      <c r="K149" t="s">
        <v>71</v>
      </c>
      <c r="L149">
        <v>4</v>
      </c>
    </row>
    <row r="150" spans="9:12" x14ac:dyDescent="0.25">
      <c r="I150" t="s">
        <v>55</v>
      </c>
      <c r="J150" t="s">
        <v>46</v>
      </c>
      <c r="K150" t="s">
        <v>91</v>
      </c>
      <c r="L150">
        <v>4</v>
      </c>
    </row>
    <row r="151" spans="9:12" x14ac:dyDescent="0.25">
      <c r="I151" t="s">
        <v>69</v>
      </c>
      <c r="J151" t="s">
        <v>48</v>
      </c>
      <c r="K151" t="s">
        <v>74</v>
      </c>
      <c r="L151">
        <v>4</v>
      </c>
    </row>
    <row r="152" spans="9:12" x14ac:dyDescent="0.25">
      <c r="I152" t="s">
        <v>69</v>
      </c>
      <c r="J152" t="s">
        <v>46</v>
      </c>
      <c r="K152" t="s">
        <v>44</v>
      </c>
      <c r="L152">
        <v>4</v>
      </c>
    </row>
    <row r="153" spans="9:12" x14ac:dyDescent="0.25">
      <c r="I153" t="s">
        <v>70</v>
      </c>
      <c r="J153" t="s">
        <v>48</v>
      </c>
      <c r="K153" t="s">
        <v>71</v>
      </c>
      <c r="L153">
        <v>4</v>
      </c>
    </row>
    <row r="154" spans="9:12" x14ac:dyDescent="0.25">
      <c r="I154" t="s">
        <v>102</v>
      </c>
      <c r="J154" t="s">
        <v>46</v>
      </c>
      <c r="K154" t="s">
        <v>49</v>
      </c>
      <c r="L154">
        <v>4</v>
      </c>
    </row>
    <row r="155" spans="9:12" x14ac:dyDescent="0.25">
      <c r="I155" t="s">
        <v>103</v>
      </c>
      <c r="J155" t="s">
        <v>89</v>
      </c>
      <c r="K155" t="s">
        <v>87</v>
      </c>
      <c r="L155">
        <v>4</v>
      </c>
    </row>
    <row r="156" spans="9:12" x14ac:dyDescent="0.25">
      <c r="I156" t="s">
        <v>77</v>
      </c>
      <c r="J156" t="s">
        <v>59</v>
      </c>
      <c r="K156" t="s">
        <v>49</v>
      </c>
      <c r="L156">
        <v>4</v>
      </c>
    </row>
    <row r="157" spans="9:12" x14ac:dyDescent="0.25">
      <c r="I157" t="s">
        <v>104</v>
      </c>
      <c r="J157" t="s">
        <v>59</v>
      </c>
      <c r="K157" t="s">
        <v>44</v>
      </c>
      <c r="L157">
        <v>4</v>
      </c>
    </row>
    <row r="158" spans="9:12" x14ac:dyDescent="0.25">
      <c r="I158" t="s">
        <v>104</v>
      </c>
      <c r="J158" t="s">
        <v>46</v>
      </c>
      <c r="K158" t="s">
        <v>44</v>
      </c>
      <c r="L158">
        <v>4</v>
      </c>
    </row>
    <row r="159" spans="9:12" x14ac:dyDescent="0.25">
      <c r="I159" t="s">
        <v>97</v>
      </c>
      <c r="J159" t="s">
        <v>59</v>
      </c>
      <c r="K159" t="s">
        <v>44</v>
      </c>
      <c r="L159">
        <v>4</v>
      </c>
    </row>
    <row r="160" spans="9:12" x14ac:dyDescent="0.25">
      <c r="I160" t="s">
        <v>97</v>
      </c>
      <c r="J160" t="s">
        <v>46</v>
      </c>
      <c r="K160" t="s">
        <v>44</v>
      </c>
      <c r="L160">
        <v>4</v>
      </c>
    </row>
    <row r="161" spans="9:12" x14ac:dyDescent="0.25">
      <c r="I161" t="s">
        <v>67</v>
      </c>
      <c r="J161" t="s">
        <v>46</v>
      </c>
      <c r="K161" t="s">
        <v>105</v>
      </c>
      <c r="L161">
        <v>4</v>
      </c>
    </row>
    <row r="162" spans="9:12" x14ac:dyDescent="0.25">
      <c r="I162" t="s">
        <v>67</v>
      </c>
      <c r="J162" t="s">
        <v>46</v>
      </c>
      <c r="K162" t="s">
        <v>71</v>
      </c>
      <c r="L162">
        <v>4</v>
      </c>
    </row>
    <row r="163" spans="9:12" x14ac:dyDescent="0.25">
      <c r="I163" t="s">
        <v>42</v>
      </c>
      <c r="J163" t="s">
        <v>43</v>
      </c>
      <c r="K163" t="s">
        <v>91</v>
      </c>
      <c r="L163">
        <v>4</v>
      </c>
    </row>
    <row r="164" spans="9:12" x14ac:dyDescent="0.25">
      <c r="I164" t="s">
        <v>61</v>
      </c>
      <c r="J164" t="s">
        <v>48</v>
      </c>
      <c r="K164" t="s">
        <v>87</v>
      </c>
      <c r="L164">
        <v>4</v>
      </c>
    </row>
    <row r="165" spans="9:12" x14ac:dyDescent="0.25">
      <c r="I165" t="s">
        <v>73</v>
      </c>
      <c r="J165" t="s">
        <v>48</v>
      </c>
      <c r="K165" t="s">
        <v>49</v>
      </c>
      <c r="L165">
        <v>4</v>
      </c>
    </row>
    <row r="166" spans="9:12" x14ac:dyDescent="0.25">
      <c r="I166" t="s">
        <v>57</v>
      </c>
      <c r="J166" t="s">
        <v>48</v>
      </c>
      <c r="K166" t="s">
        <v>49</v>
      </c>
      <c r="L166">
        <v>4</v>
      </c>
    </row>
    <row r="167" spans="9:12" x14ac:dyDescent="0.25">
      <c r="I167" t="s">
        <v>79</v>
      </c>
      <c r="J167" t="s">
        <v>46</v>
      </c>
      <c r="K167" t="s">
        <v>71</v>
      </c>
      <c r="L167">
        <v>4</v>
      </c>
    </row>
    <row r="168" spans="9:12" x14ac:dyDescent="0.25">
      <c r="I168" t="s">
        <v>68</v>
      </c>
      <c r="J168" t="s">
        <v>59</v>
      </c>
      <c r="K168" t="s">
        <v>44</v>
      </c>
      <c r="L168">
        <v>4</v>
      </c>
    </row>
    <row r="169" spans="9:12" x14ac:dyDescent="0.25">
      <c r="I169" t="s">
        <v>68</v>
      </c>
      <c r="J169" t="s">
        <v>46</v>
      </c>
      <c r="K169" t="s">
        <v>71</v>
      </c>
      <c r="L169">
        <v>4</v>
      </c>
    </row>
    <row r="170" spans="9:12" x14ac:dyDescent="0.25">
      <c r="I170" t="s">
        <v>68</v>
      </c>
      <c r="J170" t="s">
        <v>46</v>
      </c>
      <c r="K170" t="s">
        <v>74</v>
      </c>
      <c r="L170">
        <v>4</v>
      </c>
    </row>
    <row r="171" spans="9:12" x14ac:dyDescent="0.25">
      <c r="I171" t="s">
        <v>65</v>
      </c>
      <c r="J171" t="s">
        <v>48</v>
      </c>
      <c r="K171" t="s">
        <v>74</v>
      </c>
      <c r="L171">
        <v>4</v>
      </c>
    </row>
    <row r="172" spans="9:12" x14ac:dyDescent="0.25">
      <c r="I172" t="s">
        <v>65</v>
      </c>
      <c r="J172" t="s">
        <v>96</v>
      </c>
      <c r="K172" t="s">
        <v>44</v>
      </c>
      <c r="L172">
        <v>4</v>
      </c>
    </row>
    <row r="173" spans="9:12" x14ac:dyDescent="0.25">
      <c r="I173" t="s">
        <v>52</v>
      </c>
      <c r="J173" t="s">
        <v>46</v>
      </c>
      <c r="K173" t="s">
        <v>74</v>
      </c>
      <c r="L173">
        <v>4</v>
      </c>
    </row>
    <row r="174" spans="9:12" x14ac:dyDescent="0.25">
      <c r="I174" t="s">
        <v>50</v>
      </c>
      <c r="J174" t="s">
        <v>96</v>
      </c>
      <c r="K174" t="s">
        <v>44</v>
      </c>
      <c r="L174">
        <v>4</v>
      </c>
    </row>
    <row r="175" spans="9:12" x14ac:dyDescent="0.25">
      <c r="I175" t="s">
        <v>50</v>
      </c>
      <c r="J175" t="s">
        <v>46</v>
      </c>
      <c r="K175" t="s">
        <v>105</v>
      </c>
      <c r="L175">
        <v>4</v>
      </c>
    </row>
    <row r="176" spans="9:12" x14ac:dyDescent="0.25">
      <c r="I176" t="s">
        <v>50</v>
      </c>
      <c r="J176" t="s">
        <v>46</v>
      </c>
      <c r="K176" t="s">
        <v>91</v>
      </c>
      <c r="L176">
        <v>4</v>
      </c>
    </row>
    <row r="177" spans="9:12" x14ac:dyDescent="0.25">
      <c r="I177" t="s">
        <v>80</v>
      </c>
      <c r="J177" t="s">
        <v>46</v>
      </c>
      <c r="K177" t="s">
        <v>74</v>
      </c>
      <c r="L177">
        <v>4</v>
      </c>
    </row>
    <row r="178" spans="9:12" x14ac:dyDescent="0.25">
      <c r="I178" t="s">
        <v>495</v>
      </c>
      <c r="J178" t="s">
        <v>46</v>
      </c>
      <c r="K178" t="s">
        <v>49</v>
      </c>
      <c r="L178">
        <v>4</v>
      </c>
    </row>
    <row r="179" spans="9:12" x14ac:dyDescent="0.25">
      <c r="I179" t="s">
        <v>513</v>
      </c>
      <c r="J179" t="s">
        <v>46</v>
      </c>
      <c r="K179" t="s">
        <v>49</v>
      </c>
      <c r="L179">
        <v>4</v>
      </c>
    </row>
    <row r="180" spans="9:12" x14ac:dyDescent="0.25">
      <c r="I180" t="s">
        <v>511</v>
      </c>
      <c r="J180" t="s">
        <v>48</v>
      </c>
      <c r="K180" t="s">
        <v>49</v>
      </c>
      <c r="L180">
        <v>4</v>
      </c>
    </row>
    <row r="181" spans="9:12" x14ac:dyDescent="0.25">
      <c r="I181" t="s">
        <v>508</v>
      </c>
      <c r="J181" t="s">
        <v>48</v>
      </c>
      <c r="K181" t="s">
        <v>49</v>
      </c>
      <c r="L181">
        <v>4</v>
      </c>
    </row>
    <row r="182" spans="9:12" x14ac:dyDescent="0.25">
      <c r="I182" t="s">
        <v>508</v>
      </c>
      <c r="J182" t="s">
        <v>46</v>
      </c>
      <c r="K182" t="s">
        <v>71</v>
      </c>
      <c r="L182">
        <v>4</v>
      </c>
    </row>
    <row r="183" spans="9:12" x14ac:dyDescent="0.25">
      <c r="I183" t="s">
        <v>509</v>
      </c>
      <c r="J183" t="s">
        <v>48</v>
      </c>
      <c r="K183" t="s">
        <v>44</v>
      </c>
      <c r="L183">
        <v>4</v>
      </c>
    </row>
    <row r="184" spans="9:12" x14ac:dyDescent="0.25">
      <c r="I184" t="s">
        <v>94</v>
      </c>
      <c r="J184" t="s">
        <v>46</v>
      </c>
      <c r="K184" t="s">
        <v>91</v>
      </c>
      <c r="L184">
        <v>4</v>
      </c>
    </row>
    <row r="185" spans="9:12" x14ac:dyDescent="0.25">
      <c r="I185" t="s">
        <v>94</v>
      </c>
      <c r="J185" t="s">
        <v>46</v>
      </c>
      <c r="K185" t="s">
        <v>44</v>
      </c>
      <c r="L185">
        <v>4</v>
      </c>
    </row>
    <row r="186" spans="9:12" x14ac:dyDescent="0.25">
      <c r="I186" t="s">
        <v>76</v>
      </c>
      <c r="J186" t="s">
        <v>48</v>
      </c>
      <c r="K186" t="s">
        <v>106</v>
      </c>
      <c r="L186">
        <v>4</v>
      </c>
    </row>
    <row r="187" spans="9:12" x14ac:dyDescent="0.25">
      <c r="I187" t="s">
        <v>107</v>
      </c>
      <c r="J187" t="s">
        <v>108</v>
      </c>
      <c r="K187" t="s">
        <v>44</v>
      </c>
      <c r="L187">
        <v>3</v>
      </c>
    </row>
    <row r="188" spans="9:12" x14ac:dyDescent="0.25">
      <c r="I188" t="s">
        <v>95</v>
      </c>
      <c r="J188" t="s">
        <v>46</v>
      </c>
      <c r="K188" t="s">
        <v>49</v>
      </c>
      <c r="L188">
        <v>3</v>
      </c>
    </row>
    <row r="189" spans="9:12" x14ac:dyDescent="0.25">
      <c r="I189" t="s">
        <v>109</v>
      </c>
      <c r="J189" t="s">
        <v>110</v>
      </c>
      <c r="K189" t="s">
        <v>49</v>
      </c>
      <c r="L189">
        <v>3</v>
      </c>
    </row>
    <row r="190" spans="9:12" x14ac:dyDescent="0.25">
      <c r="I190" t="s">
        <v>111</v>
      </c>
      <c r="J190" t="s">
        <v>46</v>
      </c>
      <c r="K190" t="s">
        <v>91</v>
      </c>
      <c r="L190">
        <v>3</v>
      </c>
    </row>
    <row r="191" spans="9:12" x14ac:dyDescent="0.25">
      <c r="I191" t="s">
        <v>101</v>
      </c>
      <c r="J191" t="s">
        <v>46</v>
      </c>
      <c r="K191" t="s">
        <v>44</v>
      </c>
      <c r="L191">
        <v>3</v>
      </c>
    </row>
    <row r="192" spans="9:12" x14ac:dyDescent="0.25">
      <c r="I192" t="s">
        <v>51</v>
      </c>
      <c r="J192" t="s">
        <v>48</v>
      </c>
      <c r="K192" t="s">
        <v>71</v>
      </c>
      <c r="L192">
        <v>3</v>
      </c>
    </row>
    <row r="193" spans="9:12" x14ac:dyDescent="0.25">
      <c r="I193" t="s">
        <v>55</v>
      </c>
      <c r="J193" t="s">
        <v>48</v>
      </c>
      <c r="K193" t="s">
        <v>71</v>
      </c>
      <c r="L193">
        <v>3</v>
      </c>
    </row>
    <row r="194" spans="9:12" x14ac:dyDescent="0.25">
      <c r="I194" t="s">
        <v>55</v>
      </c>
      <c r="J194" t="s">
        <v>46</v>
      </c>
      <c r="K194" t="s">
        <v>112</v>
      </c>
      <c r="L194">
        <v>3</v>
      </c>
    </row>
    <row r="195" spans="9:12" x14ac:dyDescent="0.25">
      <c r="I195" t="s">
        <v>55</v>
      </c>
      <c r="J195" t="s">
        <v>46</v>
      </c>
      <c r="K195" t="s">
        <v>74</v>
      </c>
      <c r="L195">
        <v>3</v>
      </c>
    </row>
    <row r="196" spans="9:12" x14ac:dyDescent="0.25">
      <c r="I196" t="s">
        <v>69</v>
      </c>
      <c r="J196" t="s">
        <v>48</v>
      </c>
      <c r="K196" t="s">
        <v>71</v>
      </c>
      <c r="L196">
        <v>3</v>
      </c>
    </row>
    <row r="197" spans="9:12" x14ac:dyDescent="0.25">
      <c r="I197" t="s">
        <v>66</v>
      </c>
      <c r="J197" t="s">
        <v>46</v>
      </c>
      <c r="K197" t="s">
        <v>91</v>
      </c>
      <c r="L197">
        <v>3</v>
      </c>
    </row>
    <row r="198" spans="9:12" x14ac:dyDescent="0.25">
      <c r="I198" t="s">
        <v>60</v>
      </c>
      <c r="J198" t="s">
        <v>96</v>
      </c>
      <c r="K198" t="s">
        <v>49</v>
      </c>
      <c r="L198">
        <v>3</v>
      </c>
    </row>
    <row r="199" spans="9:12" x14ac:dyDescent="0.25">
      <c r="I199" t="s">
        <v>70</v>
      </c>
      <c r="J199" t="s">
        <v>48</v>
      </c>
      <c r="K199" t="s">
        <v>74</v>
      </c>
      <c r="L199">
        <v>3</v>
      </c>
    </row>
    <row r="200" spans="9:12" x14ac:dyDescent="0.25">
      <c r="I200" t="s">
        <v>70</v>
      </c>
      <c r="J200" t="s">
        <v>43</v>
      </c>
      <c r="K200" t="s">
        <v>49</v>
      </c>
      <c r="L200">
        <v>3</v>
      </c>
    </row>
    <row r="201" spans="9:12" x14ac:dyDescent="0.25">
      <c r="I201" t="s">
        <v>113</v>
      </c>
      <c r="J201" t="s">
        <v>46</v>
      </c>
      <c r="K201" t="s">
        <v>44</v>
      </c>
      <c r="L201">
        <v>3</v>
      </c>
    </row>
    <row r="202" spans="9:12" x14ac:dyDescent="0.25">
      <c r="I202" t="s">
        <v>88</v>
      </c>
      <c r="J202" t="s">
        <v>89</v>
      </c>
      <c r="K202" t="s">
        <v>49</v>
      </c>
      <c r="L202">
        <v>3</v>
      </c>
    </row>
    <row r="203" spans="9:12" x14ac:dyDescent="0.25">
      <c r="I203" t="s">
        <v>77</v>
      </c>
      <c r="J203" t="s">
        <v>59</v>
      </c>
      <c r="K203" t="s">
        <v>114</v>
      </c>
      <c r="L203">
        <v>3</v>
      </c>
    </row>
    <row r="204" spans="9:12" x14ac:dyDescent="0.25">
      <c r="I204" t="s">
        <v>77</v>
      </c>
      <c r="J204" t="s">
        <v>46</v>
      </c>
      <c r="K204" t="s">
        <v>44</v>
      </c>
      <c r="L204">
        <v>3</v>
      </c>
    </row>
    <row r="205" spans="9:12" x14ac:dyDescent="0.25">
      <c r="I205" t="s">
        <v>77</v>
      </c>
      <c r="J205" t="s">
        <v>46</v>
      </c>
      <c r="K205" t="s">
        <v>49</v>
      </c>
      <c r="L205">
        <v>3</v>
      </c>
    </row>
    <row r="206" spans="9:12" x14ac:dyDescent="0.25">
      <c r="I206" t="s">
        <v>78</v>
      </c>
      <c r="J206" t="s">
        <v>48</v>
      </c>
      <c r="K206" t="s">
        <v>71</v>
      </c>
      <c r="L206">
        <v>3</v>
      </c>
    </row>
    <row r="207" spans="9:12" x14ac:dyDescent="0.25">
      <c r="I207" t="s">
        <v>78</v>
      </c>
      <c r="J207" t="s">
        <v>48</v>
      </c>
      <c r="K207" t="s">
        <v>44</v>
      </c>
      <c r="L207">
        <v>3</v>
      </c>
    </row>
    <row r="208" spans="9:12" x14ac:dyDescent="0.25">
      <c r="I208" t="s">
        <v>97</v>
      </c>
      <c r="J208" t="s">
        <v>48</v>
      </c>
      <c r="K208" t="s">
        <v>90</v>
      </c>
      <c r="L208">
        <v>3</v>
      </c>
    </row>
    <row r="209" spans="9:12" x14ac:dyDescent="0.25">
      <c r="I209" t="s">
        <v>97</v>
      </c>
      <c r="J209" t="s">
        <v>59</v>
      </c>
      <c r="K209" t="s">
        <v>49</v>
      </c>
      <c r="L209">
        <v>3</v>
      </c>
    </row>
    <row r="210" spans="9:12" x14ac:dyDescent="0.25">
      <c r="I210" t="s">
        <v>97</v>
      </c>
      <c r="J210" t="s">
        <v>46</v>
      </c>
      <c r="K210" t="s">
        <v>49</v>
      </c>
      <c r="L210">
        <v>3</v>
      </c>
    </row>
    <row r="211" spans="9:12" x14ac:dyDescent="0.25">
      <c r="I211" t="s">
        <v>67</v>
      </c>
      <c r="J211" t="s">
        <v>48</v>
      </c>
      <c r="K211" t="s">
        <v>44</v>
      </c>
      <c r="L211">
        <v>3</v>
      </c>
    </row>
    <row r="212" spans="9:12" x14ac:dyDescent="0.25">
      <c r="I212" t="s">
        <v>67</v>
      </c>
      <c r="J212" t="s">
        <v>46</v>
      </c>
      <c r="K212" t="s">
        <v>74</v>
      </c>
      <c r="L212">
        <v>3</v>
      </c>
    </row>
    <row r="213" spans="9:12" x14ac:dyDescent="0.25">
      <c r="I213" t="s">
        <v>67</v>
      </c>
      <c r="J213" t="s">
        <v>46</v>
      </c>
      <c r="K213" t="s">
        <v>90</v>
      </c>
      <c r="L213">
        <v>3</v>
      </c>
    </row>
    <row r="214" spans="9:12" x14ac:dyDescent="0.25">
      <c r="I214" t="s">
        <v>67</v>
      </c>
      <c r="J214" t="s">
        <v>46</v>
      </c>
      <c r="K214" t="s">
        <v>114</v>
      </c>
      <c r="L214">
        <v>3</v>
      </c>
    </row>
    <row r="215" spans="9:12" x14ac:dyDescent="0.25">
      <c r="I215" t="s">
        <v>53</v>
      </c>
      <c r="J215" t="s">
        <v>48</v>
      </c>
      <c r="K215" t="s">
        <v>44</v>
      </c>
      <c r="L215">
        <v>3</v>
      </c>
    </row>
    <row r="216" spans="9:12" x14ac:dyDescent="0.25">
      <c r="I216" t="s">
        <v>53</v>
      </c>
      <c r="J216" t="s">
        <v>96</v>
      </c>
      <c r="K216" t="s">
        <v>49</v>
      </c>
      <c r="L216">
        <v>3</v>
      </c>
    </row>
    <row r="217" spans="9:12" x14ac:dyDescent="0.25">
      <c r="I217" t="s">
        <v>53</v>
      </c>
      <c r="J217" t="s">
        <v>46</v>
      </c>
      <c r="K217" t="s">
        <v>90</v>
      </c>
      <c r="L217">
        <v>3</v>
      </c>
    </row>
    <row r="218" spans="9:12" x14ac:dyDescent="0.25">
      <c r="I218" t="s">
        <v>42</v>
      </c>
      <c r="J218" t="s">
        <v>48</v>
      </c>
      <c r="K218" t="s">
        <v>49</v>
      </c>
      <c r="L218">
        <v>3</v>
      </c>
    </row>
    <row r="219" spans="9:12" x14ac:dyDescent="0.25">
      <c r="I219" t="s">
        <v>42</v>
      </c>
      <c r="J219" t="s">
        <v>115</v>
      </c>
      <c r="K219" t="s">
        <v>74</v>
      </c>
      <c r="L219">
        <v>3</v>
      </c>
    </row>
    <row r="220" spans="9:12" x14ac:dyDescent="0.25">
      <c r="I220" t="s">
        <v>42</v>
      </c>
      <c r="J220" t="s">
        <v>46</v>
      </c>
      <c r="K220" t="s">
        <v>44</v>
      </c>
      <c r="L220">
        <v>3</v>
      </c>
    </row>
    <row r="221" spans="9:12" x14ac:dyDescent="0.25">
      <c r="I221" t="s">
        <v>116</v>
      </c>
      <c r="J221" t="s">
        <v>46</v>
      </c>
      <c r="K221" t="s">
        <v>44</v>
      </c>
      <c r="L221">
        <v>3</v>
      </c>
    </row>
    <row r="222" spans="9:12" x14ac:dyDescent="0.25">
      <c r="I222" t="s">
        <v>61</v>
      </c>
      <c r="J222" t="s">
        <v>46</v>
      </c>
      <c r="K222" t="s">
        <v>44</v>
      </c>
      <c r="L222">
        <v>3</v>
      </c>
    </row>
    <row r="223" spans="9:12" x14ac:dyDescent="0.25">
      <c r="I223" t="s">
        <v>117</v>
      </c>
      <c r="J223" t="s">
        <v>46</v>
      </c>
      <c r="K223" t="s">
        <v>44</v>
      </c>
      <c r="L223">
        <v>3</v>
      </c>
    </row>
    <row r="224" spans="9:12" x14ac:dyDescent="0.25">
      <c r="I224" t="s">
        <v>47</v>
      </c>
      <c r="J224" t="s">
        <v>48</v>
      </c>
      <c r="K224" t="s">
        <v>114</v>
      </c>
      <c r="L224">
        <v>3</v>
      </c>
    </row>
    <row r="225" spans="9:12" x14ac:dyDescent="0.25">
      <c r="I225" t="s">
        <v>47</v>
      </c>
      <c r="J225" t="s">
        <v>96</v>
      </c>
      <c r="K225" t="s">
        <v>49</v>
      </c>
      <c r="L225">
        <v>3</v>
      </c>
    </row>
    <row r="226" spans="9:12" x14ac:dyDescent="0.25">
      <c r="I226" t="s">
        <v>47</v>
      </c>
      <c r="J226" t="s">
        <v>46</v>
      </c>
      <c r="K226" t="s">
        <v>112</v>
      </c>
      <c r="L226">
        <v>3</v>
      </c>
    </row>
    <row r="227" spans="9:12" x14ac:dyDescent="0.25">
      <c r="I227" t="s">
        <v>57</v>
      </c>
      <c r="J227" t="s">
        <v>48</v>
      </c>
      <c r="K227" t="s">
        <v>71</v>
      </c>
      <c r="L227">
        <v>3</v>
      </c>
    </row>
    <row r="228" spans="9:12" x14ac:dyDescent="0.25">
      <c r="I228" t="s">
        <v>79</v>
      </c>
      <c r="J228" t="s">
        <v>46</v>
      </c>
      <c r="K228" t="s">
        <v>105</v>
      </c>
      <c r="L228">
        <v>3</v>
      </c>
    </row>
    <row r="229" spans="9:12" x14ac:dyDescent="0.25">
      <c r="I229" t="s">
        <v>79</v>
      </c>
      <c r="J229" t="s">
        <v>46</v>
      </c>
      <c r="K229" t="s">
        <v>74</v>
      </c>
      <c r="L229">
        <v>3</v>
      </c>
    </row>
    <row r="230" spans="9:12" x14ac:dyDescent="0.25">
      <c r="I230" t="s">
        <v>93</v>
      </c>
      <c r="J230" t="s">
        <v>46</v>
      </c>
      <c r="K230" t="s">
        <v>71</v>
      </c>
      <c r="L230">
        <v>3</v>
      </c>
    </row>
    <row r="231" spans="9:12" x14ac:dyDescent="0.25">
      <c r="I231" t="s">
        <v>68</v>
      </c>
      <c r="J231" t="s">
        <v>48</v>
      </c>
      <c r="K231" t="s">
        <v>71</v>
      </c>
      <c r="L231">
        <v>3</v>
      </c>
    </row>
    <row r="232" spans="9:12" x14ac:dyDescent="0.25">
      <c r="I232" t="s">
        <v>68</v>
      </c>
      <c r="J232" t="s">
        <v>46</v>
      </c>
      <c r="K232" t="s">
        <v>49</v>
      </c>
      <c r="L232">
        <v>3</v>
      </c>
    </row>
    <row r="233" spans="9:12" x14ac:dyDescent="0.25">
      <c r="I233" t="s">
        <v>81</v>
      </c>
      <c r="J233" t="s">
        <v>64</v>
      </c>
      <c r="K233" t="s">
        <v>44</v>
      </c>
      <c r="L233">
        <v>3</v>
      </c>
    </row>
    <row r="234" spans="9:12" x14ac:dyDescent="0.25">
      <c r="I234" t="s">
        <v>82</v>
      </c>
      <c r="J234" t="s">
        <v>59</v>
      </c>
      <c r="K234" t="s">
        <v>114</v>
      </c>
      <c r="L234">
        <v>3</v>
      </c>
    </row>
    <row r="235" spans="9:12" x14ac:dyDescent="0.25">
      <c r="I235" t="s">
        <v>65</v>
      </c>
      <c r="J235" t="s">
        <v>48</v>
      </c>
      <c r="K235" t="s">
        <v>71</v>
      </c>
      <c r="L235">
        <v>3</v>
      </c>
    </row>
    <row r="236" spans="9:12" x14ac:dyDescent="0.25">
      <c r="I236" t="s">
        <v>65</v>
      </c>
      <c r="J236" t="s">
        <v>48</v>
      </c>
      <c r="K236" t="s">
        <v>112</v>
      </c>
      <c r="L236">
        <v>3</v>
      </c>
    </row>
    <row r="237" spans="9:12" x14ac:dyDescent="0.25">
      <c r="I237" t="s">
        <v>52</v>
      </c>
      <c r="J237" t="s">
        <v>48</v>
      </c>
      <c r="K237" t="s">
        <v>49</v>
      </c>
      <c r="L237">
        <v>3</v>
      </c>
    </row>
    <row r="238" spans="9:12" x14ac:dyDescent="0.25">
      <c r="I238" t="s">
        <v>50</v>
      </c>
      <c r="J238" t="s">
        <v>46</v>
      </c>
      <c r="K238" t="s">
        <v>112</v>
      </c>
      <c r="L238">
        <v>3</v>
      </c>
    </row>
    <row r="239" spans="9:12" x14ac:dyDescent="0.25">
      <c r="I239" t="s">
        <v>118</v>
      </c>
      <c r="J239" t="s">
        <v>110</v>
      </c>
      <c r="K239" t="s">
        <v>44</v>
      </c>
      <c r="L239">
        <v>3</v>
      </c>
    </row>
    <row r="240" spans="9:12" x14ac:dyDescent="0.25">
      <c r="I240" t="s">
        <v>75</v>
      </c>
      <c r="J240" t="s">
        <v>48</v>
      </c>
      <c r="K240" t="s">
        <v>44</v>
      </c>
      <c r="L240">
        <v>3</v>
      </c>
    </row>
    <row r="241" spans="9:12" x14ac:dyDescent="0.25">
      <c r="I241" t="s">
        <v>75</v>
      </c>
      <c r="J241" t="s">
        <v>48</v>
      </c>
      <c r="K241" t="s">
        <v>49</v>
      </c>
      <c r="L241">
        <v>3</v>
      </c>
    </row>
    <row r="242" spans="9:12" x14ac:dyDescent="0.25">
      <c r="I242" t="s">
        <v>511</v>
      </c>
      <c r="J242" t="s">
        <v>46</v>
      </c>
      <c r="K242" t="s">
        <v>49</v>
      </c>
      <c r="L242">
        <v>3</v>
      </c>
    </row>
    <row r="243" spans="9:12" x14ac:dyDescent="0.25">
      <c r="I243" t="s">
        <v>508</v>
      </c>
      <c r="J243" t="s">
        <v>46</v>
      </c>
      <c r="K243" t="s">
        <v>74</v>
      </c>
      <c r="L243">
        <v>3</v>
      </c>
    </row>
    <row r="244" spans="9:12" x14ac:dyDescent="0.25">
      <c r="I244" t="s">
        <v>508</v>
      </c>
      <c r="J244" t="s">
        <v>43</v>
      </c>
      <c r="K244" t="s">
        <v>44</v>
      </c>
      <c r="L244">
        <v>3</v>
      </c>
    </row>
    <row r="245" spans="9:12" x14ac:dyDescent="0.25">
      <c r="I245" t="s">
        <v>509</v>
      </c>
      <c r="J245" t="s">
        <v>48</v>
      </c>
      <c r="K245" t="s">
        <v>49</v>
      </c>
      <c r="L245">
        <v>3</v>
      </c>
    </row>
    <row r="246" spans="9:12" x14ac:dyDescent="0.25">
      <c r="I246" t="s">
        <v>509</v>
      </c>
      <c r="J246" t="s">
        <v>46</v>
      </c>
      <c r="K246" t="s">
        <v>71</v>
      </c>
      <c r="L246">
        <v>3</v>
      </c>
    </row>
    <row r="247" spans="9:12" x14ac:dyDescent="0.25">
      <c r="I247" t="s">
        <v>509</v>
      </c>
      <c r="J247" t="s">
        <v>46</v>
      </c>
      <c r="K247" t="s">
        <v>74</v>
      </c>
      <c r="L247">
        <v>3</v>
      </c>
    </row>
    <row r="248" spans="9:12" x14ac:dyDescent="0.25">
      <c r="I248" t="s">
        <v>514</v>
      </c>
      <c r="J248" t="s">
        <v>110</v>
      </c>
      <c r="K248" t="s">
        <v>49</v>
      </c>
      <c r="L248">
        <v>3</v>
      </c>
    </row>
    <row r="249" spans="9:12" x14ac:dyDescent="0.25">
      <c r="I249" t="s">
        <v>119</v>
      </c>
      <c r="J249" t="s">
        <v>110</v>
      </c>
      <c r="K249" t="s">
        <v>44</v>
      </c>
      <c r="L249">
        <v>3</v>
      </c>
    </row>
    <row r="250" spans="9:12" x14ac:dyDescent="0.25">
      <c r="I250" t="s">
        <v>120</v>
      </c>
      <c r="J250" t="s">
        <v>46</v>
      </c>
      <c r="K250" t="s">
        <v>44</v>
      </c>
      <c r="L250">
        <v>3</v>
      </c>
    </row>
    <row r="251" spans="9:12" x14ac:dyDescent="0.25">
      <c r="I251" t="s">
        <v>121</v>
      </c>
      <c r="J251" t="s">
        <v>108</v>
      </c>
      <c r="K251" t="s">
        <v>44</v>
      </c>
      <c r="L251">
        <v>3</v>
      </c>
    </row>
    <row r="252" spans="9:12" x14ac:dyDescent="0.25">
      <c r="I252" t="s">
        <v>122</v>
      </c>
      <c r="J252" t="s">
        <v>48</v>
      </c>
      <c r="K252" t="s">
        <v>44</v>
      </c>
      <c r="L252">
        <v>2</v>
      </c>
    </row>
    <row r="253" spans="9:12" x14ac:dyDescent="0.25">
      <c r="I253" t="s">
        <v>123</v>
      </c>
      <c r="J253" t="s">
        <v>46</v>
      </c>
      <c r="K253" t="s">
        <v>44</v>
      </c>
      <c r="L253">
        <v>2</v>
      </c>
    </row>
    <row r="254" spans="9:12" x14ac:dyDescent="0.25">
      <c r="I254" t="s">
        <v>45</v>
      </c>
      <c r="J254" t="s">
        <v>96</v>
      </c>
      <c r="K254" t="s">
        <v>44</v>
      </c>
      <c r="L254">
        <v>2</v>
      </c>
    </row>
    <row r="255" spans="9:12" x14ac:dyDescent="0.25">
      <c r="I255" t="s">
        <v>45</v>
      </c>
      <c r="J255" t="s">
        <v>46</v>
      </c>
      <c r="K255" t="s">
        <v>90</v>
      </c>
      <c r="L255">
        <v>2</v>
      </c>
    </row>
    <row r="256" spans="9:12" x14ac:dyDescent="0.25">
      <c r="I256" t="s">
        <v>45</v>
      </c>
      <c r="J256" t="s">
        <v>46</v>
      </c>
      <c r="K256" t="s">
        <v>114</v>
      </c>
      <c r="L256">
        <v>2</v>
      </c>
    </row>
    <row r="257" spans="9:12" x14ac:dyDescent="0.25">
      <c r="I257" t="s">
        <v>124</v>
      </c>
      <c r="J257" t="s">
        <v>110</v>
      </c>
      <c r="K257" t="s">
        <v>105</v>
      </c>
      <c r="L257">
        <v>2</v>
      </c>
    </row>
    <row r="258" spans="9:12" x14ac:dyDescent="0.25">
      <c r="I258" t="s">
        <v>125</v>
      </c>
      <c r="J258" t="s">
        <v>46</v>
      </c>
      <c r="K258" t="s">
        <v>44</v>
      </c>
      <c r="L258">
        <v>2</v>
      </c>
    </row>
    <row r="259" spans="9:12" x14ac:dyDescent="0.25">
      <c r="I259" t="s">
        <v>126</v>
      </c>
      <c r="J259" t="s">
        <v>115</v>
      </c>
      <c r="K259" t="s">
        <v>71</v>
      </c>
      <c r="L259">
        <v>2</v>
      </c>
    </row>
    <row r="260" spans="9:12" x14ac:dyDescent="0.25">
      <c r="I260" t="s">
        <v>497</v>
      </c>
      <c r="J260" t="s">
        <v>48</v>
      </c>
      <c r="K260" t="s">
        <v>44</v>
      </c>
      <c r="L260">
        <v>2</v>
      </c>
    </row>
    <row r="261" spans="9:12" x14ac:dyDescent="0.25">
      <c r="I261" t="s">
        <v>497</v>
      </c>
      <c r="J261" t="s">
        <v>48</v>
      </c>
      <c r="K261" t="s">
        <v>49</v>
      </c>
      <c r="L261">
        <v>2</v>
      </c>
    </row>
    <row r="262" spans="9:12" x14ac:dyDescent="0.25">
      <c r="I262" t="s">
        <v>497</v>
      </c>
      <c r="J262" t="s">
        <v>115</v>
      </c>
      <c r="K262" t="s">
        <v>44</v>
      </c>
      <c r="L262">
        <v>2</v>
      </c>
    </row>
    <row r="263" spans="9:12" x14ac:dyDescent="0.25">
      <c r="I263" t="s">
        <v>54</v>
      </c>
      <c r="J263" t="s">
        <v>46</v>
      </c>
      <c r="K263" t="s">
        <v>91</v>
      </c>
      <c r="L263">
        <v>2</v>
      </c>
    </row>
    <row r="264" spans="9:12" x14ac:dyDescent="0.25">
      <c r="I264" t="s">
        <v>127</v>
      </c>
      <c r="J264" t="s">
        <v>46</v>
      </c>
      <c r="K264" t="s">
        <v>71</v>
      </c>
      <c r="L264">
        <v>2</v>
      </c>
    </row>
    <row r="265" spans="9:12" x14ac:dyDescent="0.25">
      <c r="I265" t="s">
        <v>127</v>
      </c>
      <c r="J265" t="s">
        <v>46</v>
      </c>
      <c r="K265" t="s">
        <v>44</v>
      </c>
      <c r="L265">
        <v>2</v>
      </c>
    </row>
    <row r="266" spans="9:12" x14ac:dyDescent="0.25">
      <c r="I266" t="s">
        <v>127</v>
      </c>
      <c r="J266" t="s">
        <v>46</v>
      </c>
      <c r="K266" t="s">
        <v>49</v>
      </c>
      <c r="L266">
        <v>2</v>
      </c>
    </row>
    <row r="267" spans="9:12" x14ac:dyDescent="0.25">
      <c r="I267" t="s">
        <v>63</v>
      </c>
      <c r="J267" t="s">
        <v>48</v>
      </c>
      <c r="K267" t="s">
        <v>44</v>
      </c>
      <c r="L267">
        <v>2</v>
      </c>
    </row>
    <row r="268" spans="9:12" x14ac:dyDescent="0.25">
      <c r="I268" t="s">
        <v>63</v>
      </c>
      <c r="J268" t="s">
        <v>46</v>
      </c>
      <c r="K268" t="s">
        <v>74</v>
      </c>
      <c r="L268">
        <v>2</v>
      </c>
    </row>
    <row r="269" spans="9:12" x14ac:dyDescent="0.25">
      <c r="I269" t="s">
        <v>128</v>
      </c>
      <c r="J269" t="s">
        <v>96</v>
      </c>
      <c r="K269" t="s">
        <v>49</v>
      </c>
      <c r="L269">
        <v>2</v>
      </c>
    </row>
    <row r="270" spans="9:12" x14ac:dyDescent="0.25">
      <c r="I270" t="s">
        <v>129</v>
      </c>
      <c r="J270" t="s">
        <v>48</v>
      </c>
      <c r="K270" t="s">
        <v>44</v>
      </c>
      <c r="L270">
        <v>2</v>
      </c>
    </row>
    <row r="271" spans="9:12" x14ac:dyDescent="0.25">
      <c r="I271" t="s">
        <v>129</v>
      </c>
      <c r="J271" t="s">
        <v>110</v>
      </c>
      <c r="K271" t="s">
        <v>44</v>
      </c>
      <c r="L271">
        <v>2</v>
      </c>
    </row>
    <row r="272" spans="9:12" x14ac:dyDescent="0.25">
      <c r="I272" t="s">
        <v>129</v>
      </c>
      <c r="J272" t="s">
        <v>110</v>
      </c>
      <c r="K272" t="s">
        <v>49</v>
      </c>
      <c r="L272">
        <v>2</v>
      </c>
    </row>
    <row r="273" spans="9:12" x14ac:dyDescent="0.25">
      <c r="I273" t="s">
        <v>129</v>
      </c>
      <c r="J273" t="s">
        <v>46</v>
      </c>
      <c r="K273" t="s">
        <v>49</v>
      </c>
      <c r="L273">
        <v>2</v>
      </c>
    </row>
    <row r="274" spans="9:12" x14ac:dyDescent="0.25">
      <c r="I274" t="s">
        <v>130</v>
      </c>
      <c r="J274" t="s">
        <v>110</v>
      </c>
      <c r="K274" t="s">
        <v>90</v>
      </c>
      <c r="L274">
        <v>2</v>
      </c>
    </row>
    <row r="275" spans="9:12" x14ac:dyDescent="0.25">
      <c r="I275" t="s">
        <v>131</v>
      </c>
      <c r="J275" t="s">
        <v>96</v>
      </c>
      <c r="K275" t="s">
        <v>44</v>
      </c>
      <c r="L275">
        <v>2</v>
      </c>
    </row>
    <row r="276" spans="9:12" x14ac:dyDescent="0.25">
      <c r="I276" t="s">
        <v>132</v>
      </c>
      <c r="J276" t="s">
        <v>110</v>
      </c>
      <c r="K276" t="s">
        <v>71</v>
      </c>
      <c r="L276">
        <v>2</v>
      </c>
    </row>
    <row r="277" spans="9:12" x14ac:dyDescent="0.25">
      <c r="I277" t="s">
        <v>132</v>
      </c>
      <c r="J277" t="s">
        <v>110</v>
      </c>
      <c r="K277" t="s">
        <v>74</v>
      </c>
      <c r="L277">
        <v>2</v>
      </c>
    </row>
    <row r="278" spans="9:12" x14ac:dyDescent="0.25">
      <c r="I278" t="s">
        <v>132</v>
      </c>
      <c r="J278" t="s">
        <v>110</v>
      </c>
      <c r="K278" t="s">
        <v>44</v>
      </c>
      <c r="L278">
        <v>2</v>
      </c>
    </row>
    <row r="279" spans="9:12" x14ac:dyDescent="0.25">
      <c r="I279" t="s">
        <v>51</v>
      </c>
      <c r="J279" t="s">
        <v>48</v>
      </c>
      <c r="K279" t="s">
        <v>91</v>
      </c>
      <c r="L279">
        <v>2</v>
      </c>
    </row>
    <row r="280" spans="9:12" x14ac:dyDescent="0.25">
      <c r="I280" t="s">
        <v>51</v>
      </c>
      <c r="J280" t="s">
        <v>133</v>
      </c>
      <c r="K280" t="s">
        <v>91</v>
      </c>
      <c r="L280">
        <v>2</v>
      </c>
    </row>
    <row r="281" spans="9:12" x14ac:dyDescent="0.25">
      <c r="I281" t="s">
        <v>51</v>
      </c>
      <c r="J281" t="s">
        <v>96</v>
      </c>
      <c r="K281" t="s">
        <v>44</v>
      </c>
      <c r="L281">
        <v>2</v>
      </c>
    </row>
    <row r="282" spans="9:12" x14ac:dyDescent="0.25">
      <c r="I282" t="s">
        <v>51</v>
      </c>
      <c r="J282" t="s">
        <v>96</v>
      </c>
      <c r="K282" t="s">
        <v>49</v>
      </c>
      <c r="L282">
        <v>2</v>
      </c>
    </row>
    <row r="283" spans="9:12" x14ac:dyDescent="0.25">
      <c r="I283" t="s">
        <v>51</v>
      </c>
      <c r="J283" t="s">
        <v>59</v>
      </c>
      <c r="K283" t="s">
        <v>74</v>
      </c>
      <c r="L283">
        <v>2</v>
      </c>
    </row>
    <row r="284" spans="9:12" x14ac:dyDescent="0.25">
      <c r="I284" t="s">
        <v>51</v>
      </c>
      <c r="J284" t="s">
        <v>59</v>
      </c>
      <c r="K284" t="s">
        <v>44</v>
      </c>
      <c r="L284">
        <v>2</v>
      </c>
    </row>
    <row r="285" spans="9:12" x14ac:dyDescent="0.25">
      <c r="I285" t="s">
        <v>51</v>
      </c>
      <c r="J285" t="s">
        <v>46</v>
      </c>
      <c r="K285" t="s">
        <v>112</v>
      </c>
      <c r="L285">
        <v>2</v>
      </c>
    </row>
    <row r="286" spans="9:12" x14ac:dyDescent="0.25">
      <c r="I286" t="s">
        <v>51</v>
      </c>
      <c r="J286" t="s">
        <v>46</v>
      </c>
      <c r="K286" t="s">
        <v>90</v>
      </c>
      <c r="L286">
        <v>2</v>
      </c>
    </row>
    <row r="287" spans="9:12" x14ac:dyDescent="0.25">
      <c r="I287" t="s">
        <v>51</v>
      </c>
      <c r="J287" t="s">
        <v>43</v>
      </c>
      <c r="K287" t="s">
        <v>74</v>
      </c>
      <c r="L287">
        <v>2</v>
      </c>
    </row>
    <row r="288" spans="9:12" x14ac:dyDescent="0.25">
      <c r="I288" t="s">
        <v>51</v>
      </c>
      <c r="J288" t="s">
        <v>89</v>
      </c>
      <c r="K288" t="s">
        <v>44</v>
      </c>
      <c r="L288">
        <v>2</v>
      </c>
    </row>
    <row r="289" spans="9:12" x14ac:dyDescent="0.25">
      <c r="I289" t="s">
        <v>51</v>
      </c>
      <c r="J289" t="s">
        <v>89</v>
      </c>
      <c r="K289" t="s">
        <v>49</v>
      </c>
      <c r="L289">
        <v>2</v>
      </c>
    </row>
    <row r="290" spans="9:12" x14ac:dyDescent="0.25">
      <c r="I290" t="s">
        <v>134</v>
      </c>
      <c r="J290" t="s">
        <v>110</v>
      </c>
      <c r="K290" t="s">
        <v>49</v>
      </c>
      <c r="L290">
        <v>2</v>
      </c>
    </row>
    <row r="291" spans="9:12" x14ac:dyDescent="0.25">
      <c r="I291" t="s">
        <v>135</v>
      </c>
      <c r="J291" t="s">
        <v>110</v>
      </c>
      <c r="K291" t="s">
        <v>49</v>
      </c>
      <c r="L291">
        <v>2</v>
      </c>
    </row>
    <row r="292" spans="9:12" x14ac:dyDescent="0.25">
      <c r="I292" t="s">
        <v>85</v>
      </c>
      <c r="J292" t="s">
        <v>48</v>
      </c>
      <c r="K292" t="s">
        <v>71</v>
      </c>
      <c r="L292">
        <v>2</v>
      </c>
    </row>
    <row r="293" spans="9:12" x14ac:dyDescent="0.25">
      <c r="I293" t="s">
        <v>85</v>
      </c>
      <c r="J293" t="s">
        <v>48</v>
      </c>
      <c r="K293" t="s">
        <v>49</v>
      </c>
      <c r="L293">
        <v>2</v>
      </c>
    </row>
    <row r="294" spans="9:12" x14ac:dyDescent="0.25">
      <c r="I294" t="s">
        <v>55</v>
      </c>
      <c r="J294" t="s">
        <v>96</v>
      </c>
      <c r="K294" t="s">
        <v>44</v>
      </c>
      <c r="L294">
        <v>2</v>
      </c>
    </row>
    <row r="295" spans="9:12" x14ac:dyDescent="0.25">
      <c r="I295" t="s">
        <v>55</v>
      </c>
      <c r="J295" t="s">
        <v>46</v>
      </c>
      <c r="K295" t="s">
        <v>90</v>
      </c>
      <c r="L295">
        <v>2</v>
      </c>
    </row>
    <row r="296" spans="9:12" x14ac:dyDescent="0.25">
      <c r="I296" t="s">
        <v>69</v>
      </c>
      <c r="J296" t="s">
        <v>48</v>
      </c>
      <c r="K296" t="s">
        <v>90</v>
      </c>
      <c r="L296">
        <v>2</v>
      </c>
    </row>
    <row r="297" spans="9:12" x14ac:dyDescent="0.25">
      <c r="I297" t="s">
        <v>69</v>
      </c>
      <c r="J297" t="s">
        <v>89</v>
      </c>
      <c r="K297" t="s">
        <v>44</v>
      </c>
      <c r="L297">
        <v>2</v>
      </c>
    </row>
    <row r="298" spans="9:12" x14ac:dyDescent="0.25">
      <c r="I298" t="s">
        <v>66</v>
      </c>
      <c r="J298" t="s">
        <v>96</v>
      </c>
      <c r="K298" t="s">
        <v>44</v>
      </c>
      <c r="L298">
        <v>2</v>
      </c>
    </row>
    <row r="299" spans="9:12" x14ac:dyDescent="0.25">
      <c r="I299" t="s">
        <v>66</v>
      </c>
      <c r="J299" t="s">
        <v>46</v>
      </c>
      <c r="K299" t="s">
        <v>90</v>
      </c>
      <c r="L299">
        <v>2</v>
      </c>
    </row>
    <row r="300" spans="9:12" x14ac:dyDescent="0.25">
      <c r="I300" t="s">
        <v>136</v>
      </c>
      <c r="J300" t="s">
        <v>110</v>
      </c>
      <c r="K300" t="s">
        <v>49</v>
      </c>
      <c r="L300">
        <v>2</v>
      </c>
    </row>
    <row r="301" spans="9:12" x14ac:dyDescent="0.25">
      <c r="I301" t="s">
        <v>60</v>
      </c>
      <c r="J301" t="s">
        <v>48</v>
      </c>
      <c r="K301" t="s">
        <v>74</v>
      </c>
      <c r="L301">
        <v>2</v>
      </c>
    </row>
    <row r="302" spans="9:12" x14ac:dyDescent="0.25">
      <c r="I302" t="s">
        <v>60</v>
      </c>
      <c r="J302" t="s">
        <v>48</v>
      </c>
      <c r="K302" t="s">
        <v>49</v>
      </c>
      <c r="L302">
        <v>2</v>
      </c>
    </row>
    <row r="303" spans="9:12" x14ac:dyDescent="0.25">
      <c r="I303" t="s">
        <v>60</v>
      </c>
      <c r="J303" t="s">
        <v>115</v>
      </c>
      <c r="K303" t="s">
        <v>71</v>
      </c>
      <c r="L303">
        <v>2</v>
      </c>
    </row>
    <row r="304" spans="9:12" x14ac:dyDescent="0.25">
      <c r="I304" t="s">
        <v>60</v>
      </c>
      <c r="J304" t="s">
        <v>46</v>
      </c>
      <c r="K304" t="s">
        <v>112</v>
      </c>
      <c r="L304">
        <v>2</v>
      </c>
    </row>
    <row r="305" spans="9:12" x14ac:dyDescent="0.25">
      <c r="I305" t="s">
        <v>137</v>
      </c>
      <c r="J305" t="s">
        <v>110</v>
      </c>
      <c r="K305" t="s">
        <v>49</v>
      </c>
      <c r="L305">
        <v>2</v>
      </c>
    </row>
    <row r="306" spans="9:12" x14ac:dyDescent="0.25">
      <c r="I306" t="s">
        <v>138</v>
      </c>
      <c r="J306" t="s">
        <v>46</v>
      </c>
      <c r="K306" t="s">
        <v>49</v>
      </c>
      <c r="L306">
        <v>2</v>
      </c>
    </row>
    <row r="307" spans="9:12" x14ac:dyDescent="0.25">
      <c r="I307" t="s">
        <v>70</v>
      </c>
      <c r="J307" t="s">
        <v>48</v>
      </c>
      <c r="K307" t="s">
        <v>112</v>
      </c>
      <c r="L307">
        <v>2</v>
      </c>
    </row>
    <row r="308" spans="9:12" x14ac:dyDescent="0.25">
      <c r="I308" t="s">
        <v>70</v>
      </c>
      <c r="J308" t="s">
        <v>48</v>
      </c>
      <c r="K308" t="s">
        <v>90</v>
      </c>
      <c r="L308">
        <v>2</v>
      </c>
    </row>
    <row r="309" spans="9:12" x14ac:dyDescent="0.25">
      <c r="I309" t="s">
        <v>70</v>
      </c>
      <c r="J309" t="s">
        <v>43</v>
      </c>
      <c r="K309" t="s">
        <v>44</v>
      </c>
      <c r="L309">
        <v>2</v>
      </c>
    </row>
    <row r="310" spans="9:12" x14ac:dyDescent="0.25">
      <c r="I310" t="s">
        <v>139</v>
      </c>
      <c r="J310" t="s">
        <v>46</v>
      </c>
      <c r="K310" t="s">
        <v>44</v>
      </c>
      <c r="L310">
        <v>2</v>
      </c>
    </row>
    <row r="311" spans="9:12" x14ac:dyDescent="0.25">
      <c r="I311" t="s">
        <v>140</v>
      </c>
      <c r="J311" t="s">
        <v>48</v>
      </c>
      <c r="K311" t="s">
        <v>49</v>
      </c>
      <c r="L311">
        <v>2</v>
      </c>
    </row>
    <row r="312" spans="9:12" x14ac:dyDescent="0.25">
      <c r="I312" t="s">
        <v>140</v>
      </c>
      <c r="J312" t="s">
        <v>43</v>
      </c>
      <c r="K312" t="s">
        <v>44</v>
      </c>
      <c r="L312">
        <v>2</v>
      </c>
    </row>
    <row r="313" spans="9:12" x14ac:dyDescent="0.25">
      <c r="I313" t="s">
        <v>102</v>
      </c>
      <c r="J313" t="s">
        <v>46</v>
      </c>
      <c r="K313" t="s">
        <v>44</v>
      </c>
      <c r="L313">
        <v>2</v>
      </c>
    </row>
    <row r="314" spans="9:12" x14ac:dyDescent="0.25">
      <c r="I314" t="s">
        <v>113</v>
      </c>
      <c r="J314" t="s">
        <v>46</v>
      </c>
      <c r="K314" t="s">
        <v>90</v>
      </c>
      <c r="L314">
        <v>2</v>
      </c>
    </row>
    <row r="315" spans="9:12" x14ac:dyDescent="0.25">
      <c r="I315" t="s">
        <v>113</v>
      </c>
      <c r="J315" t="s">
        <v>43</v>
      </c>
      <c r="K315" t="s">
        <v>105</v>
      </c>
      <c r="L315">
        <v>2</v>
      </c>
    </row>
    <row r="316" spans="9:12" x14ac:dyDescent="0.25">
      <c r="I316" t="s">
        <v>141</v>
      </c>
      <c r="J316" t="s">
        <v>115</v>
      </c>
      <c r="K316" t="s">
        <v>44</v>
      </c>
      <c r="L316">
        <v>2</v>
      </c>
    </row>
    <row r="317" spans="9:12" x14ac:dyDescent="0.25">
      <c r="I317" t="s">
        <v>72</v>
      </c>
      <c r="J317" t="s">
        <v>46</v>
      </c>
      <c r="K317" t="s">
        <v>71</v>
      </c>
      <c r="L317">
        <v>2</v>
      </c>
    </row>
    <row r="318" spans="9:12" x14ac:dyDescent="0.25">
      <c r="I318" t="s">
        <v>72</v>
      </c>
      <c r="J318" t="s">
        <v>46</v>
      </c>
      <c r="K318" t="s">
        <v>112</v>
      </c>
      <c r="L318">
        <v>2</v>
      </c>
    </row>
    <row r="319" spans="9:12" x14ac:dyDescent="0.25">
      <c r="I319" t="s">
        <v>142</v>
      </c>
      <c r="J319" t="s">
        <v>110</v>
      </c>
      <c r="K319" t="s">
        <v>44</v>
      </c>
      <c r="L319">
        <v>2</v>
      </c>
    </row>
    <row r="320" spans="9:12" x14ac:dyDescent="0.25">
      <c r="I320" t="s">
        <v>88</v>
      </c>
      <c r="J320" t="s">
        <v>89</v>
      </c>
      <c r="K320" t="s">
        <v>71</v>
      </c>
      <c r="L320">
        <v>2</v>
      </c>
    </row>
    <row r="321" spans="9:12" x14ac:dyDescent="0.25">
      <c r="I321" t="s">
        <v>88</v>
      </c>
      <c r="J321" t="s">
        <v>89</v>
      </c>
      <c r="K321" t="s">
        <v>74</v>
      </c>
      <c r="L321">
        <v>2</v>
      </c>
    </row>
    <row r="322" spans="9:12" x14ac:dyDescent="0.25">
      <c r="I322" t="s">
        <v>88</v>
      </c>
      <c r="J322" t="s">
        <v>89</v>
      </c>
      <c r="K322" t="s">
        <v>44</v>
      </c>
      <c r="L322">
        <v>2</v>
      </c>
    </row>
    <row r="323" spans="9:12" x14ac:dyDescent="0.25">
      <c r="I323" t="s">
        <v>77</v>
      </c>
      <c r="J323" t="s">
        <v>143</v>
      </c>
      <c r="K323" t="s">
        <v>44</v>
      </c>
      <c r="L323">
        <v>2</v>
      </c>
    </row>
    <row r="324" spans="9:12" x14ac:dyDescent="0.25">
      <c r="I324" t="s">
        <v>104</v>
      </c>
      <c r="J324" t="s">
        <v>46</v>
      </c>
      <c r="K324" t="s">
        <v>49</v>
      </c>
      <c r="L324">
        <v>2</v>
      </c>
    </row>
    <row r="325" spans="9:12" x14ac:dyDescent="0.25">
      <c r="I325" t="s">
        <v>144</v>
      </c>
      <c r="J325" t="s">
        <v>110</v>
      </c>
      <c r="K325" t="s">
        <v>44</v>
      </c>
      <c r="L325">
        <v>2</v>
      </c>
    </row>
    <row r="326" spans="9:12" x14ac:dyDescent="0.25">
      <c r="I326" t="s">
        <v>97</v>
      </c>
      <c r="J326" t="s">
        <v>59</v>
      </c>
      <c r="K326" t="s">
        <v>71</v>
      </c>
      <c r="L326">
        <v>2</v>
      </c>
    </row>
    <row r="327" spans="9:12" x14ac:dyDescent="0.25">
      <c r="I327" t="s">
        <v>67</v>
      </c>
      <c r="J327" t="s">
        <v>96</v>
      </c>
      <c r="K327" t="s">
        <v>49</v>
      </c>
      <c r="L327">
        <v>2</v>
      </c>
    </row>
    <row r="328" spans="9:12" x14ac:dyDescent="0.25">
      <c r="I328" t="s">
        <v>145</v>
      </c>
      <c r="J328" t="s">
        <v>46</v>
      </c>
      <c r="K328" t="s">
        <v>71</v>
      </c>
      <c r="L328">
        <v>2</v>
      </c>
    </row>
    <row r="329" spans="9:12" x14ac:dyDescent="0.25">
      <c r="I329" t="s">
        <v>53</v>
      </c>
      <c r="J329" t="s">
        <v>48</v>
      </c>
      <c r="K329" t="s">
        <v>49</v>
      </c>
      <c r="L329">
        <v>2</v>
      </c>
    </row>
    <row r="330" spans="9:12" x14ac:dyDescent="0.25">
      <c r="I330" t="s">
        <v>53</v>
      </c>
      <c r="J330" t="s">
        <v>46</v>
      </c>
      <c r="K330" t="s">
        <v>71</v>
      </c>
      <c r="L330">
        <v>2</v>
      </c>
    </row>
    <row r="331" spans="9:12" x14ac:dyDescent="0.25">
      <c r="I331" t="s">
        <v>53</v>
      </c>
      <c r="J331" t="s">
        <v>46</v>
      </c>
      <c r="K331" t="s">
        <v>91</v>
      </c>
      <c r="L331">
        <v>2</v>
      </c>
    </row>
    <row r="332" spans="9:12" x14ac:dyDescent="0.25">
      <c r="I332" t="s">
        <v>42</v>
      </c>
      <c r="J332" t="s">
        <v>48</v>
      </c>
      <c r="K332" t="s">
        <v>71</v>
      </c>
      <c r="L332">
        <v>2</v>
      </c>
    </row>
    <row r="333" spans="9:12" x14ac:dyDescent="0.25">
      <c r="I333" t="s">
        <v>42</v>
      </c>
      <c r="J333" t="s">
        <v>115</v>
      </c>
      <c r="K333" t="s">
        <v>71</v>
      </c>
      <c r="L333">
        <v>2</v>
      </c>
    </row>
    <row r="334" spans="9:12" x14ac:dyDescent="0.25">
      <c r="I334" t="s">
        <v>42</v>
      </c>
      <c r="J334" t="s">
        <v>115</v>
      </c>
      <c r="K334" t="s">
        <v>112</v>
      </c>
      <c r="L334">
        <v>2</v>
      </c>
    </row>
    <row r="335" spans="9:12" x14ac:dyDescent="0.25">
      <c r="I335" t="s">
        <v>42</v>
      </c>
      <c r="J335" t="s">
        <v>115</v>
      </c>
      <c r="K335" t="s">
        <v>44</v>
      </c>
      <c r="L335">
        <v>2</v>
      </c>
    </row>
    <row r="336" spans="9:12" x14ac:dyDescent="0.25">
      <c r="I336" t="s">
        <v>42</v>
      </c>
      <c r="J336" t="s">
        <v>115</v>
      </c>
      <c r="K336" t="s">
        <v>49</v>
      </c>
      <c r="L336">
        <v>2</v>
      </c>
    </row>
    <row r="337" spans="9:12" x14ac:dyDescent="0.25">
      <c r="I337" t="s">
        <v>42</v>
      </c>
      <c r="J337" t="s">
        <v>43</v>
      </c>
      <c r="K337" t="s">
        <v>114</v>
      </c>
      <c r="L337">
        <v>2</v>
      </c>
    </row>
    <row r="338" spans="9:12" x14ac:dyDescent="0.25">
      <c r="I338" t="s">
        <v>116</v>
      </c>
      <c r="J338" t="s">
        <v>46</v>
      </c>
      <c r="K338" t="s">
        <v>49</v>
      </c>
      <c r="L338">
        <v>2</v>
      </c>
    </row>
    <row r="339" spans="9:12" x14ac:dyDescent="0.25">
      <c r="I339" t="s">
        <v>146</v>
      </c>
      <c r="J339" t="s">
        <v>110</v>
      </c>
      <c r="K339" t="s">
        <v>44</v>
      </c>
      <c r="L339">
        <v>2</v>
      </c>
    </row>
    <row r="340" spans="9:12" x14ac:dyDescent="0.25">
      <c r="I340" t="s">
        <v>98</v>
      </c>
      <c r="J340" t="s">
        <v>99</v>
      </c>
      <c r="K340" t="s">
        <v>105</v>
      </c>
      <c r="L340">
        <v>2</v>
      </c>
    </row>
    <row r="341" spans="9:12" x14ac:dyDescent="0.25">
      <c r="I341" t="s">
        <v>61</v>
      </c>
      <c r="J341" t="s">
        <v>48</v>
      </c>
      <c r="K341" t="s">
        <v>74</v>
      </c>
      <c r="L341">
        <v>2</v>
      </c>
    </row>
    <row r="342" spans="9:12" x14ac:dyDescent="0.25">
      <c r="I342" t="s">
        <v>73</v>
      </c>
      <c r="J342" t="s">
        <v>48</v>
      </c>
      <c r="K342" t="s">
        <v>71</v>
      </c>
      <c r="L342">
        <v>2</v>
      </c>
    </row>
    <row r="343" spans="9:12" x14ac:dyDescent="0.25">
      <c r="I343" t="s">
        <v>73</v>
      </c>
      <c r="J343" t="s">
        <v>89</v>
      </c>
      <c r="K343" t="s">
        <v>49</v>
      </c>
      <c r="L343">
        <v>2</v>
      </c>
    </row>
    <row r="344" spans="9:12" x14ac:dyDescent="0.25">
      <c r="I344" t="s">
        <v>117</v>
      </c>
      <c r="J344" t="s">
        <v>46</v>
      </c>
      <c r="K344" t="s">
        <v>74</v>
      </c>
      <c r="L344">
        <v>2</v>
      </c>
    </row>
    <row r="345" spans="9:12" x14ac:dyDescent="0.25">
      <c r="I345" t="s">
        <v>47</v>
      </c>
      <c r="J345" t="s">
        <v>64</v>
      </c>
      <c r="K345" t="s">
        <v>44</v>
      </c>
      <c r="L345">
        <v>2</v>
      </c>
    </row>
    <row r="346" spans="9:12" x14ac:dyDescent="0.25">
      <c r="I346" t="s">
        <v>47</v>
      </c>
      <c r="J346" t="s">
        <v>43</v>
      </c>
      <c r="K346" t="s">
        <v>49</v>
      </c>
      <c r="L346">
        <v>2</v>
      </c>
    </row>
    <row r="347" spans="9:12" x14ac:dyDescent="0.25">
      <c r="I347" t="s">
        <v>147</v>
      </c>
      <c r="J347" t="s">
        <v>46</v>
      </c>
      <c r="K347" t="s">
        <v>49</v>
      </c>
      <c r="L347">
        <v>2</v>
      </c>
    </row>
    <row r="348" spans="9:12" x14ac:dyDescent="0.25">
      <c r="I348" t="s">
        <v>57</v>
      </c>
      <c r="J348" t="s">
        <v>148</v>
      </c>
      <c r="K348" t="s">
        <v>105</v>
      </c>
      <c r="L348">
        <v>2</v>
      </c>
    </row>
    <row r="349" spans="9:12" x14ac:dyDescent="0.25">
      <c r="I349" t="s">
        <v>57</v>
      </c>
      <c r="J349" t="s">
        <v>64</v>
      </c>
      <c r="K349" t="s">
        <v>105</v>
      </c>
      <c r="L349">
        <v>2</v>
      </c>
    </row>
    <row r="350" spans="9:12" x14ac:dyDescent="0.25">
      <c r="I350" t="s">
        <v>57</v>
      </c>
      <c r="J350" t="s">
        <v>46</v>
      </c>
      <c r="K350" t="s">
        <v>71</v>
      </c>
      <c r="L350">
        <v>2</v>
      </c>
    </row>
    <row r="351" spans="9:12" x14ac:dyDescent="0.25">
      <c r="I351" t="s">
        <v>57</v>
      </c>
      <c r="J351" t="s">
        <v>46</v>
      </c>
      <c r="K351" t="s">
        <v>74</v>
      </c>
      <c r="L351">
        <v>2</v>
      </c>
    </row>
    <row r="352" spans="9:12" x14ac:dyDescent="0.25">
      <c r="I352" t="s">
        <v>79</v>
      </c>
      <c r="J352" t="s">
        <v>48</v>
      </c>
      <c r="K352" t="s">
        <v>49</v>
      </c>
      <c r="L352">
        <v>2</v>
      </c>
    </row>
    <row r="353" spans="9:12" x14ac:dyDescent="0.25">
      <c r="I353" t="s">
        <v>79</v>
      </c>
      <c r="J353" t="s">
        <v>96</v>
      </c>
      <c r="K353" t="s">
        <v>44</v>
      </c>
      <c r="L353">
        <v>2</v>
      </c>
    </row>
    <row r="354" spans="9:12" x14ac:dyDescent="0.25">
      <c r="I354" t="s">
        <v>79</v>
      </c>
      <c r="J354" t="s">
        <v>46</v>
      </c>
      <c r="K354" t="s">
        <v>91</v>
      </c>
      <c r="L354">
        <v>2</v>
      </c>
    </row>
    <row r="355" spans="9:12" x14ac:dyDescent="0.25">
      <c r="I355" t="s">
        <v>149</v>
      </c>
      <c r="J355" t="s">
        <v>48</v>
      </c>
      <c r="K355" t="s">
        <v>105</v>
      </c>
      <c r="L355">
        <v>2</v>
      </c>
    </row>
    <row r="356" spans="9:12" x14ac:dyDescent="0.25">
      <c r="I356" t="s">
        <v>149</v>
      </c>
      <c r="J356" t="s">
        <v>48</v>
      </c>
      <c r="K356" t="s">
        <v>91</v>
      </c>
      <c r="L356">
        <v>2</v>
      </c>
    </row>
    <row r="357" spans="9:12" x14ac:dyDescent="0.25">
      <c r="I357" t="s">
        <v>149</v>
      </c>
      <c r="J357" t="s">
        <v>48</v>
      </c>
      <c r="K357" t="s">
        <v>114</v>
      </c>
      <c r="L357">
        <v>2</v>
      </c>
    </row>
    <row r="358" spans="9:12" x14ac:dyDescent="0.25">
      <c r="I358" t="s">
        <v>92</v>
      </c>
      <c r="J358" t="s">
        <v>46</v>
      </c>
      <c r="K358" t="s">
        <v>71</v>
      </c>
      <c r="L358">
        <v>2</v>
      </c>
    </row>
    <row r="359" spans="9:12" x14ac:dyDescent="0.25">
      <c r="I359" t="s">
        <v>92</v>
      </c>
      <c r="J359" t="s">
        <v>43</v>
      </c>
      <c r="K359" t="s">
        <v>90</v>
      </c>
      <c r="L359">
        <v>2</v>
      </c>
    </row>
    <row r="360" spans="9:12" x14ac:dyDescent="0.25">
      <c r="I360" t="s">
        <v>56</v>
      </c>
      <c r="J360" t="s">
        <v>46</v>
      </c>
      <c r="K360" t="s">
        <v>91</v>
      </c>
      <c r="L360">
        <v>2</v>
      </c>
    </row>
    <row r="361" spans="9:12" x14ac:dyDescent="0.25">
      <c r="I361" t="s">
        <v>150</v>
      </c>
      <c r="J361" t="s">
        <v>48</v>
      </c>
      <c r="K361" t="s">
        <v>49</v>
      </c>
      <c r="L361">
        <v>2</v>
      </c>
    </row>
    <row r="362" spans="9:12" x14ac:dyDescent="0.25">
      <c r="I362" t="s">
        <v>93</v>
      </c>
      <c r="J362" t="s">
        <v>48</v>
      </c>
      <c r="K362" t="s">
        <v>44</v>
      </c>
      <c r="L362">
        <v>2</v>
      </c>
    </row>
    <row r="363" spans="9:12" x14ac:dyDescent="0.25">
      <c r="I363" t="s">
        <v>93</v>
      </c>
      <c r="J363" t="s">
        <v>46</v>
      </c>
      <c r="K363" t="s">
        <v>49</v>
      </c>
      <c r="L363">
        <v>2</v>
      </c>
    </row>
    <row r="364" spans="9:12" x14ac:dyDescent="0.25">
      <c r="I364" t="s">
        <v>68</v>
      </c>
      <c r="J364" t="s">
        <v>48</v>
      </c>
      <c r="K364" t="s">
        <v>44</v>
      </c>
      <c r="L364">
        <v>2</v>
      </c>
    </row>
    <row r="365" spans="9:12" x14ac:dyDescent="0.25">
      <c r="I365" t="s">
        <v>68</v>
      </c>
      <c r="J365" t="s">
        <v>59</v>
      </c>
      <c r="K365" t="s">
        <v>71</v>
      </c>
      <c r="L365">
        <v>2</v>
      </c>
    </row>
    <row r="366" spans="9:12" x14ac:dyDescent="0.25">
      <c r="I366" t="s">
        <v>81</v>
      </c>
      <c r="J366" t="s">
        <v>43</v>
      </c>
      <c r="K366" t="s">
        <v>44</v>
      </c>
      <c r="L366">
        <v>2</v>
      </c>
    </row>
    <row r="367" spans="9:12" x14ac:dyDescent="0.25">
      <c r="I367" t="s">
        <v>82</v>
      </c>
      <c r="J367" t="s">
        <v>115</v>
      </c>
      <c r="K367" t="s">
        <v>44</v>
      </c>
      <c r="L367">
        <v>2</v>
      </c>
    </row>
    <row r="368" spans="9:12" x14ac:dyDescent="0.25">
      <c r="I368" t="s">
        <v>151</v>
      </c>
      <c r="J368" t="s">
        <v>48</v>
      </c>
      <c r="K368" t="s">
        <v>44</v>
      </c>
      <c r="L368">
        <v>2</v>
      </c>
    </row>
    <row r="369" spans="9:12" x14ac:dyDescent="0.25">
      <c r="I369" t="s">
        <v>65</v>
      </c>
      <c r="J369" t="s">
        <v>46</v>
      </c>
      <c r="K369" t="s">
        <v>71</v>
      </c>
      <c r="L369">
        <v>2</v>
      </c>
    </row>
    <row r="370" spans="9:12" x14ac:dyDescent="0.25">
      <c r="I370" t="s">
        <v>65</v>
      </c>
      <c r="J370" t="s">
        <v>46</v>
      </c>
      <c r="K370" t="s">
        <v>112</v>
      </c>
      <c r="L370">
        <v>2</v>
      </c>
    </row>
    <row r="371" spans="9:12" x14ac:dyDescent="0.25">
      <c r="I371" t="s">
        <v>65</v>
      </c>
      <c r="J371" t="s">
        <v>46</v>
      </c>
      <c r="K371" t="s">
        <v>90</v>
      </c>
      <c r="L371">
        <v>2</v>
      </c>
    </row>
    <row r="372" spans="9:12" x14ac:dyDescent="0.25">
      <c r="I372" t="s">
        <v>152</v>
      </c>
      <c r="J372" t="s">
        <v>64</v>
      </c>
      <c r="K372" t="s">
        <v>112</v>
      </c>
      <c r="L372">
        <v>2</v>
      </c>
    </row>
    <row r="373" spans="9:12" x14ac:dyDescent="0.25">
      <c r="I373" t="s">
        <v>153</v>
      </c>
      <c r="J373" t="s">
        <v>48</v>
      </c>
      <c r="K373" t="s">
        <v>44</v>
      </c>
      <c r="L373">
        <v>2</v>
      </c>
    </row>
    <row r="374" spans="9:12" x14ac:dyDescent="0.25">
      <c r="I374" t="s">
        <v>154</v>
      </c>
      <c r="J374" t="s">
        <v>46</v>
      </c>
      <c r="K374" t="s">
        <v>44</v>
      </c>
      <c r="L374">
        <v>2</v>
      </c>
    </row>
    <row r="375" spans="9:12" x14ac:dyDescent="0.25">
      <c r="I375" t="s">
        <v>52</v>
      </c>
      <c r="J375" t="s">
        <v>46</v>
      </c>
      <c r="K375" t="s">
        <v>91</v>
      </c>
      <c r="L375">
        <v>2</v>
      </c>
    </row>
    <row r="376" spans="9:12" x14ac:dyDescent="0.25">
      <c r="I376" t="s">
        <v>52</v>
      </c>
      <c r="J376" t="s">
        <v>43</v>
      </c>
      <c r="K376" t="s">
        <v>71</v>
      </c>
      <c r="L376">
        <v>2</v>
      </c>
    </row>
    <row r="377" spans="9:12" x14ac:dyDescent="0.25">
      <c r="I377" t="s">
        <v>50</v>
      </c>
      <c r="J377" t="s">
        <v>48</v>
      </c>
      <c r="K377" t="s">
        <v>105</v>
      </c>
      <c r="L377">
        <v>2</v>
      </c>
    </row>
    <row r="378" spans="9:12" x14ac:dyDescent="0.25">
      <c r="I378" t="s">
        <v>50</v>
      </c>
      <c r="J378" t="s">
        <v>48</v>
      </c>
      <c r="K378" t="s">
        <v>74</v>
      </c>
      <c r="L378">
        <v>2</v>
      </c>
    </row>
    <row r="379" spans="9:12" x14ac:dyDescent="0.25">
      <c r="I379" t="s">
        <v>155</v>
      </c>
      <c r="J379" t="s">
        <v>46</v>
      </c>
      <c r="K379" t="s">
        <v>44</v>
      </c>
      <c r="L379">
        <v>2</v>
      </c>
    </row>
    <row r="380" spans="9:12" x14ac:dyDescent="0.25">
      <c r="I380" t="s">
        <v>75</v>
      </c>
      <c r="J380" t="s">
        <v>46</v>
      </c>
      <c r="K380" t="s">
        <v>71</v>
      </c>
      <c r="L380">
        <v>2</v>
      </c>
    </row>
    <row r="381" spans="9:12" x14ac:dyDescent="0.25">
      <c r="I381" t="s">
        <v>75</v>
      </c>
      <c r="J381" t="s">
        <v>46</v>
      </c>
      <c r="K381" t="s">
        <v>87</v>
      </c>
      <c r="L381">
        <v>2</v>
      </c>
    </row>
    <row r="382" spans="9:12" x14ac:dyDescent="0.25">
      <c r="I382" t="s">
        <v>156</v>
      </c>
      <c r="J382" t="s">
        <v>110</v>
      </c>
      <c r="K382" t="s">
        <v>71</v>
      </c>
      <c r="L382">
        <v>2</v>
      </c>
    </row>
    <row r="383" spans="9:12" x14ac:dyDescent="0.25">
      <c r="I383" t="s">
        <v>495</v>
      </c>
      <c r="J383" t="s">
        <v>46</v>
      </c>
      <c r="K383" t="s">
        <v>74</v>
      </c>
      <c r="L383">
        <v>2</v>
      </c>
    </row>
    <row r="384" spans="9:12" x14ac:dyDescent="0.25">
      <c r="I384" t="s">
        <v>512</v>
      </c>
      <c r="J384" t="s">
        <v>46</v>
      </c>
      <c r="K384" t="s">
        <v>91</v>
      </c>
      <c r="L384">
        <v>2</v>
      </c>
    </row>
    <row r="385" spans="9:12" x14ac:dyDescent="0.25">
      <c r="I385" t="s">
        <v>510</v>
      </c>
      <c r="J385" t="s">
        <v>46</v>
      </c>
      <c r="K385" t="s">
        <v>49</v>
      </c>
      <c r="L385">
        <v>2</v>
      </c>
    </row>
    <row r="386" spans="9:12" x14ac:dyDescent="0.25">
      <c r="I386" t="s">
        <v>510</v>
      </c>
      <c r="J386" t="s">
        <v>43</v>
      </c>
      <c r="K386" t="s">
        <v>44</v>
      </c>
      <c r="L386">
        <v>2</v>
      </c>
    </row>
    <row r="387" spans="9:12" x14ac:dyDescent="0.25">
      <c r="I387" t="s">
        <v>509</v>
      </c>
      <c r="J387" t="s">
        <v>46</v>
      </c>
      <c r="K387" t="s">
        <v>105</v>
      </c>
      <c r="L387">
        <v>2</v>
      </c>
    </row>
    <row r="388" spans="9:12" x14ac:dyDescent="0.25">
      <c r="I388" t="s">
        <v>509</v>
      </c>
      <c r="J388" t="s">
        <v>46</v>
      </c>
      <c r="K388" t="s">
        <v>114</v>
      </c>
      <c r="L388">
        <v>2</v>
      </c>
    </row>
    <row r="389" spans="9:12" x14ac:dyDescent="0.25">
      <c r="I389" t="s">
        <v>515</v>
      </c>
      <c r="J389" t="s">
        <v>46</v>
      </c>
      <c r="K389" t="s">
        <v>49</v>
      </c>
      <c r="L389">
        <v>2</v>
      </c>
    </row>
    <row r="390" spans="9:12" x14ac:dyDescent="0.25">
      <c r="I390" t="s">
        <v>412</v>
      </c>
      <c r="J390" t="s">
        <v>48</v>
      </c>
      <c r="K390" t="s">
        <v>44</v>
      </c>
      <c r="L390">
        <v>2</v>
      </c>
    </row>
    <row r="391" spans="9:12" x14ac:dyDescent="0.25">
      <c r="I391" t="s">
        <v>83</v>
      </c>
      <c r="J391" t="s">
        <v>157</v>
      </c>
      <c r="K391" t="s">
        <v>49</v>
      </c>
      <c r="L391">
        <v>2</v>
      </c>
    </row>
    <row r="392" spans="9:12" x14ac:dyDescent="0.25">
      <c r="I392" t="s">
        <v>83</v>
      </c>
      <c r="J392" t="s">
        <v>46</v>
      </c>
      <c r="K392" t="s">
        <v>105</v>
      </c>
      <c r="L392">
        <v>2</v>
      </c>
    </row>
    <row r="393" spans="9:12" x14ac:dyDescent="0.25">
      <c r="I393" t="s">
        <v>83</v>
      </c>
      <c r="J393" t="s">
        <v>46</v>
      </c>
      <c r="K393" t="s">
        <v>74</v>
      </c>
      <c r="L393">
        <v>2</v>
      </c>
    </row>
    <row r="394" spans="9:12" x14ac:dyDescent="0.25">
      <c r="I394" t="s">
        <v>158</v>
      </c>
      <c r="J394" t="s">
        <v>46</v>
      </c>
      <c r="K394" t="s">
        <v>44</v>
      </c>
      <c r="L394">
        <v>2</v>
      </c>
    </row>
    <row r="395" spans="9:12" x14ac:dyDescent="0.25">
      <c r="I395" t="s">
        <v>158</v>
      </c>
      <c r="J395" t="s">
        <v>46</v>
      </c>
      <c r="K395" t="s">
        <v>49</v>
      </c>
      <c r="L395">
        <v>2</v>
      </c>
    </row>
    <row r="396" spans="9:12" x14ac:dyDescent="0.25">
      <c r="I396" t="s">
        <v>84</v>
      </c>
      <c r="J396" t="s">
        <v>46</v>
      </c>
      <c r="K396" t="s">
        <v>49</v>
      </c>
      <c r="L396">
        <v>2</v>
      </c>
    </row>
    <row r="397" spans="9:12" x14ac:dyDescent="0.25">
      <c r="I397" t="s">
        <v>159</v>
      </c>
      <c r="J397" t="s">
        <v>48</v>
      </c>
      <c r="K397" t="s">
        <v>44</v>
      </c>
      <c r="L397">
        <v>2</v>
      </c>
    </row>
    <row r="398" spans="9:12" x14ac:dyDescent="0.25">
      <c r="I398" t="s">
        <v>159</v>
      </c>
      <c r="J398" t="s">
        <v>89</v>
      </c>
      <c r="K398" t="s">
        <v>71</v>
      </c>
      <c r="L398">
        <v>2</v>
      </c>
    </row>
    <row r="399" spans="9:12" x14ac:dyDescent="0.25">
      <c r="I399" t="s">
        <v>159</v>
      </c>
      <c r="J399" t="s">
        <v>89</v>
      </c>
      <c r="K399" t="s">
        <v>91</v>
      </c>
      <c r="L399">
        <v>2</v>
      </c>
    </row>
    <row r="400" spans="9:12" x14ac:dyDescent="0.25">
      <c r="I400" t="s">
        <v>427</v>
      </c>
      <c r="J400" t="s">
        <v>46</v>
      </c>
      <c r="K400" t="s">
        <v>44</v>
      </c>
      <c r="L400">
        <v>2</v>
      </c>
    </row>
    <row r="401" spans="9:12" x14ac:dyDescent="0.25">
      <c r="I401" t="s">
        <v>160</v>
      </c>
      <c r="J401" t="s">
        <v>46</v>
      </c>
      <c r="K401" t="s">
        <v>44</v>
      </c>
      <c r="L401">
        <v>2</v>
      </c>
    </row>
    <row r="402" spans="9:12" x14ac:dyDescent="0.25">
      <c r="I402" t="s">
        <v>160</v>
      </c>
      <c r="J402" t="s">
        <v>46</v>
      </c>
      <c r="K402" t="s">
        <v>49</v>
      </c>
      <c r="L402">
        <v>2</v>
      </c>
    </row>
    <row r="403" spans="9:12" x14ac:dyDescent="0.25">
      <c r="I403" t="s">
        <v>161</v>
      </c>
      <c r="J403" t="s">
        <v>110</v>
      </c>
      <c r="K403" t="s">
        <v>44</v>
      </c>
      <c r="L403">
        <v>2</v>
      </c>
    </row>
    <row r="404" spans="9:12" x14ac:dyDescent="0.25">
      <c r="I404" t="s">
        <v>162</v>
      </c>
      <c r="J404" t="s">
        <v>163</v>
      </c>
      <c r="K404" t="s">
        <v>49</v>
      </c>
      <c r="L404">
        <v>2</v>
      </c>
    </row>
    <row r="405" spans="9:12" x14ac:dyDescent="0.25">
      <c r="I405" t="s">
        <v>100</v>
      </c>
      <c r="J405" t="s">
        <v>115</v>
      </c>
      <c r="K405" t="s">
        <v>49</v>
      </c>
      <c r="L405">
        <v>2</v>
      </c>
    </row>
    <row r="406" spans="9:12" x14ac:dyDescent="0.25">
      <c r="I406" t="s">
        <v>100</v>
      </c>
      <c r="J406" t="s">
        <v>46</v>
      </c>
      <c r="K406" t="s">
        <v>44</v>
      </c>
      <c r="L406">
        <v>2</v>
      </c>
    </row>
    <row r="407" spans="9:12" x14ac:dyDescent="0.25">
      <c r="I407" t="s">
        <v>76</v>
      </c>
      <c r="J407" t="s">
        <v>48</v>
      </c>
      <c r="K407" t="s">
        <v>49</v>
      </c>
      <c r="L407">
        <v>2</v>
      </c>
    </row>
    <row r="408" spans="9:12" x14ac:dyDescent="0.25">
      <c r="I408" t="s">
        <v>164</v>
      </c>
      <c r="J408" t="s">
        <v>46</v>
      </c>
      <c r="K408" t="s">
        <v>87</v>
      </c>
      <c r="L408">
        <v>1</v>
      </c>
    </row>
    <row r="409" spans="9:12" x14ac:dyDescent="0.25">
      <c r="I409" t="s">
        <v>95</v>
      </c>
      <c r="J409" t="s">
        <v>46</v>
      </c>
      <c r="K409" t="s">
        <v>44</v>
      </c>
      <c r="L409">
        <v>1</v>
      </c>
    </row>
    <row r="410" spans="9:12" x14ac:dyDescent="0.25">
      <c r="I410" t="s">
        <v>165</v>
      </c>
      <c r="J410" t="s">
        <v>46</v>
      </c>
      <c r="K410" t="s">
        <v>71</v>
      </c>
      <c r="L410">
        <v>1</v>
      </c>
    </row>
    <row r="411" spans="9:12" x14ac:dyDescent="0.25">
      <c r="I411" t="s">
        <v>165</v>
      </c>
      <c r="J411" t="s">
        <v>46</v>
      </c>
      <c r="K411" t="s">
        <v>74</v>
      </c>
      <c r="L411">
        <v>1</v>
      </c>
    </row>
    <row r="412" spans="9:12" x14ac:dyDescent="0.25">
      <c r="I412" t="s">
        <v>165</v>
      </c>
      <c r="J412" t="s">
        <v>46</v>
      </c>
      <c r="K412" t="s">
        <v>44</v>
      </c>
      <c r="L412">
        <v>1</v>
      </c>
    </row>
    <row r="413" spans="9:12" x14ac:dyDescent="0.25">
      <c r="I413" t="s">
        <v>165</v>
      </c>
      <c r="J413" t="s">
        <v>46</v>
      </c>
      <c r="K413" t="s">
        <v>49</v>
      </c>
      <c r="L413">
        <v>1</v>
      </c>
    </row>
    <row r="414" spans="9:12" x14ac:dyDescent="0.25">
      <c r="I414" t="s">
        <v>166</v>
      </c>
      <c r="J414" t="s">
        <v>46</v>
      </c>
      <c r="K414" t="s">
        <v>44</v>
      </c>
      <c r="L414">
        <v>1</v>
      </c>
    </row>
    <row r="415" spans="9:12" x14ac:dyDescent="0.25">
      <c r="I415" t="s">
        <v>167</v>
      </c>
      <c r="J415" t="s">
        <v>46</v>
      </c>
      <c r="K415" t="s">
        <v>74</v>
      </c>
      <c r="L415">
        <v>1</v>
      </c>
    </row>
    <row r="416" spans="9:12" x14ac:dyDescent="0.25">
      <c r="I416" t="s">
        <v>167</v>
      </c>
      <c r="J416" t="s">
        <v>46</v>
      </c>
      <c r="K416" t="s">
        <v>49</v>
      </c>
      <c r="L416">
        <v>1</v>
      </c>
    </row>
    <row r="417" spans="9:12" x14ac:dyDescent="0.25">
      <c r="I417" t="s">
        <v>168</v>
      </c>
      <c r="J417" t="s">
        <v>48</v>
      </c>
      <c r="K417" t="s">
        <v>49</v>
      </c>
      <c r="L417">
        <v>1</v>
      </c>
    </row>
    <row r="418" spans="9:12" x14ac:dyDescent="0.25">
      <c r="I418" t="s">
        <v>168</v>
      </c>
      <c r="J418" t="s">
        <v>59</v>
      </c>
      <c r="K418" t="s">
        <v>91</v>
      </c>
      <c r="L418">
        <v>1</v>
      </c>
    </row>
    <row r="419" spans="9:12" x14ac:dyDescent="0.25">
      <c r="I419" t="s">
        <v>123</v>
      </c>
      <c r="J419" t="s">
        <v>46</v>
      </c>
      <c r="K419" t="s">
        <v>49</v>
      </c>
      <c r="L419">
        <v>1</v>
      </c>
    </row>
    <row r="420" spans="9:12" x14ac:dyDescent="0.25">
      <c r="I420" t="s">
        <v>516</v>
      </c>
      <c r="J420" t="s">
        <v>46</v>
      </c>
      <c r="K420" t="s">
        <v>71</v>
      </c>
      <c r="L420">
        <v>1</v>
      </c>
    </row>
    <row r="421" spans="9:12" x14ac:dyDescent="0.25">
      <c r="I421" t="s">
        <v>45</v>
      </c>
      <c r="J421" t="s">
        <v>110</v>
      </c>
      <c r="K421" t="s">
        <v>44</v>
      </c>
      <c r="L421">
        <v>1</v>
      </c>
    </row>
    <row r="422" spans="9:12" x14ac:dyDescent="0.25">
      <c r="I422" t="s">
        <v>45</v>
      </c>
      <c r="J422" t="s">
        <v>96</v>
      </c>
      <c r="K422" t="s">
        <v>49</v>
      </c>
      <c r="L422">
        <v>1</v>
      </c>
    </row>
    <row r="423" spans="9:12" x14ac:dyDescent="0.25">
      <c r="I423" t="s">
        <v>45</v>
      </c>
      <c r="J423" t="s">
        <v>46</v>
      </c>
      <c r="K423" t="s">
        <v>105</v>
      </c>
      <c r="L423">
        <v>1</v>
      </c>
    </row>
    <row r="424" spans="9:12" x14ac:dyDescent="0.25">
      <c r="I424" t="s">
        <v>45</v>
      </c>
      <c r="J424" t="s">
        <v>46</v>
      </c>
      <c r="K424" t="s">
        <v>91</v>
      </c>
      <c r="L424">
        <v>1</v>
      </c>
    </row>
    <row r="425" spans="9:12" x14ac:dyDescent="0.25">
      <c r="I425" t="s">
        <v>45</v>
      </c>
      <c r="J425" t="s">
        <v>46</v>
      </c>
      <c r="K425" t="s">
        <v>74</v>
      </c>
      <c r="L425">
        <v>1</v>
      </c>
    </row>
    <row r="426" spans="9:12" x14ac:dyDescent="0.25">
      <c r="I426" t="s">
        <v>124</v>
      </c>
      <c r="J426" t="s">
        <v>110</v>
      </c>
      <c r="K426" t="s">
        <v>91</v>
      </c>
      <c r="L426">
        <v>1</v>
      </c>
    </row>
    <row r="427" spans="9:12" x14ac:dyDescent="0.25">
      <c r="I427" t="s">
        <v>124</v>
      </c>
      <c r="J427" t="s">
        <v>110</v>
      </c>
      <c r="K427" t="s">
        <v>74</v>
      </c>
      <c r="L427">
        <v>1</v>
      </c>
    </row>
    <row r="428" spans="9:12" x14ac:dyDescent="0.25">
      <c r="I428" t="s">
        <v>169</v>
      </c>
      <c r="J428" t="s">
        <v>64</v>
      </c>
      <c r="K428" t="s">
        <v>91</v>
      </c>
      <c r="L428">
        <v>1</v>
      </c>
    </row>
    <row r="429" spans="9:12" x14ac:dyDescent="0.25">
      <c r="I429" t="s">
        <v>170</v>
      </c>
      <c r="J429" t="s">
        <v>110</v>
      </c>
      <c r="K429" t="s">
        <v>44</v>
      </c>
      <c r="L429">
        <v>1</v>
      </c>
    </row>
    <row r="430" spans="9:12" x14ac:dyDescent="0.25">
      <c r="I430" t="s">
        <v>171</v>
      </c>
      <c r="J430" t="s">
        <v>110</v>
      </c>
      <c r="K430" t="s">
        <v>49</v>
      </c>
      <c r="L430">
        <v>1</v>
      </c>
    </row>
    <row r="431" spans="9:12" x14ac:dyDescent="0.25">
      <c r="I431" t="s">
        <v>172</v>
      </c>
      <c r="J431" t="s">
        <v>46</v>
      </c>
      <c r="K431" t="s">
        <v>44</v>
      </c>
      <c r="L431">
        <v>1</v>
      </c>
    </row>
    <row r="432" spans="9:12" x14ac:dyDescent="0.25">
      <c r="I432" t="s">
        <v>173</v>
      </c>
      <c r="J432" t="s">
        <v>46</v>
      </c>
      <c r="K432" t="s">
        <v>44</v>
      </c>
      <c r="L432">
        <v>1</v>
      </c>
    </row>
    <row r="433" spans="9:12" x14ac:dyDescent="0.25">
      <c r="I433" t="s">
        <v>126</v>
      </c>
      <c r="J433" t="s">
        <v>115</v>
      </c>
      <c r="K433" t="s">
        <v>44</v>
      </c>
      <c r="L433">
        <v>1</v>
      </c>
    </row>
    <row r="434" spans="9:12" x14ac:dyDescent="0.25">
      <c r="I434" t="s">
        <v>174</v>
      </c>
      <c r="J434" t="s">
        <v>59</v>
      </c>
      <c r="K434" t="s">
        <v>44</v>
      </c>
      <c r="L434">
        <v>1</v>
      </c>
    </row>
    <row r="435" spans="9:12" x14ac:dyDescent="0.25">
      <c r="I435" t="s">
        <v>497</v>
      </c>
      <c r="J435" t="s">
        <v>46</v>
      </c>
      <c r="K435" t="s">
        <v>44</v>
      </c>
      <c r="L435">
        <v>1</v>
      </c>
    </row>
    <row r="436" spans="9:12" x14ac:dyDescent="0.25">
      <c r="I436" t="s">
        <v>54</v>
      </c>
      <c r="J436" t="s">
        <v>43</v>
      </c>
      <c r="K436" t="s">
        <v>44</v>
      </c>
      <c r="L436">
        <v>1</v>
      </c>
    </row>
    <row r="437" spans="9:12" x14ac:dyDescent="0.25">
      <c r="I437" t="s">
        <v>175</v>
      </c>
      <c r="J437" t="s">
        <v>46</v>
      </c>
      <c r="K437" t="s">
        <v>44</v>
      </c>
      <c r="L437">
        <v>1</v>
      </c>
    </row>
    <row r="438" spans="9:12" x14ac:dyDescent="0.25">
      <c r="I438" t="s">
        <v>175</v>
      </c>
      <c r="J438" t="s">
        <v>46</v>
      </c>
      <c r="K438" t="s">
        <v>49</v>
      </c>
      <c r="L438">
        <v>1</v>
      </c>
    </row>
    <row r="439" spans="9:12" x14ac:dyDescent="0.25">
      <c r="I439" t="s">
        <v>176</v>
      </c>
      <c r="J439" t="s">
        <v>110</v>
      </c>
      <c r="K439" t="s">
        <v>44</v>
      </c>
      <c r="L439">
        <v>1</v>
      </c>
    </row>
    <row r="440" spans="9:12" x14ac:dyDescent="0.25">
      <c r="I440" t="s">
        <v>177</v>
      </c>
      <c r="J440" t="s">
        <v>110</v>
      </c>
      <c r="K440" t="s">
        <v>44</v>
      </c>
      <c r="L440">
        <v>1</v>
      </c>
    </row>
    <row r="441" spans="9:12" x14ac:dyDescent="0.25">
      <c r="I441" t="s">
        <v>58</v>
      </c>
      <c r="J441" t="s">
        <v>96</v>
      </c>
      <c r="K441" t="s">
        <v>49</v>
      </c>
      <c r="L441">
        <v>1</v>
      </c>
    </row>
    <row r="442" spans="9:12" x14ac:dyDescent="0.25">
      <c r="I442" t="s">
        <v>62</v>
      </c>
      <c r="J442" t="s">
        <v>110</v>
      </c>
      <c r="K442" t="s">
        <v>71</v>
      </c>
      <c r="L442">
        <v>1</v>
      </c>
    </row>
    <row r="443" spans="9:12" x14ac:dyDescent="0.25">
      <c r="I443" t="s">
        <v>62</v>
      </c>
      <c r="J443" t="s">
        <v>46</v>
      </c>
      <c r="K443" t="s">
        <v>90</v>
      </c>
      <c r="L443">
        <v>1</v>
      </c>
    </row>
    <row r="444" spans="9:12" x14ac:dyDescent="0.25">
      <c r="I444" t="s">
        <v>62</v>
      </c>
      <c r="J444" t="s">
        <v>43</v>
      </c>
      <c r="K444" t="s">
        <v>49</v>
      </c>
      <c r="L444">
        <v>1</v>
      </c>
    </row>
    <row r="445" spans="9:12" x14ac:dyDescent="0.25">
      <c r="I445" t="s">
        <v>62</v>
      </c>
      <c r="J445" t="s">
        <v>89</v>
      </c>
      <c r="K445" t="s">
        <v>74</v>
      </c>
      <c r="L445">
        <v>1</v>
      </c>
    </row>
    <row r="446" spans="9:12" x14ac:dyDescent="0.25">
      <c r="I446" t="s">
        <v>178</v>
      </c>
      <c r="J446" t="s">
        <v>110</v>
      </c>
      <c r="K446" t="s">
        <v>49</v>
      </c>
      <c r="L446">
        <v>1</v>
      </c>
    </row>
    <row r="447" spans="9:12" x14ac:dyDescent="0.25">
      <c r="I447" t="s">
        <v>179</v>
      </c>
      <c r="J447" t="s">
        <v>46</v>
      </c>
      <c r="K447" t="s">
        <v>49</v>
      </c>
      <c r="L447">
        <v>1</v>
      </c>
    </row>
    <row r="448" spans="9:12" x14ac:dyDescent="0.25">
      <c r="I448" t="s">
        <v>180</v>
      </c>
      <c r="J448" t="s">
        <v>110</v>
      </c>
      <c r="K448" t="s">
        <v>44</v>
      </c>
      <c r="L448">
        <v>1</v>
      </c>
    </row>
    <row r="449" spans="9:12" x14ac:dyDescent="0.25">
      <c r="I449" t="s">
        <v>181</v>
      </c>
      <c r="J449" t="s">
        <v>110</v>
      </c>
      <c r="K449" t="s">
        <v>49</v>
      </c>
      <c r="L449">
        <v>1</v>
      </c>
    </row>
    <row r="450" spans="9:12" x14ac:dyDescent="0.25">
      <c r="I450" t="s">
        <v>127</v>
      </c>
      <c r="J450" t="s">
        <v>182</v>
      </c>
      <c r="K450" t="s">
        <v>90</v>
      </c>
      <c r="L450">
        <v>1</v>
      </c>
    </row>
    <row r="451" spans="9:12" x14ac:dyDescent="0.25">
      <c r="I451" t="s">
        <v>127</v>
      </c>
      <c r="J451" t="s">
        <v>96</v>
      </c>
      <c r="K451" t="s">
        <v>49</v>
      </c>
      <c r="L451">
        <v>1</v>
      </c>
    </row>
    <row r="452" spans="9:12" x14ac:dyDescent="0.25">
      <c r="I452" t="s">
        <v>183</v>
      </c>
      <c r="J452" t="s">
        <v>96</v>
      </c>
      <c r="K452" t="s">
        <v>49</v>
      </c>
      <c r="L452">
        <v>1</v>
      </c>
    </row>
    <row r="453" spans="9:12" x14ac:dyDescent="0.25">
      <c r="I453" t="s">
        <v>63</v>
      </c>
      <c r="J453" t="s">
        <v>48</v>
      </c>
      <c r="K453" t="s">
        <v>71</v>
      </c>
      <c r="L453">
        <v>1</v>
      </c>
    </row>
    <row r="454" spans="9:12" x14ac:dyDescent="0.25">
      <c r="I454" t="s">
        <v>63</v>
      </c>
      <c r="J454" t="s">
        <v>48</v>
      </c>
      <c r="K454" t="s">
        <v>74</v>
      </c>
      <c r="L454">
        <v>1</v>
      </c>
    </row>
    <row r="455" spans="9:12" x14ac:dyDescent="0.25">
      <c r="I455" t="s">
        <v>63</v>
      </c>
      <c r="J455" t="s">
        <v>96</v>
      </c>
      <c r="K455" t="s">
        <v>44</v>
      </c>
      <c r="L455">
        <v>1</v>
      </c>
    </row>
    <row r="456" spans="9:12" x14ac:dyDescent="0.25">
      <c r="I456" t="s">
        <v>63</v>
      </c>
      <c r="J456" t="s">
        <v>46</v>
      </c>
      <c r="K456" t="s">
        <v>71</v>
      </c>
      <c r="L456">
        <v>1</v>
      </c>
    </row>
    <row r="457" spans="9:12" x14ac:dyDescent="0.25">
      <c r="I457" t="s">
        <v>184</v>
      </c>
      <c r="J457" t="s">
        <v>110</v>
      </c>
      <c r="K457" t="s">
        <v>44</v>
      </c>
      <c r="L457">
        <v>1</v>
      </c>
    </row>
    <row r="458" spans="9:12" x14ac:dyDescent="0.25">
      <c r="I458" t="s">
        <v>185</v>
      </c>
      <c r="J458" t="s">
        <v>110</v>
      </c>
      <c r="K458" t="s">
        <v>44</v>
      </c>
      <c r="L458">
        <v>1</v>
      </c>
    </row>
    <row r="459" spans="9:12" x14ac:dyDescent="0.25">
      <c r="I459" t="s">
        <v>186</v>
      </c>
      <c r="J459" t="s">
        <v>110</v>
      </c>
      <c r="K459" t="s">
        <v>49</v>
      </c>
      <c r="L459">
        <v>1</v>
      </c>
    </row>
    <row r="460" spans="9:12" x14ac:dyDescent="0.25">
      <c r="I460" t="s">
        <v>187</v>
      </c>
      <c r="J460" t="s">
        <v>110</v>
      </c>
      <c r="K460" t="s">
        <v>49</v>
      </c>
      <c r="L460">
        <v>1</v>
      </c>
    </row>
    <row r="461" spans="9:12" x14ac:dyDescent="0.25">
      <c r="I461" t="s">
        <v>188</v>
      </c>
      <c r="J461" t="s">
        <v>110</v>
      </c>
      <c r="K461" t="s">
        <v>49</v>
      </c>
      <c r="L461">
        <v>1</v>
      </c>
    </row>
    <row r="462" spans="9:12" x14ac:dyDescent="0.25">
      <c r="I462" t="s">
        <v>189</v>
      </c>
      <c r="J462" t="s">
        <v>110</v>
      </c>
      <c r="K462" t="s">
        <v>44</v>
      </c>
      <c r="L462">
        <v>1</v>
      </c>
    </row>
    <row r="463" spans="9:12" x14ac:dyDescent="0.25">
      <c r="I463" t="s">
        <v>190</v>
      </c>
      <c r="J463" t="s">
        <v>110</v>
      </c>
      <c r="K463" t="s">
        <v>49</v>
      </c>
      <c r="L463">
        <v>1</v>
      </c>
    </row>
    <row r="464" spans="9:12" x14ac:dyDescent="0.25">
      <c r="I464" t="s">
        <v>191</v>
      </c>
      <c r="J464" t="s">
        <v>110</v>
      </c>
      <c r="K464" t="s">
        <v>44</v>
      </c>
      <c r="L464">
        <v>1</v>
      </c>
    </row>
    <row r="465" spans="9:12" x14ac:dyDescent="0.25">
      <c r="I465" t="s">
        <v>111</v>
      </c>
      <c r="J465" t="s">
        <v>48</v>
      </c>
      <c r="K465" t="s">
        <v>44</v>
      </c>
      <c r="L465">
        <v>1</v>
      </c>
    </row>
    <row r="466" spans="9:12" x14ac:dyDescent="0.25">
      <c r="I466" t="s">
        <v>111</v>
      </c>
      <c r="J466" t="s">
        <v>48</v>
      </c>
      <c r="K466" t="s">
        <v>49</v>
      </c>
      <c r="L466">
        <v>1</v>
      </c>
    </row>
    <row r="467" spans="9:12" x14ac:dyDescent="0.25">
      <c r="I467" t="s">
        <v>111</v>
      </c>
      <c r="J467" t="s">
        <v>115</v>
      </c>
      <c r="K467" t="s">
        <v>71</v>
      </c>
      <c r="L467">
        <v>1</v>
      </c>
    </row>
    <row r="468" spans="9:12" x14ac:dyDescent="0.25">
      <c r="I468" t="s">
        <v>111</v>
      </c>
      <c r="J468" t="s">
        <v>115</v>
      </c>
      <c r="K468" t="s">
        <v>91</v>
      </c>
      <c r="L468">
        <v>1</v>
      </c>
    </row>
    <row r="469" spans="9:12" x14ac:dyDescent="0.25">
      <c r="I469" t="s">
        <v>111</v>
      </c>
      <c r="J469" t="s">
        <v>46</v>
      </c>
      <c r="K469" t="s">
        <v>44</v>
      </c>
      <c r="L469">
        <v>1</v>
      </c>
    </row>
    <row r="470" spans="9:12" x14ac:dyDescent="0.25">
      <c r="I470" t="s">
        <v>111</v>
      </c>
      <c r="J470" t="s">
        <v>89</v>
      </c>
      <c r="K470" t="s">
        <v>74</v>
      </c>
      <c r="L470">
        <v>1</v>
      </c>
    </row>
    <row r="471" spans="9:12" x14ac:dyDescent="0.25">
      <c r="I471" t="s">
        <v>192</v>
      </c>
      <c r="J471" t="s">
        <v>115</v>
      </c>
      <c r="K471" t="s">
        <v>44</v>
      </c>
      <c r="L471">
        <v>1</v>
      </c>
    </row>
    <row r="472" spans="9:12" x14ac:dyDescent="0.25">
      <c r="I472" t="s">
        <v>193</v>
      </c>
      <c r="J472" t="s">
        <v>48</v>
      </c>
      <c r="K472" t="s">
        <v>49</v>
      </c>
      <c r="L472">
        <v>1</v>
      </c>
    </row>
    <row r="473" spans="9:12" x14ac:dyDescent="0.25">
      <c r="I473" t="s">
        <v>193</v>
      </c>
      <c r="J473" t="s">
        <v>89</v>
      </c>
      <c r="K473" t="s">
        <v>71</v>
      </c>
      <c r="L473">
        <v>1</v>
      </c>
    </row>
    <row r="474" spans="9:12" x14ac:dyDescent="0.25">
      <c r="I474" t="s">
        <v>193</v>
      </c>
      <c r="J474" t="s">
        <v>89</v>
      </c>
      <c r="K474" t="s">
        <v>112</v>
      </c>
      <c r="L474">
        <v>1</v>
      </c>
    </row>
    <row r="475" spans="9:12" x14ac:dyDescent="0.25">
      <c r="I475" t="s">
        <v>193</v>
      </c>
      <c r="J475" t="s">
        <v>89</v>
      </c>
      <c r="K475" t="s">
        <v>74</v>
      </c>
      <c r="L475">
        <v>1</v>
      </c>
    </row>
    <row r="476" spans="9:12" x14ac:dyDescent="0.25">
      <c r="I476" t="s">
        <v>193</v>
      </c>
      <c r="J476" t="s">
        <v>89</v>
      </c>
      <c r="K476" t="s">
        <v>44</v>
      </c>
      <c r="L476">
        <v>1</v>
      </c>
    </row>
    <row r="477" spans="9:12" x14ac:dyDescent="0.25">
      <c r="I477" t="s">
        <v>129</v>
      </c>
      <c r="J477" t="s">
        <v>48</v>
      </c>
      <c r="K477" t="s">
        <v>71</v>
      </c>
      <c r="L477">
        <v>1</v>
      </c>
    </row>
    <row r="478" spans="9:12" x14ac:dyDescent="0.25">
      <c r="I478" t="s">
        <v>129</v>
      </c>
      <c r="J478" t="s">
        <v>110</v>
      </c>
      <c r="K478" t="s">
        <v>105</v>
      </c>
      <c r="L478">
        <v>1</v>
      </c>
    </row>
    <row r="479" spans="9:12" x14ac:dyDescent="0.25">
      <c r="I479" t="s">
        <v>129</v>
      </c>
      <c r="J479" t="s">
        <v>110</v>
      </c>
      <c r="K479" t="s">
        <v>71</v>
      </c>
      <c r="L479">
        <v>1</v>
      </c>
    </row>
    <row r="480" spans="9:12" x14ac:dyDescent="0.25">
      <c r="I480" t="s">
        <v>129</v>
      </c>
      <c r="J480" t="s">
        <v>110</v>
      </c>
      <c r="K480" t="s">
        <v>112</v>
      </c>
      <c r="L480">
        <v>1</v>
      </c>
    </row>
    <row r="481" spans="9:12" x14ac:dyDescent="0.25">
      <c r="I481" t="s">
        <v>129</v>
      </c>
      <c r="J481" t="s">
        <v>110</v>
      </c>
      <c r="K481" t="s">
        <v>91</v>
      </c>
      <c r="L481">
        <v>1</v>
      </c>
    </row>
    <row r="482" spans="9:12" x14ac:dyDescent="0.25">
      <c r="I482" t="s">
        <v>129</v>
      </c>
      <c r="J482" t="s">
        <v>110</v>
      </c>
      <c r="K482" t="s">
        <v>74</v>
      </c>
      <c r="L482">
        <v>1</v>
      </c>
    </row>
    <row r="483" spans="9:12" x14ac:dyDescent="0.25">
      <c r="I483" t="s">
        <v>129</v>
      </c>
      <c r="J483" t="s">
        <v>110</v>
      </c>
      <c r="K483" t="s">
        <v>90</v>
      </c>
      <c r="L483">
        <v>1</v>
      </c>
    </row>
    <row r="484" spans="9:12" x14ac:dyDescent="0.25">
      <c r="I484" t="s">
        <v>129</v>
      </c>
      <c r="J484" t="s">
        <v>110</v>
      </c>
      <c r="K484" t="s">
        <v>114</v>
      </c>
      <c r="L484">
        <v>1</v>
      </c>
    </row>
    <row r="485" spans="9:12" x14ac:dyDescent="0.25">
      <c r="I485" t="s">
        <v>129</v>
      </c>
      <c r="J485" t="s">
        <v>46</v>
      </c>
      <c r="K485" t="s">
        <v>44</v>
      </c>
      <c r="L485">
        <v>1</v>
      </c>
    </row>
    <row r="486" spans="9:12" x14ac:dyDescent="0.25">
      <c r="I486" t="s">
        <v>130</v>
      </c>
      <c r="J486" t="s">
        <v>110</v>
      </c>
      <c r="K486" t="s">
        <v>71</v>
      </c>
      <c r="L486">
        <v>1</v>
      </c>
    </row>
    <row r="487" spans="9:12" x14ac:dyDescent="0.25">
      <c r="I487" t="s">
        <v>130</v>
      </c>
      <c r="J487" t="s">
        <v>110</v>
      </c>
      <c r="K487" t="s">
        <v>74</v>
      </c>
      <c r="L487">
        <v>1</v>
      </c>
    </row>
    <row r="488" spans="9:12" x14ac:dyDescent="0.25">
      <c r="I488" t="s">
        <v>130</v>
      </c>
      <c r="J488" t="s">
        <v>110</v>
      </c>
      <c r="K488" t="s">
        <v>49</v>
      </c>
      <c r="L488">
        <v>1</v>
      </c>
    </row>
    <row r="489" spans="9:12" x14ac:dyDescent="0.25">
      <c r="I489" t="s">
        <v>498</v>
      </c>
      <c r="J489" t="s">
        <v>110</v>
      </c>
      <c r="K489" t="s">
        <v>49</v>
      </c>
      <c r="L489">
        <v>1</v>
      </c>
    </row>
    <row r="490" spans="9:12" x14ac:dyDescent="0.25">
      <c r="I490" t="s">
        <v>132</v>
      </c>
      <c r="J490" t="s">
        <v>110</v>
      </c>
      <c r="K490" t="s">
        <v>105</v>
      </c>
      <c r="L490">
        <v>1</v>
      </c>
    </row>
    <row r="491" spans="9:12" x14ac:dyDescent="0.25">
      <c r="I491" t="s">
        <v>132</v>
      </c>
      <c r="J491" t="s">
        <v>110</v>
      </c>
      <c r="K491" t="s">
        <v>112</v>
      </c>
      <c r="L491">
        <v>1</v>
      </c>
    </row>
    <row r="492" spans="9:12" x14ac:dyDescent="0.25">
      <c r="I492" t="s">
        <v>132</v>
      </c>
      <c r="J492" t="s">
        <v>110</v>
      </c>
      <c r="K492" t="s">
        <v>91</v>
      </c>
      <c r="L492">
        <v>1</v>
      </c>
    </row>
    <row r="493" spans="9:12" x14ac:dyDescent="0.25">
      <c r="I493" t="s">
        <v>132</v>
      </c>
      <c r="J493" t="s">
        <v>110</v>
      </c>
      <c r="K493" t="s">
        <v>90</v>
      </c>
      <c r="L493">
        <v>1</v>
      </c>
    </row>
    <row r="494" spans="9:12" x14ac:dyDescent="0.25">
      <c r="I494" t="s">
        <v>132</v>
      </c>
      <c r="J494" t="s">
        <v>110</v>
      </c>
      <c r="K494" t="s">
        <v>114</v>
      </c>
      <c r="L494">
        <v>1</v>
      </c>
    </row>
    <row r="495" spans="9:12" x14ac:dyDescent="0.25">
      <c r="I495" t="s">
        <v>132</v>
      </c>
      <c r="J495" t="s">
        <v>110</v>
      </c>
      <c r="K495" t="s">
        <v>49</v>
      </c>
      <c r="L495">
        <v>1</v>
      </c>
    </row>
    <row r="496" spans="9:12" x14ac:dyDescent="0.25">
      <c r="I496" t="s">
        <v>101</v>
      </c>
      <c r="J496" t="s">
        <v>48</v>
      </c>
      <c r="K496" t="s">
        <v>44</v>
      </c>
      <c r="L496">
        <v>1</v>
      </c>
    </row>
    <row r="497" spans="9:12" x14ac:dyDescent="0.25">
      <c r="I497" t="s">
        <v>101</v>
      </c>
      <c r="J497" t="s">
        <v>64</v>
      </c>
      <c r="K497" t="s">
        <v>49</v>
      </c>
      <c r="L497">
        <v>1</v>
      </c>
    </row>
    <row r="498" spans="9:12" x14ac:dyDescent="0.25">
      <c r="I498" t="s">
        <v>101</v>
      </c>
      <c r="J498" t="s">
        <v>46</v>
      </c>
      <c r="K498" t="s">
        <v>90</v>
      </c>
      <c r="L498">
        <v>1</v>
      </c>
    </row>
    <row r="499" spans="9:12" x14ac:dyDescent="0.25">
      <c r="I499" t="s">
        <v>101</v>
      </c>
      <c r="J499" t="s">
        <v>46</v>
      </c>
      <c r="K499" t="s">
        <v>49</v>
      </c>
      <c r="L499">
        <v>1</v>
      </c>
    </row>
    <row r="500" spans="9:12" x14ac:dyDescent="0.25">
      <c r="I500" t="s">
        <v>194</v>
      </c>
      <c r="J500" t="s">
        <v>46</v>
      </c>
      <c r="K500" t="s">
        <v>44</v>
      </c>
      <c r="L500">
        <v>1</v>
      </c>
    </row>
    <row r="501" spans="9:12" x14ac:dyDescent="0.25">
      <c r="I501" t="s">
        <v>51</v>
      </c>
      <c r="J501" t="s">
        <v>48</v>
      </c>
      <c r="K501" t="s">
        <v>112</v>
      </c>
      <c r="L501">
        <v>1</v>
      </c>
    </row>
    <row r="502" spans="9:12" x14ac:dyDescent="0.25">
      <c r="I502" t="s">
        <v>51</v>
      </c>
      <c r="J502" t="s">
        <v>48</v>
      </c>
      <c r="K502" t="s">
        <v>74</v>
      </c>
      <c r="L502">
        <v>1</v>
      </c>
    </row>
    <row r="503" spans="9:12" x14ac:dyDescent="0.25">
      <c r="I503" t="s">
        <v>51</v>
      </c>
      <c r="J503" t="s">
        <v>48</v>
      </c>
      <c r="K503" t="s">
        <v>90</v>
      </c>
      <c r="L503">
        <v>1</v>
      </c>
    </row>
    <row r="504" spans="9:12" x14ac:dyDescent="0.25">
      <c r="I504" t="s">
        <v>51</v>
      </c>
      <c r="J504" t="s">
        <v>133</v>
      </c>
      <c r="K504" t="s">
        <v>105</v>
      </c>
      <c r="L504">
        <v>1</v>
      </c>
    </row>
    <row r="505" spans="9:12" x14ac:dyDescent="0.25">
      <c r="I505" t="s">
        <v>51</v>
      </c>
      <c r="J505" t="s">
        <v>133</v>
      </c>
      <c r="K505" t="s">
        <v>74</v>
      </c>
      <c r="L505">
        <v>1</v>
      </c>
    </row>
    <row r="506" spans="9:12" x14ac:dyDescent="0.25">
      <c r="I506" t="s">
        <v>51</v>
      </c>
      <c r="J506" t="s">
        <v>133</v>
      </c>
      <c r="K506" t="s">
        <v>44</v>
      </c>
      <c r="L506">
        <v>1</v>
      </c>
    </row>
    <row r="507" spans="9:12" x14ac:dyDescent="0.25">
      <c r="I507" t="s">
        <v>51</v>
      </c>
      <c r="J507" t="s">
        <v>133</v>
      </c>
      <c r="K507" t="s">
        <v>49</v>
      </c>
      <c r="L507">
        <v>1</v>
      </c>
    </row>
    <row r="508" spans="9:12" x14ac:dyDescent="0.25">
      <c r="I508" t="s">
        <v>51</v>
      </c>
      <c r="J508" t="s">
        <v>115</v>
      </c>
      <c r="K508" t="s">
        <v>71</v>
      </c>
      <c r="L508">
        <v>1</v>
      </c>
    </row>
    <row r="509" spans="9:12" x14ac:dyDescent="0.25">
      <c r="I509" t="s">
        <v>51</v>
      </c>
      <c r="J509" t="s">
        <v>115</v>
      </c>
      <c r="K509" t="s">
        <v>90</v>
      </c>
      <c r="L509">
        <v>1</v>
      </c>
    </row>
    <row r="510" spans="9:12" x14ac:dyDescent="0.25">
      <c r="I510" t="s">
        <v>51</v>
      </c>
      <c r="J510" t="s">
        <v>115</v>
      </c>
      <c r="K510" t="s">
        <v>44</v>
      </c>
      <c r="L510">
        <v>1</v>
      </c>
    </row>
    <row r="511" spans="9:12" x14ac:dyDescent="0.25">
      <c r="I511" t="s">
        <v>51</v>
      </c>
      <c r="J511" t="s">
        <v>59</v>
      </c>
      <c r="K511" t="s">
        <v>112</v>
      </c>
      <c r="L511">
        <v>1</v>
      </c>
    </row>
    <row r="512" spans="9:12" x14ac:dyDescent="0.25">
      <c r="I512" t="s">
        <v>51</v>
      </c>
      <c r="J512" t="s">
        <v>59</v>
      </c>
      <c r="K512" t="s">
        <v>49</v>
      </c>
      <c r="L512">
        <v>1</v>
      </c>
    </row>
    <row r="513" spans="9:12" x14ac:dyDescent="0.25">
      <c r="I513" t="s">
        <v>51</v>
      </c>
      <c r="J513" t="s">
        <v>64</v>
      </c>
      <c r="K513" t="s">
        <v>71</v>
      </c>
      <c r="L513">
        <v>1</v>
      </c>
    </row>
    <row r="514" spans="9:12" x14ac:dyDescent="0.25">
      <c r="I514" t="s">
        <v>51</v>
      </c>
      <c r="J514" t="s">
        <v>64</v>
      </c>
      <c r="K514" t="s">
        <v>49</v>
      </c>
      <c r="L514">
        <v>1</v>
      </c>
    </row>
    <row r="515" spans="9:12" x14ac:dyDescent="0.25">
      <c r="I515" t="s">
        <v>51</v>
      </c>
      <c r="J515" t="s">
        <v>46</v>
      </c>
      <c r="K515" t="s">
        <v>105</v>
      </c>
      <c r="L515">
        <v>1</v>
      </c>
    </row>
    <row r="516" spans="9:12" x14ac:dyDescent="0.25">
      <c r="I516" t="s">
        <v>51</v>
      </c>
      <c r="J516" t="s">
        <v>46</v>
      </c>
      <c r="K516" t="s">
        <v>91</v>
      </c>
      <c r="L516">
        <v>1</v>
      </c>
    </row>
    <row r="517" spans="9:12" x14ac:dyDescent="0.25">
      <c r="I517" t="s">
        <v>51</v>
      </c>
      <c r="J517" t="s">
        <v>43</v>
      </c>
      <c r="K517" t="s">
        <v>105</v>
      </c>
      <c r="L517">
        <v>1</v>
      </c>
    </row>
    <row r="518" spans="9:12" x14ac:dyDescent="0.25">
      <c r="I518" t="s">
        <v>51</v>
      </c>
      <c r="J518" t="s">
        <v>43</v>
      </c>
      <c r="K518" t="s">
        <v>71</v>
      </c>
      <c r="L518">
        <v>1</v>
      </c>
    </row>
    <row r="519" spans="9:12" x14ac:dyDescent="0.25">
      <c r="I519" t="s">
        <v>51</v>
      </c>
      <c r="J519" t="s">
        <v>43</v>
      </c>
      <c r="K519" t="s">
        <v>91</v>
      </c>
      <c r="L519">
        <v>1</v>
      </c>
    </row>
    <row r="520" spans="9:12" x14ac:dyDescent="0.25">
      <c r="I520" t="s">
        <v>51</v>
      </c>
      <c r="J520" t="s">
        <v>43</v>
      </c>
      <c r="K520" t="s">
        <v>49</v>
      </c>
      <c r="L520">
        <v>1</v>
      </c>
    </row>
    <row r="521" spans="9:12" x14ac:dyDescent="0.25">
      <c r="I521" t="s">
        <v>51</v>
      </c>
      <c r="J521" t="s">
        <v>89</v>
      </c>
      <c r="K521" t="s">
        <v>105</v>
      </c>
      <c r="L521">
        <v>1</v>
      </c>
    </row>
    <row r="522" spans="9:12" x14ac:dyDescent="0.25">
      <c r="I522" t="s">
        <v>51</v>
      </c>
      <c r="J522" t="s">
        <v>89</v>
      </c>
      <c r="K522" t="s">
        <v>74</v>
      </c>
      <c r="L522">
        <v>1</v>
      </c>
    </row>
    <row r="523" spans="9:12" x14ac:dyDescent="0.25">
      <c r="I523" t="s">
        <v>195</v>
      </c>
      <c r="J523" t="s">
        <v>110</v>
      </c>
      <c r="K523" t="s">
        <v>49</v>
      </c>
      <c r="L523">
        <v>1</v>
      </c>
    </row>
    <row r="524" spans="9:12" x14ac:dyDescent="0.25">
      <c r="I524" t="s">
        <v>196</v>
      </c>
      <c r="J524" t="s">
        <v>46</v>
      </c>
      <c r="K524" t="s">
        <v>44</v>
      </c>
      <c r="L524">
        <v>1</v>
      </c>
    </row>
    <row r="525" spans="9:12" x14ac:dyDescent="0.25">
      <c r="I525" t="s">
        <v>197</v>
      </c>
      <c r="J525" t="s">
        <v>110</v>
      </c>
      <c r="K525" t="s">
        <v>44</v>
      </c>
      <c r="L525">
        <v>1</v>
      </c>
    </row>
    <row r="526" spans="9:12" x14ac:dyDescent="0.25">
      <c r="I526" t="s">
        <v>198</v>
      </c>
      <c r="J526" t="s">
        <v>110</v>
      </c>
      <c r="K526" t="s">
        <v>44</v>
      </c>
      <c r="L526">
        <v>1</v>
      </c>
    </row>
    <row r="527" spans="9:12" x14ac:dyDescent="0.25">
      <c r="I527" t="s">
        <v>199</v>
      </c>
      <c r="J527" t="s">
        <v>64</v>
      </c>
      <c r="K527" t="s">
        <v>91</v>
      </c>
      <c r="L527">
        <v>1</v>
      </c>
    </row>
    <row r="528" spans="9:12" x14ac:dyDescent="0.25">
      <c r="I528" t="s">
        <v>199</v>
      </c>
      <c r="J528" t="s">
        <v>64</v>
      </c>
      <c r="K528" t="s">
        <v>74</v>
      </c>
      <c r="L528">
        <v>1</v>
      </c>
    </row>
    <row r="529" spans="9:12" x14ac:dyDescent="0.25">
      <c r="I529" t="s">
        <v>199</v>
      </c>
      <c r="J529" t="s">
        <v>64</v>
      </c>
      <c r="K529" t="s">
        <v>44</v>
      </c>
      <c r="L529">
        <v>1</v>
      </c>
    </row>
    <row r="530" spans="9:12" x14ac:dyDescent="0.25">
      <c r="I530" t="s">
        <v>199</v>
      </c>
      <c r="J530" t="s">
        <v>64</v>
      </c>
      <c r="K530" t="s">
        <v>49</v>
      </c>
      <c r="L530">
        <v>1</v>
      </c>
    </row>
    <row r="531" spans="9:12" x14ac:dyDescent="0.25">
      <c r="I531" t="s">
        <v>200</v>
      </c>
      <c r="J531" t="s">
        <v>110</v>
      </c>
      <c r="K531" t="s">
        <v>44</v>
      </c>
      <c r="L531">
        <v>1</v>
      </c>
    </row>
    <row r="532" spans="9:12" x14ac:dyDescent="0.25">
      <c r="I532" t="s">
        <v>201</v>
      </c>
      <c r="J532" t="s">
        <v>46</v>
      </c>
      <c r="K532" t="s">
        <v>71</v>
      </c>
      <c r="L532">
        <v>1</v>
      </c>
    </row>
    <row r="533" spans="9:12" x14ac:dyDescent="0.25">
      <c r="I533" t="s">
        <v>202</v>
      </c>
      <c r="J533" t="s">
        <v>110</v>
      </c>
      <c r="K533" t="s">
        <v>49</v>
      </c>
      <c r="L533">
        <v>1</v>
      </c>
    </row>
    <row r="534" spans="9:12" x14ac:dyDescent="0.25">
      <c r="I534" t="s">
        <v>85</v>
      </c>
      <c r="J534" t="s">
        <v>43</v>
      </c>
      <c r="K534" t="s">
        <v>49</v>
      </c>
      <c r="L534">
        <v>1</v>
      </c>
    </row>
    <row r="535" spans="9:12" x14ac:dyDescent="0.25">
      <c r="I535" t="s">
        <v>55</v>
      </c>
      <c r="J535" t="s">
        <v>48</v>
      </c>
      <c r="K535" t="s">
        <v>112</v>
      </c>
      <c r="L535">
        <v>1</v>
      </c>
    </row>
    <row r="536" spans="9:12" x14ac:dyDescent="0.25">
      <c r="I536" t="s">
        <v>55</v>
      </c>
      <c r="J536" t="s">
        <v>48</v>
      </c>
      <c r="K536" t="s">
        <v>74</v>
      </c>
      <c r="L536">
        <v>1</v>
      </c>
    </row>
    <row r="537" spans="9:12" x14ac:dyDescent="0.25">
      <c r="I537" t="s">
        <v>55</v>
      </c>
      <c r="J537" t="s">
        <v>115</v>
      </c>
      <c r="K537" t="s">
        <v>44</v>
      </c>
      <c r="L537">
        <v>1</v>
      </c>
    </row>
    <row r="538" spans="9:12" x14ac:dyDescent="0.25">
      <c r="I538" t="s">
        <v>55</v>
      </c>
      <c r="J538" t="s">
        <v>96</v>
      </c>
      <c r="K538" t="s">
        <v>71</v>
      </c>
      <c r="L538">
        <v>1</v>
      </c>
    </row>
    <row r="539" spans="9:12" x14ac:dyDescent="0.25">
      <c r="I539" t="s">
        <v>55</v>
      </c>
      <c r="J539" t="s">
        <v>108</v>
      </c>
      <c r="K539" t="s">
        <v>44</v>
      </c>
      <c r="L539">
        <v>1</v>
      </c>
    </row>
    <row r="540" spans="9:12" x14ac:dyDescent="0.25">
      <c r="I540" t="s">
        <v>55</v>
      </c>
      <c r="J540" t="s">
        <v>46</v>
      </c>
      <c r="K540" t="s">
        <v>71</v>
      </c>
      <c r="L540">
        <v>1</v>
      </c>
    </row>
    <row r="541" spans="9:12" x14ac:dyDescent="0.25">
      <c r="I541" t="s">
        <v>203</v>
      </c>
      <c r="J541" t="s">
        <v>110</v>
      </c>
      <c r="K541" t="s">
        <v>49</v>
      </c>
      <c r="L541">
        <v>1</v>
      </c>
    </row>
    <row r="542" spans="9:12" x14ac:dyDescent="0.25">
      <c r="I542" t="s">
        <v>204</v>
      </c>
      <c r="J542" t="s">
        <v>64</v>
      </c>
      <c r="K542" t="s">
        <v>49</v>
      </c>
      <c r="L542">
        <v>1</v>
      </c>
    </row>
    <row r="543" spans="9:12" x14ac:dyDescent="0.25">
      <c r="I543" t="s">
        <v>69</v>
      </c>
      <c r="J543" t="s">
        <v>48</v>
      </c>
      <c r="K543" t="s">
        <v>91</v>
      </c>
      <c r="L543">
        <v>1</v>
      </c>
    </row>
    <row r="544" spans="9:12" x14ac:dyDescent="0.25">
      <c r="I544" t="s">
        <v>69</v>
      </c>
      <c r="J544" t="s">
        <v>48</v>
      </c>
      <c r="K544" t="s">
        <v>114</v>
      </c>
      <c r="L544">
        <v>1</v>
      </c>
    </row>
    <row r="545" spans="9:12" x14ac:dyDescent="0.25">
      <c r="I545" t="s">
        <v>69</v>
      </c>
      <c r="J545" t="s">
        <v>46</v>
      </c>
      <c r="K545" t="s">
        <v>71</v>
      </c>
      <c r="L545">
        <v>1</v>
      </c>
    </row>
    <row r="546" spans="9:12" x14ac:dyDescent="0.25">
      <c r="I546" t="s">
        <v>66</v>
      </c>
      <c r="J546" t="s">
        <v>48</v>
      </c>
      <c r="K546" t="s">
        <v>71</v>
      </c>
      <c r="L546">
        <v>1</v>
      </c>
    </row>
    <row r="547" spans="9:12" x14ac:dyDescent="0.25">
      <c r="I547" t="s">
        <v>66</v>
      </c>
      <c r="J547" t="s">
        <v>48</v>
      </c>
      <c r="K547" t="s">
        <v>44</v>
      </c>
      <c r="L547">
        <v>1</v>
      </c>
    </row>
    <row r="548" spans="9:12" x14ac:dyDescent="0.25">
      <c r="I548" t="s">
        <v>66</v>
      </c>
      <c r="J548" t="s">
        <v>46</v>
      </c>
      <c r="K548" t="s">
        <v>71</v>
      </c>
      <c r="L548">
        <v>1</v>
      </c>
    </row>
    <row r="549" spans="9:12" x14ac:dyDescent="0.25">
      <c r="I549" t="s">
        <v>66</v>
      </c>
      <c r="J549" t="s">
        <v>46</v>
      </c>
      <c r="K549" t="s">
        <v>112</v>
      </c>
      <c r="L549">
        <v>1</v>
      </c>
    </row>
    <row r="550" spans="9:12" x14ac:dyDescent="0.25">
      <c r="I550" t="s">
        <v>66</v>
      </c>
      <c r="J550" t="s">
        <v>46</v>
      </c>
      <c r="K550" t="s">
        <v>74</v>
      </c>
      <c r="L550">
        <v>1</v>
      </c>
    </row>
    <row r="551" spans="9:12" x14ac:dyDescent="0.25">
      <c r="I551" t="s">
        <v>66</v>
      </c>
      <c r="J551" t="s">
        <v>46</v>
      </c>
      <c r="K551" t="s">
        <v>114</v>
      </c>
      <c r="L551">
        <v>1</v>
      </c>
    </row>
    <row r="552" spans="9:12" x14ac:dyDescent="0.25">
      <c r="I552" t="s">
        <v>205</v>
      </c>
      <c r="J552" t="s">
        <v>110</v>
      </c>
      <c r="K552" t="s">
        <v>112</v>
      </c>
      <c r="L552">
        <v>1</v>
      </c>
    </row>
    <row r="553" spans="9:12" x14ac:dyDescent="0.25">
      <c r="I553" t="s">
        <v>206</v>
      </c>
      <c r="J553" t="s">
        <v>64</v>
      </c>
      <c r="K553" t="s">
        <v>71</v>
      </c>
      <c r="L553">
        <v>1</v>
      </c>
    </row>
    <row r="554" spans="9:12" x14ac:dyDescent="0.25">
      <c r="I554" t="s">
        <v>207</v>
      </c>
      <c r="J554" t="s">
        <v>110</v>
      </c>
      <c r="K554" t="s">
        <v>44</v>
      </c>
      <c r="L554">
        <v>1</v>
      </c>
    </row>
    <row r="555" spans="9:12" x14ac:dyDescent="0.25">
      <c r="I555" t="s">
        <v>208</v>
      </c>
      <c r="J555" t="s">
        <v>46</v>
      </c>
      <c r="K555" t="s">
        <v>49</v>
      </c>
      <c r="L555">
        <v>1</v>
      </c>
    </row>
    <row r="556" spans="9:12" x14ac:dyDescent="0.25">
      <c r="I556" t="s">
        <v>209</v>
      </c>
      <c r="J556" t="s">
        <v>110</v>
      </c>
      <c r="K556" t="s">
        <v>44</v>
      </c>
      <c r="L556">
        <v>1</v>
      </c>
    </row>
    <row r="557" spans="9:12" x14ac:dyDescent="0.25">
      <c r="I557" t="s">
        <v>210</v>
      </c>
      <c r="J557" t="s">
        <v>110</v>
      </c>
      <c r="K557" t="s">
        <v>44</v>
      </c>
      <c r="L557">
        <v>1</v>
      </c>
    </row>
    <row r="558" spans="9:12" x14ac:dyDescent="0.25">
      <c r="I558" t="s">
        <v>211</v>
      </c>
      <c r="J558" t="s">
        <v>110</v>
      </c>
      <c r="K558" t="s">
        <v>74</v>
      </c>
      <c r="L558">
        <v>1</v>
      </c>
    </row>
    <row r="559" spans="9:12" x14ac:dyDescent="0.25">
      <c r="I559" t="s">
        <v>211</v>
      </c>
      <c r="J559" t="s">
        <v>110</v>
      </c>
      <c r="K559" t="s">
        <v>44</v>
      </c>
      <c r="L559">
        <v>1</v>
      </c>
    </row>
    <row r="560" spans="9:12" x14ac:dyDescent="0.25">
      <c r="I560" t="s">
        <v>212</v>
      </c>
      <c r="J560" t="s">
        <v>110</v>
      </c>
      <c r="K560" t="s">
        <v>49</v>
      </c>
      <c r="L560">
        <v>1</v>
      </c>
    </row>
    <row r="561" spans="9:12" x14ac:dyDescent="0.25">
      <c r="I561" t="s">
        <v>213</v>
      </c>
      <c r="J561" t="s">
        <v>110</v>
      </c>
      <c r="K561" t="s">
        <v>112</v>
      </c>
      <c r="L561">
        <v>1</v>
      </c>
    </row>
    <row r="562" spans="9:12" x14ac:dyDescent="0.25">
      <c r="I562" t="s">
        <v>213</v>
      </c>
      <c r="J562" t="s">
        <v>110</v>
      </c>
      <c r="K562" t="s">
        <v>91</v>
      </c>
      <c r="L562">
        <v>1</v>
      </c>
    </row>
    <row r="563" spans="9:12" x14ac:dyDescent="0.25">
      <c r="I563" t="s">
        <v>213</v>
      </c>
      <c r="J563" t="s">
        <v>110</v>
      </c>
      <c r="K563" t="s">
        <v>74</v>
      </c>
      <c r="L563">
        <v>1</v>
      </c>
    </row>
    <row r="564" spans="9:12" x14ac:dyDescent="0.25">
      <c r="I564" t="s">
        <v>214</v>
      </c>
      <c r="J564" t="s">
        <v>110</v>
      </c>
      <c r="K564" t="s">
        <v>114</v>
      </c>
      <c r="L564">
        <v>1</v>
      </c>
    </row>
    <row r="565" spans="9:12" x14ac:dyDescent="0.25">
      <c r="I565" t="s">
        <v>60</v>
      </c>
      <c r="J565" t="s">
        <v>48</v>
      </c>
      <c r="K565" t="s">
        <v>105</v>
      </c>
      <c r="L565">
        <v>1</v>
      </c>
    </row>
    <row r="566" spans="9:12" x14ac:dyDescent="0.25">
      <c r="I566" t="s">
        <v>60</v>
      </c>
      <c r="J566" t="s">
        <v>48</v>
      </c>
      <c r="K566" t="s">
        <v>71</v>
      </c>
      <c r="L566">
        <v>1</v>
      </c>
    </row>
    <row r="567" spans="9:12" x14ac:dyDescent="0.25">
      <c r="I567" t="s">
        <v>60</v>
      </c>
      <c r="J567" t="s">
        <v>48</v>
      </c>
      <c r="K567" t="s">
        <v>112</v>
      </c>
      <c r="L567">
        <v>1</v>
      </c>
    </row>
    <row r="568" spans="9:12" x14ac:dyDescent="0.25">
      <c r="I568" t="s">
        <v>60</v>
      </c>
      <c r="J568" t="s">
        <v>48</v>
      </c>
      <c r="K568" t="s">
        <v>91</v>
      </c>
      <c r="L568">
        <v>1</v>
      </c>
    </row>
    <row r="569" spans="9:12" x14ac:dyDescent="0.25">
      <c r="I569" t="s">
        <v>60</v>
      </c>
      <c r="J569" t="s">
        <v>48</v>
      </c>
      <c r="K569" t="s">
        <v>90</v>
      </c>
      <c r="L569">
        <v>1</v>
      </c>
    </row>
    <row r="570" spans="9:12" x14ac:dyDescent="0.25">
      <c r="I570" t="s">
        <v>60</v>
      </c>
      <c r="J570" t="s">
        <v>48</v>
      </c>
      <c r="K570" t="s">
        <v>114</v>
      </c>
      <c r="L570">
        <v>1</v>
      </c>
    </row>
    <row r="571" spans="9:12" x14ac:dyDescent="0.25">
      <c r="I571" t="s">
        <v>60</v>
      </c>
      <c r="J571" t="s">
        <v>215</v>
      </c>
      <c r="K571" t="s">
        <v>49</v>
      </c>
      <c r="L571">
        <v>1</v>
      </c>
    </row>
    <row r="572" spans="9:12" x14ac:dyDescent="0.25">
      <c r="I572" t="s">
        <v>60</v>
      </c>
      <c r="J572" t="s">
        <v>115</v>
      </c>
      <c r="K572" t="s">
        <v>105</v>
      </c>
      <c r="L572">
        <v>1</v>
      </c>
    </row>
    <row r="573" spans="9:12" x14ac:dyDescent="0.25">
      <c r="I573" t="s">
        <v>60</v>
      </c>
      <c r="J573" t="s">
        <v>115</v>
      </c>
      <c r="K573" t="s">
        <v>91</v>
      </c>
      <c r="L573">
        <v>1</v>
      </c>
    </row>
    <row r="574" spans="9:12" x14ac:dyDescent="0.25">
      <c r="I574" t="s">
        <v>60</v>
      </c>
      <c r="J574" t="s">
        <v>115</v>
      </c>
      <c r="K574" t="s">
        <v>44</v>
      </c>
      <c r="L574">
        <v>1</v>
      </c>
    </row>
    <row r="575" spans="9:12" x14ac:dyDescent="0.25">
      <c r="I575" t="s">
        <v>60</v>
      </c>
      <c r="J575" t="s">
        <v>115</v>
      </c>
      <c r="K575" t="s">
        <v>114</v>
      </c>
      <c r="L575">
        <v>1</v>
      </c>
    </row>
    <row r="576" spans="9:12" x14ac:dyDescent="0.25">
      <c r="I576" t="s">
        <v>60</v>
      </c>
      <c r="J576" t="s">
        <v>96</v>
      </c>
      <c r="K576" t="s">
        <v>44</v>
      </c>
      <c r="L576">
        <v>1</v>
      </c>
    </row>
    <row r="577" spans="9:12" x14ac:dyDescent="0.25">
      <c r="I577" t="s">
        <v>60</v>
      </c>
      <c r="J577" t="s">
        <v>64</v>
      </c>
      <c r="K577" t="s">
        <v>49</v>
      </c>
      <c r="L577">
        <v>1</v>
      </c>
    </row>
    <row r="578" spans="9:12" x14ac:dyDescent="0.25">
      <c r="I578" t="s">
        <v>60</v>
      </c>
      <c r="J578" t="s">
        <v>46</v>
      </c>
      <c r="K578" t="s">
        <v>105</v>
      </c>
      <c r="L578">
        <v>1</v>
      </c>
    </row>
    <row r="579" spans="9:12" x14ac:dyDescent="0.25">
      <c r="I579" t="s">
        <v>60</v>
      </c>
      <c r="J579" t="s">
        <v>46</v>
      </c>
      <c r="K579" t="s">
        <v>71</v>
      </c>
      <c r="L579">
        <v>1</v>
      </c>
    </row>
    <row r="580" spans="9:12" x14ac:dyDescent="0.25">
      <c r="I580" t="s">
        <v>60</v>
      </c>
      <c r="J580" t="s">
        <v>46</v>
      </c>
      <c r="K580" t="s">
        <v>91</v>
      </c>
      <c r="L580">
        <v>1</v>
      </c>
    </row>
    <row r="581" spans="9:12" x14ac:dyDescent="0.25">
      <c r="I581" t="s">
        <v>60</v>
      </c>
      <c r="J581" t="s">
        <v>46</v>
      </c>
      <c r="K581" t="s">
        <v>90</v>
      </c>
      <c r="L581">
        <v>1</v>
      </c>
    </row>
    <row r="582" spans="9:12" x14ac:dyDescent="0.25">
      <c r="I582" t="s">
        <v>216</v>
      </c>
      <c r="J582" t="s">
        <v>96</v>
      </c>
      <c r="K582" t="s">
        <v>44</v>
      </c>
      <c r="L582">
        <v>1</v>
      </c>
    </row>
    <row r="583" spans="9:12" x14ac:dyDescent="0.25">
      <c r="I583" t="s">
        <v>216</v>
      </c>
      <c r="J583" t="s">
        <v>217</v>
      </c>
      <c r="K583" t="s">
        <v>49</v>
      </c>
      <c r="L583">
        <v>1</v>
      </c>
    </row>
    <row r="584" spans="9:12" x14ac:dyDescent="0.25">
      <c r="I584" t="s">
        <v>218</v>
      </c>
      <c r="J584" t="s">
        <v>110</v>
      </c>
      <c r="K584" t="s">
        <v>49</v>
      </c>
      <c r="L584">
        <v>1</v>
      </c>
    </row>
    <row r="585" spans="9:12" x14ac:dyDescent="0.25">
      <c r="I585" t="s">
        <v>219</v>
      </c>
      <c r="J585" t="s">
        <v>110</v>
      </c>
      <c r="K585" t="s">
        <v>49</v>
      </c>
      <c r="L585">
        <v>1</v>
      </c>
    </row>
    <row r="586" spans="9:12" x14ac:dyDescent="0.25">
      <c r="I586" t="s">
        <v>220</v>
      </c>
      <c r="J586" t="s">
        <v>110</v>
      </c>
      <c r="K586" t="s">
        <v>44</v>
      </c>
      <c r="L586">
        <v>1</v>
      </c>
    </row>
    <row r="587" spans="9:12" x14ac:dyDescent="0.25">
      <c r="I587" t="s">
        <v>221</v>
      </c>
      <c r="J587" t="s">
        <v>110</v>
      </c>
      <c r="K587" t="s">
        <v>91</v>
      </c>
      <c r="L587">
        <v>1</v>
      </c>
    </row>
    <row r="588" spans="9:12" x14ac:dyDescent="0.25">
      <c r="I588" t="s">
        <v>221</v>
      </c>
      <c r="J588" t="s">
        <v>110</v>
      </c>
      <c r="K588" t="s">
        <v>49</v>
      </c>
      <c r="L588">
        <v>1</v>
      </c>
    </row>
    <row r="589" spans="9:12" x14ac:dyDescent="0.25">
      <c r="I589" t="s">
        <v>222</v>
      </c>
      <c r="J589" t="s">
        <v>110</v>
      </c>
      <c r="K589" t="s">
        <v>71</v>
      </c>
      <c r="L589">
        <v>1</v>
      </c>
    </row>
    <row r="590" spans="9:12" x14ac:dyDescent="0.25">
      <c r="I590" t="s">
        <v>223</v>
      </c>
      <c r="J590" t="s">
        <v>110</v>
      </c>
      <c r="K590" t="s">
        <v>49</v>
      </c>
      <c r="L590">
        <v>1</v>
      </c>
    </row>
    <row r="591" spans="9:12" x14ac:dyDescent="0.25">
      <c r="I591" t="s">
        <v>224</v>
      </c>
      <c r="J591" t="s">
        <v>110</v>
      </c>
      <c r="K591" t="s">
        <v>49</v>
      </c>
      <c r="L591">
        <v>1</v>
      </c>
    </row>
    <row r="592" spans="9:12" x14ac:dyDescent="0.25">
      <c r="I592" t="s">
        <v>225</v>
      </c>
      <c r="J592" t="s">
        <v>110</v>
      </c>
      <c r="K592" t="s">
        <v>49</v>
      </c>
      <c r="L592">
        <v>1</v>
      </c>
    </row>
    <row r="593" spans="9:12" x14ac:dyDescent="0.25">
      <c r="I593" t="s">
        <v>226</v>
      </c>
      <c r="J593" t="s">
        <v>110</v>
      </c>
      <c r="K593" t="s">
        <v>49</v>
      </c>
      <c r="L593">
        <v>1</v>
      </c>
    </row>
    <row r="594" spans="9:12" x14ac:dyDescent="0.25">
      <c r="I594" t="s">
        <v>227</v>
      </c>
      <c r="J594" t="s">
        <v>110</v>
      </c>
      <c r="K594" t="s">
        <v>44</v>
      </c>
      <c r="L594">
        <v>1</v>
      </c>
    </row>
    <row r="595" spans="9:12" x14ac:dyDescent="0.25">
      <c r="I595" t="s">
        <v>228</v>
      </c>
      <c r="J595" t="s">
        <v>110</v>
      </c>
      <c r="K595" t="s">
        <v>44</v>
      </c>
      <c r="L595">
        <v>1</v>
      </c>
    </row>
    <row r="596" spans="9:12" x14ac:dyDescent="0.25">
      <c r="I596" t="s">
        <v>229</v>
      </c>
      <c r="J596" t="s">
        <v>110</v>
      </c>
      <c r="K596" t="s">
        <v>49</v>
      </c>
      <c r="L596">
        <v>1</v>
      </c>
    </row>
    <row r="597" spans="9:12" x14ac:dyDescent="0.25">
      <c r="I597" t="s">
        <v>70</v>
      </c>
      <c r="J597" t="s">
        <v>48</v>
      </c>
      <c r="K597" t="s">
        <v>91</v>
      </c>
      <c r="L597">
        <v>1</v>
      </c>
    </row>
    <row r="598" spans="9:12" x14ac:dyDescent="0.25">
      <c r="I598" t="s">
        <v>70</v>
      </c>
      <c r="J598" t="s">
        <v>48</v>
      </c>
      <c r="K598" t="s">
        <v>114</v>
      </c>
      <c r="L598">
        <v>1</v>
      </c>
    </row>
    <row r="599" spans="9:12" x14ac:dyDescent="0.25">
      <c r="I599" t="s">
        <v>70</v>
      </c>
      <c r="J599" t="s">
        <v>110</v>
      </c>
      <c r="K599" t="s">
        <v>49</v>
      </c>
      <c r="L599">
        <v>1</v>
      </c>
    </row>
    <row r="600" spans="9:12" x14ac:dyDescent="0.25">
      <c r="I600" t="s">
        <v>70</v>
      </c>
      <c r="J600" t="s">
        <v>230</v>
      </c>
      <c r="K600" t="s">
        <v>91</v>
      </c>
      <c r="L600">
        <v>1</v>
      </c>
    </row>
    <row r="601" spans="9:12" x14ac:dyDescent="0.25">
      <c r="I601" t="s">
        <v>70</v>
      </c>
      <c r="J601" t="s">
        <v>43</v>
      </c>
      <c r="K601" t="s">
        <v>71</v>
      </c>
      <c r="L601">
        <v>1</v>
      </c>
    </row>
    <row r="602" spans="9:12" x14ac:dyDescent="0.25">
      <c r="I602" t="s">
        <v>70</v>
      </c>
      <c r="J602" t="s">
        <v>43</v>
      </c>
      <c r="K602" t="s">
        <v>91</v>
      </c>
      <c r="L602">
        <v>1</v>
      </c>
    </row>
    <row r="603" spans="9:12" x14ac:dyDescent="0.25">
      <c r="I603" t="s">
        <v>139</v>
      </c>
      <c r="J603" t="s">
        <v>59</v>
      </c>
      <c r="K603" t="s">
        <v>49</v>
      </c>
      <c r="L603">
        <v>1</v>
      </c>
    </row>
    <row r="604" spans="9:12" x14ac:dyDescent="0.25">
      <c r="I604" t="s">
        <v>140</v>
      </c>
      <c r="J604" t="s">
        <v>48</v>
      </c>
      <c r="K604" t="s">
        <v>71</v>
      </c>
      <c r="L604">
        <v>1</v>
      </c>
    </row>
    <row r="605" spans="9:12" x14ac:dyDescent="0.25">
      <c r="I605" t="s">
        <v>140</v>
      </c>
      <c r="J605" t="s">
        <v>48</v>
      </c>
      <c r="K605" t="s">
        <v>44</v>
      </c>
      <c r="L605">
        <v>1</v>
      </c>
    </row>
    <row r="606" spans="9:12" x14ac:dyDescent="0.25">
      <c r="I606" t="s">
        <v>140</v>
      </c>
      <c r="J606" t="s">
        <v>46</v>
      </c>
      <c r="K606" t="s">
        <v>90</v>
      </c>
      <c r="L606">
        <v>1</v>
      </c>
    </row>
    <row r="607" spans="9:12" x14ac:dyDescent="0.25">
      <c r="I607" t="s">
        <v>140</v>
      </c>
      <c r="J607" t="s">
        <v>46</v>
      </c>
      <c r="K607" t="s">
        <v>44</v>
      </c>
      <c r="L607">
        <v>1</v>
      </c>
    </row>
    <row r="608" spans="9:12" x14ac:dyDescent="0.25">
      <c r="I608" t="s">
        <v>140</v>
      </c>
      <c r="J608" t="s">
        <v>46</v>
      </c>
      <c r="K608" t="s">
        <v>49</v>
      </c>
      <c r="L608">
        <v>1</v>
      </c>
    </row>
    <row r="609" spans="9:12" x14ac:dyDescent="0.25">
      <c r="I609" t="s">
        <v>140</v>
      </c>
      <c r="J609" t="s">
        <v>89</v>
      </c>
      <c r="K609" t="s">
        <v>44</v>
      </c>
      <c r="L609">
        <v>1</v>
      </c>
    </row>
    <row r="610" spans="9:12" x14ac:dyDescent="0.25">
      <c r="I610" t="s">
        <v>231</v>
      </c>
      <c r="J610" t="s">
        <v>48</v>
      </c>
      <c r="K610" t="s">
        <v>44</v>
      </c>
      <c r="L610">
        <v>1</v>
      </c>
    </row>
    <row r="611" spans="9:12" x14ac:dyDescent="0.25">
      <c r="I611" t="s">
        <v>231</v>
      </c>
      <c r="J611" t="s">
        <v>48</v>
      </c>
      <c r="K611" t="s">
        <v>49</v>
      </c>
      <c r="L611">
        <v>1</v>
      </c>
    </row>
    <row r="612" spans="9:12" x14ac:dyDescent="0.25">
      <c r="I612" t="s">
        <v>231</v>
      </c>
      <c r="J612" t="s">
        <v>115</v>
      </c>
      <c r="K612" t="s">
        <v>44</v>
      </c>
      <c r="L612">
        <v>1</v>
      </c>
    </row>
    <row r="613" spans="9:12" x14ac:dyDescent="0.25">
      <c r="I613" t="s">
        <v>231</v>
      </c>
      <c r="J613" t="s">
        <v>115</v>
      </c>
      <c r="K613" t="s">
        <v>49</v>
      </c>
      <c r="L613">
        <v>1</v>
      </c>
    </row>
    <row r="614" spans="9:12" x14ac:dyDescent="0.25">
      <c r="I614" t="s">
        <v>102</v>
      </c>
      <c r="J614" t="s">
        <v>48</v>
      </c>
      <c r="K614" t="s">
        <v>105</v>
      </c>
      <c r="L614">
        <v>1</v>
      </c>
    </row>
    <row r="615" spans="9:12" x14ac:dyDescent="0.25">
      <c r="I615" t="s">
        <v>102</v>
      </c>
      <c r="J615" t="s">
        <v>48</v>
      </c>
      <c r="K615" t="s">
        <v>44</v>
      </c>
      <c r="L615">
        <v>1</v>
      </c>
    </row>
    <row r="616" spans="9:12" x14ac:dyDescent="0.25">
      <c r="I616" t="s">
        <v>102</v>
      </c>
      <c r="J616" t="s">
        <v>48</v>
      </c>
      <c r="K616" t="s">
        <v>49</v>
      </c>
      <c r="L616">
        <v>1</v>
      </c>
    </row>
    <row r="617" spans="9:12" x14ac:dyDescent="0.25">
      <c r="I617" t="s">
        <v>102</v>
      </c>
      <c r="J617" t="s">
        <v>43</v>
      </c>
      <c r="K617" t="s">
        <v>49</v>
      </c>
      <c r="L617">
        <v>1</v>
      </c>
    </row>
    <row r="618" spans="9:12" x14ac:dyDescent="0.25">
      <c r="I618" t="s">
        <v>232</v>
      </c>
      <c r="J618" t="s">
        <v>110</v>
      </c>
      <c r="K618" t="s">
        <v>44</v>
      </c>
      <c r="L618">
        <v>1</v>
      </c>
    </row>
    <row r="619" spans="9:12" x14ac:dyDescent="0.25">
      <c r="I619" t="s">
        <v>233</v>
      </c>
      <c r="J619" t="s">
        <v>110</v>
      </c>
      <c r="K619" t="s">
        <v>44</v>
      </c>
      <c r="L619">
        <v>1</v>
      </c>
    </row>
    <row r="620" spans="9:12" x14ac:dyDescent="0.25">
      <c r="I620" t="s">
        <v>234</v>
      </c>
      <c r="J620" t="s">
        <v>110</v>
      </c>
      <c r="K620" t="s">
        <v>44</v>
      </c>
      <c r="L620">
        <v>1</v>
      </c>
    </row>
    <row r="621" spans="9:12" x14ac:dyDescent="0.25">
      <c r="I621" t="s">
        <v>235</v>
      </c>
      <c r="J621" t="s">
        <v>110</v>
      </c>
      <c r="K621" t="s">
        <v>44</v>
      </c>
      <c r="L621">
        <v>1</v>
      </c>
    </row>
    <row r="622" spans="9:12" x14ac:dyDescent="0.25">
      <c r="I622" t="s">
        <v>113</v>
      </c>
      <c r="J622" t="s">
        <v>64</v>
      </c>
      <c r="K622" t="s">
        <v>71</v>
      </c>
      <c r="L622">
        <v>1</v>
      </c>
    </row>
    <row r="623" spans="9:12" x14ac:dyDescent="0.25">
      <c r="I623" t="s">
        <v>113</v>
      </c>
      <c r="J623" t="s">
        <v>64</v>
      </c>
      <c r="K623" t="s">
        <v>91</v>
      </c>
      <c r="L623">
        <v>1</v>
      </c>
    </row>
    <row r="624" spans="9:12" x14ac:dyDescent="0.25">
      <c r="I624" t="s">
        <v>113</v>
      </c>
      <c r="J624" t="s">
        <v>64</v>
      </c>
      <c r="K624" t="s">
        <v>74</v>
      </c>
      <c r="L624">
        <v>1</v>
      </c>
    </row>
    <row r="625" spans="9:12" x14ac:dyDescent="0.25">
      <c r="I625" t="s">
        <v>113</v>
      </c>
      <c r="J625" t="s">
        <v>46</v>
      </c>
      <c r="K625" t="s">
        <v>71</v>
      </c>
      <c r="L625">
        <v>1</v>
      </c>
    </row>
    <row r="626" spans="9:12" x14ac:dyDescent="0.25">
      <c r="I626" t="s">
        <v>113</v>
      </c>
      <c r="J626" t="s">
        <v>46</v>
      </c>
      <c r="K626" t="s">
        <v>74</v>
      </c>
      <c r="L626">
        <v>1</v>
      </c>
    </row>
    <row r="627" spans="9:12" x14ac:dyDescent="0.25">
      <c r="I627" t="s">
        <v>113</v>
      </c>
      <c r="J627" t="s">
        <v>43</v>
      </c>
      <c r="K627" t="s">
        <v>71</v>
      </c>
      <c r="L627">
        <v>1</v>
      </c>
    </row>
    <row r="628" spans="9:12" x14ac:dyDescent="0.25">
      <c r="I628" t="s">
        <v>113</v>
      </c>
      <c r="J628" t="s">
        <v>43</v>
      </c>
      <c r="K628" t="s">
        <v>74</v>
      </c>
      <c r="L628">
        <v>1</v>
      </c>
    </row>
    <row r="629" spans="9:12" x14ac:dyDescent="0.25">
      <c r="I629" t="s">
        <v>103</v>
      </c>
      <c r="J629" t="s">
        <v>89</v>
      </c>
      <c r="K629" t="s">
        <v>71</v>
      </c>
      <c r="L629">
        <v>1</v>
      </c>
    </row>
    <row r="630" spans="9:12" x14ac:dyDescent="0.25">
      <c r="I630" t="s">
        <v>103</v>
      </c>
      <c r="J630" t="s">
        <v>89</v>
      </c>
      <c r="K630" t="s">
        <v>44</v>
      </c>
      <c r="L630">
        <v>1</v>
      </c>
    </row>
    <row r="631" spans="9:12" x14ac:dyDescent="0.25">
      <c r="I631" t="s">
        <v>72</v>
      </c>
      <c r="J631" t="s">
        <v>48</v>
      </c>
      <c r="K631" t="s">
        <v>44</v>
      </c>
      <c r="L631">
        <v>1</v>
      </c>
    </row>
    <row r="632" spans="9:12" x14ac:dyDescent="0.25">
      <c r="I632" t="s">
        <v>72</v>
      </c>
      <c r="J632" t="s">
        <v>48</v>
      </c>
      <c r="K632" t="s">
        <v>49</v>
      </c>
      <c r="L632">
        <v>1</v>
      </c>
    </row>
    <row r="633" spans="9:12" x14ac:dyDescent="0.25">
      <c r="I633" t="s">
        <v>72</v>
      </c>
      <c r="J633" t="s">
        <v>115</v>
      </c>
      <c r="K633" t="s">
        <v>71</v>
      </c>
      <c r="L633">
        <v>1</v>
      </c>
    </row>
    <row r="634" spans="9:12" x14ac:dyDescent="0.25">
      <c r="I634" t="s">
        <v>72</v>
      </c>
      <c r="J634" t="s">
        <v>115</v>
      </c>
      <c r="K634" t="s">
        <v>49</v>
      </c>
      <c r="L634">
        <v>1</v>
      </c>
    </row>
    <row r="635" spans="9:12" x14ac:dyDescent="0.25">
      <c r="I635" t="s">
        <v>72</v>
      </c>
      <c r="J635" t="s">
        <v>64</v>
      </c>
      <c r="K635" t="s">
        <v>44</v>
      </c>
      <c r="L635">
        <v>1</v>
      </c>
    </row>
    <row r="636" spans="9:12" x14ac:dyDescent="0.25">
      <c r="I636" t="s">
        <v>72</v>
      </c>
      <c r="J636" t="s">
        <v>46</v>
      </c>
      <c r="K636" t="s">
        <v>105</v>
      </c>
      <c r="L636">
        <v>1</v>
      </c>
    </row>
    <row r="637" spans="9:12" x14ac:dyDescent="0.25">
      <c r="I637" t="s">
        <v>72</v>
      </c>
      <c r="J637" t="s">
        <v>46</v>
      </c>
      <c r="K637" t="s">
        <v>74</v>
      </c>
      <c r="L637">
        <v>1</v>
      </c>
    </row>
    <row r="638" spans="9:12" x14ac:dyDescent="0.25">
      <c r="I638" t="s">
        <v>72</v>
      </c>
      <c r="J638" t="s">
        <v>46</v>
      </c>
      <c r="K638" t="s">
        <v>90</v>
      </c>
      <c r="L638">
        <v>1</v>
      </c>
    </row>
    <row r="639" spans="9:12" x14ac:dyDescent="0.25">
      <c r="I639" t="s">
        <v>72</v>
      </c>
      <c r="J639" t="s">
        <v>46</v>
      </c>
      <c r="K639" t="s">
        <v>114</v>
      </c>
      <c r="L639">
        <v>1</v>
      </c>
    </row>
    <row r="640" spans="9:12" x14ac:dyDescent="0.25">
      <c r="I640" t="s">
        <v>72</v>
      </c>
      <c r="J640" t="s">
        <v>43</v>
      </c>
      <c r="K640" t="s">
        <v>112</v>
      </c>
      <c r="L640">
        <v>1</v>
      </c>
    </row>
    <row r="641" spans="9:12" x14ac:dyDescent="0.25">
      <c r="I641" t="s">
        <v>72</v>
      </c>
      <c r="J641" t="s">
        <v>43</v>
      </c>
      <c r="K641" t="s">
        <v>91</v>
      </c>
      <c r="L641">
        <v>1</v>
      </c>
    </row>
    <row r="642" spans="9:12" x14ac:dyDescent="0.25">
      <c r="I642" t="s">
        <v>72</v>
      </c>
      <c r="J642" t="s">
        <v>89</v>
      </c>
      <c r="K642" t="s">
        <v>44</v>
      </c>
      <c r="L642">
        <v>1</v>
      </c>
    </row>
    <row r="643" spans="9:12" x14ac:dyDescent="0.25">
      <c r="I643" t="s">
        <v>236</v>
      </c>
      <c r="J643" t="s">
        <v>46</v>
      </c>
      <c r="K643" t="s">
        <v>71</v>
      </c>
      <c r="L643">
        <v>1</v>
      </c>
    </row>
    <row r="644" spans="9:12" x14ac:dyDescent="0.25">
      <c r="I644" t="s">
        <v>237</v>
      </c>
      <c r="J644" t="s">
        <v>46</v>
      </c>
      <c r="K644" t="s">
        <v>44</v>
      </c>
      <c r="L644">
        <v>1</v>
      </c>
    </row>
    <row r="645" spans="9:12" x14ac:dyDescent="0.25">
      <c r="I645" t="s">
        <v>238</v>
      </c>
      <c r="J645" t="s">
        <v>110</v>
      </c>
      <c r="K645" t="s">
        <v>44</v>
      </c>
      <c r="L645">
        <v>1</v>
      </c>
    </row>
    <row r="646" spans="9:12" x14ac:dyDescent="0.25">
      <c r="I646" t="s">
        <v>239</v>
      </c>
      <c r="J646" t="s">
        <v>110</v>
      </c>
      <c r="K646" t="s">
        <v>44</v>
      </c>
      <c r="L646">
        <v>1</v>
      </c>
    </row>
    <row r="647" spans="9:12" x14ac:dyDescent="0.25">
      <c r="I647" t="s">
        <v>240</v>
      </c>
      <c r="J647" t="s">
        <v>110</v>
      </c>
      <c r="K647" t="s">
        <v>49</v>
      </c>
      <c r="L647">
        <v>1</v>
      </c>
    </row>
    <row r="648" spans="9:12" x14ac:dyDescent="0.25">
      <c r="I648" t="s">
        <v>241</v>
      </c>
      <c r="J648" t="s">
        <v>110</v>
      </c>
      <c r="K648" t="s">
        <v>44</v>
      </c>
      <c r="L648">
        <v>1</v>
      </c>
    </row>
    <row r="649" spans="9:12" x14ac:dyDescent="0.25">
      <c r="I649" t="s">
        <v>242</v>
      </c>
      <c r="J649" t="s">
        <v>46</v>
      </c>
      <c r="K649" t="s">
        <v>44</v>
      </c>
      <c r="L649">
        <v>1</v>
      </c>
    </row>
    <row r="650" spans="9:12" x14ac:dyDescent="0.25">
      <c r="I650" t="s">
        <v>88</v>
      </c>
      <c r="J650" t="s">
        <v>89</v>
      </c>
      <c r="K650" t="s">
        <v>91</v>
      </c>
      <c r="L650">
        <v>1</v>
      </c>
    </row>
    <row r="651" spans="9:12" x14ac:dyDescent="0.25">
      <c r="I651" t="s">
        <v>77</v>
      </c>
      <c r="J651" t="s">
        <v>143</v>
      </c>
      <c r="K651" t="s">
        <v>91</v>
      </c>
      <c r="L651">
        <v>1</v>
      </c>
    </row>
    <row r="652" spans="9:12" x14ac:dyDescent="0.25">
      <c r="I652" t="s">
        <v>77</v>
      </c>
      <c r="J652" t="s">
        <v>59</v>
      </c>
      <c r="K652" t="s">
        <v>90</v>
      </c>
      <c r="L652">
        <v>1</v>
      </c>
    </row>
    <row r="653" spans="9:12" x14ac:dyDescent="0.25">
      <c r="I653" t="s">
        <v>77</v>
      </c>
      <c r="J653" t="s">
        <v>46</v>
      </c>
      <c r="K653" t="s">
        <v>74</v>
      </c>
      <c r="L653">
        <v>1</v>
      </c>
    </row>
    <row r="654" spans="9:12" x14ac:dyDescent="0.25">
      <c r="I654" t="s">
        <v>77</v>
      </c>
      <c r="J654" t="s">
        <v>89</v>
      </c>
      <c r="K654" t="s">
        <v>44</v>
      </c>
      <c r="L654">
        <v>1</v>
      </c>
    </row>
    <row r="655" spans="9:12" x14ac:dyDescent="0.25">
      <c r="I655" t="s">
        <v>243</v>
      </c>
      <c r="J655" t="s">
        <v>115</v>
      </c>
      <c r="K655" t="s">
        <v>44</v>
      </c>
      <c r="L655">
        <v>1</v>
      </c>
    </row>
    <row r="656" spans="9:12" x14ac:dyDescent="0.25">
      <c r="I656" t="s">
        <v>244</v>
      </c>
      <c r="J656" t="s">
        <v>48</v>
      </c>
      <c r="K656" t="s">
        <v>71</v>
      </c>
      <c r="L656">
        <v>1</v>
      </c>
    </row>
    <row r="657" spans="9:12" x14ac:dyDescent="0.25">
      <c r="I657" t="s">
        <v>244</v>
      </c>
      <c r="J657" t="s">
        <v>46</v>
      </c>
      <c r="K657" t="s">
        <v>74</v>
      </c>
      <c r="L657">
        <v>1</v>
      </c>
    </row>
    <row r="658" spans="9:12" x14ac:dyDescent="0.25">
      <c r="I658" t="s">
        <v>244</v>
      </c>
      <c r="J658" t="s">
        <v>46</v>
      </c>
      <c r="K658" t="s">
        <v>44</v>
      </c>
      <c r="L658">
        <v>1</v>
      </c>
    </row>
    <row r="659" spans="9:12" x14ac:dyDescent="0.25">
      <c r="I659" t="s">
        <v>245</v>
      </c>
      <c r="J659" t="s">
        <v>64</v>
      </c>
      <c r="K659" t="s">
        <v>91</v>
      </c>
      <c r="L659">
        <v>1</v>
      </c>
    </row>
    <row r="660" spans="9:12" x14ac:dyDescent="0.25">
      <c r="I660" t="s">
        <v>245</v>
      </c>
      <c r="J660" t="s">
        <v>64</v>
      </c>
      <c r="K660" t="s">
        <v>114</v>
      </c>
      <c r="L660">
        <v>1</v>
      </c>
    </row>
    <row r="661" spans="9:12" x14ac:dyDescent="0.25">
      <c r="I661" t="s">
        <v>245</v>
      </c>
      <c r="J661" t="s">
        <v>46</v>
      </c>
      <c r="K661" t="s">
        <v>44</v>
      </c>
      <c r="L661">
        <v>1</v>
      </c>
    </row>
    <row r="662" spans="9:12" x14ac:dyDescent="0.25">
      <c r="I662" t="s">
        <v>104</v>
      </c>
      <c r="J662" t="s">
        <v>59</v>
      </c>
      <c r="K662" t="s">
        <v>91</v>
      </c>
      <c r="L662">
        <v>1</v>
      </c>
    </row>
    <row r="663" spans="9:12" x14ac:dyDescent="0.25">
      <c r="I663" t="s">
        <v>104</v>
      </c>
      <c r="J663" t="s">
        <v>59</v>
      </c>
      <c r="K663" t="s">
        <v>90</v>
      </c>
      <c r="L663">
        <v>1</v>
      </c>
    </row>
    <row r="664" spans="9:12" x14ac:dyDescent="0.25">
      <c r="I664" t="s">
        <v>104</v>
      </c>
      <c r="J664" t="s">
        <v>59</v>
      </c>
      <c r="K664" t="s">
        <v>49</v>
      </c>
      <c r="L664">
        <v>1</v>
      </c>
    </row>
    <row r="665" spans="9:12" x14ac:dyDescent="0.25">
      <c r="I665" t="s">
        <v>104</v>
      </c>
      <c r="J665" t="s">
        <v>46</v>
      </c>
      <c r="K665" t="s">
        <v>71</v>
      </c>
      <c r="L665">
        <v>1</v>
      </c>
    </row>
    <row r="666" spans="9:12" x14ac:dyDescent="0.25">
      <c r="I666" t="s">
        <v>104</v>
      </c>
      <c r="J666" t="s">
        <v>89</v>
      </c>
      <c r="K666" t="s">
        <v>112</v>
      </c>
      <c r="L666">
        <v>1</v>
      </c>
    </row>
    <row r="667" spans="9:12" x14ac:dyDescent="0.25">
      <c r="I667" t="s">
        <v>104</v>
      </c>
      <c r="J667" t="s">
        <v>89</v>
      </c>
      <c r="K667" t="s">
        <v>114</v>
      </c>
      <c r="L667">
        <v>1</v>
      </c>
    </row>
    <row r="668" spans="9:12" x14ac:dyDescent="0.25">
      <c r="I668" t="s">
        <v>246</v>
      </c>
      <c r="J668" t="s">
        <v>110</v>
      </c>
      <c r="K668" t="s">
        <v>44</v>
      </c>
      <c r="L668">
        <v>1</v>
      </c>
    </row>
    <row r="669" spans="9:12" x14ac:dyDescent="0.25">
      <c r="I669" t="s">
        <v>247</v>
      </c>
      <c r="J669" t="s">
        <v>110</v>
      </c>
      <c r="K669" t="s">
        <v>44</v>
      </c>
      <c r="L669">
        <v>1</v>
      </c>
    </row>
    <row r="670" spans="9:12" x14ac:dyDescent="0.25">
      <c r="I670" t="s">
        <v>248</v>
      </c>
      <c r="J670" t="s">
        <v>110</v>
      </c>
      <c r="K670" t="s">
        <v>44</v>
      </c>
      <c r="L670">
        <v>1</v>
      </c>
    </row>
    <row r="671" spans="9:12" x14ac:dyDescent="0.25">
      <c r="I671" t="s">
        <v>249</v>
      </c>
      <c r="J671" t="s">
        <v>46</v>
      </c>
      <c r="K671" t="s">
        <v>105</v>
      </c>
      <c r="L671">
        <v>1</v>
      </c>
    </row>
    <row r="672" spans="9:12" x14ac:dyDescent="0.25">
      <c r="I672" t="s">
        <v>250</v>
      </c>
      <c r="J672" t="s">
        <v>110</v>
      </c>
      <c r="K672" t="s">
        <v>44</v>
      </c>
      <c r="L672">
        <v>1</v>
      </c>
    </row>
    <row r="673" spans="9:12" x14ac:dyDescent="0.25">
      <c r="I673" t="s">
        <v>78</v>
      </c>
      <c r="J673" t="s">
        <v>48</v>
      </c>
      <c r="K673" t="s">
        <v>90</v>
      </c>
      <c r="L673">
        <v>1</v>
      </c>
    </row>
    <row r="674" spans="9:12" x14ac:dyDescent="0.25">
      <c r="I674" t="s">
        <v>78</v>
      </c>
      <c r="J674" t="s">
        <v>96</v>
      </c>
      <c r="K674" t="s">
        <v>71</v>
      </c>
      <c r="L674">
        <v>1</v>
      </c>
    </row>
    <row r="675" spans="9:12" x14ac:dyDescent="0.25">
      <c r="I675" t="s">
        <v>78</v>
      </c>
      <c r="J675" t="s">
        <v>96</v>
      </c>
      <c r="K675" t="s">
        <v>49</v>
      </c>
      <c r="L675">
        <v>1</v>
      </c>
    </row>
    <row r="676" spans="9:12" x14ac:dyDescent="0.25">
      <c r="I676" t="s">
        <v>78</v>
      </c>
      <c r="J676" t="s">
        <v>46</v>
      </c>
      <c r="K676" t="s">
        <v>74</v>
      </c>
      <c r="L676">
        <v>1</v>
      </c>
    </row>
    <row r="677" spans="9:12" x14ac:dyDescent="0.25">
      <c r="I677" t="s">
        <v>78</v>
      </c>
      <c r="J677" t="s">
        <v>46</v>
      </c>
      <c r="K677" t="s">
        <v>114</v>
      </c>
      <c r="L677">
        <v>1</v>
      </c>
    </row>
    <row r="678" spans="9:12" x14ac:dyDescent="0.25">
      <c r="I678" t="s">
        <v>251</v>
      </c>
      <c r="J678" t="s">
        <v>110</v>
      </c>
      <c r="K678" t="s">
        <v>49</v>
      </c>
      <c r="L678">
        <v>1</v>
      </c>
    </row>
    <row r="679" spans="9:12" x14ac:dyDescent="0.25">
      <c r="I679" t="s">
        <v>252</v>
      </c>
      <c r="J679" t="s">
        <v>110</v>
      </c>
      <c r="K679" t="s">
        <v>49</v>
      </c>
      <c r="L679">
        <v>1</v>
      </c>
    </row>
    <row r="680" spans="9:12" x14ac:dyDescent="0.25">
      <c r="I680" t="s">
        <v>253</v>
      </c>
      <c r="J680" t="s">
        <v>110</v>
      </c>
      <c r="K680" t="s">
        <v>49</v>
      </c>
      <c r="L680">
        <v>1</v>
      </c>
    </row>
    <row r="681" spans="9:12" x14ac:dyDescent="0.25">
      <c r="I681" t="s">
        <v>254</v>
      </c>
      <c r="J681" t="s">
        <v>110</v>
      </c>
      <c r="K681" t="s">
        <v>71</v>
      </c>
      <c r="L681">
        <v>1</v>
      </c>
    </row>
    <row r="682" spans="9:12" x14ac:dyDescent="0.25">
      <c r="I682" t="s">
        <v>255</v>
      </c>
      <c r="J682" t="s">
        <v>110</v>
      </c>
      <c r="K682" t="s">
        <v>44</v>
      </c>
      <c r="L682">
        <v>1</v>
      </c>
    </row>
    <row r="683" spans="9:12" x14ac:dyDescent="0.25">
      <c r="I683" t="s">
        <v>256</v>
      </c>
      <c r="J683" t="s">
        <v>110</v>
      </c>
      <c r="K683" t="s">
        <v>49</v>
      </c>
      <c r="L683">
        <v>1</v>
      </c>
    </row>
    <row r="684" spans="9:12" x14ac:dyDescent="0.25">
      <c r="I684" t="s">
        <v>257</v>
      </c>
      <c r="J684" t="s">
        <v>110</v>
      </c>
      <c r="K684" t="s">
        <v>44</v>
      </c>
      <c r="L684">
        <v>1</v>
      </c>
    </row>
    <row r="685" spans="9:12" x14ac:dyDescent="0.25">
      <c r="I685" t="s">
        <v>258</v>
      </c>
      <c r="J685" t="s">
        <v>46</v>
      </c>
      <c r="K685" t="s">
        <v>49</v>
      </c>
      <c r="L685">
        <v>1</v>
      </c>
    </row>
    <row r="686" spans="9:12" x14ac:dyDescent="0.25">
      <c r="I686" t="s">
        <v>259</v>
      </c>
      <c r="J686" t="s">
        <v>110</v>
      </c>
      <c r="K686" t="s">
        <v>44</v>
      </c>
      <c r="L686">
        <v>1</v>
      </c>
    </row>
    <row r="687" spans="9:12" x14ac:dyDescent="0.25">
      <c r="I687" t="s">
        <v>97</v>
      </c>
      <c r="J687" t="s">
        <v>48</v>
      </c>
      <c r="K687" t="s">
        <v>105</v>
      </c>
      <c r="L687">
        <v>1</v>
      </c>
    </row>
    <row r="688" spans="9:12" x14ac:dyDescent="0.25">
      <c r="I688" t="s">
        <v>97</v>
      </c>
      <c r="J688" t="s">
        <v>48</v>
      </c>
      <c r="K688" t="s">
        <v>74</v>
      </c>
      <c r="L688">
        <v>1</v>
      </c>
    </row>
    <row r="689" spans="9:12" x14ac:dyDescent="0.25">
      <c r="I689" t="s">
        <v>97</v>
      </c>
      <c r="J689" t="s">
        <v>59</v>
      </c>
      <c r="K689" t="s">
        <v>105</v>
      </c>
      <c r="L689">
        <v>1</v>
      </c>
    </row>
    <row r="690" spans="9:12" x14ac:dyDescent="0.25">
      <c r="I690" t="s">
        <v>97</v>
      </c>
      <c r="J690" t="s">
        <v>59</v>
      </c>
      <c r="K690" t="s">
        <v>91</v>
      </c>
      <c r="L690">
        <v>1</v>
      </c>
    </row>
    <row r="691" spans="9:12" x14ac:dyDescent="0.25">
      <c r="I691" t="s">
        <v>97</v>
      </c>
      <c r="J691" t="s">
        <v>59</v>
      </c>
      <c r="K691" t="s">
        <v>74</v>
      </c>
      <c r="L691">
        <v>1</v>
      </c>
    </row>
    <row r="692" spans="9:12" x14ac:dyDescent="0.25">
      <c r="I692" t="s">
        <v>97</v>
      </c>
      <c r="J692" t="s">
        <v>59</v>
      </c>
      <c r="K692" t="s">
        <v>114</v>
      </c>
      <c r="L692">
        <v>1</v>
      </c>
    </row>
    <row r="693" spans="9:12" x14ac:dyDescent="0.25">
      <c r="I693" t="s">
        <v>97</v>
      </c>
      <c r="J693" t="s">
        <v>46</v>
      </c>
      <c r="K693" t="s">
        <v>71</v>
      </c>
      <c r="L693">
        <v>1</v>
      </c>
    </row>
    <row r="694" spans="9:12" x14ac:dyDescent="0.25">
      <c r="I694" t="s">
        <v>260</v>
      </c>
      <c r="J694" t="s">
        <v>96</v>
      </c>
      <c r="K694" t="s">
        <v>74</v>
      </c>
      <c r="L694">
        <v>1</v>
      </c>
    </row>
    <row r="695" spans="9:12" x14ac:dyDescent="0.25">
      <c r="I695" t="s">
        <v>67</v>
      </c>
      <c r="J695" t="s">
        <v>48</v>
      </c>
      <c r="K695" t="s">
        <v>105</v>
      </c>
      <c r="L695">
        <v>1</v>
      </c>
    </row>
    <row r="696" spans="9:12" x14ac:dyDescent="0.25">
      <c r="I696" t="s">
        <v>67</v>
      </c>
      <c r="J696" t="s">
        <v>48</v>
      </c>
      <c r="K696" t="s">
        <v>74</v>
      </c>
      <c r="L696">
        <v>1</v>
      </c>
    </row>
    <row r="697" spans="9:12" x14ac:dyDescent="0.25">
      <c r="I697" t="s">
        <v>67</v>
      </c>
      <c r="J697" t="s">
        <v>261</v>
      </c>
      <c r="K697" t="s">
        <v>44</v>
      </c>
      <c r="L697">
        <v>1</v>
      </c>
    </row>
    <row r="698" spans="9:12" x14ac:dyDescent="0.25">
      <c r="I698" t="s">
        <v>262</v>
      </c>
      <c r="J698" t="s">
        <v>46</v>
      </c>
      <c r="K698" t="s">
        <v>49</v>
      </c>
      <c r="L698">
        <v>1</v>
      </c>
    </row>
    <row r="699" spans="9:12" x14ac:dyDescent="0.25">
      <c r="I699" t="s">
        <v>263</v>
      </c>
      <c r="J699" t="s">
        <v>110</v>
      </c>
      <c r="K699" t="s">
        <v>49</v>
      </c>
      <c r="L699">
        <v>1</v>
      </c>
    </row>
    <row r="700" spans="9:12" x14ac:dyDescent="0.25">
      <c r="I700" t="s">
        <v>264</v>
      </c>
      <c r="J700" t="s">
        <v>110</v>
      </c>
      <c r="K700" t="s">
        <v>90</v>
      </c>
      <c r="L700">
        <v>1</v>
      </c>
    </row>
    <row r="701" spans="9:12" x14ac:dyDescent="0.25">
      <c r="I701" t="s">
        <v>265</v>
      </c>
      <c r="J701" t="s">
        <v>110</v>
      </c>
      <c r="K701" t="s">
        <v>90</v>
      </c>
      <c r="L701">
        <v>1</v>
      </c>
    </row>
    <row r="702" spans="9:12" x14ac:dyDescent="0.25">
      <c r="I702" t="s">
        <v>266</v>
      </c>
      <c r="J702" t="s">
        <v>110</v>
      </c>
      <c r="K702" t="s">
        <v>49</v>
      </c>
      <c r="L702">
        <v>1</v>
      </c>
    </row>
    <row r="703" spans="9:12" x14ac:dyDescent="0.25">
      <c r="I703" t="s">
        <v>267</v>
      </c>
      <c r="J703" t="s">
        <v>110</v>
      </c>
      <c r="K703" t="s">
        <v>105</v>
      </c>
      <c r="L703">
        <v>1</v>
      </c>
    </row>
    <row r="704" spans="9:12" x14ac:dyDescent="0.25">
      <c r="I704" t="s">
        <v>268</v>
      </c>
      <c r="J704" t="s">
        <v>110</v>
      </c>
      <c r="K704" t="s">
        <v>71</v>
      </c>
      <c r="L704">
        <v>1</v>
      </c>
    </row>
    <row r="705" spans="9:12" x14ac:dyDescent="0.25">
      <c r="I705" t="s">
        <v>268</v>
      </c>
      <c r="J705" t="s">
        <v>110</v>
      </c>
      <c r="K705" t="s">
        <v>74</v>
      </c>
      <c r="L705">
        <v>1</v>
      </c>
    </row>
    <row r="706" spans="9:12" x14ac:dyDescent="0.25">
      <c r="I706" t="s">
        <v>269</v>
      </c>
      <c r="J706" t="s">
        <v>110</v>
      </c>
      <c r="K706" t="s">
        <v>74</v>
      </c>
      <c r="L706">
        <v>1</v>
      </c>
    </row>
    <row r="707" spans="9:12" x14ac:dyDescent="0.25">
      <c r="I707" t="s">
        <v>270</v>
      </c>
      <c r="J707" t="s">
        <v>110</v>
      </c>
      <c r="K707" t="s">
        <v>105</v>
      </c>
      <c r="L707">
        <v>1</v>
      </c>
    </row>
    <row r="708" spans="9:12" x14ac:dyDescent="0.25">
      <c r="I708" t="s">
        <v>270</v>
      </c>
      <c r="J708" t="s">
        <v>110</v>
      </c>
      <c r="K708" t="s">
        <v>71</v>
      </c>
      <c r="L708">
        <v>1</v>
      </c>
    </row>
    <row r="709" spans="9:12" x14ac:dyDescent="0.25">
      <c r="I709" t="s">
        <v>270</v>
      </c>
      <c r="J709" t="s">
        <v>110</v>
      </c>
      <c r="K709" t="s">
        <v>90</v>
      </c>
      <c r="L709">
        <v>1</v>
      </c>
    </row>
    <row r="710" spans="9:12" x14ac:dyDescent="0.25">
      <c r="I710" t="s">
        <v>270</v>
      </c>
      <c r="J710" t="s">
        <v>110</v>
      </c>
      <c r="K710" t="s">
        <v>49</v>
      </c>
      <c r="L710">
        <v>1</v>
      </c>
    </row>
    <row r="711" spans="9:12" x14ac:dyDescent="0.25">
      <c r="I711" t="s">
        <v>271</v>
      </c>
      <c r="J711" t="s">
        <v>110</v>
      </c>
      <c r="K711" t="s">
        <v>49</v>
      </c>
      <c r="L711">
        <v>1</v>
      </c>
    </row>
    <row r="712" spans="9:12" x14ac:dyDescent="0.25">
      <c r="I712" t="s">
        <v>272</v>
      </c>
      <c r="J712" t="s">
        <v>110</v>
      </c>
      <c r="K712" t="s">
        <v>49</v>
      </c>
      <c r="L712">
        <v>1</v>
      </c>
    </row>
    <row r="713" spans="9:12" x14ac:dyDescent="0.25">
      <c r="I713" t="s">
        <v>273</v>
      </c>
      <c r="J713" t="s">
        <v>110</v>
      </c>
      <c r="K713" t="s">
        <v>44</v>
      </c>
      <c r="L713">
        <v>1</v>
      </c>
    </row>
    <row r="714" spans="9:12" x14ac:dyDescent="0.25">
      <c r="I714" t="s">
        <v>274</v>
      </c>
      <c r="J714" t="s">
        <v>110</v>
      </c>
      <c r="K714" t="s">
        <v>44</v>
      </c>
      <c r="L714">
        <v>1</v>
      </c>
    </row>
    <row r="715" spans="9:12" x14ac:dyDescent="0.25">
      <c r="I715" t="s">
        <v>275</v>
      </c>
      <c r="J715" t="s">
        <v>46</v>
      </c>
      <c r="K715" t="s">
        <v>49</v>
      </c>
      <c r="L715">
        <v>1</v>
      </c>
    </row>
    <row r="716" spans="9:12" x14ac:dyDescent="0.25">
      <c r="I716" t="s">
        <v>145</v>
      </c>
      <c r="J716" t="s">
        <v>59</v>
      </c>
      <c r="K716" t="s">
        <v>44</v>
      </c>
      <c r="L716">
        <v>1</v>
      </c>
    </row>
    <row r="717" spans="9:12" x14ac:dyDescent="0.25">
      <c r="I717" t="s">
        <v>145</v>
      </c>
      <c r="J717" t="s">
        <v>46</v>
      </c>
      <c r="K717" t="s">
        <v>74</v>
      </c>
      <c r="L717">
        <v>1</v>
      </c>
    </row>
    <row r="718" spans="9:12" x14ac:dyDescent="0.25">
      <c r="I718" t="s">
        <v>145</v>
      </c>
      <c r="J718" t="s">
        <v>46</v>
      </c>
      <c r="K718" t="s">
        <v>90</v>
      </c>
      <c r="L718">
        <v>1</v>
      </c>
    </row>
    <row r="719" spans="9:12" x14ac:dyDescent="0.25">
      <c r="I719" t="s">
        <v>53</v>
      </c>
      <c r="J719" t="s">
        <v>48</v>
      </c>
      <c r="K719" t="s">
        <v>74</v>
      </c>
      <c r="L719">
        <v>1</v>
      </c>
    </row>
    <row r="720" spans="9:12" x14ac:dyDescent="0.25">
      <c r="I720" t="s">
        <v>53</v>
      </c>
      <c r="J720" t="s">
        <v>96</v>
      </c>
      <c r="K720" t="s">
        <v>74</v>
      </c>
      <c r="L720">
        <v>1</v>
      </c>
    </row>
    <row r="721" spans="9:12" x14ac:dyDescent="0.25">
      <c r="I721" t="s">
        <v>53</v>
      </c>
      <c r="J721" t="s">
        <v>59</v>
      </c>
      <c r="K721" t="s">
        <v>91</v>
      </c>
      <c r="L721">
        <v>1</v>
      </c>
    </row>
    <row r="722" spans="9:12" x14ac:dyDescent="0.25">
      <c r="I722" t="s">
        <v>53</v>
      </c>
      <c r="J722" t="s">
        <v>46</v>
      </c>
      <c r="K722" t="s">
        <v>105</v>
      </c>
      <c r="L722">
        <v>1</v>
      </c>
    </row>
    <row r="723" spans="9:12" x14ac:dyDescent="0.25">
      <c r="I723" t="s">
        <v>276</v>
      </c>
      <c r="J723" t="s">
        <v>110</v>
      </c>
      <c r="K723" t="s">
        <v>44</v>
      </c>
      <c r="L723">
        <v>1</v>
      </c>
    </row>
    <row r="724" spans="9:12" x14ac:dyDescent="0.25">
      <c r="I724" t="s">
        <v>277</v>
      </c>
      <c r="J724" t="s">
        <v>278</v>
      </c>
      <c r="K724" t="s">
        <v>49</v>
      </c>
      <c r="L724">
        <v>1</v>
      </c>
    </row>
    <row r="725" spans="9:12" x14ac:dyDescent="0.25">
      <c r="I725" t="s">
        <v>279</v>
      </c>
      <c r="J725" t="s">
        <v>110</v>
      </c>
      <c r="K725" t="s">
        <v>44</v>
      </c>
      <c r="L725">
        <v>1</v>
      </c>
    </row>
    <row r="726" spans="9:12" x14ac:dyDescent="0.25">
      <c r="I726" t="s">
        <v>279</v>
      </c>
      <c r="J726" t="s">
        <v>110</v>
      </c>
      <c r="K726" t="s">
        <v>49</v>
      </c>
      <c r="L726">
        <v>1</v>
      </c>
    </row>
    <row r="727" spans="9:12" x14ac:dyDescent="0.25">
      <c r="I727" t="s">
        <v>280</v>
      </c>
      <c r="J727" t="s">
        <v>110</v>
      </c>
      <c r="K727" t="s">
        <v>44</v>
      </c>
      <c r="L727">
        <v>1</v>
      </c>
    </row>
    <row r="728" spans="9:12" x14ac:dyDescent="0.25">
      <c r="I728" t="s">
        <v>280</v>
      </c>
      <c r="J728" t="s">
        <v>110</v>
      </c>
      <c r="K728" t="s">
        <v>49</v>
      </c>
      <c r="L728">
        <v>1</v>
      </c>
    </row>
    <row r="729" spans="9:12" x14ac:dyDescent="0.25">
      <c r="I729" t="s">
        <v>281</v>
      </c>
      <c r="J729" t="s">
        <v>46</v>
      </c>
      <c r="K729" t="s">
        <v>49</v>
      </c>
      <c r="L729">
        <v>1</v>
      </c>
    </row>
    <row r="730" spans="9:12" x14ac:dyDescent="0.25">
      <c r="I730" t="s">
        <v>282</v>
      </c>
      <c r="J730" t="s">
        <v>96</v>
      </c>
      <c r="K730" t="s">
        <v>71</v>
      </c>
      <c r="L730">
        <v>1</v>
      </c>
    </row>
    <row r="731" spans="9:12" x14ac:dyDescent="0.25">
      <c r="I731" t="s">
        <v>282</v>
      </c>
      <c r="J731" t="s">
        <v>96</v>
      </c>
      <c r="K731" t="s">
        <v>90</v>
      </c>
      <c r="L731">
        <v>1</v>
      </c>
    </row>
    <row r="732" spans="9:12" x14ac:dyDescent="0.25">
      <c r="I732" t="s">
        <v>282</v>
      </c>
      <c r="J732" t="s">
        <v>96</v>
      </c>
      <c r="K732" t="s">
        <v>44</v>
      </c>
      <c r="L732">
        <v>1</v>
      </c>
    </row>
    <row r="733" spans="9:12" x14ac:dyDescent="0.25">
      <c r="I733" t="s">
        <v>282</v>
      </c>
      <c r="J733" t="s">
        <v>96</v>
      </c>
      <c r="K733" t="s">
        <v>49</v>
      </c>
      <c r="L733">
        <v>1</v>
      </c>
    </row>
    <row r="734" spans="9:12" x14ac:dyDescent="0.25">
      <c r="I734" t="s">
        <v>283</v>
      </c>
      <c r="J734" t="s">
        <v>59</v>
      </c>
      <c r="K734" t="s">
        <v>91</v>
      </c>
      <c r="L734">
        <v>1</v>
      </c>
    </row>
    <row r="735" spans="9:12" x14ac:dyDescent="0.25">
      <c r="I735" t="s">
        <v>283</v>
      </c>
      <c r="J735" t="s">
        <v>59</v>
      </c>
      <c r="K735" t="s">
        <v>44</v>
      </c>
      <c r="L735">
        <v>1</v>
      </c>
    </row>
    <row r="736" spans="9:12" x14ac:dyDescent="0.25">
      <c r="I736" t="s">
        <v>283</v>
      </c>
      <c r="J736" t="s">
        <v>59</v>
      </c>
      <c r="K736" t="s">
        <v>49</v>
      </c>
      <c r="L736">
        <v>1</v>
      </c>
    </row>
    <row r="737" spans="9:12" x14ac:dyDescent="0.25">
      <c r="I737" t="s">
        <v>42</v>
      </c>
      <c r="J737" t="s">
        <v>48</v>
      </c>
      <c r="K737" t="s">
        <v>74</v>
      </c>
      <c r="L737">
        <v>1</v>
      </c>
    </row>
    <row r="738" spans="9:12" x14ac:dyDescent="0.25">
      <c r="I738" t="s">
        <v>42</v>
      </c>
      <c r="J738" t="s">
        <v>46</v>
      </c>
      <c r="K738" t="s">
        <v>71</v>
      </c>
      <c r="L738">
        <v>1</v>
      </c>
    </row>
    <row r="739" spans="9:12" x14ac:dyDescent="0.25">
      <c r="I739" t="s">
        <v>42</v>
      </c>
      <c r="J739" t="s">
        <v>46</v>
      </c>
      <c r="K739" t="s">
        <v>91</v>
      </c>
      <c r="L739">
        <v>1</v>
      </c>
    </row>
    <row r="740" spans="9:12" x14ac:dyDescent="0.25">
      <c r="I740" t="s">
        <v>42</v>
      </c>
      <c r="J740" t="s">
        <v>46</v>
      </c>
      <c r="K740" t="s">
        <v>74</v>
      </c>
      <c r="L740">
        <v>1</v>
      </c>
    </row>
    <row r="741" spans="9:12" x14ac:dyDescent="0.25">
      <c r="I741" t="s">
        <v>42</v>
      </c>
      <c r="J741" t="s">
        <v>46</v>
      </c>
      <c r="K741" t="s">
        <v>49</v>
      </c>
      <c r="L741">
        <v>1</v>
      </c>
    </row>
    <row r="742" spans="9:12" x14ac:dyDescent="0.25">
      <c r="I742" t="s">
        <v>42</v>
      </c>
      <c r="J742" t="s">
        <v>43</v>
      </c>
      <c r="K742" t="s">
        <v>90</v>
      </c>
      <c r="L742">
        <v>1</v>
      </c>
    </row>
    <row r="743" spans="9:12" x14ac:dyDescent="0.25">
      <c r="I743" t="s">
        <v>499</v>
      </c>
      <c r="J743" t="s">
        <v>48</v>
      </c>
      <c r="K743" t="s">
        <v>114</v>
      </c>
      <c r="L743">
        <v>1</v>
      </c>
    </row>
    <row r="744" spans="9:12" x14ac:dyDescent="0.25">
      <c r="I744" t="s">
        <v>499</v>
      </c>
      <c r="J744" t="s">
        <v>115</v>
      </c>
      <c r="K744" t="s">
        <v>71</v>
      </c>
      <c r="L744">
        <v>1</v>
      </c>
    </row>
    <row r="745" spans="9:12" x14ac:dyDescent="0.25">
      <c r="I745" t="s">
        <v>499</v>
      </c>
      <c r="J745" t="s">
        <v>115</v>
      </c>
      <c r="K745" t="s">
        <v>74</v>
      </c>
      <c r="L745">
        <v>1</v>
      </c>
    </row>
    <row r="746" spans="9:12" x14ac:dyDescent="0.25">
      <c r="I746" t="s">
        <v>116</v>
      </c>
      <c r="J746" t="s">
        <v>48</v>
      </c>
      <c r="K746" t="s">
        <v>49</v>
      </c>
      <c r="L746">
        <v>1</v>
      </c>
    </row>
    <row r="747" spans="9:12" x14ac:dyDescent="0.25">
      <c r="I747" t="s">
        <v>116</v>
      </c>
      <c r="J747" t="s">
        <v>115</v>
      </c>
      <c r="K747" t="s">
        <v>71</v>
      </c>
      <c r="L747">
        <v>1</v>
      </c>
    </row>
    <row r="748" spans="9:12" x14ac:dyDescent="0.25">
      <c r="I748" t="s">
        <v>116</v>
      </c>
      <c r="J748" t="s">
        <v>115</v>
      </c>
      <c r="K748" t="s">
        <v>112</v>
      </c>
      <c r="L748">
        <v>1</v>
      </c>
    </row>
    <row r="749" spans="9:12" x14ac:dyDescent="0.25">
      <c r="I749" t="s">
        <v>116</v>
      </c>
      <c r="J749" t="s">
        <v>115</v>
      </c>
      <c r="K749" t="s">
        <v>44</v>
      </c>
      <c r="L749">
        <v>1</v>
      </c>
    </row>
    <row r="750" spans="9:12" x14ac:dyDescent="0.25">
      <c r="I750" t="s">
        <v>116</v>
      </c>
      <c r="J750" t="s">
        <v>115</v>
      </c>
      <c r="K750" t="s">
        <v>49</v>
      </c>
      <c r="L750">
        <v>1</v>
      </c>
    </row>
    <row r="751" spans="9:12" x14ac:dyDescent="0.25">
      <c r="I751" t="s">
        <v>116</v>
      </c>
      <c r="J751" t="s">
        <v>46</v>
      </c>
      <c r="K751" t="s">
        <v>105</v>
      </c>
      <c r="L751">
        <v>1</v>
      </c>
    </row>
    <row r="752" spans="9:12" x14ac:dyDescent="0.25">
      <c r="I752" t="s">
        <v>116</v>
      </c>
      <c r="J752" t="s">
        <v>46</v>
      </c>
      <c r="K752" t="s">
        <v>71</v>
      </c>
      <c r="L752">
        <v>1</v>
      </c>
    </row>
    <row r="753" spans="9:12" x14ac:dyDescent="0.25">
      <c r="I753" t="s">
        <v>116</v>
      </c>
      <c r="J753" t="s">
        <v>46</v>
      </c>
      <c r="K753" t="s">
        <v>74</v>
      </c>
      <c r="L753">
        <v>1</v>
      </c>
    </row>
    <row r="754" spans="9:12" x14ac:dyDescent="0.25">
      <c r="I754" t="s">
        <v>146</v>
      </c>
      <c r="J754" t="s">
        <v>110</v>
      </c>
      <c r="K754" t="s">
        <v>49</v>
      </c>
      <c r="L754">
        <v>1</v>
      </c>
    </row>
    <row r="755" spans="9:12" x14ac:dyDescent="0.25">
      <c r="I755" t="s">
        <v>284</v>
      </c>
      <c r="J755" t="s">
        <v>110</v>
      </c>
      <c r="K755" t="s">
        <v>49</v>
      </c>
      <c r="L755">
        <v>1</v>
      </c>
    </row>
    <row r="756" spans="9:12" x14ac:dyDescent="0.25">
      <c r="I756" t="s">
        <v>98</v>
      </c>
      <c r="J756" t="s">
        <v>99</v>
      </c>
      <c r="K756" t="s">
        <v>71</v>
      </c>
      <c r="L756">
        <v>1</v>
      </c>
    </row>
    <row r="757" spans="9:12" x14ac:dyDescent="0.25">
      <c r="I757" t="s">
        <v>98</v>
      </c>
      <c r="J757" t="s">
        <v>99</v>
      </c>
      <c r="K757" t="s">
        <v>91</v>
      </c>
      <c r="L757">
        <v>1</v>
      </c>
    </row>
    <row r="758" spans="9:12" x14ac:dyDescent="0.25">
      <c r="I758" t="s">
        <v>98</v>
      </c>
      <c r="J758" t="s">
        <v>99</v>
      </c>
      <c r="K758" t="s">
        <v>74</v>
      </c>
      <c r="L758">
        <v>1</v>
      </c>
    </row>
    <row r="759" spans="9:12" x14ac:dyDescent="0.25">
      <c r="I759" t="s">
        <v>98</v>
      </c>
      <c r="J759" t="s">
        <v>99</v>
      </c>
      <c r="K759" t="s">
        <v>90</v>
      </c>
      <c r="L759">
        <v>1</v>
      </c>
    </row>
    <row r="760" spans="9:12" x14ac:dyDescent="0.25">
      <c r="I760" t="s">
        <v>285</v>
      </c>
      <c r="J760" t="s">
        <v>48</v>
      </c>
      <c r="K760" t="s">
        <v>44</v>
      </c>
      <c r="L760">
        <v>1</v>
      </c>
    </row>
    <row r="761" spans="9:12" x14ac:dyDescent="0.25">
      <c r="I761" t="s">
        <v>61</v>
      </c>
      <c r="J761" t="s">
        <v>48</v>
      </c>
      <c r="K761" t="s">
        <v>71</v>
      </c>
      <c r="L761">
        <v>1</v>
      </c>
    </row>
    <row r="762" spans="9:12" x14ac:dyDescent="0.25">
      <c r="I762" t="s">
        <v>61</v>
      </c>
      <c r="J762" t="s">
        <v>48</v>
      </c>
      <c r="K762" t="s">
        <v>91</v>
      </c>
      <c r="L762">
        <v>1</v>
      </c>
    </row>
    <row r="763" spans="9:12" x14ac:dyDescent="0.25">
      <c r="I763" t="s">
        <v>61</v>
      </c>
      <c r="J763" t="s">
        <v>46</v>
      </c>
      <c r="K763" t="s">
        <v>87</v>
      </c>
      <c r="L763">
        <v>1</v>
      </c>
    </row>
    <row r="764" spans="9:12" x14ac:dyDescent="0.25">
      <c r="I764" t="s">
        <v>61</v>
      </c>
      <c r="J764" t="s">
        <v>46</v>
      </c>
      <c r="K764" t="s">
        <v>114</v>
      </c>
      <c r="L764">
        <v>1</v>
      </c>
    </row>
    <row r="765" spans="9:12" x14ac:dyDescent="0.25">
      <c r="I765" t="s">
        <v>61</v>
      </c>
      <c r="J765" t="s">
        <v>46</v>
      </c>
      <c r="K765" t="s">
        <v>49</v>
      </c>
      <c r="L765">
        <v>1</v>
      </c>
    </row>
    <row r="766" spans="9:12" x14ac:dyDescent="0.25">
      <c r="I766" t="s">
        <v>286</v>
      </c>
      <c r="J766" t="s">
        <v>46</v>
      </c>
      <c r="K766" t="s">
        <v>44</v>
      </c>
      <c r="L766">
        <v>1</v>
      </c>
    </row>
    <row r="767" spans="9:12" x14ac:dyDescent="0.25">
      <c r="I767" t="s">
        <v>287</v>
      </c>
      <c r="J767" t="s">
        <v>46</v>
      </c>
      <c r="K767" t="s">
        <v>44</v>
      </c>
      <c r="L767">
        <v>1</v>
      </c>
    </row>
    <row r="768" spans="9:12" x14ac:dyDescent="0.25">
      <c r="I768" t="s">
        <v>73</v>
      </c>
      <c r="J768" t="s">
        <v>48</v>
      </c>
      <c r="K768" t="s">
        <v>74</v>
      </c>
      <c r="L768">
        <v>1</v>
      </c>
    </row>
    <row r="769" spans="9:12" x14ac:dyDescent="0.25">
      <c r="I769" t="s">
        <v>73</v>
      </c>
      <c r="J769" t="s">
        <v>59</v>
      </c>
      <c r="K769" t="s">
        <v>44</v>
      </c>
      <c r="L769">
        <v>1</v>
      </c>
    </row>
    <row r="770" spans="9:12" x14ac:dyDescent="0.25">
      <c r="I770" t="s">
        <v>73</v>
      </c>
      <c r="J770" t="s">
        <v>46</v>
      </c>
      <c r="K770" t="s">
        <v>105</v>
      </c>
      <c r="L770">
        <v>1</v>
      </c>
    </row>
    <row r="771" spans="9:12" x14ac:dyDescent="0.25">
      <c r="I771" t="s">
        <v>73</v>
      </c>
      <c r="J771" t="s">
        <v>46</v>
      </c>
      <c r="K771" t="s">
        <v>114</v>
      </c>
      <c r="L771">
        <v>1</v>
      </c>
    </row>
    <row r="772" spans="9:12" x14ac:dyDescent="0.25">
      <c r="I772" t="s">
        <v>73</v>
      </c>
      <c r="J772" t="s">
        <v>89</v>
      </c>
      <c r="K772" t="s">
        <v>105</v>
      </c>
      <c r="L772">
        <v>1</v>
      </c>
    </row>
    <row r="773" spans="9:12" x14ac:dyDescent="0.25">
      <c r="I773" t="s">
        <v>73</v>
      </c>
      <c r="J773" t="s">
        <v>89</v>
      </c>
      <c r="K773" t="s">
        <v>44</v>
      </c>
      <c r="L773">
        <v>1</v>
      </c>
    </row>
    <row r="774" spans="9:12" x14ac:dyDescent="0.25">
      <c r="I774" t="s">
        <v>288</v>
      </c>
      <c r="J774" t="s">
        <v>110</v>
      </c>
      <c r="K774" t="s">
        <v>49</v>
      </c>
      <c r="L774">
        <v>1</v>
      </c>
    </row>
    <row r="775" spans="9:12" x14ac:dyDescent="0.25">
      <c r="I775" t="s">
        <v>117</v>
      </c>
      <c r="J775" t="s">
        <v>96</v>
      </c>
      <c r="K775" t="s">
        <v>44</v>
      </c>
      <c r="L775">
        <v>1</v>
      </c>
    </row>
    <row r="776" spans="9:12" x14ac:dyDescent="0.25">
      <c r="I776" t="s">
        <v>117</v>
      </c>
      <c r="J776" t="s">
        <v>96</v>
      </c>
      <c r="K776" t="s">
        <v>49</v>
      </c>
      <c r="L776">
        <v>1</v>
      </c>
    </row>
    <row r="777" spans="9:12" x14ac:dyDescent="0.25">
      <c r="I777" t="s">
        <v>117</v>
      </c>
      <c r="J777" t="s">
        <v>46</v>
      </c>
      <c r="K777" t="s">
        <v>105</v>
      </c>
      <c r="L777">
        <v>1</v>
      </c>
    </row>
    <row r="778" spans="9:12" x14ac:dyDescent="0.25">
      <c r="I778" t="s">
        <v>117</v>
      </c>
      <c r="J778" t="s">
        <v>46</v>
      </c>
      <c r="K778" t="s">
        <v>91</v>
      </c>
      <c r="L778">
        <v>1</v>
      </c>
    </row>
    <row r="779" spans="9:12" x14ac:dyDescent="0.25">
      <c r="I779" t="s">
        <v>289</v>
      </c>
      <c r="J779" t="s">
        <v>110</v>
      </c>
      <c r="K779" t="s">
        <v>44</v>
      </c>
      <c r="L779">
        <v>1</v>
      </c>
    </row>
    <row r="780" spans="9:12" x14ac:dyDescent="0.25">
      <c r="I780" t="s">
        <v>289</v>
      </c>
      <c r="J780" t="s">
        <v>110</v>
      </c>
      <c r="K780" t="s">
        <v>49</v>
      </c>
      <c r="L780">
        <v>1</v>
      </c>
    </row>
    <row r="781" spans="9:12" x14ac:dyDescent="0.25">
      <c r="I781" t="s">
        <v>290</v>
      </c>
      <c r="J781" t="s">
        <v>110</v>
      </c>
      <c r="K781" t="s">
        <v>49</v>
      </c>
      <c r="L781">
        <v>1</v>
      </c>
    </row>
    <row r="782" spans="9:12" x14ac:dyDescent="0.25">
      <c r="I782" t="s">
        <v>47</v>
      </c>
      <c r="J782" t="s">
        <v>48</v>
      </c>
      <c r="K782" t="s">
        <v>105</v>
      </c>
      <c r="L782">
        <v>1</v>
      </c>
    </row>
    <row r="783" spans="9:12" x14ac:dyDescent="0.25">
      <c r="I783" t="s">
        <v>47</v>
      </c>
      <c r="J783" t="s">
        <v>48</v>
      </c>
      <c r="K783" t="s">
        <v>112</v>
      </c>
      <c r="L783">
        <v>1</v>
      </c>
    </row>
    <row r="784" spans="9:12" x14ac:dyDescent="0.25">
      <c r="I784" t="s">
        <v>47</v>
      </c>
      <c r="J784" t="s">
        <v>48</v>
      </c>
      <c r="K784" t="s">
        <v>90</v>
      </c>
      <c r="L784">
        <v>1</v>
      </c>
    </row>
    <row r="785" spans="9:12" x14ac:dyDescent="0.25">
      <c r="I785" t="s">
        <v>47</v>
      </c>
      <c r="J785" t="s">
        <v>115</v>
      </c>
      <c r="K785" t="s">
        <v>90</v>
      </c>
      <c r="L785">
        <v>1</v>
      </c>
    </row>
    <row r="786" spans="9:12" x14ac:dyDescent="0.25">
      <c r="I786" t="s">
        <v>47</v>
      </c>
      <c r="J786" t="s">
        <v>115</v>
      </c>
      <c r="K786" t="s">
        <v>49</v>
      </c>
      <c r="L786">
        <v>1</v>
      </c>
    </row>
    <row r="787" spans="9:12" x14ac:dyDescent="0.25">
      <c r="I787" t="s">
        <v>291</v>
      </c>
      <c r="J787" t="s">
        <v>110</v>
      </c>
      <c r="K787" t="s">
        <v>44</v>
      </c>
      <c r="L787">
        <v>1</v>
      </c>
    </row>
    <row r="788" spans="9:12" x14ac:dyDescent="0.25">
      <c r="I788" t="s">
        <v>292</v>
      </c>
      <c r="J788" t="s">
        <v>46</v>
      </c>
      <c r="K788" t="s">
        <v>49</v>
      </c>
      <c r="L788">
        <v>1</v>
      </c>
    </row>
    <row r="789" spans="9:12" x14ac:dyDescent="0.25">
      <c r="I789" t="s">
        <v>293</v>
      </c>
      <c r="J789" t="s">
        <v>46</v>
      </c>
      <c r="K789" t="s">
        <v>49</v>
      </c>
      <c r="L789">
        <v>1</v>
      </c>
    </row>
    <row r="790" spans="9:12" x14ac:dyDescent="0.25">
      <c r="I790" t="s">
        <v>294</v>
      </c>
      <c r="J790" t="s">
        <v>110</v>
      </c>
      <c r="K790" t="s">
        <v>49</v>
      </c>
      <c r="L790">
        <v>1</v>
      </c>
    </row>
    <row r="791" spans="9:12" x14ac:dyDescent="0.25">
      <c r="I791" t="s">
        <v>295</v>
      </c>
      <c r="J791" t="s">
        <v>110</v>
      </c>
      <c r="K791" t="s">
        <v>49</v>
      </c>
      <c r="L791">
        <v>1</v>
      </c>
    </row>
    <row r="792" spans="9:12" x14ac:dyDescent="0.25">
      <c r="I792" t="s">
        <v>296</v>
      </c>
      <c r="J792" t="s">
        <v>110</v>
      </c>
      <c r="K792" t="s">
        <v>49</v>
      </c>
      <c r="L792">
        <v>1</v>
      </c>
    </row>
    <row r="793" spans="9:12" x14ac:dyDescent="0.25">
      <c r="I793" t="s">
        <v>297</v>
      </c>
      <c r="J793" t="s">
        <v>110</v>
      </c>
      <c r="K793" t="s">
        <v>49</v>
      </c>
      <c r="L793">
        <v>1</v>
      </c>
    </row>
    <row r="794" spans="9:12" x14ac:dyDescent="0.25">
      <c r="I794" t="s">
        <v>298</v>
      </c>
      <c r="J794" t="s">
        <v>110</v>
      </c>
      <c r="K794" t="s">
        <v>49</v>
      </c>
      <c r="L794">
        <v>1</v>
      </c>
    </row>
    <row r="795" spans="9:12" x14ac:dyDescent="0.25">
      <c r="I795" t="s">
        <v>299</v>
      </c>
      <c r="J795" t="s">
        <v>46</v>
      </c>
      <c r="K795" t="s">
        <v>49</v>
      </c>
      <c r="L795">
        <v>1</v>
      </c>
    </row>
    <row r="796" spans="9:12" x14ac:dyDescent="0.25">
      <c r="I796" t="s">
        <v>300</v>
      </c>
      <c r="J796" t="s">
        <v>48</v>
      </c>
      <c r="K796" t="s">
        <v>44</v>
      </c>
      <c r="L796">
        <v>1</v>
      </c>
    </row>
    <row r="797" spans="9:12" x14ac:dyDescent="0.25">
      <c r="I797" t="s">
        <v>301</v>
      </c>
      <c r="J797" t="s">
        <v>48</v>
      </c>
      <c r="K797" t="s">
        <v>71</v>
      </c>
      <c r="L797">
        <v>1</v>
      </c>
    </row>
    <row r="798" spans="9:12" x14ac:dyDescent="0.25">
      <c r="I798" t="s">
        <v>57</v>
      </c>
      <c r="J798" t="s">
        <v>48</v>
      </c>
      <c r="K798" t="s">
        <v>105</v>
      </c>
      <c r="L798">
        <v>1</v>
      </c>
    </row>
    <row r="799" spans="9:12" x14ac:dyDescent="0.25">
      <c r="I799" t="s">
        <v>57</v>
      </c>
      <c r="J799" t="s">
        <v>48</v>
      </c>
      <c r="K799" t="s">
        <v>74</v>
      </c>
      <c r="L799">
        <v>1</v>
      </c>
    </row>
    <row r="800" spans="9:12" x14ac:dyDescent="0.25">
      <c r="I800" t="s">
        <v>57</v>
      </c>
      <c r="J800" t="s">
        <v>48</v>
      </c>
      <c r="K800" t="s">
        <v>90</v>
      </c>
      <c r="L800">
        <v>1</v>
      </c>
    </row>
    <row r="801" spans="9:12" x14ac:dyDescent="0.25">
      <c r="I801" t="s">
        <v>57</v>
      </c>
      <c r="J801" t="s">
        <v>148</v>
      </c>
      <c r="K801" t="s">
        <v>71</v>
      </c>
      <c r="L801">
        <v>1</v>
      </c>
    </row>
    <row r="802" spans="9:12" x14ac:dyDescent="0.25">
      <c r="I802" t="s">
        <v>57</v>
      </c>
      <c r="J802" t="s">
        <v>148</v>
      </c>
      <c r="K802" t="s">
        <v>74</v>
      </c>
      <c r="L802">
        <v>1</v>
      </c>
    </row>
    <row r="803" spans="9:12" x14ac:dyDescent="0.25">
      <c r="I803" t="s">
        <v>57</v>
      </c>
      <c r="J803" t="s">
        <v>148</v>
      </c>
      <c r="K803" t="s">
        <v>44</v>
      </c>
      <c r="L803">
        <v>1</v>
      </c>
    </row>
    <row r="804" spans="9:12" x14ac:dyDescent="0.25">
      <c r="I804" t="s">
        <v>57</v>
      </c>
      <c r="J804" t="s">
        <v>148</v>
      </c>
      <c r="K804" t="s">
        <v>114</v>
      </c>
      <c r="L804">
        <v>1</v>
      </c>
    </row>
    <row r="805" spans="9:12" x14ac:dyDescent="0.25">
      <c r="I805" t="s">
        <v>57</v>
      </c>
      <c r="J805" t="s">
        <v>115</v>
      </c>
      <c r="K805" t="s">
        <v>49</v>
      </c>
      <c r="L805">
        <v>1</v>
      </c>
    </row>
    <row r="806" spans="9:12" x14ac:dyDescent="0.25">
      <c r="I806" t="s">
        <v>57</v>
      </c>
      <c r="J806" t="s">
        <v>64</v>
      </c>
      <c r="K806" t="s">
        <v>114</v>
      </c>
      <c r="L806">
        <v>1</v>
      </c>
    </row>
    <row r="807" spans="9:12" x14ac:dyDescent="0.25">
      <c r="I807" t="s">
        <v>57</v>
      </c>
      <c r="J807" t="s">
        <v>46</v>
      </c>
      <c r="K807" t="s">
        <v>105</v>
      </c>
      <c r="L807">
        <v>1</v>
      </c>
    </row>
    <row r="808" spans="9:12" x14ac:dyDescent="0.25">
      <c r="I808" t="s">
        <v>57</v>
      </c>
      <c r="J808" t="s">
        <v>46</v>
      </c>
      <c r="K808" t="s">
        <v>114</v>
      </c>
      <c r="L808">
        <v>1</v>
      </c>
    </row>
    <row r="809" spans="9:12" x14ac:dyDescent="0.25">
      <c r="I809" t="s">
        <v>302</v>
      </c>
      <c r="J809" t="s">
        <v>110</v>
      </c>
      <c r="K809" t="s">
        <v>49</v>
      </c>
      <c r="L809">
        <v>1</v>
      </c>
    </row>
    <row r="810" spans="9:12" x14ac:dyDescent="0.25">
      <c r="I810" t="s">
        <v>303</v>
      </c>
      <c r="J810" t="s">
        <v>110</v>
      </c>
      <c r="K810" t="s">
        <v>49</v>
      </c>
      <c r="L810">
        <v>1</v>
      </c>
    </row>
    <row r="811" spans="9:12" x14ac:dyDescent="0.25">
      <c r="I811" t="s">
        <v>304</v>
      </c>
      <c r="J811" t="s">
        <v>110</v>
      </c>
      <c r="K811" t="s">
        <v>49</v>
      </c>
      <c r="L811">
        <v>1</v>
      </c>
    </row>
    <row r="812" spans="9:12" x14ac:dyDescent="0.25">
      <c r="I812" t="s">
        <v>305</v>
      </c>
      <c r="J812" t="s">
        <v>110</v>
      </c>
      <c r="K812" t="s">
        <v>90</v>
      </c>
      <c r="L812">
        <v>1</v>
      </c>
    </row>
    <row r="813" spans="9:12" x14ac:dyDescent="0.25">
      <c r="I813" t="s">
        <v>306</v>
      </c>
      <c r="J813" t="s">
        <v>110</v>
      </c>
      <c r="K813" t="s">
        <v>90</v>
      </c>
      <c r="L813">
        <v>1</v>
      </c>
    </row>
    <row r="814" spans="9:12" x14ac:dyDescent="0.25">
      <c r="I814" t="s">
        <v>307</v>
      </c>
      <c r="J814" t="s">
        <v>110</v>
      </c>
      <c r="K814" t="s">
        <v>44</v>
      </c>
      <c r="L814">
        <v>1</v>
      </c>
    </row>
    <row r="815" spans="9:12" x14ac:dyDescent="0.25">
      <c r="I815" t="s">
        <v>308</v>
      </c>
      <c r="J815" t="s">
        <v>110</v>
      </c>
      <c r="K815" t="s">
        <v>44</v>
      </c>
      <c r="L815">
        <v>1</v>
      </c>
    </row>
    <row r="816" spans="9:12" x14ac:dyDescent="0.25">
      <c r="I816" t="s">
        <v>309</v>
      </c>
      <c r="J816" t="s">
        <v>110</v>
      </c>
      <c r="K816" t="s">
        <v>49</v>
      </c>
      <c r="L816">
        <v>1</v>
      </c>
    </row>
    <row r="817" spans="9:12" x14ac:dyDescent="0.25">
      <c r="I817" t="s">
        <v>310</v>
      </c>
      <c r="J817" t="s">
        <v>110</v>
      </c>
      <c r="K817" t="s">
        <v>49</v>
      </c>
      <c r="L817">
        <v>1</v>
      </c>
    </row>
    <row r="818" spans="9:12" x14ac:dyDescent="0.25">
      <c r="I818" t="s">
        <v>311</v>
      </c>
      <c r="J818" t="s">
        <v>110</v>
      </c>
      <c r="K818" t="s">
        <v>44</v>
      </c>
      <c r="L818">
        <v>1</v>
      </c>
    </row>
    <row r="819" spans="9:12" x14ac:dyDescent="0.25">
      <c r="I819" t="s">
        <v>312</v>
      </c>
      <c r="J819" t="s">
        <v>46</v>
      </c>
      <c r="K819" t="s">
        <v>71</v>
      </c>
      <c r="L819">
        <v>1</v>
      </c>
    </row>
    <row r="820" spans="9:12" x14ac:dyDescent="0.25">
      <c r="I820" t="s">
        <v>313</v>
      </c>
      <c r="J820" t="s">
        <v>64</v>
      </c>
      <c r="K820" t="s">
        <v>44</v>
      </c>
      <c r="L820">
        <v>1</v>
      </c>
    </row>
    <row r="821" spans="9:12" x14ac:dyDescent="0.25">
      <c r="I821" t="s">
        <v>313</v>
      </c>
      <c r="J821" t="s">
        <v>64</v>
      </c>
      <c r="K821" t="s">
        <v>49</v>
      </c>
      <c r="L821">
        <v>1</v>
      </c>
    </row>
    <row r="822" spans="9:12" x14ac:dyDescent="0.25">
      <c r="I822" t="s">
        <v>79</v>
      </c>
      <c r="J822" t="s">
        <v>48</v>
      </c>
      <c r="K822" t="s">
        <v>91</v>
      </c>
      <c r="L822">
        <v>1</v>
      </c>
    </row>
    <row r="823" spans="9:12" x14ac:dyDescent="0.25">
      <c r="I823" t="s">
        <v>79</v>
      </c>
      <c r="J823" t="s">
        <v>48</v>
      </c>
      <c r="K823" t="s">
        <v>44</v>
      </c>
      <c r="L823">
        <v>1</v>
      </c>
    </row>
    <row r="824" spans="9:12" x14ac:dyDescent="0.25">
      <c r="I824" t="s">
        <v>79</v>
      </c>
      <c r="J824" t="s">
        <v>110</v>
      </c>
      <c r="K824" t="s">
        <v>44</v>
      </c>
      <c r="L824">
        <v>1</v>
      </c>
    </row>
    <row r="825" spans="9:12" x14ac:dyDescent="0.25">
      <c r="I825" t="s">
        <v>79</v>
      </c>
      <c r="J825" t="s">
        <v>110</v>
      </c>
      <c r="K825" t="s">
        <v>49</v>
      </c>
      <c r="L825">
        <v>1</v>
      </c>
    </row>
    <row r="826" spans="9:12" x14ac:dyDescent="0.25">
      <c r="I826" t="s">
        <v>79</v>
      </c>
      <c r="J826" t="s">
        <v>96</v>
      </c>
      <c r="K826" t="s">
        <v>49</v>
      </c>
      <c r="L826">
        <v>1</v>
      </c>
    </row>
    <row r="827" spans="9:12" x14ac:dyDescent="0.25">
      <c r="I827" t="s">
        <v>79</v>
      </c>
      <c r="J827" t="s">
        <v>46</v>
      </c>
      <c r="K827" t="s">
        <v>114</v>
      </c>
      <c r="L827">
        <v>1</v>
      </c>
    </row>
    <row r="828" spans="9:12" x14ac:dyDescent="0.25">
      <c r="I828" t="s">
        <v>149</v>
      </c>
      <c r="J828" t="s">
        <v>48</v>
      </c>
      <c r="K828" t="s">
        <v>71</v>
      </c>
      <c r="L828">
        <v>1</v>
      </c>
    </row>
    <row r="829" spans="9:12" x14ac:dyDescent="0.25">
      <c r="I829" t="s">
        <v>149</v>
      </c>
      <c r="J829" t="s">
        <v>48</v>
      </c>
      <c r="K829" t="s">
        <v>90</v>
      </c>
      <c r="L829">
        <v>1</v>
      </c>
    </row>
    <row r="830" spans="9:12" x14ac:dyDescent="0.25">
      <c r="I830" t="s">
        <v>149</v>
      </c>
      <c r="J830" t="s">
        <v>48</v>
      </c>
      <c r="K830" t="s">
        <v>49</v>
      </c>
      <c r="L830">
        <v>1</v>
      </c>
    </row>
    <row r="831" spans="9:12" x14ac:dyDescent="0.25">
      <c r="I831" t="s">
        <v>149</v>
      </c>
      <c r="J831" t="s">
        <v>314</v>
      </c>
      <c r="K831" t="s">
        <v>74</v>
      </c>
      <c r="L831">
        <v>1</v>
      </c>
    </row>
    <row r="832" spans="9:12" x14ac:dyDescent="0.25">
      <c r="I832" t="s">
        <v>149</v>
      </c>
      <c r="J832" t="s">
        <v>314</v>
      </c>
      <c r="K832" t="s">
        <v>44</v>
      </c>
      <c r="L832">
        <v>1</v>
      </c>
    </row>
    <row r="833" spans="9:12" x14ac:dyDescent="0.25">
      <c r="I833" t="s">
        <v>149</v>
      </c>
      <c r="J833" t="s">
        <v>46</v>
      </c>
      <c r="K833" t="s">
        <v>71</v>
      </c>
      <c r="L833">
        <v>1</v>
      </c>
    </row>
    <row r="834" spans="9:12" x14ac:dyDescent="0.25">
      <c r="I834" t="s">
        <v>149</v>
      </c>
      <c r="J834" t="s">
        <v>46</v>
      </c>
      <c r="K834" t="s">
        <v>44</v>
      </c>
      <c r="L834">
        <v>1</v>
      </c>
    </row>
    <row r="835" spans="9:12" x14ac:dyDescent="0.25">
      <c r="I835" t="s">
        <v>149</v>
      </c>
      <c r="J835" t="s">
        <v>46</v>
      </c>
      <c r="K835" t="s">
        <v>49</v>
      </c>
      <c r="L835">
        <v>1</v>
      </c>
    </row>
    <row r="836" spans="9:12" x14ac:dyDescent="0.25">
      <c r="I836" t="s">
        <v>315</v>
      </c>
      <c r="J836" t="s">
        <v>110</v>
      </c>
      <c r="K836" t="s">
        <v>49</v>
      </c>
      <c r="L836">
        <v>1</v>
      </c>
    </row>
    <row r="837" spans="9:12" x14ac:dyDescent="0.25">
      <c r="I837" t="s">
        <v>316</v>
      </c>
      <c r="J837" t="s">
        <v>46</v>
      </c>
      <c r="K837" t="s">
        <v>49</v>
      </c>
      <c r="L837">
        <v>1</v>
      </c>
    </row>
    <row r="838" spans="9:12" x14ac:dyDescent="0.25">
      <c r="I838" t="s">
        <v>317</v>
      </c>
      <c r="J838" t="s">
        <v>46</v>
      </c>
      <c r="K838" t="s">
        <v>44</v>
      </c>
      <c r="L838">
        <v>1</v>
      </c>
    </row>
    <row r="839" spans="9:12" x14ac:dyDescent="0.25">
      <c r="I839" t="s">
        <v>318</v>
      </c>
      <c r="J839" t="s">
        <v>46</v>
      </c>
      <c r="K839" t="s">
        <v>114</v>
      </c>
      <c r="L839">
        <v>1</v>
      </c>
    </row>
    <row r="840" spans="9:12" x14ac:dyDescent="0.25">
      <c r="I840" t="s">
        <v>319</v>
      </c>
      <c r="J840" t="s">
        <v>110</v>
      </c>
      <c r="K840" t="s">
        <v>49</v>
      </c>
      <c r="L840">
        <v>1</v>
      </c>
    </row>
    <row r="841" spans="9:12" x14ac:dyDescent="0.25">
      <c r="I841" t="s">
        <v>320</v>
      </c>
      <c r="J841" t="s">
        <v>110</v>
      </c>
      <c r="K841" t="s">
        <v>49</v>
      </c>
      <c r="L841">
        <v>1</v>
      </c>
    </row>
    <row r="842" spans="9:12" x14ac:dyDescent="0.25">
      <c r="I842" t="s">
        <v>321</v>
      </c>
      <c r="J842" t="s">
        <v>110</v>
      </c>
      <c r="K842" t="s">
        <v>90</v>
      </c>
      <c r="L842">
        <v>1</v>
      </c>
    </row>
    <row r="843" spans="9:12" x14ac:dyDescent="0.25">
      <c r="I843" t="s">
        <v>322</v>
      </c>
      <c r="J843" t="s">
        <v>110</v>
      </c>
      <c r="K843" t="s">
        <v>44</v>
      </c>
      <c r="L843">
        <v>1</v>
      </c>
    </row>
    <row r="844" spans="9:12" x14ac:dyDescent="0.25">
      <c r="I844" t="s">
        <v>323</v>
      </c>
      <c r="J844" t="s">
        <v>110</v>
      </c>
      <c r="K844" t="s">
        <v>71</v>
      </c>
      <c r="L844">
        <v>1</v>
      </c>
    </row>
    <row r="845" spans="9:12" x14ac:dyDescent="0.25">
      <c r="I845" t="s">
        <v>324</v>
      </c>
      <c r="J845" t="s">
        <v>96</v>
      </c>
      <c r="K845" t="s">
        <v>49</v>
      </c>
      <c r="L845">
        <v>1</v>
      </c>
    </row>
    <row r="846" spans="9:12" x14ac:dyDescent="0.25">
      <c r="I846" t="s">
        <v>325</v>
      </c>
      <c r="J846" t="s">
        <v>110</v>
      </c>
      <c r="K846" t="s">
        <v>71</v>
      </c>
      <c r="L846">
        <v>1</v>
      </c>
    </row>
    <row r="847" spans="9:12" x14ac:dyDescent="0.25">
      <c r="I847" t="s">
        <v>325</v>
      </c>
      <c r="J847" t="s">
        <v>110</v>
      </c>
      <c r="K847" t="s">
        <v>74</v>
      </c>
      <c r="L847">
        <v>1</v>
      </c>
    </row>
    <row r="848" spans="9:12" x14ac:dyDescent="0.25">
      <c r="I848" t="s">
        <v>326</v>
      </c>
      <c r="J848" t="s">
        <v>43</v>
      </c>
      <c r="K848" t="s">
        <v>44</v>
      </c>
      <c r="L848">
        <v>1</v>
      </c>
    </row>
    <row r="849" spans="9:12" x14ac:dyDescent="0.25">
      <c r="I849" t="s">
        <v>92</v>
      </c>
      <c r="J849" t="s">
        <v>110</v>
      </c>
      <c r="K849" t="s">
        <v>74</v>
      </c>
      <c r="L849">
        <v>1</v>
      </c>
    </row>
    <row r="850" spans="9:12" x14ac:dyDescent="0.25">
      <c r="I850" t="s">
        <v>92</v>
      </c>
      <c r="J850" t="s">
        <v>59</v>
      </c>
      <c r="K850" t="s">
        <v>91</v>
      </c>
      <c r="L850">
        <v>1</v>
      </c>
    </row>
    <row r="851" spans="9:12" x14ac:dyDescent="0.25">
      <c r="I851" t="s">
        <v>92</v>
      </c>
      <c r="J851" t="s">
        <v>64</v>
      </c>
      <c r="K851" t="s">
        <v>49</v>
      </c>
      <c r="L851">
        <v>1</v>
      </c>
    </row>
    <row r="852" spans="9:12" x14ac:dyDescent="0.25">
      <c r="I852" t="s">
        <v>92</v>
      </c>
      <c r="J852" t="s">
        <v>46</v>
      </c>
      <c r="K852" t="s">
        <v>74</v>
      </c>
      <c r="L852">
        <v>1</v>
      </c>
    </row>
    <row r="853" spans="9:12" x14ac:dyDescent="0.25">
      <c r="I853" t="s">
        <v>327</v>
      </c>
      <c r="J853" t="s">
        <v>89</v>
      </c>
      <c r="K853" t="s">
        <v>71</v>
      </c>
      <c r="L853">
        <v>1</v>
      </c>
    </row>
    <row r="854" spans="9:12" x14ac:dyDescent="0.25">
      <c r="I854" t="s">
        <v>327</v>
      </c>
      <c r="J854" t="s">
        <v>89</v>
      </c>
      <c r="K854" t="s">
        <v>44</v>
      </c>
      <c r="L854">
        <v>1</v>
      </c>
    </row>
    <row r="855" spans="9:12" x14ac:dyDescent="0.25">
      <c r="I855" t="s">
        <v>56</v>
      </c>
      <c r="J855" t="s">
        <v>182</v>
      </c>
      <c r="K855" t="s">
        <v>44</v>
      </c>
      <c r="L855">
        <v>1</v>
      </c>
    </row>
    <row r="856" spans="9:12" x14ac:dyDescent="0.25">
      <c r="I856" t="s">
        <v>56</v>
      </c>
      <c r="J856" t="s">
        <v>96</v>
      </c>
      <c r="K856" t="s">
        <v>44</v>
      </c>
      <c r="L856">
        <v>1</v>
      </c>
    </row>
    <row r="857" spans="9:12" x14ac:dyDescent="0.25">
      <c r="I857" t="s">
        <v>56</v>
      </c>
      <c r="J857" t="s">
        <v>96</v>
      </c>
      <c r="K857" t="s">
        <v>49</v>
      </c>
      <c r="L857">
        <v>1</v>
      </c>
    </row>
    <row r="858" spans="9:12" x14ac:dyDescent="0.25">
      <c r="I858" t="s">
        <v>56</v>
      </c>
      <c r="J858" t="s">
        <v>46</v>
      </c>
      <c r="K858" t="s">
        <v>71</v>
      </c>
      <c r="L858">
        <v>1</v>
      </c>
    </row>
    <row r="859" spans="9:12" x14ac:dyDescent="0.25">
      <c r="I859" t="s">
        <v>56</v>
      </c>
      <c r="J859" t="s">
        <v>46</v>
      </c>
      <c r="K859" t="s">
        <v>74</v>
      </c>
      <c r="L859">
        <v>1</v>
      </c>
    </row>
    <row r="860" spans="9:12" x14ac:dyDescent="0.25">
      <c r="I860" t="s">
        <v>56</v>
      </c>
      <c r="J860" t="s">
        <v>46</v>
      </c>
      <c r="K860" t="s">
        <v>90</v>
      </c>
      <c r="L860">
        <v>1</v>
      </c>
    </row>
    <row r="861" spans="9:12" x14ac:dyDescent="0.25">
      <c r="I861" t="s">
        <v>56</v>
      </c>
      <c r="J861" t="s">
        <v>46</v>
      </c>
      <c r="K861" t="s">
        <v>114</v>
      </c>
      <c r="L861">
        <v>1</v>
      </c>
    </row>
    <row r="862" spans="9:12" x14ac:dyDescent="0.25">
      <c r="I862" t="s">
        <v>328</v>
      </c>
      <c r="J862" t="s">
        <v>46</v>
      </c>
      <c r="K862" t="s">
        <v>49</v>
      </c>
      <c r="L862">
        <v>1</v>
      </c>
    </row>
    <row r="863" spans="9:12" x14ac:dyDescent="0.25">
      <c r="I863" t="s">
        <v>329</v>
      </c>
      <c r="J863" t="s">
        <v>110</v>
      </c>
      <c r="K863" t="s">
        <v>91</v>
      </c>
      <c r="L863">
        <v>1</v>
      </c>
    </row>
    <row r="864" spans="9:12" x14ac:dyDescent="0.25">
      <c r="I864" t="s">
        <v>330</v>
      </c>
      <c r="J864" t="s">
        <v>46</v>
      </c>
      <c r="K864" t="s">
        <v>49</v>
      </c>
      <c r="L864">
        <v>1</v>
      </c>
    </row>
    <row r="865" spans="9:12" x14ac:dyDescent="0.25">
      <c r="I865" t="s">
        <v>331</v>
      </c>
      <c r="J865" t="s">
        <v>110</v>
      </c>
      <c r="K865" t="s">
        <v>49</v>
      </c>
      <c r="L865">
        <v>1</v>
      </c>
    </row>
    <row r="866" spans="9:12" x14ac:dyDescent="0.25">
      <c r="I866" t="s">
        <v>332</v>
      </c>
      <c r="J866" t="s">
        <v>46</v>
      </c>
      <c r="K866" t="s">
        <v>44</v>
      </c>
      <c r="L866">
        <v>1</v>
      </c>
    </row>
    <row r="867" spans="9:12" x14ac:dyDescent="0.25">
      <c r="I867" t="s">
        <v>333</v>
      </c>
      <c r="J867" t="s">
        <v>110</v>
      </c>
      <c r="K867" t="s">
        <v>44</v>
      </c>
      <c r="L867">
        <v>1</v>
      </c>
    </row>
    <row r="868" spans="9:12" x14ac:dyDescent="0.25">
      <c r="I868" t="s">
        <v>334</v>
      </c>
      <c r="J868" t="s">
        <v>110</v>
      </c>
      <c r="K868" t="s">
        <v>49</v>
      </c>
      <c r="L868">
        <v>1</v>
      </c>
    </row>
    <row r="869" spans="9:12" x14ac:dyDescent="0.25">
      <c r="I869" t="s">
        <v>335</v>
      </c>
      <c r="J869" t="s">
        <v>110</v>
      </c>
      <c r="K869" t="s">
        <v>49</v>
      </c>
      <c r="L869">
        <v>1</v>
      </c>
    </row>
    <row r="870" spans="9:12" x14ac:dyDescent="0.25">
      <c r="I870" t="s">
        <v>336</v>
      </c>
      <c r="J870" t="s">
        <v>110</v>
      </c>
      <c r="K870" t="s">
        <v>49</v>
      </c>
      <c r="L870">
        <v>1</v>
      </c>
    </row>
    <row r="871" spans="9:12" x14ac:dyDescent="0.25">
      <c r="I871" t="s">
        <v>93</v>
      </c>
      <c r="J871" t="s">
        <v>48</v>
      </c>
      <c r="K871" t="s">
        <v>49</v>
      </c>
      <c r="L871">
        <v>1</v>
      </c>
    </row>
    <row r="872" spans="9:12" x14ac:dyDescent="0.25">
      <c r="I872" t="s">
        <v>93</v>
      </c>
      <c r="J872" t="s">
        <v>96</v>
      </c>
      <c r="K872" t="s">
        <v>49</v>
      </c>
      <c r="L872">
        <v>1</v>
      </c>
    </row>
    <row r="873" spans="9:12" x14ac:dyDescent="0.25">
      <c r="I873" t="s">
        <v>337</v>
      </c>
      <c r="J873" t="s">
        <v>110</v>
      </c>
      <c r="K873" t="s">
        <v>49</v>
      </c>
      <c r="L873">
        <v>1</v>
      </c>
    </row>
    <row r="874" spans="9:12" x14ac:dyDescent="0.25">
      <c r="I874" t="s">
        <v>338</v>
      </c>
      <c r="J874" t="s">
        <v>110</v>
      </c>
      <c r="K874" t="s">
        <v>49</v>
      </c>
      <c r="L874">
        <v>1</v>
      </c>
    </row>
    <row r="875" spans="9:12" x14ac:dyDescent="0.25">
      <c r="I875" t="s">
        <v>339</v>
      </c>
      <c r="J875" t="s">
        <v>96</v>
      </c>
      <c r="K875" t="s">
        <v>44</v>
      </c>
      <c r="L875">
        <v>1</v>
      </c>
    </row>
    <row r="876" spans="9:12" x14ac:dyDescent="0.25">
      <c r="I876" t="s">
        <v>340</v>
      </c>
      <c r="J876" t="s">
        <v>110</v>
      </c>
      <c r="K876" t="s">
        <v>44</v>
      </c>
      <c r="L876">
        <v>1</v>
      </c>
    </row>
    <row r="877" spans="9:12" x14ac:dyDescent="0.25">
      <c r="I877" t="s">
        <v>341</v>
      </c>
      <c r="J877" t="s">
        <v>96</v>
      </c>
      <c r="K877" t="s">
        <v>44</v>
      </c>
      <c r="L877">
        <v>1</v>
      </c>
    </row>
    <row r="878" spans="9:12" x14ac:dyDescent="0.25">
      <c r="I878" t="s">
        <v>68</v>
      </c>
      <c r="J878" t="s">
        <v>48</v>
      </c>
      <c r="K878" t="s">
        <v>90</v>
      </c>
      <c r="L878">
        <v>1</v>
      </c>
    </row>
    <row r="879" spans="9:12" x14ac:dyDescent="0.25">
      <c r="I879" t="s">
        <v>68</v>
      </c>
      <c r="J879" t="s">
        <v>115</v>
      </c>
      <c r="K879" t="s">
        <v>90</v>
      </c>
      <c r="L879">
        <v>1</v>
      </c>
    </row>
    <row r="880" spans="9:12" x14ac:dyDescent="0.25">
      <c r="I880" t="s">
        <v>68</v>
      </c>
      <c r="J880" t="s">
        <v>115</v>
      </c>
      <c r="K880" t="s">
        <v>44</v>
      </c>
      <c r="L880">
        <v>1</v>
      </c>
    </row>
    <row r="881" spans="9:12" x14ac:dyDescent="0.25">
      <c r="I881" t="s">
        <v>68</v>
      </c>
      <c r="J881" t="s">
        <v>46</v>
      </c>
      <c r="K881" t="s">
        <v>114</v>
      </c>
      <c r="L881">
        <v>1</v>
      </c>
    </row>
    <row r="882" spans="9:12" x14ac:dyDescent="0.25">
      <c r="I882" t="s">
        <v>68</v>
      </c>
      <c r="J882" t="s">
        <v>43</v>
      </c>
      <c r="K882" t="s">
        <v>44</v>
      </c>
      <c r="L882">
        <v>1</v>
      </c>
    </row>
    <row r="883" spans="9:12" x14ac:dyDescent="0.25">
      <c r="I883" t="s">
        <v>68</v>
      </c>
      <c r="J883" t="s">
        <v>89</v>
      </c>
      <c r="K883" t="s">
        <v>71</v>
      </c>
      <c r="L883">
        <v>1</v>
      </c>
    </row>
    <row r="884" spans="9:12" x14ac:dyDescent="0.25">
      <c r="I884" t="s">
        <v>342</v>
      </c>
      <c r="J884" t="s">
        <v>110</v>
      </c>
      <c r="K884" t="s">
        <v>44</v>
      </c>
      <c r="L884">
        <v>1</v>
      </c>
    </row>
    <row r="885" spans="9:12" x14ac:dyDescent="0.25">
      <c r="I885" t="s">
        <v>343</v>
      </c>
      <c r="J885" t="s">
        <v>110</v>
      </c>
      <c r="K885" t="s">
        <v>71</v>
      </c>
      <c r="L885">
        <v>1</v>
      </c>
    </row>
    <row r="886" spans="9:12" x14ac:dyDescent="0.25">
      <c r="I886" t="s">
        <v>343</v>
      </c>
      <c r="J886" t="s">
        <v>110</v>
      </c>
      <c r="K886" t="s">
        <v>90</v>
      </c>
      <c r="L886">
        <v>1</v>
      </c>
    </row>
    <row r="887" spans="9:12" x14ac:dyDescent="0.25">
      <c r="I887" t="s">
        <v>344</v>
      </c>
      <c r="J887" t="s">
        <v>110</v>
      </c>
      <c r="K887" t="s">
        <v>74</v>
      </c>
      <c r="L887">
        <v>1</v>
      </c>
    </row>
    <row r="888" spans="9:12" x14ac:dyDescent="0.25">
      <c r="I888" t="s">
        <v>345</v>
      </c>
      <c r="J888" t="s">
        <v>110</v>
      </c>
      <c r="K888" t="s">
        <v>44</v>
      </c>
      <c r="L888">
        <v>1</v>
      </c>
    </row>
    <row r="889" spans="9:12" x14ac:dyDescent="0.25">
      <c r="I889" t="s">
        <v>346</v>
      </c>
      <c r="J889" t="s">
        <v>46</v>
      </c>
      <c r="K889" t="s">
        <v>44</v>
      </c>
      <c r="L889">
        <v>1</v>
      </c>
    </row>
    <row r="890" spans="9:12" x14ac:dyDescent="0.25">
      <c r="I890" t="s">
        <v>347</v>
      </c>
      <c r="J890" t="s">
        <v>110</v>
      </c>
      <c r="K890" t="s">
        <v>44</v>
      </c>
      <c r="L890">
        <v>1</v>
      </c>
    </row>
    <row r="891" spans="9:12" x14ac:dyDescent="0.25">
      <c r="I891" t="s">
        <v>348</v>
      </c>
      <c r="J891" t="s">
        <v>110</v>
      </c>
      <c r="K891" t="s">
        <v>44</v>
      </c>
      <c r="L891">
        <v>1</v>
      </c>
    </row>
    <row r="892" spans="9:12" x14ac:dyDescent="0.25">
      <c r="I892" t="s">
        <v>349</v>
      </c>
      <c r="J892" t="s">
        <v>110</v>
      </c>
      <c r="K892" t="s">
        <v>44</v>
      </c>
      <c r="L892">
        <v>1</v>
      </c>
    </row>
    <row r="893" spans="9:12" x14ac:dyDescent="0.25">
      <c r="I893" t="s">
        <v>350</v>
      </c>
      <c r="J893" t="s">
        <v>110</v>
      </c>
      <c r="K893" t="s">
        <v>74</v>
      </c>
      <c r="L893">
        <v>1</v>
      </c>
    </row>
    <row r="894" spans="9:12" x14ac:dyDescent="0.25">
      <c r="I894" t="s">
        <v>81</v>
      </c>
      <c r="J894" t="s">
        <v>48</v>
      </c>
      <c r="K894" t="s">
        <v>44</v>
      </c>
      <c r="L894">
        <v>1</v>
      </c>
    </row>
    <row r="895" spans="9:12" x14ac:dyDescent="0.25">
      <c r="I895" t="s">
        <v>81</v>
      </c>
      <c r="J895" t="s">
        <v>96</v>
      </c>
      <c r="K895" t="s">
        <v>49</v>
      </c>
      <c r="L895">
        <v>1</v>
      </c>
    </row>
    <row r="896" spans="9:12" x14ac:dyDescent="0.25">
      <c r="I896" t="s">
        <v>81</v>
      </c>
      <c r="J896" t="s">
        <v>64</v>
      </c>
      <c r="K896" t="s">
        <v>91</v>
      </c>
      <c r="L896">
        <v>1</v>
      </c>
    </row>
    <row r="897" spans="9:12" x14ac:dyDescent="0.25">
      <c r="I897" t="s">
        <v>81</v>
      </c>
      <c r="J897" t="s">
        <v>46</v>
      </c>
      <c r="K897" t="s">
        <v>105</v>
      </c>
      <c r="L897">
        <v>1</v>
      </c>
    </row>
    <row r="898" spans="9:12" x14ac:dyDescent="0.25">
      <c r="I898" t="s">
        <v>81</v>
      </c>
      <c r="J898" t="s">
        <v>46</v>
      </c>
      <c r="K898" t="s">
        <v>71</v>
      </c>
      <c r="L898">
        <v>1</v>
      </c>
    </row>
    <row r="899" spans="9:12" x14ac:dyDescent="0.25">
      <c r="I899" t="s">
        <v>81</v>
      </c>
      <c r="J899" t="s">
        <v>46</v>
      </c>
      <c r="K899" t="s">
        <v>112</v>
      </c>
      <c r="L899">
        <v>1</v>
      </c>
    </row>
    <row r="900" spans="9:12" x14ac:dyDescent="0.25">
      <c r="I900" t="s">
        <v>81</v>
      </c>
      <c r="J900" t="s">
        <v>46</v>
      </c>
      <c r="K900" t="s">
        <v>91</v>
      </c>
      <c r="L900">
        <v>1</v>
      </c>
    </row>
    <row r="901" spans="9:12" x14ac:dyDescent="0.25">
      <c r="I901" t="s">
        <v>81</v>
      </c>
      <c r="J901" t="s">
        <v>46</v>
      </c>
      <c r="K901" t="s">
        <v>90</v>
      </c>
      <c r="L901">
        <v>1</v>
      </c>
    </row>
    <row r="902" spans="9:12" x14ac:dyDescent="0.25">
      <c r="I902" t="s">
        <v>81</v>
      </c>
      <c r="J902" t="s">
        <v>43</v>
      </c>
      <c r="K902" t="s">
        <v>91</v>
      </c>
      <c r="L902">
        <v>1</v>
      </c>
    </row>
    <row r="903" spans="9:12" x14ac:dyDescent="0.25">
      <c r="I903" t="s">
        <v>351</v>
      </c>
      <c r="J903" t="s">
        <v>110</v>
      </c>
      <c r="K903" t="s">
        <v>44</v>
      </c>
      <c r="L903">
        <v>1</v>
      </c>
    </row>
    <row r="904" spans="9:12" x14ac:dyDescent="0.25">
      <c r="I904" t="s">
        <v>352</v>
      </c>
      <c r="J904" t="s">
        <v>110</v>
      </c>
      <c r="K904" t="s">
        <v>49</v>
      </c>
      <c r="L904">
        <v>1</v>
      </c>
    </row>
    <row r="905" spans="9:12" x14ac:dyDescent="0.25">
      <c r="I905" t="s">
        <v>353</v>
      </c>
      <c r="J905" t="s">
        <v>46</v>
      </c>
      <c r="K905" t="s">
        <v>49</v>
      </c>
      <c r="L905">
        <v>1</v>
      </c>
    </row>
    <row r="906" spans="9:12" x14ac:dyDescent="0.25">
      <c r="I906" t="s">
        <v>82</v>
      </c>
      <c r="J906" t="s">
        <v>48</v>
      </c>
      <c r="K906" t="s">
        <v>44</v>
      </c>
      <c r="L906">
        <v>1</v>
      </c>
    </row>
    <row r="907" spans="9:12" x14ac:dyDescent="0.25">
      <c r="I907" t="s">
        <v>82</v>
      </c>
      <c r="J907" t="s">
        <v>110</v>
      </c>
      <c r="K907" t="s">
        <v>44</v>
      </c>
      <c r="L907">
        <v>1</v>
      </c>
    </row>
    <row r="908" spans="9:12" x14ac:dyDescent="0.25">
      <c r="I908" t="s">
        <v>82</v>
      </c>
      <c r="J908" t="s">
        <v>115</v>
      </c>
      <c r="K908" t="s">
        <v>105</v>
      </c>
      <c r="L908">
        <v>1</v>
      </c>
    </row>
    <row r="909" spans="9:12" x14ac:dyDescent="0.25">
      <c r="I909" t="s">
        <v>82</v>
      </c>
      <c r="J909" t="s">
        <v>59</v>
      </c>
      <c r="K909" t="s">
        <v>74</v>
      </c>
      <c r="L909">
        <v>1</v>
      </c>
    </row>
    <row r="910" spans="9:12" x14ac:dyDescent="0.25">
      <c r="I910" t="s">
        <v>82</v>
      </c>
      <c r="J910" t="s">
        <v>59</v>
      </c>
      <c r="K910" t="s">
        <v>44</v>
      </c>
      <c r="L910">
        <v>1</v>
      </c>
    </row>
    <row r="911" spans="9:12" x14ac:dyDescent="0.25">
      <c r="I911" t="s">
        <v>82</v>
      </c>
      <c r="J911" t="s">
        <v>46</v>
      </c>
      <c r="K911" t="s">
        <v>71</v>
      </c>
      <c r="L911">
        <v>1</v>
      </c>
    </row>
    <row r="912" spans="9:12" x14ac:dyDescent="0.25">
      <c r="I912" t="s">
        <v>354</v>
      </c>
      <c r="J912" t="s">
        <v>110</v>
      </c>
      <c r="K912" t="s">
        <v>44</v>
      </c>
      <c r="L912">
        <v>1</v>
      </c>
    </row>
    <row r="913" spans="9:12" x14ac:dyDescent="0.25">
      <c r="I913" t="s">
        <v>355</v>
      </c>
      <c r="J913" t="s">
        <v>110</v>
      </c>
      <c r="K913" t="s">
        <v>44</v>
      </c>
      <c r="L913">
        <v>1</v>
      </c>
    </row>
    <row r="914" spans="9:12" x14ac:dyDescent="0.25">
      <c r="I914" t="s">
        <v>356</v>
      </c>
      <c r="J914" t="s">
        <v>110</v>
      </c>
      <c r="K914" t="s">
        <v>44</v>
      </c>
      <c r="L914">
        <v>1</v>
      </c>
    </row>
    <row r="915" spans="9:12" x14ac:dyDescent="0.25">
      <c r="I915" t="s">
        <v>357</v>
      </c>
      <c r="J915" t="s">
        <v>110</v>
      </c>
      <c r="K915" t="s">
        <v>44</v>
      </c>
      <c r="L915">
        <v>1</v>
      </c>
    </row>
    <row r="916" spans="9:12" x14ac:dyDescent="0.25">
      <c r="I916" t="s">
        <v>358</v>
      </c>
      <c r="J916" t="s">
        <v>110</v>
      </c>
      <c r="K916" t="s">
        <v>44</v>
      </c>
      <c r="L916">
        <v>1</v>
      </c>
    </row>
    <row r="917" spans="9:12" x14ac:dyDescent="0.25">
      <c r="I917" t="s">
        <v>359</v>
      </c>
      <c r="J917" t="s">
        <v>110</v>
      </c>
      <c r="K917" t="s">
        <v>49</v>
      </c>
      <c r="L917">
        <v>1</v>
      </c>
    </row>
    <row r="918" spans="9:12" x14ac:dyDescent="0.25">
      <c r="I918" t="s">
        <v>360</v>
      </c>
      <c r="J918" t="s">
        <v>110</v>
      </c>
      <c r="K918" t="s">
        <v>105</v>
      </c>
      <c r="L918">
        <v>1</v>
      </c>
    </row>
    <row r="919" spans="9:12" x14ac:dyDescent="0.25">
      <c r="I919" t="s">
        <v>361</v>
      </c>
      <c r="J919" t="s">
        <v>110</v>
      </c>
      <c r="K919" t="s">
        <v>44</v>
      </c>
      <c r="L919">
        <v>1</v>
      </c>
    </row>
    <row r="920" spans="9:12" x14ac:dyDescent="0.25">
      <c r="I920" t="s">
        <v>362</v>
      </c>
      <c r="J920" t="s">
        <v>110</v>
      </c>
      <c r="K920" t="s">
        <v>44</v>
      </c>
      <c r="L920">
        <v>1</v>
      </c>
    </row>
    <row r="921" spans="9:12" x14ac:dyDescent="0.25">
      <c r="I921" t="s">
        <v>362</v>
      </c>
      <c r="J921" t="s">
        <v>110</v>
      </c>
      <c r="K921" t="s">
        <v>114</v>
      </c>
      <c r="L921">
        <v>1</v>
      </c>
    </row>
    <row r="922" spans="9:12" x14ac:dyDescent="0.25">
      <c r="I922" t="s">
        <v>363</v>
      </c>
      <c r="J922" t="s">
        <v>110</v>
      </c>
      <c r="K922" t="s">
        <v>114</v>
      </c>
      <c r="L922">
        <v>1</v>
      </c>
    </row>
    <row r="923" spans="9:12" x14ac:dyDescent="0.25">
      <c r="I923" t="s">
        <v>364</v>
      </c>
      <c r="J923" t="s">
        <v>110</v>
      </c>
      <c r="K923" t="s">
        <v>49</v>
      </c>
      <c r="L923">
        <v>1</v>
      </c>
    </row>
    <row r="924" spans="9:12" x14ac:dyDescent="0.25">
      <c r="I924" t="s">
        <v>65</v>
      </c>
      <c r="J924" t="s">
        <v>48</v>
      </c>
      <c r="K924" t="s">
        <v>90</v>
      </c>
      <c r="L924">
        <v>1</v>
      </c>
    </row>
    <row r="925" spans="9:12" x14ac:dyDescent="0.25">
      <c r="I925" t="s">
        <v>65</v>
      </c>
      <c r="J925" t="s">
        <v>115</v>
      </c>
      <c r="K925" t="s">
        <v>44</v>
      </c>
      <c r="L925">
        <v>1</v>
      </c>
    </row>
    <row r="926" spans="9:12" x14ac:dyDescent="0.25">
      <c r="I926" t="s">
        <v>65</v>
      </c>
      <c r="J926" t="s">
        <v>96</v>
      </c>
      <c r="K926" t="s">
        <v>112</v>
      </c>
      <c r="L926">
        <v>1</v>
      </c>
    </row>
    <row r="927" spans="9:12" x14ac:dyDescent="0.25">
      <c r="I927" t="s">
        <v>65</v>
      </c>
      <c r="J927" t="s">
        <v>96</v>
      </c>
      <c r="K927" t="s">
        <v>74</v>
      </c>
      <c r="L927">
        <v>1</v>
      </c>
    </row>
    <row r="928" spans="9:12" x14ac:dyDescent="0.25">
      <c r="I928" t="s">
        <v>365</v>
      </c>
      <c r="J928" t="s">
        <v>46</v>
      </c>
      <c r="K928" t="s">
        <v>44</v>
      </c>
      <c r="L928">
        <v>1</v>
      </c>
    </row>
    <row r="929" spans="9:12" x14ac:dyDescent="0.25">
      <c r="I929" t="s">
        <v>366</v>
      </c>
      <c r="J929" t="s">
        <v>46</v>
      </c>
      <c r="K929" t="s">
        <v>49</v>
      </c>
      <c r="L929">
        <v>1</v>
      </c>
    </row>
    <row r="930" spans="9:12" x14ac:dyDescent="0.25">
      <c r="I930" t="s">
        <v>153</v>
      </c>
      <c r="J930" t="s">
        <v>48</v>
      </c>
      <c r="K930" t="s">
        <v>71</v>
      </c>
      <c r="L930">
        <v>1</v>
      </c>
    </row>
    <row r="931" spans="9:12" x14ac:dyDescent="0.25">
      <c r="I931" t="s">
        <v>367</v>
      </c>
      <c r="J931" t="s">
        <v>96</v>
      </c>
      <c r="K931" t="s">
        <v>44</v>
      </c>
      <c r="L931">
        <v>1</v>
      </c>
    </row>
    <row r="932" spans="9:12" x14ac:dyDescent="0.25">
      <c r="I932" t="s">
        <v>367</v>
      </c>
      <c r="J932" t="s">
        <v>64</v>
      </c>
      <c r="K932" t="s">
        <v>44</v>
      </c>
      <c r="L932">
        <v>1</v>
      </c>
    </row>
    <row r="933" spans="9:12" x14ac:dyDescent="0.25">
      <c r="I933" t="s">
        <v>367</v>
      </c>
      <c r="J933" t="s">
        <v>46</v>
      </c>
      <c r="K933" t="s">
        <v>112</v>
      </c>
      <c r="L933">
        <v>1</v>
      </c>
    </row>
    <row r="934" spans="9:12" x14ac:dyDescent="0.25">
      <c r="I934" t="s">
        <v>367</v>
      </c>
      <c r="J934" t="s">
        <v>46</v>
      </c>
      <c r="K934" t="s">
        <v>44</v>
      </c>
      <c r="L934">
        <v>1</v>
      </c>
    </row>
    <row r="935" spans="9:12" x14ac:dyDescent="0.25">
      <c r="I935" t="s">
        <v>153</v>
      </c>
      <c r="J935" t="s">
        <v>43</v>
      </c>
      <c r="K935" t="s">
        <v>44</v>
      </c>
      <c r="L935">
        <v>1</v>
      </c>
    </row>
    <row r="936" spans="9:12" x14ac:dyDescent="0.25">
      <c r="I936" t="s">
        <v>153</v>
      </c>
      <c r="J936" t="s">
        <v>43</v>
      </c>
      <c r="K936" t="s">
        <v>49</v>
      </c>
      <c r="L936">
        <v>1</v>
      </c>
    </row>
    <row r="937" spans="9:12" x14ac:dyDescent="0.25">
      <c r="I937" t="s">
        <v>368</v>
      </c>
      <c r="J937" t="s">
        <v>110</v>
      </c>
      <c r="K937" t="s">
        <v>44</v>
      </c>
      <c r="L937">
        <v>1</v>
      </c>
    </row>
    <row r="938" spans="9:12" x14ac:dyDescent="0.25">
      <c r="I938" t="s">
        <v>52</v>
      </c>
      <c r="J938" t="s">
        <v>48</v>
      </c>
      <c r="K938" t="s">
        <v>90</v>
      </c>
      <c r="L938">
        <v>1</v>
      </c>
    </row>
    <row r="939" spans="9:12" x14ac:dyDescent="0.25">
      <c r="I939" t="s">
        <v>52</v>
      </c>
      <c r="J939" t="s">
        <v>48</v>
      </c>
      <c r="K939" t="s">
        <v>87</v>
      </c>
      <c r="L939">
        <v>1</v>
      </c>
    </row>
    <row r="940" spans="9:12" x14ac:dyDescent="0.25">
      <c r="I940" t="s">
        <v>52</v>
      </c>
      <c r="J940" t="s">
        <v>115</v>
      </c>
      <c r="K940" t="s">
        <v>91</v>
      </c>
      <c r="L940">
        <v>1</v>
      </c>
    </row>
    <row r="941" spans="9:12" x14ac:dyDescent="0.25">
      <c r="I941" t="s">
        <v>52</v>
      </c>
      <c r="J941" t="s">
        <v>96</v>
      </c>
      <c r="K941" t="s">
        <v>44</v>
      </c>
      <c r="L941">
        <v>1</v>
      </c>
    </row>
    <row r="942" spans="9:12" x14ac:dyDescent="0.25">
      <c r="I942" t="s">
        <v>52</v>
      </c>
      <c r="J942" t="s">
        <v>96</v>
      </c>
      <c r="K942" t="s">
        <v>87</v>
      </c>
      <c r="L942">
        <v>1</v>
      </c>
    </row>
    <row r="943" spans="9:12" x14ac:dyDescent="0.25">
      <c r="I943" t="s">
        <v>52</v>
      </c>
      <c r="J943" t="s">
        <v>59</v>
      </c>
      <c r="K943" t="s">
        <v>91</v>
      </c>
      <c r="L943">
        <v>1</v>
      </c>
    </row>
    <row r="944" spans="9:12" x14ac:dyDescent="0.25">
      <c r="I944" t="s">
        <v>52</v>
      </c>
      <c r="J944" t="s">
        <v>46</v>
      </c>
      <c r="K944" t="s">
        <v>90</v>
      </c>
      <c r="L944">
        <v>1</v>
      </c>
    </row>
    <row r="945" spans="9:12" x14ac:dyDescent="0.25">
      <c r="I945" t="s">
        <v>52</v>
      </c>
      <c r="J945" t="s">
        <v>43</v>
      </c>
      <c r="K945" t="s">
        <v>90</v>
      </c>
      <c r="L945">
        <v>1</v>
      </c>
    </row>
    <row r="946" spans="9:12" x14ac:dyDescent="0.25">
      <c r="I946" t="s">
        <v>52</v>
      </c>
      <c r="J946" t="s">
        <v>89</v>
      </c>
      <c r="K946" t="s">
        <v>49</v>
      </c>
      <c r="L946">
        <v>1</v>
      </c>
    </row>
    <row r="947" spans="9:12" x14ac:dyDescent="0.25">
      <c r="I947" t="s">
        <v>369</v>
      </c>
      <c r="J947" t="s">
        <v>110</v>
      </c>
      <c r="K947" t="s">
        <v>44</v>
      </c>
      <c r="L947">
        <v>1</v>
      </c>
    </row>
    <row r="948" spans="9:12" x14ac:dyDescent="0.25">
      <c r="I948" t="s">
        <v>370</v>
      </c>
      <c r="J948" t="s">
        <v>110</v>
      </c>
      <c r="K948" t="s">
        <v>44</v>
      </c>
      <c r="L948">
        <v>1</v>
      </c>
    </row>
    <row r="949" spans="9:12" x14ac:dyDescent="0.25">
      <c r="I949" t="s">
        <v>371</v>
      </c>
      <c r="J949" t="s">
        <v>110</v>
      </c>
      <c r="K949" t="s">
        <v>44</v>
      </c>
      <c r="L949">
        <v>1</v>
      </c>
    </row>
    <row r="950" spans="9:12" x14ac:dyDescent="0.25">
      <c r="I950" t="s">
        <v>372</v>
      </c>
      <c r="J950" t="s">
        <v>110</v>
      </c>
      <c r="K950" t="s">
        <v>44</v>
      </c>
      <c r="L950">
        <v>1</v>
      </c>
    </row>
    <row r="951" spans="9:12" x14ac:dyDescent="0.25">
      <c r="I951" t="s">
        <v>373</v>
      </c>
      <c r="J951" t="s">
        <v>110</v>
      </c>
      <c r="K951" t="s">
        <v>49</v>
      </c>
      <c r="L951">
        <v>1</v>
      </c>
    </row>
    <row r="952" spans="9:12" x14ac:dyDescent="0.25">
      <c r="I952" t="s">
        <v>374</v>
      </c>
      <c r="J952" t="s">
        <v>110</v>
      </c>
      <c r="K952" t="s">
        <v>49</v>
      </c>
      <c r="L952">
        <v>1</v>
      </c>
    </row>
    <row r="953" spans="9:12" x14ac:dyDescent="0.25">
      <c r="I953" t="s">
        <v>375</v>
      </c>
      <c r="J953" t="s">
        <v>110</v>
      </c>
      <c r="K953" t="s">
        <v>49</v>
      </c>
      <c r="L953">
        <v>1</v>
      </c>
    </row>
    <row r="954" spans="9:12" x14ac:dyDescent="0.25">
      <c r="I954" t="s">
        <v>376</v>
      </c>
      <c r="J954" t="s">
        <v>110</v>
      </c>
      <c r="K954" t="s">
        <v>44</v>
      </c>
      <c r="L954">
        <v>1</v>
      </c>
    </row>
    <row r="955" spans="9:12" x14ac:dyDescent="0.25">
      <c r="I955" t="s">
        <v>377</v>
      </c>
      <c r="J955" t="s">
        <v>110</v>
      </c>
      <c r="K955" t="s">
        <v>114</v>
      </c>
      <c r="L955">
        <v>1</v>
      </c>
    </row>
    <row r="956" spans="9:12" x14ac:dyDescent="0.25">
      <c r="I956" t="s">
        <v>378</v>
      </c>
      <c r="J956" t="s">
        <v>110</v>
      </c>
      <c r="K956" t="s">
        <v>44</v>
      </c>
      <c r="L956">
        <v>1</v>
      </c>
    </row>
    <row r="957" spans="9:12" x14ac:dyDescent="0.25">
      <c r="I957" t="s">
        <v>50</v>
      </c>
      <c r="J957" t="s">
        <v>115</v>
      </c>
      <c r="K957" t="s">
        <v>91</v>
      </c>
      <c r="L957">
        <v>1</v>
      </c>
    </row>
    <row r="958" spans="9:12" x14ac:dyDescent="0.25">
      <c r="I958" t="s">
        <v>50</v>
      </c>
      <c r="J958" t="s">
        <v>115</v>
      </c>
      <c r="K958" t="s">
        <v>74</v>
      </c>
      <c r="L958">
        <v>1</v>
      </c>
    </row>
    <row r="959" spans="9:12" x14ac:dyDescent="0.25">
      <c r="I959" t="s">
        <v>50</v>
      </c>
      <c r="J959" t="s">
        <v>96</v>
      </c>
      <c r="K959" t="s">
        <v>74</v>
      </c>
      <c r="L959">
        <v>1</v>
      </c>
    </row>
    <row r="960" spans="9:12" x14ac:dyDescent="0.25">
      <c r="I960" t="s">
        <v>50</v>
      </c>
      <c r="J960" t="s">
        <v>64</v>
      </c>
      <c r="K960" t="s">
        <v>44</v>
      </c>
      <c r="L960">
        <v>1</v>
      </c>
    </row>
    <row r="961" spans="9:12" x14ac:dyDescent="0.25">
      <c r="I961" t="s">
        <v>50</v>
      </c>
      <c r="J961" t="s">
        <v>64</v>
      </c>
      <c r="K961" t="s">
        <v>87</v>
      </c>
      <c r="L961">
        <v>1</v>
      </c>
    </row>
    <row r="962" spans="9:12" x14ac:dyDescent="0.25">
      <c r="I962" t="s">
        <v>50</v>
      </c>
      <c r="J962" t="s">
        <v>46</v>
      </c>
      <c r="K962" t="s">
        <v>90</v>
      </c>
      <c r="L962">
        <v>1</v>
      </c>
    </row>
    <row r="963" spans="9:12" x14ac:dyDescent="0.25">
      <c r="I963" t="s">
        <v>379</v>
      </c>
      <c r="J963" t="s">
        <v>46</v>
      </c>
      <c r="K963" t="s">
        <v>44</v>
      </c>
      <c r="L963">
        <v>1</v>
      </c>
    </row>
    <row r="964" spans="9:12" x14ac:dyDescent="0.25">
      <c r="I964" t="s">
        <v>380</v>
      </c>
      <c r="J964" t="s">
        <v>46</v>
      </c>
      <c r="K964" t="s">
        <v>44</v>
      </c>
      <c r="L964">
        <v>1</v>
      </c>
    </row>
    <row r="965" spans="9:12" x14ac:dyDescent="0.25">
      <c r="I965" t="s">
        <v>381</v>
      </c>
      <c r="J965" t="s">
        <v>46</v>
      </c>
      <c r="K965" t="s">
        <v>71</v>
      </c>
      <c r="L965">
        <v>1</v>
      </c>
    </row>
    <row r="966" spans="9:12" x14ac:dyDescent="0.25">
      <c r="I966" t="s">
        <v>382</v>
      </c>
      <c r="J966" t="s">
        <v>110</v>
      </c>
      <c r="K966" t="s">
        <v>74</v>
      </c>
      <c r="L966">
        <v>1</v>
      </c>
    </row>
    <row r="967" spans="9:12" x14ac:dyDescent="0.25">
      <c r="I967" t="s">
        <v>382</v>
      </c>
      <c r="J967" t="s">
        <v>110</v>
      </c>
      <c r="K967" t="s">
        <v>44</v>
      </c>
      <c r="L967">
        <v>1</v>
      </c>
    </row>
    <row r="968" spans="9:12" x14ac:dyDescent="0.25">
      <c r="I968" t="s">
        <v>383</v>
      </c>
      <c r="J968" t="s">
        <v>110</v>
      </c>
      <c r="K968" t="s">
        <v>74</v>
      </c>
      <c r="L968">
        <v>1</v>
      </c>
    </row>
    <row r="969" spans="9:12" x14ac:dyDescent="0.25">
      <c r="I969" t="s">
        <v>384</v>
      </c>
      <c r="J969" t="s">
        <v>48</v>
      </c>
      <c r="K969" t="s">
        <v>44</v>
      </c>
      <c r="L969">
        <v>1</v>
      </c>
    </row>
    <row r="970" spans="9:12" x14ac:dyDescent="0.25">
      <c r="I970" t="s">
        <v>385</v>
      </c>
      <c r="J970" t="s">
        <v>110</v>
      </c>
      <c r="K970" t="s">
        <v>44</v>
      </c>
      <c r="L970">
        <v>1</v>
      </c>
    </row>
    <row r="971" spans="9:12" x14ac:dyDescent="0.25">
      <c r="I971" t="s">
        <v>500</v>
      </c>
      <c r="J971" t="s">
        <v>110</v>
      </c>
      <c r="K971" t="s">
        <v>44</v>
      </c>
      <c r="L971">
        <v>1</v>
      </c>
    </row>
    <row r="972" spans="9:12" x14ac:dyDescent="0.25">
      <c r="I972" t="s">
        <v>386</v>
      </c>
      <c r="J972" t="s">
        <v>110</v>
      </c>
      <c r="K972" t="s">
        <v>44</v>
      </c>
      <c r="L972">
        <v>1</v>
      </c>
    </row>
    <row r="973" spans="9:12" x14ac:dyDescent="0.25">
      <c r="I973" t="s">
        <v>387</v>
      </c>
      <c r="J973" t="s">
        <v>110</v>
      </c>
      <c r="K973" t="s">
        <v>44</v>
      </c>
      <c r="L973">
        <v>1</v>
      </c>
    </row>
    <row r="974" spans="9:12" x14ac:dyDescent="0.25">
      <c r="I974" t="s">
        <v>388</v>
      </c>
      <c r="J974" t="s">
        <v>46</v>
      </c>
      <c r="K974" t="s">
        <v>44</v>
      </c>
      <c r="L974">
        <v>1</v>
      </c>
    </row>
    <row r="975" spans="9:12" x14ac:dyDescent="0.25">
      <c r="I975" t="s">
        <v>389</v>
      </c>
      <c r="J975" t="s">
        <v>110</v>
      </c>
      <c r="K975" t="s">
        <v>74</v>
      </c>
      <c r="L975">
        <v>1</v>
      </c>
    </row>
    <row r="976" spans="9:12" x14ac:dyDescent="0.25">
      <c r="I976" t="s">
        <v>390</v>
      </c>
      <c r="J976" t="s">
        <v>46</v>
      </c>
      <c r="K976" t="s">
        <v>44</v>
      </c>
      <c r="L976">
        <v>1</v>
      </c>
    </row>
    <row r="977" spans="9:12" x14ac:dyDescent="0.25">
      <c r="I977" t="s">
        <v>391</v>
      </c>
      <c r="J977" t="s">
        <v>110</v>
      </c>
      <c r="K977" t="s">
        <v>44</v>
      </c>
      <c r="L977">
        <v>1</v>
      </c>
    </row>
    <row r="978" spans="9:12" x14ac:dyDescent="0.25">
      <c r="I978" t="s">
        <v>392</v>
      </c>
      <c r="J978" t="s">
        <v>110</v>
      </c>
      <c r="K978" t="s">
        <v>105</v>
      </c>
      <c r="L978">
        <v>1</v>
      </c>
    </row>
    <row r="979" spans="9:12" x14ac:dyDescent="0.25">
      <c r="I979" t="s">
        <v>393</v>
      </c>
      <c r="J979" t="s">
        <v>46</v>
      </c>
      <c r="K979" t="s">
        <v>44</v>
      </c>
      <c r="L979">
        <v>1</v>
      </c>
    </row>
    <row r="980" spans="9:12" x14ac:dyDescent="0.25">
      <c r="I980" t="s">
        <v>394</v>
      </c>
      <c r="J980" t="s">
        <v>110</v>
      </c>
      <c r="K980" t="s">
        <v>90</v>
      </c>
      <c r="L980">
        <v>1</v>
      </c>
    </row>
    <row r="981" spans="9:12" x14ac:dyDescent="0.25">
      <c r="I981" t="s">
        <v>395</v>
      </c>
      <c r="J981" t="s">
        <v>110</v>
      </c>
      <c r="K981" t="s">
        <v>44</v>
      </c>
      <c r="L981">
        <v>1</v>
      </c>
    </row>
    <row r="982" spans="9:12" x14ac:dyDescent="0.25">
      <c r="I982" t="s">
        <v>396</v>
      </c>
      <c r="J982" t="s">
        <v>110</v>
      </c>
      <c r="K982" t="s">
        <v>44</v>
      </c>
      <c r="L982">
        <v>1</v>
      </c>
    </row>
    <row r="983" spans="9:12" x14ac:dyDescent="0.25">
      <c r="I983" t="s">
        <v>397</v>
      </c>
      <c r="J983" t="s">
        <v>110</v>
      </c>
      <c r="K983" t="s">
        <v>44</v>
      </c>
      <c r="L983">
        <v>1</v>
      </c>
    </row>
    <row r="984" spans="9:12" x14ac:dyDescent="0.25">
      <c r="I984" t="s">
        <v>398</v>
      </c>
      <c r="J984" t="s">
        <v>110</v>
      </c>
      <c r="K984" t="s">
        <v>44</v>
      </c>
      <c r="L984">
        <v>1</v>
      </c>
    </row>
    <row r="985" spans="9:12" x14ac:dyDescent="0.25">
      <c r="I985" t="s">
        <v>399</v>
      </c>
      <c r="J985" t="s">
        <v>110</v>
      </c>
      <c r="K985" t="s">
        <v>44</v>
      </c>
      <c r="L985">
        <v>1</v>
      </c>
    </row>
    <row r="986" spans="9:12" x14ac:dyDescent="0.25">
      <c r="I986" t="s">
        <v>400</v>
      </c>
      <c r="J986" t="s">
        <v>110</v>
      </c>
      <c r="K986" t="s">
        <v>44</v>
      </c>
      <c r="L986">
        <v>1</v>
      </c>
    </row>
    <row r="987" spans="9:12" x14ac:dyDescent="0.25">
      <c r="I987" t="s">
        <v>75</v>
      </c>
      <c r="J987" t="s">
        <v>48</v>
      </c>
      <c r="K987" t="s">
        <v>114</v>
      </c>
      <c r="L987">
        <v>1</v>
      </c>
    </row>
    <row r="988" spans="9:12" x14ac:dyDescent="0.25">
      <c r="I988" t="s">
        <v>75</v>
      </c>
      <c r="J988" t="s">
        <v>110</v>
      </c>
      <c r="K988" t="s">
        <v>44</v>
      </c>
      <c r="L988">
        <v>1</v>
      </c>
    </row>
    <row r="989" spans="9:12" x14ac:dyDescent="0.25">
      <c r="I989" t="s">
        <v>75</v>
      </c>
      <c r="J989" t="s">
        <v>110</v>
      </c>
      <c r="K989" t="s">
        <v>49</v>
      </c>
      <c r="L989">
        <v>1</v>
      </c>
    </row>
    <row r="990" spans="9:12" x14ac:dyDescent="0.25">
      <c r="I990" t="s">
        <v>75</v>
      </c>
      <c r="J990" t="s">
        <v>59</v>
      </c>
      <c r="K990" t="s">
        <v>114</v>
      </c>
      <c r="L990">
        <v>1</v>
      </c>
    </row>
    <row r="991" spans="9:12" x14ac:dyDescent="0.25">
      <c r="I991" t="s">
        <v>75</v>
      </c>
      <c r="J991" t="s">
        <v>46</v>
      </c>
      <c r="K991" t="s">
        <v>91</v>
      </c>
      <c r="L991">
        <v>1</v>
      </c>
    </row>
    <row r="992" spans="9:12" x14ac:dyDescent="0.25">
      <c r="I992" t="s">
        <v>75</v>
      </c>
      <c r="J992" t="s">
        <v>46</v>
      </c>
      <c r="K992" t="s">
        <v>74</v>
      </c>
      <c r="L992">
        <v>1</v>
      </c>
    </row>
    <row r="993" spans="9:12" x14ac:dyDescent="0.25">
      <c r="I993" t="s">
        <v>75</v>
      </c>
      <c r="J993" t="s">
        <v>46</v>
      </c>
      <c r="K993" t="s">
        <v>114</v>
      </c>
      <c r="L993">
        <v>1</v>
      </c>
    </row>
    <row r="994" spans="9:12" x14ac:dyDescent="0.25">
      <c r="I994" t="s">
        <v>401</v>
      </c>
      <c r="J994" t="s">
        <v>110</v>
      </c>
      <c r="K994" t="s">
        <v>71</v>
      </c>
      <c r="L994">
        <v>1</v>
      </c>
    </row>
    <row r="995" spans="9:12" x14ac:dyDescent="0.25">
      <c r="I995" t="s">
        <v>402</v>
      </c>
      <c r="J995" t="s">
        <v>110</v>
      </c>
      <c r="K995" t="s">
        <v>49</v>
      </c>
      <c r="L995">
        <v>1</v>
      </c>
    </row>
    <row r="996" spans="9:12" x14ac:dyDescent="0.25">
      <c r="I996" t="s">
        <v>403</v>
      </c>
      <c r="J996" t="s">
        <v>110</v>
      </c>
      <c r="K996" t="s">
        <v>44</v>
      </c>
      <c r="L996">
        <v>1</v>
      </c>
    </row>
    <row r="997" spans="9:12" x14ac:dyDescent="0.25">
      <c r="I997" t="s">
        <v>404</v>
      </c>
      <c r="J997" t="s">
        <v>110</v>
      </c>
      <c r="K997" t="s">
        <v>74</v>
      </c>
      <c r="L997">
        <v>1</v>
      </c>
    </row>
    <row r="998" spans="9:12" x14ac:dyDescent="0.25">
      <c r="I998" t="s">
        <v>80</v>
      </c>
      <c r="J998" t="s">
        <v>110</v>
      </c>
      <c r="K998" t="s">
        <v>49</v>
      </c>
      <c r="L998">
        <v>1</v>
      </c>
    </row>
    <row r="999" spans="9:12" x14ac:dyDescent="0.25">
      <c r="I999" t="s">
        <v>80</v>
      </c>
      <c r="J999" t="s">
        <v>96</v>
      </c>
      <c r="K999" t="s">
        <v>44</v>
      </c>
      <c r="L999">
        <v>1</v>
      </c>
    </row>
    <row r="1000" spans="9:12" x14ac:dyDescent="0.25">
      <c r="I1000" t="s">
        <v>80</v>
      </c>
      <c r="J1000" t="s">
        <v>64</v>
      </c>
      <c r="K1000" t="s">
        <v>49</v>
      </c>
      <c r="L1000">
        <v>1</v>
      </c>
    </row>
    <row r="1001" spans="9:12" x14ac:dyDescent="0.25">
      <c r="I1001" t="s">
        <v>80</v>
      </c>
      <c r="J1001" t="s">
        <v>46</v>
      </c>
      <c r="K1001" t="s">
        <v>105</v>
      </c>
      <c r="L1001">
        <v>1</v>
      </c>
    </row>
    <row r="1002" spans="9:12" x14ac:dyDescent="0.25">
      <c r="I1002" t="s">
        <v>80</v>
      </c>
      <c r="J1002" t="s">
        <v>46</v>
      </c>
      <c r="K1002" t="s">
        <v>91</v>
      </c>
      <c r="L1002">
        <v>1</v>
      </c>
    </row>
    <row r="1003" spans="9:12" x14ac:dyDescent="0.25">
      <c r="I1003" t="s">
        <v>405</v>
      </c>
      <c r="J1003" t="s">
        <v>110</v>
      </c>
      <c r="K1003" t="s">
        <v>44</v>
      </c>
      <c r="L1003">
        <v>1</v>
      </c>
    </row>
    <row r="1004" spans="9:12" x14ac:dyDescent="0.25">
      <c r="I1004" t="s">
        <v>406</v>
      </c>
      <c r="J1004" t="s">
        <v>110</v>
      </c>
      <c r="K1004" t="s">
        <v>71</v>
      </c>
      <c r="L1004">
        <v>1</v>
      </c>
    </row>
    <row r="1005" spans="9:12" x14ac:dyDescent="0.25">
      <c r="I1005" t="s">
        <v>407</v>
      </c>
      <c r="J1005" t="s">
        <v>110</v>
      </c>
      <c r="K1005" t="s">
        <v>49</v>
      </c>
      <c r="L1005">
        <v>1</v>
      </c>
    </row>
    <row r="1006" spans="9:12" x14ac:dyDescent="0.25">
      <c r="I1006" t="s">
        <v>408</v>
      </c>
      <c r="J1006" t="s">
        <v>46</v>
      </c>
      <c r="K1006" t="s">
        <v>49</v>
      </c>
      <c r="L1006">
        <v>1</v>
      </c>
    </row>
    <row r="1007" spans="9:12" x14ac:dyDescent="0.25">
      <c r="I1007" t="s">
        <v>495</v>
      </c>
      <c r="J1007" t="s">
        <v>48</v>
      </c>
      <c r="K1007" t="s">
        <v>49</v>
      </c>
      <c r="L1007">
        <v>1</v>
      </c>
    </row>
    <row r="1008" spans="9:12" x14ac:dyDescent="0.25">
      <c r="I1008" t="s">
        <v>495</v>
      </c>
      <c r="J1008" t="s">
        <v>110</v>
      </c>
      <c r="K1008" t="s">
        <v>49</v>
      </c>
      <c r="L1008">
        <v>1</v>
      </c>
    </row>
    <row r="1009" spans="9:12" x14ac:dyDescent="0.25">
      <c r="I1009" t="s">
        <v>495</v>
      </c>
      <c r="J1009" t="s">
        <v>64</v>
      </c>
      <c r="K1009" t="s">
        <v>49</v>
      </c>
      <c r="L1009">
        <v>1</v>
      </c>
    </row>
    <row r="1010" spans="9:12" x14ac:dyDescent="0.25">
      <c r="I1010" t="s">
        <v>495</v>
      </c>
      <c r="J1010" t="s">
        <v>46</v>
      </c>
      <c r="K1010" t="s">
        <v>105</v>
      </c>
      <c r="L1010">
        <v>1</v>
      </c>
    </row>
    <row r="1011" spans="9:12" x14ac:dyDescent="0.25">
      <c r="I1011" t="s">
        <v>495</v>
      </c>
      <c r="J1011" t="s">
        <v>46</v>
      </c>
      <c r="K1011" t="s">
        <v>71</v>
      </c>
      <c r="L1011">
        <v>1</v>
      </c>
    </row>
    <row r="1012" spans="9:12" x14ac:dyDescent="0.25">
      <c r="I1012" t="s">
        <v>501</v>
      </c>
      <c r="J1012" t="s">
        <v>110</v>
      </c>
      <c r="K1012" t="s">
        <v>49</v>
      </c>
      <c r="L1012">
        <v>1</v>
      </c>
    </row>
    <row r="1013" spans="9:12" x14ac:dyDescent="0.25">
      <c r="I1013" t="s">
        <v>502</v>
      </c>
      <c r="J1013" t="s">
        <v>48</v>
      </c>
      <c r="K1013" t="s">
        <v>91</v>
      </c>
      <c r="L1013">
        <v>1</v>
      </c>
    </row>
    <row r="1014" spans="9:12" x14ac:dyDescent="0.25">
      <c r="I1014" t="s">
        <v>502</v>
      </c>
      <c r="J1014" t="s">
        <v>48</v>
      </c>
      <c r="K1014" t="s">
        <v>44</v>
      </c>
      <c r="L1014">
        <v>1</v>
      </c>
    </row>
    <row r="1015" spans="9:12" x14ac:dyDescent="0.25">
      <c r="I1015" t="s">
        <v>503</v>
      </c>
      <c r="J1015" t="s">
        <v>89</v>
      </c>
      <c r="K1015" t="s">
        <v>44</v>
      </c>
      <c r="L1015">
        <v>1</v>
      </c>
    </row>
    <row r="1016" spans="9:12" x14ac:dyDescent="0.25">
      <c r="I1016" t="s">
        <v>513</v>
      </c>
      <c r="J1016" t="s">
        <v>46</v>
      </c>
      <c r="K1016" t="s">
        <v>44</v>
      </c>
      <c r="L1016">
        <v>1</v>
      </c>
    </row>
    <row r="1017" spans="9:12" x14ac:dyDescent="0.25">
      <c r="I1017" t="s">
        <v>517</v>
      </c>
      <c r="J1017" t="s">
        <v>110</v>
      </c>
      <c r="K1017" t="s">
        <v>49</v>
      </c>
      <c r="L1017">
        <v>1</v>
      </c>
    </row>
    <row r="1018" spans="9:12" x14ac:dyDescent="0.25">
      <c r="I1018" t="s">
        <v>518</v>
      </c>
      <c r="J1018" t="s">
        <v>46</v>
      </c>
      <c r="K1018" t="s">
        <v>44</v>
      </c>
      <c r="L1018">
        <v>1</v>
      </c>
    </row>
    <row r="1019" spans="9:12" x14ac:dyDescent="0.25">
      <c r="I1019" t="s">
        <v>511</v>
      </c>
      <c r="J1019" t="s">
        <v>48</v>
      </c>
      <c r="K1019" t="s">
        <v>44</v>
      </c>
      <c r="L1019">
        <v>1</v>
      </c>
    </row>
    <row r="1020" spans="9:12" x14ac:dyDescent="0.25">
      <c r="I1020" t="s">
        <v>511</v>
      </c>
      <c r="J1020" t="s">
        <v>59</v>
      </c>
      <c r="K1020" t="s">
        <v>44</v>
      </c>
      <c r="L1020">
        <v>1</v>
      </c>
    </row>
    <row r="1021" spans="9:12" x14ac:dyDescent="0.25">
      <c r="I1021" t="s">
        <v>511</v>
      </c>
      <c r="J1021" t="s">
        <v>43</v>
      </c>
      <c r="K1021" t="s">
        <v>49</v>
      </c>
      <c r="L1021">
        <v>1</v>
      </c>
    </row>
    <row r="1022" spans="9:12" x14ac:dyDescent="0.25">
      <c r="I1022" t="s">
        <v>519</v>
      </c>
      <c r="J1022" t="s">
        <v>110</v>
      </c>
      <c r="K1022" t="s">
        <v>44</v>
      </c>
      <c r="L1022">
        <v>1</v>
      </c>
    </row>
    <row r="1023" spans="9:12" x14ac:dyDescent="0.25">
      <c r="I1023" t="s">
        <v>519</v>
      </c>
      <c r="J1023" t="s">
        <v>110</v>
      </c>
      <c r="K1023" t="s">
        <v>49</v>
      </c>
      <c r="L1023">
        <v>1</v>
      </c>
    </row>
    <row r="1024" spans="9:12" x14ac:dyDescent="0.25">
      <c r="I1024" t="s">
        <v>520</v>
      </c>
      <c r="J1024" t="s">
        <v>110</v>
      </c>
      <c r="K1024" t="s">
        <v>49</v>
      </c>
      <c r="L1024">
        <v>1</v>
      </c>
    </row>
    <row r="1025" spans="9:12" x14ac:dyDescent="0.25">
      <c r="I1025" t="s">
        <v>521</v>
      </c>
      <c r="J1025" t="s">
        <v>110</v>
      </c>
      <c r="K1025" t="s">
        <v>71</v>
      </c>
      <c r="L1025">
        <v>1</v>
      </c>
    </row>
    <row r="1026" spans="9:12" x14ac:dyDescent="0.25">
      <c r="I1026" t="s">
        <v>510</v>
      </c>
      <c r="J1026" t="s">
        <v>48</v>
      </c>
      <c r="K1026" t="s">
        <v>91</v>
      </c>
      <c r="L1026">
        <v>1</v>
      </c>
    </row>
    <row r="1027" spans="9:12" x14ac:dyDescent="0.25">
      <c r="I1027" t="s">
        <v>510</v>
      </c>
      <c r="J1027" t="s">
        <v>48</v>
      </c>
      <c r="K1027" t="s">
        <v>49</v>
      </c>
      <c r="L1027">
        <v>1</v>
      </c>
    </row>
    <row r="1028" spans="9:12" x14ac:dyDescent="0.25">
      <c r="I1028" t="s">
        <v>510</v>
      </c>
      <c r="J1028" t="s">
        <v>46</v>
      </c>
      <c r="K1028" t="s">
        <v>105</v>
      </c>
      <c r="L1028">
        <v>1</v>
      </c>
    </row>
    <row r="1029" spans="9:12" x14ac:dyDescent="0.25">
      <c r="I1029" t="s">
        <v>510</v>
      </c>
      <c r="J1029" t="s">
        <v>46</v>
      </c>
      <c r="K1029" t="s">
        <v>71</v>
      </c>
      <c r="L1029">
        <v>1</v>
      </c>
    </row>
    <row r="1030" spans="9:12" x14ac:dyDescent="0.25">
      <c r="I1030" t="s">
        <v>522</v>
      </c>
      <c r="J1030" t="s">
        <v>110</v>
      </c>
      <c r="K1030" t="s">
        <v>71</v>
      </c>
      <c r="L1030">
        <v>1</v>
      </c>
    </row>
    <row r="1031" spans="9:12" x14ac:dyDescent="0.25">
      <c r="I1031" t="s">
        <v>523</v>
      </c>
      <c r="J1031" t="s">
        <v>110</v>
      </c>
      <c r="K1031" t="s">
        <v>44</v>
      </c>
      <c r="L1031">
        <v>1</v>
      </c>
    </row>
    <row r="1032" spans="9:12" x14ac:dyDescent="0.25">
      <c r="I1032" t="s">
        <v>524</v>
      </c>
      <c r="J1032" t="s">
        <v>110</v>
      </c>
      <c r="K1032" t="s">
        <v>49</v>
      </c>
      <c r="L1032">
        <v>1</v>
      </c>
    </row>
    <row r="1033" spans="9:12" x14ac:dyDescent="0.25">
      <c r="I1033" t="s">
        <v>525</v>
      </c>
      <c r="J1033" t="s">
        <v>110</v>
      </c>
      <c r="K1033" t="s">
        <v>44</v>
      </c>
      <c r="L1033">
        <v>1</v>
      </c>
    </row>
    <row r="1034" spans="9:12" x14ac:dyDescent="0.25">
      <c r="I1034" t="s">
        <v>508</v>
      </c>
      <c r="J1034" t="s">
        <v>48</v>
      </c>
      <c r="K1034" t="s">
        <v>71</v>
      </c>
      <c r="L1034">
        <v>1</v>
      </c>
    </row>
    <row r="1035" spans="9:12" x14ac:dyDescent="0.25">
      <c r="I1035" t="s">
        <v>508</v>
      </c>
      <c r="J1035" t="s">
        <v>48</v>
      </c>
      <c r="K1035" t="s">
        <v>91</v>
      </c>
      <c r="L1035">
        <v>1</v>
      </c>
    </row>
    <row r="1036" spans="9:12" x14ac:dyDescent="0.25">
      <c r="I1036" t="s">
        <v>508</v>
      </c>
      <c r="J1036" t="s">
        <v>64</v>
      </c>
      <c r="K1036" t="s">
        <v>44</v>
      </c>
      <c r="L1036">
        <v>1</v>
      </c>
    </row>
    <row r="1037" spans="9:12" x14ac:dyDescent="0.25">
      <c r="I1037" t="s">
        <v>508</v>
      </c>
      <c r="J1037" t="s">
        <v>64</v>
      </c>
      <c r="K1037" t="s">
        <v>49</v>
      </c>
      <c r="L1037">
        <v>1</v>
      </c>
    </row>
    <row r="1038" spans="9:12" x14ac:dyDescent="0.25">
      <c r="I1038" t="s">
        <v>508</v>
      </c>
      <c r="J1038" t="s">
        <v>46</v>
      </c>
      <c r="K1038" t="s">
        <v>91</v>
      </c>
      <c r="L1038">
        <v>1</v>
      </c>
    </row>
    <row r="1039" spans="9:12" x14ac:dyDescent="0.25">
      <c r="I1039" t="s">
        <v>508</v>
      </c>
      <c r="J1039" t="s">
        <v>46</v>
      </c>
      <c r="K1039" t="s">
        <v>114</v>
      </c>
      <c r="L1039">
        <v>1</v>
      </c>
    </row>
    <row r="1040" spans="9:12" x14ac:dyDescent="0.25">
      <c r="I1040" t="s">
        <v>508</v>
      </c>
      <c r="J1040" t="s">
        <v>43</v>
      </c>
      <c r="K1040" t="s">
        <v>49</v>
      </c>
      <c r="L1040">
        <v>1</v>
      </c>
    </row>
    <row r="1041" spans="9:12" x14ac:dyDescent="0.25">
      <c r="I1041" t="s">
        <v>526</v>
      </c>
      <c r="J1041" t="s">
        <v>46</v>
      </c>
      <c r="K1041" t="s">
        <v>71</v>
      </c>
      <c r="L1041">
        <v>1</v>
      </c>
    </row>
    <row r="1042" spans="9:12" x14ac:dyDescent="0.25">
      <c r="I1042" t="s">
        <v>527</v>
      </c>
      <c r="J1042" t="s">
        <v>110</v>
      </c>
      <c r="K1042" t="s">
        <v>49</v>
      </c>
      <c r="L1042">
        <v>1</v>
      </c>
    </row>
    <row r="1043" spans="9:12" x14ac:dyDescent="0.25">
      <c r="I1043" t="s">
        <v>528</v>
      </c>
      <c r="J1043" t="s">
        <v>110</v>
      </c>
      <c r="K1043" t="s">
        <v>49</v>
      </c>
      <c r="L1043">
        <v>1</v>
      </c>
    </row>
    <row r="1044" spans="9:12" x14ac:dyDescent="0.25">
      <c r="I1044" t="s">
        <v>529</v>
      </c>
      <c r="J1044" t="s">
        <v>110</v>
      </c>
      <c r="K1044" t="s">
        <v>49</v>
      </c>
      <c r="L1044">
        <v>1</v>
      </c>
    </row>
    <row r="1045" spans="9:12" x14ac:dyDescent="0.25">
      <c r="I1045" t="s">
        <v>530</v>
      </c>
      <c r="J1045" t="s">
        <v>110</v>
      </c>
      <c r="K1045" t="s">
        <v>49</v>
      </c>
      <c r="L1045">
        <v>1</v>
      </c>
    </row>
    <row r="1046" spans="9:12" x14ac:dyDescent="0.25">
      <c r="I1046" t="s">
        <v>531</v>
      </c>
      <c r="J1046" t="s">
        <v>46</v>
      </c>
      <c r="K1046" t="s">
        <v>49</v>
      </c>
      <c r="L1046">
        <v>1</v>
      </c>
    </row>
    <row r="1047" spans="9:12" x14ac:dyDescent="0.25">
      <c r="I1047" t="s">
        <v>532</v>
      </c>
      <c r="J1047" t="s">
        <v>110</v>
      </c>
      <c r="K1047" t="s">
        <v>49</v>
      </c>
      <c r="L1047">
        <v>1</v>
      </c>
    </row>
    <row r="1048" spans="9:12" x14ac:dyDescent="0.25">
      <c r="I1048" t="s">
        <v>533</v>
      </c>
      <c r="J1048" t="s">
        <v>110</v>
      </c>
      <c r="K1048" t="s">
        <v>44</v>
      </c>
      <c r="L1048">
        <v>1</v>
      </c>
    </row>
    <row r="1049" spans="9:12" x14ac:dyDescent="0.25">
      <c r="I1049" t="s">
        <v>509</v>
      </c>
      <c r="J1049" t="s">
        <v>48</v>
      </c>
      <c r="K1049" t="s">
        <v>71</v>
      </c>
      <c r="L1049">
        <v>1</v>
      </c>
    </row>
    <row r="1050" spans="9:12" x14ac:dyDescent="0.25">
      <c r="I1050" t="s">
        <v>509</v>
      </c>
      <c r="J1050" t="s">
        <v>48</v>
      </c>
      <c r="K1050" t="s">
        <v>74</v>
      </c>
      <c r="L1050">
        <v>1</v>
      </c>
    </row>
    <row r="1051" spans="9:12" x14ac:dyDescent="0.25">
      <c r="I1051" t="s">
        <v>509</v>
      </c>
      <c r="J1051" t="s">
        <v>115</v>
      </c>
      <c r="K1051" t="s">
        <v>44</v>
      </c>
      <c r="L1051">
        <v>1</v>
      </c>
    </row>
    <row r="1052" spans="9:12" x14ac:dyDescent="0.25">
      <c r="I1052" t="s">
        <v>534</v>
      </c>
      <c r="J1052" t="s">
        <v>110</v>
      </c>
      <c r="K1052" t="s">
        <v>49</v>
      </c>
      <c r="L1052">
        <v>1</v>
      </c>
    </row>
    <row r="1053" spans="9:12" x14ac:dyDescent="0.25">
      <c r="I1053" t="s">
        <v>535</v>
      </c>
      <c r="J1053" t="s">
        <v>46</v>
      </c>
      <c r="K1053" t="s">
        <v>49</v>
      </c>
      <c r="L1053">
        <v>1</v>
      </c>
    </row>
    <row r="1054" spans="9:12" x14ac:dyDescent="0.25">
      <c r="I1054" t="s">
        <v>536</v>
      </c>
      <c r="J1054" t="s">
        <v>110</v>
      </c>
      <c r="K1054" t="s">
        <v>71</v>
      </c>
      <c r="L1054">
        <v>1</v>
      </c>
    </row>
    <row r="1055" spans="9:12" x14ac:dyDescent="0.25">
      <c r="I1055" t="s">
        <v>537</v>
      </c>
      <c r="J1055" t="s">
        <v>46</v>
      </c>
      <c r="K1055" t="s">
        <v>49</v>
      </c>
      <c r="L1055">
        <v>1</v>
      </c>
    </row>
    <row r="1056" spans="9:12" x14ac:dyDescent="0.25">
      <c r="I1056" t="s">
        <v>538</v>
      </c>
      <c r="J1056" t="s">
        <v>110</v>
      </c>
      <c r="K1056" t="s">
        <v>49</v>
      </c>
      <c r="L1056">
        <v>1</v>
      </c>
    </row>
    <row r="1057" spans="9:12" x14ac:dyDescent="0.25">
      <c r="I1057" t="s">
        <v>515</v>
      </c>
      <c r="J1057" t="s">
        <v>46</v>
      </c>
      <c r="K1057" t="s">
        <v>44</v>
      </c>
      <c r="L1057">
        <v>1</v>
      </c>
    </row>
    <row r="1058" spans="9:12" x14ac:dyDescent="0.25">
      <c r="I1058" t="s">
        <v>539</v>
      </c>
      <c r="J1058" t="s">
        <v>46</v>
      </c>
      <c r="K1058" t="s">
        <v>49</v>
      </c>
      <c r="L1058">
        <v>1</v>
      </c>
    </row>
    <row r="1059" spans="9:12" x14ac:dyDescent="0.25">
      <c r="I1059" t="s">
        <v>409</v>
      </c>
      <c r="J1059" t="s">
        <v>46</v>
      </c>
      <c r="K1059" t="s">
        <v>87</v>
      </c>
      <c r="L1059">
        <v>1</v>
      </c>
    </row>
    <row r="1060" spans="9:12" x14ac:dyDescent="0.25">
      <c r="I1060" t="s">
        <v>94</v>
      </c>
      <c r="J1060" t="s">
        <v>46</v>
      </c>
      <c r="K1060" t="s">
        <v>71</v>
      </c>
      <c r="L1060">
        <v>1</v>
      </c>
    </row>
    <row r="1061" spans="9:12" x14ac:dyDescent="0.25">
      <c r="I1061" t="s">
        <v>94</v>
      </c>
      <c r="J1061" t="s">
        <v>46</v>
      </c>
      <c r="K1061" t="s">
        <v>87</v>
      </c>
      <c r="L1061">
        <v>1</v>
      </c>
    </row>
    <row r="1062" spans="9:12" x14ac:dyDescent="0.25">
      <c r="I1062" t="s">
        <v>410</v>
      </c>
      <c r="J1062" t="s">
        <v>110</v>
      </c>
      <c r="K1062" t="s">
        <v>105</v>
      </c>
      <c r="L1062">
        <v>1</v>
      </c>
    </row>
    <row r="1063" spans="9:12" x14ac:dyDescent="0.25">
      <c r="I1063" t="s">
        <v>410</v>
      </c>
      <c r="J1063" t="s">
        <v>110</v>
      </c>
      <c r="K1063" t="s">
        <v>71</v>
      </c>
      <c r="L1063">
        <v>1</v>
      </c>
    </row>
    <row r="1064" spans="9:12" x14ac:dyDescent="0.25">
      <c r="I1064" t="s">
        <v>410</v>
      </c>
      <c r="J1064" t="s">
        <v>110</v>
      </c>
      <c r="K1064" t="s">
        <v>91</v>
      </c>
      <c r="L1064">
        <v>1</v>
      </c>
    </row>
    <row r="1065" spans="9:12" x14ac:dyDescent="0.25">
      <c r="I1065" t="s">
        <v>410</v>
      </c>
      <c r="J1065" t="s">
        <v>110</v>
      </c>
      <c r="K1065" t="s">
        <v>44</v>
      </c>
      <c r="L1065">
        <v>1</v>
      </c>
    </row>
    <row r="1066" spans="9:12" x14ac:dyDescent="0.25">
      <c r="I1066" t="s">
        <v>410</v>
      </c>
      <c r="J1066" t="s">
        <v>110</v>
      </c>
      <c r="K1066" t="s">
        <v>114</v>
      </c>
      <c r="L1066">
        <v>1</v>
      </c>
    </row>
    <row r="1067" spans="9:12" x14ac:dyDescent="0.25">
      <c r="I1067" t="s">
        <v>410</v>
      </c>
      <c r="J1067" t="s">
        <v>110</v>
      </c>
      <c r="K1067" t="s">
        <v>49</v>
      </c>
      <c r="L1067">
        <v>1</v>
      </c>
    </row>
    <row r="1068" spans="9:12" x14ac:dyDescent="0.25">
      <c r="I1068" t="s">
        <v>411</v>
      </c>
      <c r="J1068" t="s">
        <v>110</v>
      </c>
      <c r="K1068" t="s">
        <v>49</v>
      </c>
      <c r="L1068">
        <v>1</v>
      </c>
    </row>
    <row r="1069" spans="9:12" x14ac:dyDescent="0.25">
      <c r="I1069" t="s">
        <v>412</v>
      </c>
      <c r="J1069" t="s">
        <v>48</v>
      </c>
      <c r="K1069" t="s">
        <v>74</v>
      </c>
      <c r="L1069">
        <v>1</v>
      </c>
    </row>
    <row r="1070" spans="9:12" x14ac:dyDescent="0.25">
      <c r="I1070" t="s">
        <v>412</v>
      </c>
      <c r="J1070" t="s">
        <v>48</v>
      </c>
      <c r="K1070" t="s">
        <v>90</v>
      </c>
      <c r="L1070">
        <v>1</v>
      </c>
    </row>
    <row r="1071" spans="9:12" x14ac:dyDescent="0.25">
      <c r="I1071" t="s">
        <v>412</v>
      </c>
      <c r="J1071" t="s">
        <v>48</v>
      </c>
      <c r="K1071" t="s">
        <v>49</v>
      </c>
      <c r="L1071">
        <v>1</v>
      </c>
    </row>
    <row r="1072" spans="9:12" x14ac:dyDescent="0.25">
      <c r="I1072" t="s">
        <v>83</v>
      </c>
      <c r="J1072" t="s">
        <v>96</v>
      </c>
      <c r="K1072" t="s">
        <v>44</v>
      </c>
      <c r="L1072">
        <v>1</v>
      </c>
    </row>
    <row r="1073" spans="9:12" x14ac:dyDescent="0.25">
      <c r="I1073" t="s">
        <v>83</v>
      </c>
      <c r="J1073" t="s">
        <v>59</v>
      </c>
      <c r="K1073" t="s">
        <v>49</v>
      </c>
      <c r="L1073">
        <v>1</v>
      </c>
    </row>
    <row r="1074" spans="9:12" x14ac:dyDescent="0.25">
      <c r="I1074" t="s">
        <v>413</v>
      </c>
      <c r="J1074" t="s">
        <v>110</v>
      </c>
      <c r="K1074" t="s">
        <v>49</v>
      </c>
      <c r="L1074">
        <v>1</v>
      </c>
    </row>
    <row r="1075" spans="9:12" x14ac:dyDescent="0.25">
      <c r="I1075" t="s">
        <v>414</v>
      </c>
      <c r="J1075" t="s">
        <v>110</v>
      </c>
      <c r="K1075" t="s">
        <v>49</v>
      </c>
      <c r="L1075">
        <v>1</v>
      </c>
    </row>
    <row r="1076" spans="9:12" x14ac:dyDescent="0.25">
      <c r="I1076" t="s">
        <v>415</v>
      </c>
      <c r="J1076" t="s">
        <v>110</v>
      </c>
      <c r="K1076" t="s">
        <v>49</v>
      </c>
      <c r="L1076">
        <v>1</v>
      </c>
    </row>
    <row r="1077" spans="9:12" x14ac:dyDescent="0.25">
      <c r="I1077" t="s">
        <v>416</v>
      </c>
      <c r="J1077" t="s">
        <v>110</v>
      </c>
      <c r="K1077" t="s">
        <v>71</v>
      </c>
      <c r="L1077">
        <v>1</v>
      </c>
    </row>
    <row r="1078" spans="9:12" x14ac:dyDescent="0.25">
      <c r="I1078" t="s">
        <v>417</v>
      </c>
      <c r="J1078" t="s">
        <v>110</v>
      </c>
      <c r="K1078" t="s">
        <v>90</v>
      </c>
      <c r="L1078">
        <v>1</v>
      </c>
    </row>
    <row r="1079" spans="9:12" x14ac:dyDescent="0.25">
      <c r="I1079" t="s">
        <v>418</v>
      </c>
      <c r="J1079" t="s">
        <v>46</v>
      </c>
      <c r="K1079" t="s">
        <v>74</v>
      </c>
      <c r="L1079">
        <v>1</v>
      </c>
    </row>
    <row r="1080" spans="9:12" x14ac:dyDescent="0.25">
      <c r="I1080" t="s">
        <v>504</v>
      </c>
      <c r="J1080" t="s">
        <v>110</v>
      </c>
      <c r="K1080" t="s">
        <v>49</v>
      </c>
      <c r="L1080">
        <v>1</v>
      </c>
    </row>
    <row r="1081" spans="9:12" x14ac:dyDescent="0.25">
      <c r="I1081" t="s">
        <v>419</v>
      </c>
      <c r="J1081" t="s">
        <v>110</v>
      </c>
      <c r="K1081" t="s">
        <v>49</v>
      </c>
      <c r="L1081">
        <v>1</v>
      </c>
    </row>
    <row r="1082" spans="9:12" x14ac:dyDescent="0.25">
      <c r="I1082" t="s">
        <v>420</v>
      </c>
      <c r="J1082" t="s">
        <v>110</v>
      </c>
      <c r="K1082" t="s">
        <v>44</v>
      </c>
      <c r="L1082">
        <v>1</v>
      </c>
    </row>
    <row r="1083" spans="9:12" x14ac:dyDescent="0.25">
      <c r="I1083" t="s">
        <v>421</v>
      </c>
      <c r="J1083" t="s">
        <v>110</v>
      </c>
      <c r="K1083" t="s">
        <v>74</v>
      </c>
      <c r="L1083">
        <v>1</v>
      </c>
    </row>
    <row r="1084" spans="9:12" x14ac:dyDescent="0.25">
      <c r="I1084" t="s">
        <v>422</v>
      </c>
      <c r="J1084" t="s">
        <v>89</v>
      </c>
      <c r="K1084" t="s">
        <v>44</v>
      </c>
      <c r="L1084">
        <v>1</v>
      </c>
    </row>
    <row r="1085" spans="9:12" x14ac:dyDescent="0.25">
      <c r="I1085" t="s">
        <v>120</v>
      </c>
      <c r="J1085" t="s">
        <v>46</v>
      </c>
      <c r="K1085" t="s">
        <v>74</v>
      </c>
      <c r="L1085">
        <v>1</v>
      </c>
    </row>
    <row r="1086" spans="9:12" x14ac:dyDescent="0.25">
      <c r="I1086" t="s">
        <v>120</v>
      </c>
      <c r="J1086" t="s">
        <v>46</v>
      </c>
      <c r="K1086" t="s">
        <v>49</v>
      </c>
      <c r="L1086">
        <v>1</v>
      </c>
    </row>
    <row r="1087" spans="9:12" x14ac:dyDescent="0.25">
      <c r="I1087" t="s">
        <v>120</v>
      </c>
      <c r="J1087" t="s">
        <v>89</v>
      </c>
      <c r="K1087" t="s">
        <v>74</v>
      </c>
      <c r="L1087">
        <v>1</v>
      </c>
    </row>
    <row r="1088" spans="9:12" x14ac:dyDescent="0.25">
      <c r="I1088" t="s">
        <v>84</v>
      </c>
      <c r="J1088" t="s">
        <v>46</v>
      </c>
      <c r="K1088" t="s">
        <v>71</v>
      </c>
      <c r="L1088">
        <v>1</v>
      </c>
    </row>
    <row r="1089" spans="9:12" x14ac:dyDescent="0.25">
      <c r="I1089" t="s">
        <v>84</v>
      </c>
      <c r="J1089" t="s">
        <v>46</v>
      </c>
      <c r="K1089" t="s">
        <v>74</v>
      </c>
      <c r="L1089">
        <v>1</v>
      </c>
    </row>
    <row r="1090" spans="9:12" x14ac:dyDescent="0.25">
      <c r="I1090" t="s">
        <v>84</v>
      </c>
      <c r="J1090" t="s">
        <v>46</v>
      </c>
      <c r="K1090" t="s">
        <v>87</v>
      </c>
      <c r="L1090">
        <v>1</v>
      </c>
    </row>
    <row r="1091" spans="9:12" x14ac:dyDescent="0.25">
      <c r="I1091" t="s">
        <v>423</v>
      </c>
      <c r="J1091" t="s">
        <v>46</v>
      </c>
      <c r="K1091" t="s">
        <v>44</v>
      </c>
      <c r="L1091">
        <v>1</v>
      </c>
    </row>
    <row r="1092" spans="9:12" x14ac:dyDescent="0.25">
      <c r="I1092" t="s">
        <v>121</v>
      </c>
      <c r="J1092" t="s">
        <v>89</v>
      </c>
      <c r="K1092" t="s">
        <v>91</v>
      </c>
      <c r="L1092">
        <v>1</v>
      </c>
    </row>
    <row r="1093" spans="9:12" x14ac:dyDescent="0.25">
      <c r="I1093" t="s">
        <v>121</v>
      </c>
      <c r="J1093" t="s">
        <v>89</v>
      </c>
      <c r="K1093" t="s">
        <v>90</v>
      </c>
      <c r="L1093">
        <v>1</v>
      </c>
    </row>
    <row r="1094" spans="9:12" x14ac:dyDescent="0.25">
      <c r="I1094" t="s">
        <v>121</v>
      </c>
      <c r="J1094" t="s">
        <v>89</v>
      </c>
      <c r="K1094" t="s">
        <v>87</v>
      </c>
      <c r="L1094">
        <v>1</v>
      </c>
    </row>
    <row r="1095" spans="9:12" x14ac:dyDescent="0.25">
      <c r="I1095" t="s">
        <v>159</v>
      </c>
      <c r="J1095" t="s">
        <v>48</v>
      </c>
      <c r="K1095" t="s">
        <v>105</v>
      </c>
      <c r="L1095">
        <v>1</v>
      </c>
    </row>
    <row r="1096" spans="9:12" x14ac:dyDescent="0.25">
      <c r="I1096" t="s">
        <v>159</v>
      </c>
      <c r="J1096" t="s">
        <v>89</v>
      </c>
      <c r="K1096" t="s">
        <v>112</v>
      </c>
      <c r="L1096">
        <v>1</v>
      </c>
    </row>
    <row r="1097" spans="9:12" x14ac:dyDescent="0.25">
      <c r="I1097" t="s">
        <v>159</v>
      </c>
      <c r="J1097" t="s">
        <v>89</v>
      </c>
      <c r="K1097" t="s">
        <v>74</v>
      </c>
      <c r="L1097">
        <v>1</v>
      </c>
    </row>
    <row r="1098" spans="9:12" x14ac:dyDescent="0.25">
      <c r="I1098" t="s">
        <v>159</v>
      </c>
      <c r="J1098" t="s">
        <v>89</v>
      </c>
      <c r="K1098" t="s">
        <v>44</v>
      </c>
      <c r="L1098">
        <v>1</v>
      </c>
    </row>
    <row r="1099" spans="9:12" x14ac:dyDescent="0.25">
      <c r="I1099" t="s">
        <v>159</v>
      </c>
      <c r="J1099" t="s">
        <v>89</v>
      </c>
      <c r="K1099" t="s">
        <v>49</v>
      </c>
      <c r="L1099">
        <v>1</v>
      </c>
    </row>
    <row r="1100" spans="9:12" x14ac:dyDescent="0.25">
      <c r="I1100" t="s">
        <v>540</v>
      </c>
      <c r="J1100" t="s">
        <v>46</v>
      </c>
      <c r="K1100" t="s">
        <v>44</v>
      </c>
      <c r="L1100">
        <v>1</v>
      </c>
    </row>
    <row r="1101" spans="9:12" x14ac:dyDescent="0.25">
      <c r="I1101" t="s">
        <v>540</v>
      </c>
      <c r="J1101" t="s">
        <v>46</v>
      </c>
      <c r="K1101" t="s">
        <v>49</v>
      </c>
      <c r="L1101">
        <v>1</v>
      </c>
    </row>
    <row r="1102" spans="9:12" x14ac:dyDescent="0.25">
      <c r="I1102" t="s">
        <v>424</v>
      </c>
      <c r="J1102" t="s">
        <v>46</v>
      </c>
      <c r="K1102" t="s">
        <v>44</v>
      </c>
      <c r="L1102">
        <v>1</v>
      </c>
    </row>
    <row r="1103" spans="9:12" x14ac:dyDescent="0.25">
      <c r="I1103" t="s">
        <v>424</v>
      </c>
      <c r="J1103" t="s">
        <v>46</v>
      </c>
      <c r="K1103" t="s">
        <v>49</v>
      </c>
      <c r="L1103">
        <v>1</v>
      </c>
    </row>
    <row r="1104" spans="9:12" x14ac:dyDescent="0.25">
      <c r="I1104" t="s">
        <v>541</v>
      </c>
      <c r="J1104" t="s">
        <v>46</v>
      </c>
      <c r="K1104" t="s">
        <v>49</v>
      </c>
      <c r="L1104">
        <v>1</v>
      </c>
    </row>
    <row r="1105" spans="9:12" x14ac:dyDescent="0.25">
      <c r="I1105" t="s">
        <v>542</v>
      </c>
      <c r="J1105" t="s">
        <v>110</v>
      </c>
      <c r="K1105" t="s">
        <v>49</v>
      </c>
      <c r="L1105">
        <v>1</v>
      </c>
    </row>
    <row r="1106" spans="9:12" x14ac:dyDescent="0.25">
      <c r="I1106" t="s">
        <v>425</v>
      </c>
      <c r="J1106" t="s">
        <v>89</v>
      </c>
      <c r="K1106" t="s">
        <v>91</v>
      </c>
      <c r="L1106">
        <v>1</v>
      </c>
    </row>
    <row r="1107" spans="9:12" x14ac:dyDescent="0.25">
      <c r="I1107" t="s">
        <v>425</v>
      </c>
      <c r="J1107" t="s">
        <v>89</v>
      </c>
      <c r="K1107" t="s">
        <v>44</v>
      </c>
      <c r="L1107">
        <v>1</v>
      </c>
    </row>
    <row r="1108" spans="9:12" x14ac:dyDescent="0.25">
      <c r="I1108" t="s">
        <v>425</v>
      </c>
      <c r="J1108" t="s">
        <v>89</v>
      </c>
      <c r="K1108" t="s">
        <v>114</v>
      </c>
      <c r="L1108">
        <v>1</v>
      </c>
    </row>
    <row r="1109" spans="9:12" x14ac:dyDescent="0.25">
      <c r="I1109" t="s">
        <v>426</v>
      </c>
      <c r="J1109" t="s">
        <v>110</v>
      </c>
      <c r="K1109" t="s">
        <v>49</v>
      </c>
      <c r="L1109">
        <v>1</v>
      </c>
    </row>
    <row r="1110" spans="9:12" x14ac:dyDescent="0.25">
      <c r="I1110" t="s">
        <v>427</v>
      </c>
      <c r="J1110" t="s">
        <v>46</v>
      </c>
      <c r="K1110" t="s">
        <v>105</v>
      </c>
      <c r="L1110">
        <v>1</v>
      </c>
    </row>
    <row r="1111" spans="9:12" x14ac:dyDescent="0.25">
      <c r="I1111" t="s">
        <v>427</v>
      </c>
      <c r="J1111" t="s">
        <v>46</v>
      </c>
      <c r="K1111" t="s">
        <v>71</v>
      </c>
      <c r="L1111">
        <v>1</v>
      </c>
    </row>
    <row r="1112" spans="9:12" x14ac:dyDescent="0.25">
      <c r="I1112" t="s">
        <v>427</v>
      </c>
      <c r="J1112" t="s">
        <v>46</v>
      </c>
      <c r="K1112" t="s">
        <v>91</v>
      </c>
      <c r="L1112">
        <v>1</v>
      </c>
    </row>
    <row r="1113" spans="9:12" x14ac:dyDescent="0.25">
      <c r="I1113" t="s">
        <v>427</v>
      </c>
      <c r="J1113" t="s">
        <v>46</v>
      </c>
      <c r="K1113" t="s">
        <v>74</v>
      </c>
      <c r="L1113">
        <v>1</v>
      </c>
    </row>
    <row r="1114" spans="9:12" x14ac:dyDescent="0.25">
      <c r="I1114" t="s">
        <v>427</v>
      </c>
      <c r="J1114" t="s">
        <v>46</v>
      </c>
      <c r="K1114" t="s">
        <v>49</v>
      </c>
      <c r="L1114">
        <v>1</v>
      </c>
    </row>
    <row r="1115" spans="9:12" x14ac:dyDescent="0.25">
      <c r="I1115" t="s">
        <v>543</v>
      </c>
      <c r="J1115" t="s">
        <v>46</v>
      </c>
      <c r="K1115" t="s">
        <v>87</v>
      </c>
      <c r="L1115">
        <v>1</v>
      </c>
    </row>
    <row r="1116" spans="9:12" x14ac:dyDescent="0.25">
      <c r="I1116" t="s">
        <v>428</v>
      </c>
      <c r="J1116" t="s">
        <v>46</v>
      </c>
      <c r="K1116" t="s">
        <v>87</v>
      </c>
      <c r="L1116">
        <v>1</v>
      </c>
    </row>
    <row r="1117" spans="9:12" x14ac:dyDescent="0.25">
      <c r="I1117" t="s">
        <v>428</v>
      </c>
      <c r="J1117" t="s">
        <v>46</v>
      </c>
      <c r="K1117" t="s">
        <v>49</v>
      </c>
      <c r="L1117">
        <v>1</v>
      </c>
    </row>
    <row r="1118" spans="9:12" x14ac:dyDescent="0.25">
      <c r="I1118" t="s">
        <v>161</v>
      </c>
      <c r="J1118" t="s">
        <v>46</v>
      </c>
      <c r="K1118" t="s">
        <v>44</v>
      </c>
      <c r="L1118">
        <v>1</v>
      </c>
    </row>
    <row r="1119" spans="9:12" x14ac:dyDescent="0.25">
      <c r="I1119" t="s">
        <v>162</v>
      </c>
      <c r="J1119" t="s">
        <v>163</v>
      </c>
      <c r="K1119" t="s">
        <v>44</v>
      </c>
      <c r="L1119">
        <v>1</v>
      </c>
    </row>
    <row r="1120" spans="9:12" x14ac:dyDescent="0.25">
      <c r="I1120" t="s">
        <v>100</v>
      </c>
      <c r="J1120" t="s">
        <v>48</v>
      </c>
      <c r="K1120" t="s">
        <v>71</v>
      </c>
      <c r="L1120">
        <v>1</v>
      </c>
    </row>
    <row r="1121" spans="9:12" x14ac:dyDescent="0.25">
      <c r="I1121" t="s">
        <v>100</v>
      </c>
      <c r="J1121" t="s">
        <v>48</v>
      </c>
      <c r="K1121" t="s">
        <v>112</v>
      </c>
      <c r="L1121">
        <v>1</v>
      </c>
    </row>
    <row r="1122" spans="9:12" x14ac:dyDescent="0.25">
      <c r="I1122" t="s">
        <v>100</v>
      </c>
      <c r="J1122" t="s">
        <v>115</v>
      </c>
      <c r="K1122" t="s">
        <v>71</v>
      </c>
      <c r="L1122">
        <v>1</v>
      </c>
    </row>
    <row r="1123" spans="9:12" x14ac:dyDescent="0.25">
      <c r="I1123" t="s">
        <v>100</v>
      </c>
      <c r="J1123" t="s">
        <v>96</v>
      </c>
      <c r="K1123" t="s">
        <v>71</v>
      </c>
      <c r="L1123">
        <v>1</v>
      </c>
    </row>
    <row r="1124" spans="9:12" x14ac:dyDescent="0.25">
      <c r="I1124" t="s">
        <v>100</v>
      </c>
      <c r="J1124" t="s">
        <v>96</v>
      </c>
      <c r="K1124" t="s">
        <v>49</v>
      </c>
      <c r="L1124">
        <v>1</v>
      </c>
    </row>
    <row r="1125" spans="9:12" x14ac:dyDescent="0.25">
      <c r="I1125" t="s">
        <v>100</v>
      </c>
      <c r="J1125" t="s">
        <v>46</v>
      </c>
      <c r="K1125" t="s">
        <v>112</v>
      </c>
      <c r="L1125">
        <v>1</v>
      </c>
    </row>
    <row r="1126" spans="9:12" x14ac:dyDescent="0.25">
      <c r="I1126" t="s">
        <v>100</v>
      </c>
      <c r="J1126" t="s">
        <v>46</v>
      </c>
      <c r="K1126" t="s">
        <v>91</v>
      </c>
      <c r="L1126">
        <v>1</v>
      </c>
    </row>
    <row r="1127" spans="9:12" x14ac:dyDescent="0.25">
      <c r="I1127" t="s">
        <v>100</v>
      </c>
      <c r="J1127" t="s">
        <v>46</v>
      </c>
      <c r="K1127" t="s">
        <v>90</v>
      </c>
      <c r="L1127">
        <v>1</v>
      </c>
    </row>
    <row r="1128" spans="9:12" x14ac:dyDescent="0.25">
      <c r="I1128" t="s">
        <v>100</v>
      </c>
      <c r="J1128" t="s">
        <v>46</v>
      </c>
      <c r="K1128" t="s">
        <v>114</v>
      </c>
      <c r="L1128">
        <v>1</v>
      </c>
    </row>
    <row r="1129" spans="9:12" x14ac:dyDescent="0.25">
      <c r="I1129" t="s">
        <v>429</v>
      </c>
      <c r="J1129" t="s">
        <v>64</v>
      </c>
      <c r="K1129" t="s">
        <v>49</v>
      </c>
      <c r="L1129">
        <v>1</v>
      </c>
    </row>
    <row r="1130" spans="9:12" x14ac:dyDescent="0.25">
      <c r="I1130" t="s">
        <v>429</v>
      </c>
      <c r="J1130" t="s">
        <v>46</v>
      </c>
      <c r="K1130" t="s">
        <v>44</v>
      </c>
      <c r="L1130">
        <v>1</v>
      </c>
    </row>
    <row r="1131" spans="9:12" x14ac:dyDescent="0.25">
      <c r="I1131" t="s">
        <v>429</v>
      </c>
      <c r="J1131" t="s">
        <v>46</v>
      </c>
      <c r="K1131" t="s">
        <v>49</v>
      </c>
      <c r="L1131">
        <v>1</v>
      </c>
    </row>
    <row r="1132" spans="9:12" x14ac:dyDescent="0.25">
      <c r="I1132" t="s">
        <v>505</v>
      </c>
      <c r="J1132" t="s">
        <v>46</v>
      </c>
      <c r="K1132" t="s">
        <v>49</v>
      </c>
      <c r="L1132">
        <v>1</v>
      </c>
    </row>
    <row r="1133" spans="9:12" x14ac:dyDescent="0.25">
      <c r="I1133" t="s">
        <v>430</v>
      </c>
      <c r="J1133" t="s">
        <v>48</v>
      </c>
      <c r="K1133" t="s">
        <v>91</v>
      </c>
      <c r="L1133">
        <v>1</v>
      </c>
    </row>
    <row r="1134" spans="9:12" x14ac:dyDescent="0.25">
      <c r="I1134" t="s">
        <v>431</v>
      </c>
      <c r="J1134" t="s">
        <v>46</v>
      </c>
      <c r="K1134" t="s">
        <v>44</v>
      </c>
      <c r="L1134">
        <v>1</v>
      </c>
    </row>
    <row r="1135" spans="9:12" x14ac:dyDescent="0.25">
      <c r="I1135" t="s">
        <v>496</v>
      </c>
      <c r="J1135" t="s">
        <v>46</v>
      </c>
      <c r="K1135" t="s">
        <v>74</v>
      </c>
      <c r="L1135">
        <v>1</v>
      </c>
    </row>
    <row r="1136" spans="9:12" x14ac:dyDescent="0.25">
      <c r="I1136" t="s">
        <v>432</v>
      </c>
      <c r="J1136" t="s">
        <v>46</v>
      </c>
      <c r="K1136" t="s">
        <v>112</v>
      </c>
      <c r="L1136">
        <v>1</v>
      </c>
    </row>
    <row r="1137" spans="9:12" x14ac:dyDescent="0.25">
      <c r="I1137" t="s">
        <v>432</v>
      </c>
      <c r="J1137" t="s">
        <v>46</v>
      </c>
      <c r="K1137" t="s">
        <v>74</v>
      </c>
      <c r="L1137">
        <v>1</v>
      </c>
    </row>
    <row r="1138" spans="9:12" x14ac:dyDescent="0.25">
      <c r="I1138" t="s">
        <v>432</v>
      </c>
      <c r="J1138" t="s">
        <v>46</v>
      </c>
      <c r="K1138" t="s">
        <v>49</v>
      </c>
      <c r="L1138">
        <v>1</v>
      </c>
    </row>
    <row r="1139" spans="9:12" x14ac:dyDescent="0.25">
      <c r="I1139" t="s">
        <v>76</v>
      </c>
      <c r="J1139" t="s">
        <v>48</v>
      </c>
      <c r="K1139" t="s">
        <v>105</v>
      </c>
      <c r="L1139">
        <v>1</v>
      </c>
    </row>
    <row r="1140" spans="9:12" x14ac:dyDescent="0.25">
      <c r="I1140" t="s">
        <v>76</v>
      </c>
      <c r="J1140" t="s">
        <v>48</v>
      </c>
      <c r="K1140" t="s">
        <v>71</v>
      </c>
      <c r="L1140">
        <v>1</v>
      </c>
    </row>
    <row r="1141" spans="9:12" x14ac:dyDescent="0.25">
      <c r="I1141" t="s">
        <v>76</v>
      </c>
      <c r="J1141" t="s">
        <v>48</v>
      </c>
      <c r="K1141" t="s">
        <v>112</v>
      </c>
      <c r="L1141">
        <v>1</v>
      </c>
    </row>
    <row r="1142" spans="9:12" x14ac:dyDescent="0.25">
      <c r="I1142" t="s">
        <v>76</v>
      </c>
      <c r="J1142" t="s">
        <v>48</v>
      </c>
      <c r="K1142" t="s">
        <v>433</v>
      </c>
      <c r="L1142">
        <v>1</v>
      </c>
    </row>
    <row r="1143" spans="9:12" x14ac:dyDescent="0.25">
      <c r="I1143" t="s">
        <v>76</v>
      </c>
      <c r="J1143" t="s">
        <v>48</v>
      </c>
      <c r="K1143" t="s">
        <v>91</v>
      </c>
      <c r="L1143">
        <v>1</v>
      </c>
    </row>
    <row r="1144" spans="9:12" x14ac:dyDescent="0.25">
      <c r="I1144" t="s">
        <v>76</v>
      </c>
      <c r="J1144" t="s">
        <v>48</v>
      </c>
      <c r="K1144" t="s">
        <v>74</v>
      </c>
      <c r="L1144">
        <v>1</v>
      </c>
    </row>
    <row r="1145" spans="9:12" x14ac:dyDescent="0.25">
      <c r="I1145" t="s">
        <v>76</v>
      </c>
      <c r="J1145" t="s">
        <v>48</v>
      </c>
      <c r="K1145" t="s">
        <v>90</v>
      </c>
      <c r="L1145">
        <v>1</v>
      </c>
    </row>
    <row r="1146" spans="9:12" x14ac:dyDescent="0.25">
      <c r="I1146" t="s">
        <v>76</v>
      </c>
      <c r="J1146" t="s">
        <v>48</v>
      </c>
      <c r="K1146" t="s">
        <v>114</v>
      </c>
      <c r="L1146">
        <v>1</v>
      </c>
    </row>
  </sheetData>
  <pageMargins left="0.7" right="0.7" top="0.75" bottom="0.75" header="0.3" footer="0.3"/>
  <pageSetup orientation="portrait" horizontalDpi="0" verticalDpi="0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workbookViewId="0">
      <selection activeCell="H22" sqref="H22"/>
    </sheetView>
  </sheetViews>
  <sheetFormatPr baseColWidth="10" defaultRowHeight="15.75" x14ac:dyDescent="0.25"/>
  <cols>
    <col min="1" max="1" width="25.125" customWidth="1"/>
    <col min="3" max="3" width="19.375" bestFit="1" customWidth="1"/>
    <col min="4" max="4" width="17.375" customWidth="1"/>
    <col min="6" max="6" width="21.125" customWidth="1"/>
    <col min="7" max="7" width="16.125" customWidth="1"/>
    <col min="8" max="8" width="27" customWidth="1"/>
    <col min="10" max="10" width="22.625" customWidth="1"/>
    <col min="11" max="11" width="17.375" customWidth="1"/>
    <col min="12" max="12" width="17.625" customWidth="1"/>
  </cols>
  <sheetData>
    <row r="2" spans="1:13" x14ac:dyDescent="0.25">
      <c r="D2" t="s">
        <v>33</v>
      </c>
    </row>
    <row r="3" spans="1:13" ht="16.5" thickBot="1" x14ac:dyDescent="0.3">
      <c r="A3" t="s">
        <v>21</v>
      </c>
      <c r="B3" t="s">
        <v>22</v>
      </c>
      <c r="C3" t="s">
        <v>35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J3" s="1" t="s">
        <v>21</v>
      </c>
      <c r="K3" s="2" t="s">
        <v>36</v>
      </c>
      <c r="L3" s="2" t="s">
        <v>37</v>
      </c>
    </row>
    <row r="4" spans="1:13" ht="16.5" thickTop="1" x14ac:dyDescent="0.25">
      <c r="A4" t="s">
        <v>30</v>
      </c>
      <c r="B4">
        <v>2571</v>
      </c>
      <c r="C4">
        <f>Tabla3[[#This Row],[Usuarios nuevos]]/(Tabla3[[#This Row],[Usuarios]]/100)</f>
        <v>99.222092570984046</v>
      </c>
      <c r="D4">
        <v>2551</v>
      </c>
      <c r="E4">
        <v>3168</v>
      </c>
      <c r="F4" s="9">
        <v>0.74842171717171713</v>
      </c>
      <c r="G4" s="10">
        <v>2.7496843434343434</v>
      </c>
      <c r="H4" s="10">
        <v>92.527146464646464</v>
      </c>
      <c r="J4" s="3" t="s">
        <v>30</v>
      </c>
      <c r="K4" s="4">
        <v>2571</v>
      </c>
      <c r="L4" s="4">
        <v>2738</v>
      </c>
      <c r="M4" s="4"/>
    </row>
    <row r="5" spans="1:13" x14ac:dyDescent="0.25">
      <c r="A5" t="s">
        <v>28</v>
      </c>
      <c r="B5">
        <v>4972</v>
      </c>
      <c r="C5">
        <f>Tabla3[[#This Row],[Usuarios nuevos]]/(Tabla3[[#This Row],[Usuarios]]/100)</f>
        <v>97.988736926790025</v>
      </c>
      <c r="D5">
        <v>4872</v>
      </c>
      <c r="E5">
        <v>6427</v>
      </c>
      <c r="F5" s="9">
        <v>0.6270421658627664</v>
      </c>
      <c r="G5" s="10">
        <v>4.4412634199470986</v>
      </c>
      <c r="H5" s="10">
        <v>168.4593122763342</v>
      </c>
      <c r="J5" s="5" t="s">
        <v>28</v>
      </c>
      <c r="K5" s="6">
        <v>4972</v>
      </c>
      <c r="L5" s="6">
        <v>8269</v>
      </c>
      <c r="M5" s="6"/>
    </row>
    <row r="6" spans="1:13" x14ac:dyDescent="0.25">
      <c r="A6" t="s">
        <v>32</v>
      </c>
      <c r="B6">
        <v>389</v>
      </c>
      <c r="C6">
        <f>Tabla3[[#This Row],[Usuarios nuevos]]/(Tabla3[[#This Row],[Usuarios]]/100)</f>
        <v>99.742930591259636</v>
      </c>
      <c r="D6">
        <v>388</v>
      </c>
      <c r="E6">
        <v>422</v>
      </c>
      <c r="F6" s="9">
        <v>0.88151658767772512</v>
      </c>
      <c r="G6" s="10">
        <v>1.2440758293838863</v>
      </c>
      <c r="H6" s="10">
        <v>21.132701421800949</v>
      </c>
      <c r="J6" s="3" t="s">
        <v>32</v>
      </c>
      <c r="K6" s="4">
        <v>389</v>
      </c>
      <c r="L6">
        <v>0</v>
      </c>
    </row>
    <row r="7" spans="1:13" x14ac:dyDescent="0.25">
      <c r="A7" t="s">
        <v>31</v>
      </c>
      <c r="B7">
        <v>461</v>
      </c>
      <c r="C7">
        <f>Tabla3[[#This Row],[Usuarios nuevos]]/(Tabla3[[#This Row],[Usuarios]]/100)</f>
        <v>97.396963123644241</v>
      </c>
      <c r="D7">
        <v>449</v>
      </c>
      <c r="E7">
        <v>594</v>
      </c>
      <c r="F7" s="9">
        <v>0.60942760942760943</v>
      </c>
      <c r="G7" s="10">
        <v>3.2946127946127945</v>
      </c>
      <c r="H7" s="10">
        <v>215.05892255892255</v>
      </c>
      <c r="J7" s="5" t="s">
        <v>31</v>
      </c>
      <c r="K7" s="6">
        <v>461</v>
      </c>
      <c r="L7" s="4">
        <v>332</v>
      </c>
      <c r="M7" s="4"/>
    </row>
    <row r="8" spans="1:13" x14ac:dyDescent="0.25">
      <c r="A8" t="s">
        <v>29</v>
      </c>
      <c r="B8">
        <v>3975</v>
      </c>
      <c r="C8">
        <f>Tabla3[[#This Row],[Usuarios nuevos]]/(Tabla3[[#This Row],[Usuarios]]/100)</f>
        <v>98.364779874213838</v>
      </c>
      <c r="D8">
        <v>3910</v>
      </c>
      <c r="E8">
        <v>4687</v>
      </c>
      <c r="F8" s="9">
        <v>0.75890761681246</v>
      </c>
      <c r="G8" s="10">
        <v>2.7525069340729678</v>
      </c>
      <c r="H8" s="10">
        <v>93.646468956688707</v>
      </c>
      <c r="J8" s="3" t="s">
        <v>29</v>
      </c>
      <c r="K8" s="4">
        <v>3975</v>
      </c>
      <c r="L8" s="6">
        <v>12595</v>
      </c>
      <c r="M8" s="6"/>
    </row>
    <row r="9" spans="1:13" x14ac:dyDescent="0.25">
      <c r="A9" s="11" t="s">
        <v>18</v>
      </c>
      <c r="B9">
        <f>SUM(B4:B8)</f>
        <v>12368</v>
      </c>
      <c r="C9">
        <f>AVERAGE(C4:C8)</f>
        <v>98.543100617378357</v>
      </c>
      <c r="D9">
        <f>SUM(D4:D8)</f>
        <v>12170</v>
      </c>
      <c r="E9">
        <f>SUM(E4:E8)</f>
        <v>15298</v>
      </c>
      <c r="F9" s="9">
        <f>AVERAGE(F4:F8)</f>
        <v>0.72506313939045564</v>
      </c>
      <c r="G9" s="10">
        <f>AVERAGE(G4:G8)</f>
        <v>2.8964286642902182</v>
      </c>
      <c r="H9" s="10">
        <f>AVERAGE(H4:H8)</f>
        <v>118.16491033567858</v>
      </c>
    </row>
    <row r="12" spans="1:13" x14ac:dyDescent="0.25">
      <c r="D12" t="s">
        <v>34</v>
      </c>
    </row>
    <row r="13" spans="1:13" x14ac:dyDescent="0.25">
      <c r="A13" t="s">
        <v>21</v>
      </c>
      <c r="B13" t="s">
        <v>22</v>
      </c>
      <c r="C13" t="s">
        <v>35</v>
      </c>
      <c r="D13" t="s">
        <v>23</v>
      </c>
      <c r="E13" t="s">
        <v>24</v>
      </c>
      <c r="F13" t="s">
        <v>25</v>
      </c>
      <c r="G13" t="s">
        <v>26</v>
      </c>
      <c r="H13" t="s">
        <v>27</v>
      </c>
    </row>
    <row r="14" spans="1:13" x14ac:dyDescent="0.25">
      <c r="A14" t="s">
        <v>30</v>
      </c>
      <c r="B14">
        <v>2738</v>
      </c>
      <c r="C14">
        <f>Tabla4[[#This Row],[Usuarios nuevos]]/(Tabla4[[#This Row],[Usuarios]]/100)</f>
        <v>99.634769905040173</v>
      </c>
      <c r="D14">
        <v>2728</v>
      </c>
      <c r="E14">
        <v>3825</v>
      </c>
      <c r="F14" s="9">
        <v>0.68156862745098035</v>
      </c>
      <c r="G14" s="10">
        <v>2.395294117647059</v>
      </c>
      <c r="H14" s="10">
        <v>97.790326797385617</v>
      </c>
    </row>
    <row r="15" spans="1:13" x14ac:dyDescent="0.25">
      <c r="A15" t="s">
        <v>28</v>
      </c>
      <c r="B15">
        <v>8269</v>
      </c>
      <c r="C15">
        <f>Tabla4[[#This Row],[Usuarios nuevos]]/(Tabla4[[#This Row],[Usuarios]]/100)</f>
        <v>99.213931551578185</v>
      </c>
      <c r="D15">
        <v>8204</v>
      </c>
      <c r="E15">
        <v>10070</v>
      </c>
      <c r="F15" s="9">
        <v>0.72224428997020895</v>
      </c>
      <c r="G15" s="10">
        <v>3.5002979145978155</v>
      </c>
      <c r="H15" s="10">
        <v>113.42691161866931</v>
      </c>
    </row>
    <row r="16" spans="1:13" x14ac:dyDescent="0.25">
      <c r="A16" t="s">
        <v>31</v>
      </c>
      <c r="B16">
        <v>332</v>
      </c>
      <c r="C16">
        <f>Tabla4[[#This Row],[Usuarios nuevos]]/(Tabla4[[#This Row],[Usuarios]]/100)</f>
        <v>87.349397590361448</v>
      </c>
      <c r="D16">
        <v>290</v>
      </c>
      <c r="E16">
        <v>499</v>
      </c>
      <c r="F16" s="9">
        <v>0.60521042084168342</v>
      </c>
      <c r="G16" s="10">
        <v>2.811623246492986</v>
      </c>
      <c r="H16" s="10">
        <v>157.8196392785571</v>
      </c>
    </row>
    <row r="17" spans="1:14" x14ac:dyDescent="0.25">
      <c r="A17" t="s">
        <v>29</v>
      </c>
      <c r="B17">
        <v>12595</v>
      </c>
      <c r="C17">
        <f>Tabla4[[#This Row],[Usuarios nuevos]]/(Tabla4[[#This Row],[Usuarios]]/100)</f>
        <v>98.777292576419214</v>
      </c>
      <c r="D17">
        <v>12441</v>
      </c>
      <c r="E17">
        <v>14002</v>
      </c>
      <c r="F17" s="9">
        <v>0.75617768890158554</v>
      </c>
      <c r="G17" s="10">
        <v>1.3380945579202972</v>
      </c>
      <c r="H17" s="10">
        <v>34.990501356949004</v>
      </c>
    </row>
    <row r="18" spans="1:14" x14ac:dyDescent="0.25">
      <c r="A18" s="11" t="s">
        <v>18</v>
      </c>
      <c r="B18">
        <f>SUM(B14:B17)</f>
        <v>23934</v>
      </c>
      <c r="C18">
        <f>AVERAGE(C14:C17)</f>
        <v>96.243847905849748</v>
      </c>
      <c r="D18">
        <f>SUM(D14:D17)</f>
        <v>23663</v>
      </c>
      <c r="E18">
        <f>SUM(E14:E17)</f>
        <v>28396</v>
      </c>
      <c r="F18" s="9">
        <f>AVERAGE(F14:F17)</f>
        <v>0.69130025679111462</v>
      </c>
      <c r="G18" s="10">
        <f>AVERAGE(G14:G17)</f>
        <v>2.5113274591645389</v>
      </c>
      <c r="H18" s="10">
        <f>AVERAGE(H14:H17)</f>
        <v>101.00684476289025</v>
      </c>
    </row>
    <row r="23" spans="1:14" x14ac:dyDescent="0.25">
      <c r="L23" s="9"/>
      <c r="N23" s="10"/>
    </row>
    <row r="24" spans="1:14" x14ac:dyDescent="0.25">
      <c r="L24" s="9"/>
      <c r="N24" s="10"/>
    </row>
    <row r="25" spans="1:14" x14ac:dyDescent="0.25">
      <c r="L25" s="9"/>
      <c r="N25" s="10"/>
    </row>
    <row r="26" spans="1:14" x14ac:dyDescent="0.25">
      <c r="L26" s="9"/>
      <c r="N26" s="10"/>
    </row>
    <row r="27" spans="1:14" x14ac:dyDescent="0.25">
      <c r="I27" s="9"/>
      <c r="J27" s="10"/>
      <c r="K27" s="10"/>
      <c r="L27" s="9"/>
      <c r="N27" s="10"/>
    </row>
  </sheetData>
  <pageMargins left="0.7" right="0.7" top="0.75" bottom="0.75" header="0.3" footer="0.3"/>
  <pageSetup orientation="portrait" horizontalDpi="0" verticalDpi="0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4"/>
  <sheetViews>
    <sheetView workbookViewId="0">
      <selection activeCell="D3" sqref="A3:D3"/>
    </sheetView>
  </sheetViews>
  <sheetFormatPr baseColWidth="10" defaultRowHeight="15.75" x14ac:dyDescent="0.25"/>
  <cols>
    <col min="2" max="2" width="23.375" customWidth="1"/>
    <col min="3" max="3" width="19.375" customWidth="1"/>
    <col min="4" max="4" width="14.375" customWidth="1"/>
  </cols>
  <sheetData>
    <row r="3" spans="1:18" ht="16.5" thickBot="1" x14ac:dyDescent="0.3">
      <c r="A3" t="s">
        <v>439</v>
      </c>
      <c r="B3" t="s">
        <v>442</v>
      </c>
      <c r="C3" s="2" t="s">
        <v>440</v>
      </c>
      <c r="D3" s="2" t="s">
        <v>441</v>
      </c>
    </row>
    <row r="4" spans="1:18" ht="16.5" thickTop="1" x14ac:dyDescent="0.25">
      <c r="A4">
        <v>2015</v>
      </c>
      <c r="B4">
        <v>4.2398061607753459E-2</v>
      </c>
      <c r="C4" s="4">
        <v>36597.013154515771</v>
      </c>
      <c r="D4" s="4">
        <v>1211328</v>
      </c>
      <c r="Q4" s="13"/>
      <c r="R4" s="13"/>
    </row>
    <row r="5" spans="1:18" x14ac:dyDescent="0.25">
      <c r="A5">
        <v>2016</v>
      </c>
      <c r="B5">
        <v>5.1865513225261832E-2</v>
      </c>
      <c r="C5" s="4">
        <v>239805.7561089677</v>
      </c>
      <c r="D5" s="4">
        <v>5401736</v>
      </c>
    </row>
    <row r="6" spans="1:18" x14ac:dyDescent="0.25">
      <c r="A6">
        <v>2017</v>
      </c>
      <c r="B6">
        <v>5.1232897791545974E-2</v>
      </c>
      <c r="C6" s="4">
        <v>269452.74780325074</v>
      </c>
      <c r="D6" s="4">
        <v>5697601</v>
      </c>
    </row>
    <row r="7" spans="1:18" x14ac:dyDescent="0.25">
      <c r="A7">
        <v>2018</v>
      </c>
      <c r="B7">
        <v>5.1527216996587299E-2</v>
      </c>
      <c r="C7" s="6">
        <v>323491.14456025232</v>
      </c>
      <c r="D7" s="6">
        <v>6951600</v>
      </c>
    </row>
    <row r="8" spans="1:18" x14ac:dyDescent="0.25">
      <c r="A8">
        <v>2019</v>
      </c>
      <c r="B8">
        <v>4.9654637170283955E-2</v>
      </c>
      <c r="C8" s="12">
        <v>253629.76882211855</v>
      </c>
      <c r="D8" s="12">
        <v>5683007</v>
      </c>
    </row>
    <row r="14" spans="1:18" x14ac:dyDescent="0.25">
      <c r="B14" s="1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0"/>
  <sheetViews>
    <sheetView workbookViewId="0">
      <selection activeCell="A4" sqref="A4:D10"/>
    </sheetView>
  </sheetViews>
  <sheetFormatPr baseColWidth="10" defaultRowHeight="15.75" x14ac:dyDescent="0.25"/>
  <cols>
    <col min="2" max="2" width="29.625" customWidth="1"/>
    <col min="3" max="3" width="19.375" customWidth="1"/>
    <col min="4" max="4" width="14.375" customWidth="1"/>
  </cols>
  <sheetData>
    <row r="4" spans="1:4" ht="16.5" thickBot="1" x14ac:dyDescent="0.3">
      <c r="A4" s="1" t="s">
        <v>439</v>
      </c>
      <c r="B4" s="2" t="s">
        <v>442</v>
      </c>
      <c r="C4" s="2" t="s">
        <v>440</v>
      </c>
      <c r="D4" s="2" t="s">
        <v>441</v>
      </c>
    </row>
    <row r="5" spans="1:4" ht="16.5" thickTop="1" x14ac:dyDescent="0.25">
      <c r="A5">
        <v>2014</v>
      </c>
      <c r="B5">
        <v>9.8564672106378186</v>
      </c>
      <c r="C5">
        <v>775980.1215060564</v>
      </c>
      <c r="D5">
        <v>86741</v>
      </c>
    </row>
    <row r="6" spans="1:4" x14ac:dyDescent="0.25">
      <c r="A6">
        <v>2015</v>
      </c>
      <c r="B6" s="15">
        <v>10.891176029633471</v>
      </c>
      <c r="C6">
        <v>684494.73178771383</v>
      </c>
      <c r="D6">
        <v>73630</v>
      </c>
    </row>
    <row r="7" spans="1:4" x14ac:dyDescent="0.25">
      <c r="A7">
        <v>2016</v>
      </c>
      <c r="B7" s="15">
        <v>11.787838005439312</v>
      </c>
      <c r="C7">
        <v>414308.98780344363</v>
      </c>
      <c r="D7">
        <v>38483</v>
      </c>
    </row>
    <row r="8" spans="1:4" x14ac:dyDescent="0.25">
      <c r="A8">
        <v>2017</v>
      </c>
      <c r="B8" s="15">
        <v>11.904949398583639</v>
      </c>
      <c r="C8" s="16">
        <v>272772.12400813942</v>
      </c>
      <c r="D8">
        <v>25607</v>
      </c>
    </row>
    <row r="9" spans="1:4" x14ac:dyDescent="0.25">
      <c r="A9">
        <v>2018</v>
      </c>
      <c r="B9" s="15">
        <v>12.241984612945062</v>
      </c>
      <c r="C9">
        <v>191668.29545818467</v>
      </c>
      <c r="D9">
        <v>16521</v>
      </c>
    </row>
    <row r="10" spans="1:4" x14ac:dyDescent="0.25">
      <c r="A10">
        <v>2019</v>
      </c>
      <c r="B10" s="15">
        <v>12.129343762075068</v>
      </c>
      <c r="C10">
        <v>111769.84916475715</v>
      </c>
      <c r="D10">
        <v>9757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16"/>
  <sheetViews>
    <sheetView topLeftCell="L1" workbookViewId="0">
      <selection activeCell="L14" sqref="L14"/>
    </sheetView>
  </sheetViews>
  <sheetFormatPr baseColWidth="10" defaultRowHeight="15.75" x14ac:dyDescent="0.25"/>
  <cols>
    <col min="1" max="1" width="10.125" customWidth="1"/>
    <col min="2" max="2" width="29.875" bestFit="1" customWidth="1"/>
    <col min="3" max="3" width="19.5" bestFit="1" customWidth="1"/>
    <col min="4" max="4" width="14.5" bestFit="1" customWidth="1"/>
    <col min="6" max="6" width="14.5" customWidth="1"/>
    <col min="7" max="7" width="13.375" customWidth="1"/>
    <col min="9" max="9" width="16.625" customWidth="1"/>
    <col min="10" max="10" width="19" customWidth="1"/>
    <col min="11" max="11" width="11.5" customWidth="1"/>
    <col min="12" max="12" width="26.875" customWidth="1"/>
    <col min="14" max="14" width="19.125" customWidth="1"/>
    <col min="19" max="19" width="22.875" customWidth="1"/>
    <col min="20" max="20" width="16.125" customWidth="1"/>
    <col min="23" max="23" width="12.875" customWidth="1"/>
    <col min="28" max="28" width="14.625" customWidth="1"/>
    <col min="29" max="29" width="25.625" customWidth="1"/>
    <col min="30" max="31" width="27.625" customWidth="1"/>
    <col min="32" max="32" width="13.375" customWidth="1"/>
    <col min="33" max="33" width="18.875" customWidth="1"/>
    <col min="35" max="35" width="16.375" customWidth="1"/>
    <col min="36" max="36" width="19.625" customWidth="1"/>
    <col min="37" max="37" width="18" customWidth="1"/>
    <col min="38" max="38" width="23.125" customWidth="1"/>
    <col min="40" max="40" width="41.375" customWidth="1"/>
    <col min="42" max="42" width="11.875" customWidth="1"/>
    <col min="44" max="44" width="20" customWidth="1"/>
    <col min="45" max="45" width="16.5" customWidth="1"/>
    <col min="48" max="48" width="14.5" customWidth="1"/>
    <col min="49" max="49" width="24.5" customWidth="1"/>
    <col min="50" max="50" width="18.5" customWidth="1"/>
    <col min="53" max="53" width="13.5" customWidth="1"/>
    <col min="54" max="54" width="24.375" customWidth="1"/>
    <col min="56" max="56" width="11.875" customWidth="1"/>
  </cols>
  <sheetData>
    <row r="2" spans="1:57" x14ac:dyDescent="0.25">
      <c r="C2" t="s">
        <v>443</v>
      </c>
    </row>
    <row r="3" spans="1:57" ht="16.5" thickBot="1" x14ac:dyDescent="0.3">
      <c r="A3" s="22" t="s">
        <v>0</v>
      </c>
      <c r="B3" s="23" t="s">
        <v>49</v>
      </c>
      <c r="C3" s="23" t="s">
        <v>44</v>
      </c>
      <c r="D3" s="23" t="s">
        <v>71</v>
      </c>
      <c r="E3" s="23" t="s">
        <v>455</v>
      </c>
      <c r="F3" s="23" t="s">
        <v>465</v>
      </c>
      <c r="G3" s="23" t="s">
        <v>451</v>
      </c>
      <c r="H3" s="23" t="s">
        <v>91</v>
      </c>
      <c r="I3" s="23" t="s">
        <v>480</v>
      </c>
      <c r="J3" s="23" t="s">
        <v>445</v>
      </c>
      <c r="K3" s="23" t="s">
        <v>448</v>
      </c>
      <c r="L3" s="23" t="s">
        <v>444</v>
      </c>
      <c r="M3" s="23" t="s">
        <v>481</v>
      </c>
      <c r="N3" s="23" t="s">
        <v>484</v>
      </c>
      <c r="O3" s="23" t="s">
        <v>462</v>
      </c>
      <c r="P3" s="23" t="s">
        <v>476</v>
      </c>
      <c r="Q3" s="23" t="s">
        <v>461</v>
      </c>
      <c r="R3" s="23" t="s">
        <v>452</v>
      </c>
      <c r="S3" s="23" t="s">
        <v>459</v>
      </c>
      <c r="T3" s="23" t="s">
        <v>491</v>
      </c>
      <c r="U3" s="23" t="s">
        <v>463</v>
      </c>
      <c r="V3" s="23" t="s">
        <v>473</v>
      </c>
      <c r="W3" s="23" t="s">
        <v>464</v>
      </c>
      <c r="X3" s="23" t="s">
        <v>494</v>
      </c>
      <c r="Y3" s="23" t="s">
        <v>487</v>
      </c>
      <c r="Z3" s="23" t="s">
        <v>479</v>
      </c>
      <c r="AA3" s="23" t="s">
        <v>475</v>
      </c>
      <c r="AB3" s="23" t="s">
        <v>453</v>
      </c>
      <c r="AC3" s="23" t="s">
        <v>466</v>
      </c>
      <c r="AD3" s="23" t="s">
        <v>456</v>
      </c>
      <c r="AE3" s="23" t="s">
        <v>472</v>
      </c>
      <c r="AF3" s="23" t="s">
        <v>457</v>
      </c>
      <c r="AG3" s="23" t="s">
        <v>483</v>
      </c>
      <c r="AH3" s="23" t="s">
        <v>446</v>
      </c>
      <c r="AI3" s="23" t="s">
        <v>458</v>
      </c>
      <c r="AJ3" s="23" t="s">
        <v>488</v>
      </c>
      <c r="AK3" s="23" t="s">
        <v>469</v>
      </c>
      <c r="AL3" s="23" t="s">
        <v>450</v>
      </c>
      <c r="AM3" s="23" t="s">
        <v>471</v>
      </c>
      <c r="AN3" s="23" t="s">
        <v>449</v>
      </c>
      <c r="AO3" s="23" t="s">
        <v>493</v>
      </c>
      <c r="AP3" s="23" t="s">
        <v>454</v>
      </c>
      <c r="AQ3" s="23" t="s">
        <v>474</v>
      </c>
      <c r="AR3" s="23" t="s">
        <v>460</v>
      </c>
      <c r="AS3" s="23" t="s">
        <v>477</v>
      </c>
      <c r="AT3" s="23" t="s">
        <v>490</v>
      </c>
      <c r="AU3" s="23" t="s">
        <v>486</v>
      </c>
      <c r="AV3" s="23" t="s">
        <v>482</v>
      </c>
      <c r="AW3" s="23" t="s">
        <v>447</v>
      </c>
      <c r="AX3" s="23" t="s">
        <v>470</v>
      </c>
      <c r="AY3" s="23" t="s">
        <v>467</v>
      </c>
      <c r="AZ3" s="23" t="s">
        <v>485</v>
      </c>
      <c r="BA3" s="23" t="s">
        <v>489</v>
      </c>
      <c r="BB3" s="23" t="s">
        <v>468</v>
      </c>
      <c r="BC3" s="23" t="s">
        <v>478</v>
      </c>
      <c r="BD3" s="24" t="s">
        <v>492</v>
      </c>
      <c r="BE3" s="3" t="s">
        <v>544</v>
      </c>
    </row>
    <row r="4" spans="1:57" ht="16.5" thickTop="1" x14ac:dyDescent="0.25">
      <c r="A4" s="25" t="s">
        <v>6</v>
      </c>
      <c r="B4" s="27">
        <v>8838864</v>
      </c>
      <c r="C4" s="27">
        <v>9834596</v>
      </c>
      <c r="D4" s="27">
        <v>669934</v>
      </c>
      <c r="E4" s="27">
        <v>408849</v>
      </c>
      <c r="F4" s="27">
        <v>318892</v>
      </c>
      <c r="G4" s="27">
        <v>280674</v>
      </c>
      <c r="H4" s="27">
        <v>119347</v>
      </c>
      <c r="I4" s="27">
        <v>0</v>
      </c>
      <c r="J4" s="27">
        <v>17330</v>
      </c>
      <c r="K4" s="27">
        <v>117647</v>
      </c>
      <c r="L4" s="27">
        <v>16303</v>
      </c>
      <c r="M4" s="27">
        <v>0</v>
      </c>
      <c r="N4" s="27">
        <v>0</v>
      </c>
      <c r="O4" s="27">
        <v>1793</v>
      </c>
      <c r="P4" s="27">
        <v>0</v>
      </c>
      <c r="Q4" s="27">
        <v>40568</v>
      </c>
      <c r="R4" s="27">
        <v>66</v>
      </c>
      <c r="S4" s="27">
        <v>3215</v>
      </c>
      <c r="T4" s="27">
        <v>0</v>
      </c>
      <c r="U4" s="27">
        <v>4058</v>
      </c>
      <c r="V4" s="27">
        <v>0</v>
      </c>
      <c r="W4" s="27">
        <v>3641</v>
      </c>
      <c r="X4" s="27">
        <v>1261</v>
      </c>
      <c r="Y4" s="27">
        <v>0</v>
      </c>
      <c r="Z4" s="27">
        <v>0</v>
      </c>
      <c r="AA4" s="27">
        <v>0</v>
      </c>
      <c r="AB4" s="27">
        <v>234</v>
      </c>
      <c r="AC4" s="26">
        <v>0</v>
      </c>
      <c r="AD4" s="27">
        <v>938</v>
      </c>
      <c r="AE4" s="27">
        <v>0</v>
      </c>
      <c r="AF4" s="27">
        <v>158</v>
      </c>
      <c r="AG4" s="27">
        <v>0</v>
      </c>
      <c r="AH4" s="27">
        <v>209</v>
      </c>
      <c r="AI4" s="27">
        <v>217</v>
      </c>
      <c r="AJ4" s="27">
        <v>0</v>
      </c>
      <c r="AK4" s="27">
        <v>0</v>
      </c>
      <c r="AL4" s="27">
        <v>46</v>
      </c>
      <c r="AM4" s="27">
        <v>0</v>
      </c>
      <c r="AN4" s="27">
        <v>127</v>
      </c>
      <c r="AO4" s="27">
        <v>0</v>
      </c>
      <c r="AP4" s="27">
        <v>34</v>
      </c>
      <c r="AQ4" s="27">
        <v>0</v>
      </c>
      <c r="AR4" s="27">
        <v>147</v>
      </c>
      <c r="AS4" s="27">
        <v>0</v>
      </c>
      <c r="AT4" s="27">
        <v>0</v>
      </c>
      <c r="AU4" s="27">
        <v>0</v>
      </c>
      <c r="AV4" s="27">
        <v>0</v>
      </c>
      <c r="AW4" s="27">
        <v>1</v>
      </c>
      <c r="AX4" s="27">
        <v>0</v>
      </c>
      <c r="AY4" s="27">
        <v>0</v>
      </c>
      <c r="AZ4" s="27">
        <v>0</v>
      </c>
      <c r="BA4" s="27">
        <v>0</v>
      </c>
      <c r="BB4" s="27">
        <v>0</v>
      </c>
      <c r="BC4" s="27">
        <v>0</v>
      </c>
      <c r="BD4" s="27">
        <v>0</v>
      </c>
      <c r="BE4" s="39">
        <v>0</v>
      </c>
    </row>
    <row r="5" spans="1:57" x14ac:dyDescent="0.25">
      <c r="A5" s="28" t="s">
        <v>7</v>
      </c>
      <c r="B5" s="17">
        <v>8672380</v>
      </c>
      <c r="C5" s="17">
        <v>9833400</v>
      </c>
      <c r="D5" s="17">
        <v>584046</v>
      </c>
      <c r="E5" s="17">
        <v>452764</v>
      </c>
      <c r="F5" s="17">
        <v>323700</v>
      </c>
      <c r="G5" s="17">
        <v>248602</v>
      </c>
      <c r="H5" s="17">
        <v>114343</v>
      </c>
      <c r="I5" s="17">
        <v>139807</v>
      </c>
      <c r="J5" s="17">
        <v>17086</v>
      </c>
      <c r="K5" s="17">
        <v>0</v>
      </c>
      <c r="L5" s="17">
        <v>15102</v>
      </c>
      <c r="M5" s="17">
        <v>10785</v>
      </c>
      <c r="N5" s="17">
        <v>0</v>
      </c>
      <c r="O5" s="17">
        <v>0</v>
      </c>
      <c r="P5" s="17">
        <v>21762</v>
      </c>
      <c r="Q5" s="17">
        <v>0</v>
      </c>
      <c r="R5" s="17">
        <v>108</v>
      </c>
      <c r="S5" s="17">
        <v>0</v>
      </c>
      <c r="T5" s="17">
        <v>0</v>
      </c>
      <c r="U5" s="17">
        <v>1243</v>
      </c>
      <c r="V5" s="17">
        <v>5032</v>
      </c>
      <c r="W5" s="17">
        <v>0</v>
      </c>
      <c r="X5" s="17">
        <v>973</v>
      </c>
      <c r="Y5" s="17">
        <v>0</v>
      </c>
      <c r="Z5" s="17">
        <v>637</v>
      </c>
      <c r="AA5" s="17">
        <v>796</v>
      </c>
      <c r="AB5" s="17">
        <v>297</v>
      </c>
      <c r="AC5" s="29">
        <v>682</v>
      </c>
      <c r="AD5" s="17">
        <v>0</v>
      </c>
      <c r="AE5" s="17">
        <v>699</v>
      </c>
      <c r="AF5" s="17">
        <v>0</v>
      </c>
      <c r="AG5" s="17">
        <v>0</v>
      </c>
      <c r="AH5" s="17">
        <v>78</v>
      </c>
      <c r="AI5" s="17">
        <v>0</v>
      </c>
      <c r="AJ5" s="17">
        <v>0</v>
      </c>
      <c r="AK5" s="17">
        <v>112</v>
      </c>
      <c r="AL5" s="17">
        <v>768</v>
      </c>
      <c r="AM5" s="17">
        <v>363</v>
      </c>
      <c r="AN5" s="17">
        <v>0</v>
      </c>
      <c r="AO5" s="17">
        <v>0</v>
      </c>
      <c r="AP5" s="17">
        <v>62</v>
      </c>
      <c r="AQ5" s="17">
        <v>47</v>
      </c>
      <c r="AR5" s="17">
        <v>0</v>
      </c>
      <c r="AS5" s="17">
        <v>43</v>
      </c>
      <c r="AT5" s="17">
        <v>0</v>
      </c>
      <c r="AU5" s="17">
        <v>0</v>
      </c>
      <c r="AV5" s="17">
        <v>47</v>
      </c>
      <c r="AW5" s="17">
        <v>4</v>
      </c>
      <c r="AX5" s="17">
        <v>24</v>
      </c>
      <c r="AY5" s="17">
        <v>9</v>
      </c>
      <c r="AZ5" s="17">
        <v>0</v>
      </c>
      <c r="BA5" s="17">
        <v>0</v>
      </c>
      <c r="BB5" s="17">
        <v>4</v>
      </c>
      <c r="BC5" s="17">
        <v>3</v>
      </c>
      <c r="BD5" s="17">
        <v>0</v>
      </c>
      <c r="BE5" s="40">
        <v>0</v>
      </c>
    </row>
    <row r="6" spans="1:57" x14ac:dyDescent="0.25">
      <c r="A6" s="28" t="s">
        <v>8</v>
      </c>
      <c r="B6" s="19">
        <v>8929254</v>
      </c>
      <c r="C6" s="19">
        <v>9861822</v>
      </c>
      <c r="D6" s="19">
        <v>585466</v>
      </c>
      <c r="E6" s="19">
        <v>472878</v>
      </c>
      <c r="F6" s="19">
        <v>8</v>
      </c>
      <c r="G6" s="19">
        <v>243052</v>
      </c>
      <c r="H6" s="19">
        <v>3578</v>
      </c>
      <c r="I6" s="19">
        <v>0</v>
      </c>
      <c r="J6" s="19">
        <v>17581</v>
      </c>
      <c r="K6" s="19">
        <v>0</v>
      </c>
      <c r="L6" s="19">
        <v>14305</v>
      </c>
      <c r="M6" s="19">
        <v>0</v>
      </c>
      <c r="N6" s="19">
        <v>19806</v>
      </c>
      <c r="O6" s="19">
        <v>15937</v>
      </c>
      <c r="P6" s="19">
        <v>3746</v>
      </c>
      <c r="Q6" s="19">
        <v>0</v>
      </c>
      <c r="R6" s="19">
        <v>3815</v>
      </c>
      <c r="S6" s="19">
        <v>0</v>
      </c>
      <c r="T6" s="19">
        <v>0</v>
      </c>
      <c r="U6" s="19">
        <v>932</v>
      </c>
      <c r="V6" s="19">
        <v>0</v>
      </c>
      <c r="W6" s="19">
        <v>0</v>
      </c>
      <c r="X6" s="19">
        <v>1005</v>
      </c>
      <c r="Y6" s="19">
        <v>0</v>
      </c>
      <c r="Z6" s="19">
        <v>716</v>
      </c>
      <c r="AA6" s="19">
        <v>0</v>
      </c>
      <c r="AB6" s="19">
        <v>290</v>
      </c>
      <c r="AC6" s="20">
        <v>873</v>
      </c>
      <c r="AD6" s="19">
        <v>719</v>
      </c>
      <c r="AE6" s="19">
        <v>0</v>
      </c>
      <c r="AF6" s="19">
        <v>2528</v>
      </c>
      <c r="AG6" s="19">
        <v>267</v>
      </c>
      <c r="AH6" s="19">
        <v>150</v>
      </c>
      <c r="AI6" s="19">
        <v>94</v>
      </c>
      <c r="AJ6" s="19">
        <v>0</v>
      </c>
      <c r="AK6" s="19">
        <v>0</v>
      </c>
      <c r="AL6" s="19">
        <v>0</v>
      </c>
      <c r="AM6" s="19">
        <v>152</v>
      </c>
      <c r="AN6" s="19">
        <v>158</v>
      </c>
      <c r="AO6" s="19">
        <v>0</v>
      </c>
      <c r="AP6" s="19">
        <v>0</v>
      </c>
      <c r="AQ6" s="19">
        <v>2</v>
      </c>
      <c r="AR6" s="19">
        <v>0</v>
      </c>
      <c r="AS6" s="19">
        <v>5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5</v>
      </c>
      <c r="BA6" s="19">
        <v>0</v>
      </c>
      <c r="BB6" s="19">
        <v>0</v>
      </c>
      <c r="BC6" s="19">
        <v>0</v>
      </c>
      <c r="BD6" s="19">
        <v>0</v>
      </c>
      <c r="BE6" s="39">
        <v>0</v>
      </c>
    </row>
    <row r="7" spans="1:57" x14ac:dyDescent="0.25">
      <c r="A7" s="28" t="s">
        <v>9</v>
      </c>
      <c r="B7" s="17">
        <v>10382575</v>
      </c>
      <c r="C7" s="17">
        <v>11186215</v>
      </c>
      <c r="D7" s="17">
        <v>728215</v>
      </c>
      <c r="E7" s="17">
        <v>496606</v>
      </c>
      <c r="F7" s="17">
        <v>731948</v>
      </c>
      <c r="G7" s="17">
        <v>268111</v>
      </c>
      <c r="H7" s="17">
        <v>0</v>
      </c>
      <c r="I7" s="17">
        <v>85075</v>
      </c>
      <c r="J7" s="17">
        <v>21078</v>
      </c>
      <c r="K7" s="17">
        <v>0</v>
      </c>
      <c r="L7" s="17">
        <v>18149</v>
      </c>
      <c r="M7" s="17">
        <v>11401</v>
      </c>
      <c r="N7" s="17">
        <v>0</v>
      </c>
      <c r="O7" s="17">
        <v>0</v>
      </c>
      <c r="P7" s="17">
        <v>3565</v>
      </c>
      <c r="Q7" s="17">
        <v>0</v>
      </c>
      <c r="R7" s="17">
        <v>9250</v>
      </c>
      <c r="S7" s="17">
        <v>2510</v>
      </c>
      <c r="T7" s="17">
        <v>0</v>
      </c>
      <c r="U7" s="17">
        <v>1074</v>
      </c>
      <c r="V7" s="17">
        <v>0</v>
      </c>
      <c r="W7" s="17">
        <v>0</v>
      </c>
      <c r="X7" s="17">
        <v>1144</v>
      </c>
      <c r="Y7" s="17">
        <v>2852</v>
      </c>
      <c r="Z7" s="17">
        <v>970</v>
      </c>
      <c r="AA7" s="17">
        <v>323</v>
      </c>
      <c r="AB7" s="17">
        <v>305</v>
      </c>
      <c r="AC7" s="29">
        <v>123</v>
      </c>
      <c r="AD7" s="17">
        <v>197</v>
      </c>
      <c r="AE7" s="17">
        <v>261</v>
      </c>
      <c r="AF7" s="17">
        <v>0</v>
      </c>
      <c r="AG7" s="17">
        <v>612</v>
      </c>
      <c r="AH7" s="17">
        <v>135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59</v>
      </c>
      <c r="AO7" s="17">
        <v>0</v>
      </c>
      <c r="AP7" s="17">
        <v>5</v>
      </c>
      <c r="AQ7" s="17">
        <v>10</v>
      </c>
      <c r="AR7" s="17">
        <v>17</v>
      </c>
      <c r="AS7" s="17">
        <v>42</v>
      </c>
      <c r="AT7" s="17">
        <v>0</v>
      </c>
      <c r="AU7" s="17">
        <v>50</v>
      </c>
      <c r="AV7" s="17">
        <v>0</v>
      </c>
      <c r="AW7" s="17">
        <v>2</v>
      </c>
      <c r="AX7" s="17">
        <v>0</v>
      </c>
      <c r="AY7" s="19">
        <v>0</v>
      </c>
      <c r="AZ7" s="17">
        <v>7</v>
      </c>
      <c r="BA7" s="17">
        <v>0</v>
      </c>
      <c r="BB7" s="17">
        <v>0</v>
      </c>
      <c r="BC7" s="17">
        <v>0</v>
      </c>
      <c r="BD7" s="17">
        <v>0</v>
      </c>
      <c r="BE7" s="40">
        <v>0</v>
      </c>
    </row>
    <row r="8" spans="1:57" x14ac:dyDescent="0.25">
      <c r="A8" s="28" t="s">
        <v>10</v>
      </c>
      <c r="B8" s="19">
        <v>10898901</v>
      </c>
      <c r="C8" s="19">
        <v>10599608</v>
      </c>
      <c r="D8" s="19">
        <v>592305</v>
      </c>
      <c r="E8" s="19">
        <v>547055</v>
      </c>
      <c r="F8" s="19">
        <v>417536</v>
      </c>
      <c r="G8" s="19">
        <v>266990</v>
      </c>
      <c r="H8" s="19">
        <v>493934</v>
      </c>
      <c r="I8" s="19">
        <v>26611</v>
      </c>
      <c r="J8" s="19">
        <v>0</v>
      </c>
      <c r="K8" s="19">
        <v>0</v>
      </c>
      <c r="L8" s="19">
        <v>83</v>
      </c>
      <c r="M8" s="19">
        <v>23879</v>
      </c>
      <c r="N8" s="19">
        <v>0</v>
      </c>
      <c r="O8" s="19">
        <v>30275</v>
      </c>
      <c r="P8" s="19">
        <v>3440</v>
      </c>
      <c r="Q8" s="19">
        <v>0</v>
      </c>
      <c r="R8" s="19">
        <v>998</v>
      </c>
      <c r="S8" s="19">
        <v>7509</v>
      </c>
      <c r="T8" s="19">
        <v>0</v>
      </c>
      <c r="U8" s="19">
        <v>920</v>
      </c>
      <c r="V8" s="19">
        <v>0</v>
      </c>
      <c r="W8" s="19">
        <v>0</v>
      </c>
      <c r="X8" s="19">
        <v>938</v>
      </c>
      <c r="Y8" s="19">
        <v>0</v>
      </c>
      <c r="Z8" s="19">
        <v>0</v>
      </c>
      <c r="AA8" s="19">
        <v>791</v>
      </c>
      <c r="AB8" s="19">
        <v>337</v>
      </c>
      <c r="AC8" s="20">
        <v>63</v>
      </c>
      <c r="AD8" s="19">
        <v>1314</v>
      </c>
      <c r="AE8" s="19">
        <v>617</v>
      </c>
      <c r="AF8" s="19">
        <v>0</v>
      </c>
      <c r="AG8" s="19">
        <v>0</v>
      </c>
      <c r="AH8" s="19">
        <v>137</v>
      </c>
      <c r="AI8" s="19">
        <v>0</v>
      </c>
      <c r="AJ8" s="19">
        <v>0</v>
      </c>
      <c r="AK8" s="19">
        <v>252</v>
      </c>
      <c r="AL8" s="19">
        <v>0</v>
      </c>
      <c r="AM8" s="19">
        <v>176</v>
      </c>
      <c r="AN8" s="19">
        <v>0</v>
      </c>
      <c r="AO8" s="19">
        <v>0</v>
      </c>
      <c r="AP8" s="19">
        <v>26</v>
      </c>
      <c r="AQ8" s="19">
        <v>2</v>
      </c>
      <c r="AR8" s="19">
        <v>3</v>
      </c>
      <c r="AS8" s="19">
        <v>22</v>
      </c>
      <c r="AT8" s="19">
        <v>0</v>
      </c>
      <c r="AU8" s="19">
        <v>70</v>
      </c>
      <c r="AV8" s="19">
        <v>0</v>
      </c>
      <c r="AW8" s="19">
        <v>1</v>
      </c>
      <c r="AX8" s="19">
        <v>0</v>
      </c>
      <c r="AY8" s="19">
        <v>0</v>
      </c>
      <c r="AZ8" s="19">
        <v>2</v>
      </c>
      <c r="BA8" s="19">
        <v>0</v>
      </c>
      <c r="BB8" s="19">
        <v>0</v>
      </c>
      <c r="BC8" s="19">
        <v>0</v>
      </c>
      <c r="BD8" s="19">
        <v>0</v>
      </c>
      <c r="BE8" s="39">
        <v>0</v>
      </c>
    </row>
    <row r="9" spans="1:57" x14ac:dyDescent="0.25">
      <c r="A9" s="28" t="s">
        <v>11</v>
      </c>
      <c r="B9" s="17">
        <v>11845402</v>
      </c>
      <c r="C9" s="17">
        <v>11288653</v>
      </c>
      <c r="D9" s="17">
        <v>595906</v>
      </c>
      <c r="E9" s="17">
        <v>530215</v>
      </c>
      <c r="F9" s="17">
        <v>449690</v>
      </c>
      <c r="G9" s="17">
        <v>260961</v>
      </c>
      <c r="H9" s="17">
        <v>137952</v>
      </c>
      <c r="I9" s="17">
        <v>55120</v>
      </c>
      <c r="J9" s="17">
        <v>40784</v>
      </c>
      <c r="K9" s="17">
        <v>0</v>
      </c>
      <c r="L9" s="17">
        <v>23206</v>
      </c>
      <c r="M9" s="17">
        <v>0</v>
      </c>
      <c r="N9" s="17">
        <v>0</v>
      </c>
      <c r="O9" s="17">
        <v>0</v>
      </c>
      <c r="P9" s="17">
        <v>2847</v>
      </c>
      <c r="Q9" s="17">
        <v>0</v>
      </c>
      <c r="R9" s="17">
        <v>10196</v>
      </c>
      <c r="S9" s="17">
        <v>0</v>
      </c>
      <c r="T9" s="17">
        <v>0</v>
      </c>
      <c r="U9" s="17">
        <v>4473</v>
      </c>
      <c r="V9" s="17">
        <v>0</v>
      </c>
      <c r="W9" s="17">
        <v>0</v>
      </c>
      <c r="X9" s="17">
        <v>914</v>
      </c>
      <c r="Y9" s="17">
        <v>0</v>
      </c>
      <c r="Z9" s="17">
        <v>449</v>
      </c>
      <c r="AA9" s="17">
        <v>0</v>
      </c>
      <c r="AB9" s="17">
        <v>310</v>
      </c>
      <c r="AC9" s="29">
        <v>0</v>
      </c>
      <c r="AD9" s="17">
        <v>0</v>
      </c>
      <c r="AE9" s="17">
        <v>351</v>
      </c>
      <c r="AF9" s="17">
        <v>0</v>
      </c>
      <c r="AG9" s="17">
        <v>0</v>
      </c>
      <c r="AH9" s="17">
        <v>116</v>
      </c>
      <c r="AI9" s="17">
        <v>149</v>
      </c>
      <c r="AJ9" s="17">
        <v>905</v>
      </c>
      <c r="AK9" s="17">
        <v>0</v>
      </c>
      <c r="AL9" s="17">
        <v>0</v>
      </c>
      <c r="AM9" s="17">
        <v>65</v>
      </c>
      <c r="AN9" s="17">
        <v>0</v>
      </c>
      <c r="AO9" s="17">
        <v>0</v>
      </c>
      <c r="AP9" s="17">
        <v>8</v>
      </c>
      <c r="AQ9" s="17">
        <v>3</v>
      </c>
      <c r="AR9" s="17">
        <v>22</v>
      </c>
      <c r="AS9" s="17">
        <v>16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40">
        <v>0</v>
      </c>
    </row>
    <row r="10" spans="1:57" x14ac:dyDescent="0.25">
      <c r="A10" s="28" t="s">
        <v>12</v>
      </c>
      <c r="B10" s="19">
        <v>10771575</v>
      </c>
      <c r="C10" s="19">
        <v>11153214</v>
      </c>
      <c r="D10" s="19">
        <v>725357</v>
      </c>
      <c r="E10" s="19">
        <v>456413</v>
      </c>
      <c r="F10" s="19">
        <v>440395</v>
      </c>
      <c r="G10" s="19">
        <v>248049</v>
      </c>
      <c r="H10" s="19">
        <v>137945</v>
      </c>
      <c r="I10" s="19">
        <v>42150</v>
      </c>
      <c r="J10" s="19">
        <v>22431</v>
      </c>
      <c r="K10" s="19">
        <v>0</v>
      </c>
      <c r="L10" s="19">
        <v>25111</v>
      </c>
      <c r="M10" s="19">
        <v>0</v>
      </c>
      <c r="N10" s="19">
        <v>45129</v>
      </c>
      <c r="O10" s="19">
        <v>9938</v>
      </c>
      <c r="P10" s="19">
        <v>4050</v>
      </c>
      <c r="Q10" s="19">
        <v>0</v>
      </c>
      <c r="R10" s="19">
        <v>520</v>
      </c>
      <c r="S10" s="19">
        <v>2751</v>
      </c>
      <c r="T10" s="19">
        <v>0</v>
      </c>
      <c r="U10" s="19">
        <v>2174</v>
      </c>
      <c r="V10" s="19">
        <v>0</v>
      </c>
      <c r="W10" s="19">
        <v>0</v>
      </c>
      <c r="X10" s="19">
        <v>1866</v>
      </c>
      <c r="Y10" s="19">
        <v>0</v>
      </c>
      <c r="Z10" s="19">
        <v>1203</v>
      </c>
      <c r="AA10" s="19">
        <v>0</v>
      </c>
      <c r="AB10" s="19">
        <v>456</v>
      </c>
      <c r="AC10" s="20">
        <v>0</v>
      </c>
      <c r="AD10" s="19">
        <v>0</v>
      </c>
      <c r="AE10" s="19">
        <v>0</v>
      </c>
      <c r="AF10" s="19">
        <v>0</v>
      </c>
      <c r="AG10" s="19">
        <v>1144</v>
      </c>
      <c r="AH10" s="19">
        <v>107</v>
      </c>
      <c r="AI10" s="19">
        <v>0</v>
      </c>
      <c r="AJ10" s="19">
        <v>0</v>
      </c>
      <c r="AK10" s="19">
        <v>0</v>
      </c>
      <c r="AL10" s="19">
        <v>0</v>
      </c>
      <c r="AM10" s="19">
        <v>50</v>
      </c>
      <c r="AN10" s="19">
        <v>169</v>
      </c>
      <c r="AO10" s="19">
        <v>0</v>
      </c>
      <c r="AP10" s="19">
        <v>212</v>
      </c>
      <c r="AQ10" s="19">
        <v>11</v>
      </c>
      <c r="AR10" s="19">
        <v>0</v>
      </c>
      <c r="AS10" s="19">
        <v>0</v>
      </c>
      <c r="AT10" s="19">
        <v>34</v>
      </c>
      <c r="AU10" s="19">
        <v>0</v>
      </c>
      <c r="AV10" s="19">
        <v>0</v>
      </c>
      <c r="AW10" s="19">
        <v>1</v>
      </c>
      <c r="AX10" s="19">
        <v>0</v>
      </c>
      <c r="AY10" s="31">
        <v>0</v>
      </c>
      <c r="AZ10" s="19">
        <v>1</v>
      </c>
      <c r="BA10" s="19">
        <v>13</v>
      </c>
      <c r="BB10" s="19">
        <v>0</v>
      </c>
      <c r="BC10" s="19">
        <v>0</v>
      </c>
      <c r="BD10" s="19">
        <v>0</v>
      </c>
      <c r="BE10" s="39">
        <v>0</v>
      </c>
    </row>
    <row r="11" spans="1:57" x14ac:dyDescent="0.25">
      <c r="A11" s="28" t="s">
        <v>13</v>
      </c>
      <c r="B11" s="17">
        <v>12301858</v>
      </c>
      <c r="C11" s="17">
        <v>11486117</v>
      </c>
      <c r="D11" s="17">
        <v>602120</v>
      </c>
      <c r="E11" s="17">
        <v>434534</v>
      </c>
      <c r="F11" s="17">
        <v>473858</v>
      </c>
      <c r="G11" s="17">
        <v>244922</v>
      </c>
      <c r="H11" s="17">
        <v>147966</v>
      </c>
      <c r="I11" s="17">
        <v>40905</v>
      </c>
      <c r="J11" s="17">
        <v>30283</v>
      </c>
      <c r="K11" s="17">
        <v>0</v>
      </c>
      <c r="L11" s="17">
        <v>27302</v>
      </c>
      <c r="M11" s="17">
        <v>37810</v>
      </c>
      <c r="N11" s="17">
        <v>952</v>
      </c>
      <c r="O11" s="17">
        <v>0</v>
      </c>
      <c r="P11" s="17">
        <v>3417</v>
      </c>
      <c r="Q11" s="17">
        <v>0</v>
      </c>
      <c r="R11" s="17">
        <v>955</v>
      </c>
      <c r="S11" s="17">
        <v>0</v>
      </c>
      <c r="T11" s="17">
        <v>18343</v>
      </c>
      <c r="U11" s="17">
        <v>1558</v>
      </c>
      <c r="V11" s="17">
        <v>2681</v>
      </c>
      <c r="W11" s="17">
        <v>0</v>
      </c>
      <c r="X11" s="17">
        <v>803</v>
      </c>
      <c r="Y11" s="17">
        <v>3094</v>
      </c>
      <c r="Z11" s="17">
        <v>798</v>
      </c>
      <c r="AA11" s="17">
        <v>0</v>
      </c>
      <c r="AB11" s="17">
        <v>507</v>
      </c>
      <c r="AC11" s="29">
        <v>1474</v>
      </c>
      <c r="AD11" s="17">
        <v>45</v>
      </c>
      <c r="AE11" s="17">
        <v>330</v>
      </c>
      <c r="AF11" s="17">
        <v>0</v>
      </c>
      <c r="AG11" s="17">
        <v>0</v>
      </c>
      <c r="AH11" s="17">
        <v>301</v>
      </c>
      <c r="AI11" s="17">
        <v>854</v>
      </c>
      <c r="AJ11" s="17">
        <v>117</v>
      </c>
      <c r="AK11" s="17">
        <v>586</v>
      </c>
      <c r="AL11" s="17">
        <v>0</v>
      </c>
      <c r="AM11" s="17">
        <v>0</v>
      </c>
      <c r="AN11" s="17">
        <v>0</v>
      </c>
      <c r="AO11" s="17">
        <v>0</v>
      </c>
      <c r="AP11" s="17">
        <v>7</v>
      </c>
      <c r="AQ11" s="17">
        <v>8</v>
      </c>
      <c r="AR11" s="17">
        <v>0</v>
      </c>
      <c r="AS11" s="17">
        <v>18</v>
      </c>
      <c r="AT11" s="17">
        <v>0</v>
      </c>
      <c r="AU11" s="17">
        <v>0</v>
      </c>
      <c r="AV11" s="17">
        <v>0</v>
      </c>
      <c r="AW11" s="17">
        <v>1</v>
      </c>
      <c r="AX11" s="17">
        <v>0</v>
      </c>
      <c r="AY11" s="32">
        <v>0</v>
      </c>
      <c r="AZ11" s="17">
        <v>0</v>
      </c>
      <c r="BA11" s="17">
        <v>0</v>
      </c>
      <c r="BB11" s="17">
        <v>0</v>
      </c>
      <c r="BC11" s="17">
        <v>0</v>
      </c>
      <c r="BD11" s="17">
        <v>0</v>
      </c>
      <c r="BE11" s="40">
        <v>0</v>
      </c>
    </row>
    <row r="12" spans="1:57" x14ac:dyDescent="0.25">
      <c r="A12" s="28" t="s">
        <v>14</v>
      </c>
      <c r="B12" s="19">
        <v>13822315</v>
      </c>
      <c r="C12" s="19">
        <v>12010201</v>
      </c>
      <c r="D12" s="19">
        <v>599658</v>
      </c>
      <c r="E12" s="19">
        <v>0</v>
      </c>
      <c r="F12" s="19">
        <v>494448</v>
      </c>
      <c r="G12" s="19">
        <v>246921</v>
      </c>
      <c r="H12" s="19">
        <v>0</v>
      </c>
      <c r="I12" s="19">
        <v>0</v>
      </c>
      <c r="J12" s="19">
        <v>34074</v>
      </c>
      <c r="K12" s="19">
        <v>107967</v>
      </c>
      <c r="L12" s="19">
        <v>19751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5535</v>
      </c>
      <c r="S12" s="19">
        <v>0</v>
      </c>
      <c r="T12" s="19">
        <v>0</v>
      </c>
      <c r="U12" s="19">
        <v>1607</v>
      </c>
      <c r="V12" s="19">
        <v>5979</v>
      </c>
      <c r="W12" s="19">
        <v>3472</v>
      </c>
      <c r="X12" s="19">
        <v>853</v>
      </c>
      <c r="Y12" s="19">
        <v>0</v>
      </c>
      <c r="Z12" s="19">
        <v>0</v>
      </c>
      <c r="AA12" s="19">
        <v>0</v>
      </c>
      <c r="AB12" s="19">
        <v>325</v>
      </c>
      <c r="AC12" s="18">
        <v>0</v>
      </c>
      <c r="AD12" s="19">
        <v>0</v>
      </c>
      <c r="AE12" s="19">
        <v>245</v>
      </c>
      <c r="AF12" s="19">
        <v>0</v>
      </c>
      <c r="AG12" s="19">
        <v>0</v>
      </c>
      <c r="AH12" s="19">
        <v>560</v>
      </c>
      <c r="AI12" s="19">
        <v>0</v>
      </c>
      <c r="AJ12" s="19">
        <v>63</v>
      </c>
      <c r="AK12" s="19">
        <v>0</v>
      </c>
      <c r="AL12" s="19">
        <v>0</v>
      </c>
      <c r="AM12" s="19">
        <v>0</v>
      </c>
      <c r="AN12" s="19">
        <v>0</v>
      </c>
      <c r="AO12" s="19">
        <v>109</v>
      </c>
      <c r="AP12" s="19">
        <v>0</v>
      </c>
      <c r="AQ12" s="19">
        <v>0</v>
      </c>
      <c r="AR12" s="19">
        <v>0</v>
      </c>
      <c r="AS12" s="19">
        <v>0</v>
      </c>
      <c r="AT12" s="19">
        <v>98</v>
      </c>
      <c r="AU12" s="19">
        <v>0</v>
      </c>
      <c r="AV12" s="19">
        <v>0</v>
      </c>
      <c r="AW12" s="19">
        <v>2</v>
      </c>
      <c r="AX12" s="19">
        <v>0</v>
      </c>
      <c r="AY12" s="20">
        <v>3</v>
      </c>
      <c r="AZ12" s="19">
        <v>3</v>
      </c>
      <c r="BA12" s="19">
        <v>0</v>
      </c>
      <c r="BB12" s="19">
        <v>0</v>
      </c>
      <c r="BC12" s="19">
        <v>0</v>
      </c>
      <c r="BD12" s="19">
        <v>2</v>
      </c>
      <c r="BE12" s="39">
        <v>0</v>
      </c>
    </row>
    <row r="13" spans="1:57" x14ac:dyDescent="0.25">
      <c r="A13" s="28" t="s">
        <v>15</v>
      </c>
      <c r="B13" s="17">
        <v>12962641</v>
      </c>
      <c r="C13" s="17">
        <v>11955623</v>
      </c>
      <c r="D13" s="17">
        <v>0</v>
      </c>
      <c r="E13" s="17">
        <v>388389</v>
      </c>
      <c r="F13" s="17">
        <v>502622</v>
      </c>
      <c r="G13" s="17">
        <v>225694</v>
      </c>
      <c r="H13" s="17">
        <v>339918</v>
      </c>
      <c r="I13" s="17">
        <v>76268</v>
      </c>
      <c r="J13" s="17">
        <v>31283</v>
      </c>
      <c r="K13" s="17">
        <v>0</v>
      </c>
      <c r="L13" s="17">
        <v>20776</v>
      </c>
      <c r="M13" s="17">
        <v>12463</v>
      </c>
      <c r="N13" s="17">
        <v>0</v>
      </c>
      <c r="O13" s="17">
        <v>0</v>
      </c>
      <c r="P13" s="17">
        <v>3063</v>
      </c>
      <c r="Q13" s="17">
        <v>0</v>
      </c>
      <c r="R13" s="17">
        <v>3181</v>
      </c>
      <c r="S13" s="17">
        <v>8509</v>
      </c>
      <c r="T13" s="17">
        <v>5723</v>
      </c>
      <c r="U13" s="17">
        <v>1490</v>
      </c>
      <c r="V13" s="17">
        <v>0</v>
      </c>
      <c r="W13" s="17">
        <v>2958</v>
      </c>
      <c r="X13" s="17">
        <v>0</v>
      </c>
      <c r="Y13" s="17">
        <v>0</v>
      </c>
      <c r="Z13" s="17">
        <v>271</v>
      </c>
      <c r="AA13" s="17">
        <v>2090</v>
      </c>
      <c r="AB13" s="17">
        <v>346</v>
      </c>
      <c r="AC13" s="29">
        <v>0</v>
      </c>
      <c r="AD13" s="17">
        <v>2</v>
      </c>
      <c r="AE13" s="17">
        <v>566</v>
      </c>
      <c r="AF13" s="17">
        <v>0</v>
      </c>
      <c r="AG13" s="17">
        <v>0</v>
      </c>
      <c r="AH13" s="17">
        <v>57</v>
      </c>
      <c r="AI13" s="17">
        <v>0</v>
      </c>
      <c r="AJ13" s="17">
        <v>57</v>
      </c>
      <c r="AK13" s="17">
        <v>0</v>
      </c>
      <c r="AL13" s="17">
        <v>0</v>
      </c>
      <c r="AM13" s="17">
        <v>0</v>
      </c>
      <c r="AN13" s="17">
        <v>264</v>
      </c>
      <c r="AO13" s="17">
        <v>277</v>
      </c>
      <c r="AP13" s="17">
        <v>26</v>
      </c>
      <c r="AQ13" s="17">
        <v>278</v>
      </c>
      <c r="AR13" s="17">
        <v>104</v>
      </c>
      <c r="AS13" s="17">
        <v>4</v>
      </c>
      <c r="AT13" s="17">
        <v>0</v>
      </c>
      <c r="AU13" s="17">
        <v>0</v>
      </c>
      <c r="AV13" s="17">
        <v>0</v>
      </c>
      <c r="AW13" s="17">
        <v>15</v>
      </c>
      <c r="AX13" s="17">
        <v>0</v>
      </c>
      <c r="AY13" s="32">
        <v>11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40">
        <v>0</v>
      </c>
    </row>
    <row r="14" spans="1:57" x14ac:dyDescent="0.25">
      <c r="A14" s="28" t="s">
        <v>19</v>
      </c>
      <c r="B14" s="19">
        <v>12643931</v>
      </c>
      <c r="C14" s="19">
        <v>12718204</v>
      </c>
      <c r="D14" s="19"/>
      <c r="E14" s="19">
        <v>388257</v>
      </c>
      <c r="F14" s="19">
        <v>537868</v>
      </c>
      <c r="G14" s="19">
        <v>223397</v>
      </c>
      <c r="H14" s="19">
        <v>184189</v>
      </c>
      <c r="I14" s="19">
        <v>39917</v>
      </c>
      <c r="J14" s="19">
        <v>18841</v>
      </c>
      <c r="K14" s="19">
        <v>0</v>
      </c>
      <c r="L14" s="19">
        <v>16557</v>
      </c>
      <c r="M14" s="19">
        <v>14512</v>
      </c>
      <c r="N14" s="19">
        <v>0</v>
      </c>
      <c r="O14" s="19">
        <v>0</v>
      </c>
      <c r="P14" s="19">
        <v>2456</v>
      </c>
      <c r="Q14" s="19">
        <v>0</v>
      </c>
      <c r="R14" s="19">
        <v>29</v>
      </c>
      <c r="S14" s="19">
        <v>7963</v>
      </c>
      <c r="T14" s="19">
        <v>0</v>
      </c>
      <c r="U14" s="19">
        <v>2513</v>
      </c>
      <c r="V14" s="19">
        <v>0</v>
      </c>
      <c r="W14" s="19">
        <v>3015</v>
      </c>
      <c r="X14" s="19"/>
      <c r="Y14" s="19">
        <v>0</v>
      </c>
      <c r="Z14" s="19">
        <v>213</v>
      </c>
      <c r="AA14" s="19">
        <v>293</v>
      </c>
      <c r="AB14" s="19">
        <v>331</v>
      </c>
      <c r="AC14" s="20">
        <v>0</v>
      </c>
      <c r="AD14" s="19">
        <v>45</v>
      </c>
      <c r="AE14" s="19">
        <v>166</v>
      </c>
      <c r="AF14" s="19">
        <v>0</v>
      </c>
      <c r="AG14" s="19">
        <v>1061</v>
      </c>
      <c r="AH14" s="19">
        <v>0</v>
      </c>
      <c r="AI14" s="19">
        <v>138</v>
      </c>
      <c r="AJ14" s="19">
        <v>79</v>
      </c>
      <c r="AK14" s="19">
        <v>0</v>
      </c>
      <c r="AL14" s="19">
        <v>1997</v>
      </c>
      <c r="AM14" s="19">
        <v>0</v>
      </c>
      <c r="AN14" s="19">
        <v>0</v>
      </c>
      <c r="AO14" s="19">
        <v>150</v>
      </c>
      <c r="AP14" s="19">
        <v>3</v>
      </c>
      <c r="AQ14" s="19">
        <v>157</v>
      </c>
      <c r="AR14" s="19">
        <v>47</v>
      </c>
      <c r="AS14" s="19">
        <v>0</v>
      </c>
      <c r="AT14" s="19">
        <v>0</v>
      </c>
      <c r="AU14" s="19">
        <v>0</v>
      </c>
      <c r="AV14">
        <v>55</v>
      </c>
      <c r="AW14" s="19">
        <v>0</v>
      </c>
      <c r="AX14" s="19">
        <v>0</v>
      </c>
      <c r="AY14" s="31">
        <v>5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39">
        <v>42</v>
      </c>
    </row>
    <row r="15" spans="1:57" ht="16.5" thickBot="1" x14ac:dyDescent="0.3">
      <c r="A15" s="28" t="s">
        <v>20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29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32"/>
      <c r="AZ15" s="17"/>
      <c r="BA15" s="17"/>
      <c r="BB15" s="17"/>
      <c r="BC15" s="17"/>
      <c r="BD15" s="17"/>
      <c r="BE15" s="40"/>
    </row>
    <row r="16" spans="1:57" ht="16.5" thickTop="1" x14ac:dyDescent="0.25">
      <c r="A16" s="25" t="s">
        <v>18</v>
      </c>
      <c r="B16" s="21">
        <f t="shared" ref="B16:AG16" si="0">SUM(B4:B15)</f>
        <v>122069696</v>
      </c>
      <c r="C16" s="21">
        <f t="shared" si="0"/>
        <v>121927653</v>
      </c>
      <c r="D16" s="21">
        <f t="shared" si="0"/>
        <v>5683007</v>
      </c>
      <c r="E16" s="21">
        <f t="shared" si="0"/>
        <v>4575960</v>
      </c>
      <c r="F16" s="21">
        <f t="shared" si="0"/>
        <v>4690965</v>
      </c>
      <c r="G16" s="21">
        <f t="shared" si="0"/>
        <v>2757373</v>
      </c>
      <c r="H16" s="21">
        <f t="shared" si="0"/>
        <v>1679172</v>
      </c>
      <c r="I16" s="21">
        <f t="shared" si="0"/>
        <v>505853</v>
      </c>
      <c r="J16" s="21">
        <f t="shared" si="0"/>
        <v>250771</v>
      </c>
      <c r="K16" s="21">
        <f t="shared" si="0"/>
        <v>225614</v>
      </c>
      <c r="L16" s="21">
        <f t="shared" si="0"/>
        <v>196645</v>
      </c>
      <c r="M16" s="21">
        <f t="shared" si="0"/>
        <v>110850</v>
      </c>
      <c r="N16" s="21">
        <f t="shared" si="0"/>
        <v>65887</v>
      </c>
      <c r="O16" s="21">
        <f t="shared" si="0"/>
        <v>57943</v>
      </c>
      <c r="P16" s="21">
        <f t="shared" si="0"/>
        <v>48346</v>
      </c>
      <c r="Q16" s="21">
        <f t="shared" si="0"/>
        <v>40568</v>
      </c>
      <c r="R16" s="21">
        <f t="shared" si="0"/>
        <v>34653</v>
      </c>
      <c r="S16" s="21">
        <f t="shared" si="0"/>
        <v>32457</v>
      </c>
      <c r="T16" s="21">
        <f t="shared" si="0"/>
        <v>24066</v>
      </c>
      <c r="U16" s="21">
        <f t="shared" si="0"/>
        <v>22042</v>
      </c>
      <c r="V16" s="21">
        <f t="shared" si="0"/>
        <v>13692</v>
      </c>
      <c r="W16" s="21">
        <f t="shared" si="0"/>
        <v>13086</v>
      </c>
      <c r="X16" s="21">
        <f t="shared" si="0"/>
        <v>9757</v>
      </c>
      <c r="Y16" s="21">
        <f t="shared" si="0"/>
        <v>5946</v>
      </c>
      <c r="Z16" s="21">
        <f t="shared" si="0"/>
        <v>5257</v>
      </c>
      <c r="AA16" s="21">
        <f t="shared" si="0"/>
        <v>4293</v>
      </c>
      <c r="AB16" s="21">
        <f t="shared" si="0"/>
        <v>3738</v>
      </c>
      <c r="AC16" s="21">
        <f t="shared" si="0"/>
        <v>3215</v>
      </c>
      <c r="AD16" s="21">
        <f t="shared" si="0"/>
        <v>3260</v>
      </c>
      <c r="AE16" s="21">
        <f t="shared" si="0"/>
        <v>3235</v>
      </c>
      <c r="AF16" s="21">
        <f t="shared" si="0"/>
        <v>2686</v>
      </c>
      <c r="AG16" s="21">
        <f t="shared" si="0"/>
        <v>3084</v>
      </c>
      <c r="AH16" s="21">
        <f t="shared" ref="AH16:BD16" si="1">SUM(AH4:AH15)</f>
        <v>1850</v>
      </c>
      <c r="AI16" s="21">
        <f t="shared" si="1"/>
        <v>1452</v>
      </c>
      <c r="AJ16" s="21">
        <f t="shared" si="1"/>
        <v>1221</v>
      </c>
      <c r="AK16" s="21">
        <f t="shared" si="1"/>
        <v>950</v>
      </c>
      <c r="AL16" s="21">
        <f t="shared" si="1"/>
        <v>2811</v>
      </c>
      <c r="AM16" s="21">
        <f t="shared" si="1"/>
        <v>806</v>
      </c>
      <c r="AN16" s="21">
        <f t="shared" si="1"/>
        <v>777</v>
      </c>
      <c r="AO16" s="21">
        <f t="shared" si="1"/>
        <v>536</v>
      </c>
      <c r="AP16" s="21">
        <f t="shared" si="1"/>
        <v>383</v>
      </c>
      <c r="AQ16" s="21">
        <f t="shared" si="1"/>
        <v>518</v>
      </c>
      <c r="AR16" s="21">
        <f t="shared" si="1"/>
        <v>340</v>
      </c>
      <c r="AS16" s="21">
        <f t="shared" si="1"/>
        <v>150</v>
      </c>
      <c r="AT16" s="21">
        <f t="shared" si="1"/>
        <v>132</v>
      </c>
      <c r="AU16" s="21">
        <f t="shared" si="1"/>
        <v>120</v>
      </c>
      <c r="AV16" s="21">
        <f t="shared" si="1"/>
        <v>102</v>
      </c>
      <c r="AW16" s="21">
        <f t="shared" si="1"/>
        <v>27</v>
      </c>
      <c r="AX16" s="21">
        <f t="shared" si="1"/>
        <v>24</v>
      </c>
      <c r="AY16" s="21">
        <f t="shared" si="1"/>
        <v>28</v>
      </c>
      <c r="AZ16" s="21">
        <f t="shared" si="1"/>
        <v>18</v>
      </c>
      <c r="BA16" s="21">
        <f t="shared" si="1"/>
        <v>13</v>
      </c>
      <c r="BB16" s="21">
        <f t="shared" si="1"/>
        <v>4</v>
      </c>
      <c r="BC16" s="21">
        <f t="shared" si="1"/>
        <v>3</v>
      </c>
      <c r="BD16" s="21">
        <f t="shared" si="1"/>
        <v>2</v>
      </c>
      <c r="BE16" s="22"/>
    </row>
  </sheetData>
  <sortState columnSort="1" ref="A3:BD16">
    <sortCondition descending="1" ref="A16:BD16"/>
  </sortState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E16"/>
  <sheetViews>
    <sheetView workbookViewId="0">
      <selection activeCell="E1" sqref="E1"/>
    </sheetView>
  </sheetViews>
  <sheetFormatPr baseColWidth="10" defaultRowHeight="15.75" x14ac:dyDescent="0.25"/>
  <cols>
    <col min="2" max="2" width="13.625" customWidth="1"/>
    <col min="3" max="3" width="11" customWidth="1"/>
    <col min="4" max="4" width="12.125" customWidth="1"/>
    <col min="5" max="5" width="14.5" customWidth="1"/>
    <col min="7" max="7" width="13.5" customWidth="1"/>
    <col min="8" max="8" width="11.625" customWidth="1"/>
    <col min="11" max="11" width="19.125" customWidth="1"/>
    <col min="12" max="12" width="26.875" customWidth="1"/>
    <col min="16" max="16" width="16.625" customWidth="1"/>
    <col min="17" max="17" width="19.125" customWidth="1"/>
    <col min="18" max="18" width="27.625" customWidth="1"/>
    <col min="19" max="19" width="41.375" customWidth="1"/>
    <col min="20" max="20" width="16.5" customWidth="1"/>
    <col min="22" max="22" width="16.125" customWidth="1"/>
    <col min="23" max="23" width="11.875" customWidth="1"/>
    <col min="24" max="24" width="27.625" customWidth="1"/>
    <col min="26" max="26" width="16.375" customWidth="1"/>
    <col min="27" max="27" width="25.875" customWidth="1"/>
    <col min="30" max="30" width="22.875" customWidth="1"/>
    <col min="31" max="31" width="19.625" customWidth="1"/>
    <col min="33" max="33" width="11.875" customWidth="1"/>
    <col min="34" max="34" width="14.625" customWidth="1"/>
    <col min="36" max="36" width="12.875" customWidth="1"/>
    <col min="38" max="38" width="20" customWidth="1"/>
    <col min="42" max="42" width="18" customWidth="1"/>
    <col min="43" max="43" width="13.375" customWidth="1"/>
    <col min="47" max="47" width="18.875" customWidth="1"/>
    <col min="48" max="48" width="23.125" customWidth="1"/>
    <col min="49" max="49" width="14.5" customWidth="1"/>
    <col min="50" max="50" width="24.5" customWidth="1"/>
    <col min="51" max="51" width="24.375" customWidth="1"/>
    <col min="54" max="54" width="13.5" customWidth="1"/>
    <col min="55" max="55" width="18.5" customWidth="1"/>
  </cols>
  <sheetData>
    <row r="3" spans="1:57" ht="16.5" thickBot="1" x14ac:dyDescent="0.3">
      <c r="A3" s="22" t="s">
        <v>0</v>
      </c>
      <c r="B3" s="23" t="s">
        <v>44</v>
      </c>
      <c r="C3" s="23" t="s">
        <v>49</v>
      </c>
      <c r="D3" s="23" t="s">
        <v>71</v>
      </c>
      <c r="E3" s="23" t="s">
        <v>465</v>
      </c>
      <c r="F3" s="23" t="s">
        <v>494</v>
      </c>
      <c r="G3" s="23" t="s">
        <v>451</v>
      </c>
      <c r="H3" s="23" t="s">
        <v>448</v>
      </c>
      <c r="I3" s="23" t="s">
        <v>455</v>
      </c>
      <c r="J3" s="23" t="s">
        <v>91</v>
      </c>
      <c r="K3" s="23" t="s">
        <v>445</v>
      </c>
      <c r="L3" s="23" t="s">
        <v>444</v>
      </c>
      <c r="M3" s="23" t="s">
        <v>452</v>
      </c>
      <c r="N3" s="23" t="s">
        <v>481</v>
      </c>
      <c r="O3" s="23" t="s">
        <v>476</v>
      </c>
      <c r="P3" s="23" t="s">
        <v>480</v>
      </c>
      <c r="Q3" s="23" t="s">
        <v>484</v>
      </c>
      <c r="R3" s="23" t="s">
        <v>456</v>
      </c>
      <c r="S3" s="23" t="s">
        <v>449</v>
      </c>
      <c r="T3" s="23" t="s">
        <v>477</v>
      </c>
      <c r="U3" s="23" t="s">
        <v>462</v>
      </c>
      <c r="V3" s="23" t="s">
        <v>491</v>
      </c>
      <c r="W3" s="23" t="s">
        <v>454</v>
      </c>
      <c r="X3" s="23" t="s">
        <v>472</v>
      </c>
      <c r="Y3" s="23" t="s">
        <v>479</v>
      </c>
      <c r="Z3" s="23" t="s">
        <v>458</v>
      </c>
      <c r="AA3" s="23" t="s">
        <v>466</v>
      </c>
      <c r="AB3" s="23" t="s">
        <v>487</v>
      </c>
      <c r="AC3" s="23" t="s">
        <v>467</v>
      </c>
      <c r="AD3" s="23" t="s">
        <v>459</v>
      </c>
      <c r="AE3" s="23" t="s">
        <v>488</v>
      </c>
      <c r="AF3" s="23" t="s">
        <v>475</v>
      </c>
      <c r="AG3" s="23" t="s">
        <v>492</v>
      </c>
      <c r="AH3" s="23" t="s">
        <v>453</v>
      </c>
      <c r="AI3" s="23" t="s">
        <v>446</v>
      </c>
      <c r="AJ3" s="23" t="s">
        <v>464</v>
      </c>
      <c r="AK3" s="23" t="s">
        <v>473</v>
      </c>
      <c r="AL3" s="23" t="s">
        <v>460</v>
      </c>
      <c r="AM3" s="23" t="s">
        <v>493</v>
      </c>
      <c r="AN3" s="23" t="s">
        <v>463</v>
      </c>
      <c r="AO3" s="23" t="s">
        <v>471</v>
      </c>
      <c r="AP3" s="23" t="s">
        <v>469</v>
      </c>
      <c r="AQ3" s="23" t="s">
        <v>457</v>
      </c>
      <c r="AR3" s="23" t="s">
        <v>478</v>
      </c>
      <c r="AS3" s="23" t="s">
        <v>474</v>
      </c>
      <c r="AT3" s="23" t="s">
        <v>461</v>
      </c>
      <c r="AU3" s="23" t="s">
        <v>483</v>
      </c>
      <c r="AV3" s="23" t="s">
        <v>450</v>
      </c>
      <c r="AW3" s="23" t="s">
        <v>482</v>
      </c>
      <c r="AX3" s="23" t="s">
        <v>447</v>
      </c>
      <c r="AY3" s="23" t="s">
        <v>468</v>
      </c>
      <c r="AZ3" s="23" t="s">
        <v>486</v>
      </c>
      <c r="BA3" s="23" t="s">
        <v>490</v>
      </c>
      <c r="BB3" s="23" t="s">
        <v>489</v>
      </c>
      <c r="BC3" s="23" t="s">
        <v>470</v>
      </c>
      <c r="BD3" s="24" t="s">
        <v>485</v>
      </c>
      <c r="BE3" s="24" t="s">
        <v>544</v>
      </c>
    </row>
    <row r="4" spans="1:57" ht="16.5" thickTop="1" x14ac:dyDescent="0.25">
      <c r="A4" s="33" t="s">
        <v>6</v>
      </c>
      <c r="B4" s="27">
        <v>126461.86004120143</v>
      </c>
      <c r="C4" s="27">
        <v>49099.807508515303</v>
      </c>
      <c r="D4" s="27">
        <v>31459.693845494457</v>
      </c>
      <c r="E4" s="27">
        <v>11347.304549168517</v>
      </c>
      <c r="F4" s="27">
        <v>13931.256305528999</v>
      </c>
      <c r="G4" s="27">
        <v>7816.7772071334712</v>
      </c>
      <c r="H4" s="27">
        <v>30300.23178364717</v>
      </c>
      <c r="I4" s="27">
        <v>4967.2150235697</v>
      </c>
      <c r="J4" s="27">
        <v>2434.9140257995577</v>
      </c>
      <c r="K4" s="27">
        <v>984.7006141592334</v>
      </c>
      <c r="L4" s="27">
        <v>1686.1688102878363</v>
      </c>
      <c r="M4" s="27">
        <v>4.0192059696838216</v>
      </c>
      <c r="N4" s="27">
        <v>0</v>
      </c>
      <c r="O4" s="27">
        <v>0</v>
      </c>
      <c r="P4" s="27">
        <v>0</v>
      </c>
      <c r="Q4" s="27">
        <v>0</v>
      </c>
      <c r="R4" s="27">
        <v>228.09891280978889</v>
      </c>
      <c r="S4" s="27">
        <v>287.59668018132453</v>
      </c>
      <c r="T4" s="27"/>
      <c r="U4" s="27">
        <v>20.986168702617242</v>
      </c>
      <c r="V4" s="27"/>
      <c r="W4" s="27">
        <v>65.820878558331188</v>
      </c>
      <c r="X4" s="27"/>
      <c r="Y4" s="27"/>
      <c r="Z4" s="27">
        <v>48.13902950495482</v>
      </c>
      <c r="AA4" s="27"/>
      <c r="AB4" s="27"/>
      <c r="AC4" s="27"/>
      <c r="AD4" s="27">
        <v>24.30948448722382</v>
      </c>
      <c r="AE4" s="27"/>
      <c r="AF4" s="27"/>
      <c r="AG4" s="27"/>
      <c r="AH4" s="27">
        <v>22.311393220935432</v>
      </c>
      <c r="AI4" s="27">
        <v>16.627706433618442</v>
      </c>
      <c r="AJ4" s="27">
        <v>20.195449180951208</v>
      </c>
      <c r="AK4" s="27"/>
      <c r="AL4" s="27">
        <v>25.046060288976889</v>
      </c>
      <c r="AM4" s="27"/>
      <c r="AN4" s="27">
        <v>3.1381095590297812</v>
      </c>
      <c r="AO4" s="27"/>
      <c r="AP4" s="27"/>
      <c r="AQ4" s="27">
        <v>2.5009165844530803</v>
      </c>
      <c r="AR4" s="27"/>
      <c r="AS4" s="27"/>
      <c r="AT4" s="27">
        <v>13.248502580695028</v>
      </c>
      <c r="AU4" s="27"/>
      <c r="AV4" s="27">
        <v>0.29609172285301599</v>
      </c>
      <c r="AW4" s="27"/>
      <c r="AX4" s="27">
        <v>2.4253560863435299E-2</v>
      </c>
      <c r="AY4" s="27"/>
      <c r="AZ4" s="27"/>
      <c r="BA4" s="27"/>
      <c r="BB4" s="27"/>
      <c r="BC4" s="27"/>
      <c r="BD4" s="27"/>
      <c r="BE4" s="39"/>
    </row>
    <row r="5" spans="1:57" x14ac:dyDescent="0.25">
      <c r="A5" s="34" t="s">
        <v>7</v>
      </c>
      <c r="B5" s="17">
        <v>121304.71357483468</v>
      </c>
      <c r="C5" s="17">
        <v>24883.264621205442</v>
      </c>
      <c r="D5" s="17">
        <v>25412.680666665303</v>
      </c>
      <c r="E5" s="17">
        <v>11891.553259250051</v>
      </c>
      <c r="F5" s="17">
        <v>11779.271502078314</v>
      </c>
      <c r="G5" s="17">
        <v>7103.8005163626467</v>
      </c>
      <c r="H5" s="17">
        <v>0</v>
      </c>
      <c r="I5" s="17">
        <v>5459.8045190819248</v>
      </c>
      <c r="J5" s="17">
        <v>2183.4942888534601</v>
      </c>
      <c r="K5" s="17">
        <v>954.72138569787046</v>
      </c>
      <c r="L5" s="17">
        <v>1139.666653178743</v>
      </c>
      <c r="M5" s="17">
        <v>17.21360190762206</v>
      </c>
      <c r="N5" s="17">
        <v>440.75627513379851</v>
      </c>
      <c r="O5" s="17">
        <v>1759.2506433417814</v>
      </c>
      <c r="P5" s="17">
        <v>996.83411491561924</v>
      </c>
      <c r="Q5" s="17">
        <v>0</v>
      </c>
      <c r="R5" s="17">
        <v>0</v>
      </c>
      <c r="S5" s="17"/>
      <c r="T5" s="17">
        <v>0.78846102302195498</v>
      </c>
      <c r="U5" s="17"/>
      <c r="V5" s="17"/>
      <c r="W5" s="17">
        <v>158.97925679316288</v>
      </c>
      <c r="X5" s="17">
        <v>97.905645934408639</v>
      </c>
      <c r="Y5" s="17">
        <v>20.988647235995156</v>
      </c>
      <c r="Z5" s="17"/>
      <c r="AA5" s="35">
        <v>44.881148054720896</v>
      </c>
      <c r="AB5" s="17"/>
      <c r="AC5" s="17">
        <v>21.092141189575173</v>
      </c>
      <c r="AD5" s="17"/>
      <c r="AE5" s="17"/>
      <c r="AF5" s="17">
        <v>30.483769130471657</v>
      </c>
      <c r="AG5" s="17"/>
      <c r="AH5" s="17">
        <v>10.38627968006011</v>
      </c>
      <c r="AI5" s="17">
        <v>5.1946132240165017</v>
      </c>
      <c r="AJ5" s="17"/>
      <c r="AK5" s="17">
        <v>28.226452928077293</v>
      </c>
      <c r="AL5" s="17"/>
      <c r="AM5" s="17"/>
      <c r="AN5" s="17">
        <v>1.4658624178858086</v>
      </c>
      <c r="AO5" s="17">
        <v>10.780927713493568</v>
      </c>
      <c r="AP5" s="17">
        <v>6.4170219360943941</v>
      </c>
      <c r="AQ5" s="17"/>
      <c r="AR5" s="17">
        <v>16.425810338258749</v>
      </c>
      <c r="AS5" s="17">
        <v>3.133592956205828</v>
      </c>
      <c r="AT5" s="17"/>
      <c r="AU5" s="17"/>
      <c r="AV5" s="17">
        <v>8.341150125805262</v>
      </c>
      <c r="AW5" s="17">
        <v>7.3093179378658579</v>
      </c>
      <c r="AX5" s="17">
        <v>0.32759747161064307</v>
      </c>
      <c r="AY5" s="17">
        <v>1.6764148378372199</v>
      </c>
      <c r="AZ5" s="17"/>
      <c r="BA5" s="17"/>
      <c r="BB5" s="17"/>
      <c r="BC5" s="17">
        <v>0.62264267183840283</v>
      </c>
      <c r="BD5" s="17"/>
      <c r="BE5" s="40"/>
    </row>
    <row r="6" spans="1:57" x14ac:dyDescent="0.25">
      <c r="A6" s="36" t="s">
        <v>8</v>
      </c>
      <c r="B6" s="19">
        <v>123716.42104931033</v>
      </c>
      <c r="C6" s="19">
        <v>29229.412412509595</v>
      </c>
      <c r="D6" s="19">
        <v>27232.51943328686</v>
      </c>
      <c r="E6" s="19">
        <v>0.73743860649294202</v>
      </c>
      <c r="F6" s="19">
        <v>11486.332815715698</v>
      </c>
      <c r="G6" s="19">
        <v>7327.4697292622695</v>
      </c>
      <c r="H6" s="19">
        <v>0</v>
      </c>
      <c r="I6" s="19">
        <v>5841.8946659143703</v>
      </c>
      <c r="J6" s="19">
        <v>79.22819157012249</v>
      </c>
      <c r="K6" s="19">
        <v>1240.2197779987105</v>
      </c>
      <c r="L6" s="19">
        <v>551.2457434271065</v>
      </c>
      <c r="M6" s="19">
        <v>745.80663073155881</v>
      </c>
      <c r="N6" s="19">
        <v>0</v>
      </c>
      <c r="O6" s="19">
        <v>345.59687201884327</v>
      </c>
      <c r="P6" s="19">
        <v>0</v>
      </c>
      <c r="Q6" s="19">
        <v>74.505495365335449</v>
      </c>
      <c r="R6" s="19">
        <v>4.782972652763128</v>
      </c>
      <c r="S6" s="19">
        <v>415.97602955818303</v>
      </c>
      <c r="T6" s="19">
        <v>27.310501313209553</v>
      </c>
      <c r="U6" s="19">
        <v>186.53461728474761</v>
      </c>
      <c r="V6" s="19"/>
      <c r="W6" s="19"/>
      <c r="X6" s="19"/>
      <c r="Y6" s="19">
        <v>30.024915784599717</v>
      </c>
      <c r="Z6" s="19">
        <v>22.063496838212007</v>
      </c>
      <c r="AA6" s="37">
        <v>60.418170601408981</v>
      </c>
      <c r="AB6" s="19"/>
      <c r="AC6" s="19"/>
      <c r="AD6" s="19"/>
      <c r="AE6" s="19"/>
      <c r="AF6" s="19"/>
      <c r="AG6" s="19"/>
      <c r="AH6" s="19">
        <v>9.1397180245321952</v>
      </c>
      <c r="AI6" s="19">
        <v>10.493373454045512</v>
      </c>
      <c r="AJ6" s="19"/>
      <c r="AK6" s="19"/>
      <c r="AL6" s="19"/>
      <c r="AM6" s="19"/>
      <c r="AN6" s="19">
        <v>1.1022793241196811</v>
      </c>
      <c r="AO6" s="19">
        <v>5.9360450000781579</v>
      </c>
      <c r="AP6" s="19"/>
      <c r="AQ6" s="19">
        <v>30.551792593484276</v>
      </c>
      <c r="AR6" s="19"/>
      <c r="AS6" s="19">
        <v>0.1510201843036337</v>
      </c>
      <c r="AT6" s="19"/>
      <c r="AU6" s="19">
        <v>1.4601799771138764</v>
      </c>
      <c r="AV6" s="19"/>
      <c r="AW6" s="19"/>
      <c r="AX6" s="19"/>
      <c r="AY6" s="19"/>
      <c r="AZ6" s="19"/>
      <c r="BA6" s="19"/>
      <c r="BB6" s="19"/>
      <c r="BC6" s="19"/>
      <c r="BD6" s="19">
        <v>2.9192401065956802E-2</v>
      </c>
      <c r="BE6" s="39"/>
    </row>
    <row r="7" spans="1:57" x14ac:dyDescent="0.25">
      <c r="A7" s="34" t="s">
        <v>9</v>
      </c>
      <c r="B7" s="17">
        <v>243390.05901780308</v>
      </c>
      <c r="C7" s="17">
        <v>42839.236296136929</v>
      </c>
      <c r="D7" s="17">
        <v>31616.792710260765</v>
      </c>
      <c r="E7" s="17">
        <v>25879.560584239895</v>
      </c>
      <c r="F7" s="17">
        <v>15008.362307113961</v>
      </c>
      <c r="G7" s="17">
        <v>7364.4926978022822</v>
      </c>
      <c r="H7" s="17">
        <v>0</v>
      </c>
      <c r="I7" s="17">
        <v>5931.8405878456388</v>
      </c>
      <c r="J7" s="17">
        <v>0</v>
      </c>
      <c r="K7" s="17">
        <v>1478.7563433232733</v>
      </c>
      <c r="L7" s="17">
        <v>795.1648226912547</v>
      </c>
      <c r="M7" s="17">
        <v>1113.8816105886785</v>
      </c>
      <c r="N7" s="17">
        <v>465.86820918405698</v>
      </c>
      <c r="O7" s="17">
        <v>353.14127739070352</v>
      </c>
      <c r="P7" s="17">
        <v>366.11885322570583</v>
      </c>
      <c r="Q7" s="17">
        <v>0</v>
      </c>
      <c r="R7" s="17">
        <v>712.05416682254508</v>
      </c>
      <c r="S7" s="17">
        <v>155.33282116413156</v>
      </c>
      <c r="T7" s="17">
        <v>349.57440805435203</v>
      </c>
      <c r="U7" s="17"/>
      <c r="V7" s="17"/>
      <c r="W7" s="17">
        <v>27.310501313209553</v>
      </c>
      <c r="X7" s="17">
        <v>42.601892227269715</v>
      </c>
      <c r="Y7" s="17">
        <v>48.892441669790962</v>
      </c>
      <c r="Z7" s="17"/>
      <c r="AA7" s="35">
        <v>8.3251033721677867</v>
      </c>
      <c r="AB7" s="17">
        <v>99.187256526136693</v>
      </c>
      <c r="AC7" s="30"/>
      <c r="AD7" s="17">
        <v>19.606791013536323</v>
      </c>
      <c r="AE7" s="17"/>
      <c r="AF7" s="17">
        <v>6.9084547857753931</v>
      </c>
      <c r="AG7" s="17"/>
      <c r="AH7" s="17">
        <v>16.268456428848438</v>
      </c>
      <c r="AI7" s="17">
        <v>7.948319220682599</v>
      </c>
      <c r="AJ7" s="17"/>
      <c r="AK7" s="17"/>
      <c r="AL7" s="17">
        <v>2.3056946809776155</v>
      </c>
      <c r="AM7" s="17"/>
      <c r="AN7" s="17">
        <v>2.5092795569229347</v>
      </c>
      <c r="AO7" s="17"/>
      <c r="AP7" s="17"/>
      <c r="AQ7" s="17"/>
      <c r="AR7" s="17"/>
      <c r="AS7" s="17">
        <v>1.000647539645436</v>
      </c>
      <c r="AT7" s="17"/>
      <c r="AU7" s="17">
        <v>3.2725965721470143</v>
      </c>
      <c r="AV7" s="17"/>
      <c r="AW7" s="17"/>
      <c r="AX7" s="17">
        <v>0.44862659197300708</v>
      </c>
      <c r="AY7" s="17"/>
      <c r="AZ7" s="17">
        <v>0.58370110172778311</v>
      </c>
      <c r="BA7" s="17"/>
      <c r="BB7" s="17"/>
      <c r="BC7" s="17"/>
      <c r="BD7" s="17">
        <v>1.001537985051983E-2</v>
      </c>
      <c r="BE7" s="40"/>
    </row>
    <row r="8" spans="1:57" x14ac:dyDescent="0.25">
      <c r="A8" s="36" t="s">
        <v>10</v>
      </c>
      <c r="B8" s="19">
        <v>138819.96716785565</v>
      </c>
      <c r="C8" s="19">
        <v>45358.093392062663</v>
      </c>
      <c r="D8" s="19">
        <v>26552.176254409518</v>
      </c>
      <c r="E8" s="19">
        <v>14560.900754062741</v>
      </c>
      <c r="F8" s="19">
        <v>10447.256306701376</v>
      </c>
      <c r="G8" s="19">
        <v>7060.0369517532345</v>
      </c>
      <c r="H8" s="19">
        <v>0</v>
      </c>
      <c r="I8" s="19">
        <v>6232.7742133637103</v>
      </c>
      <c r="J8" s="19">
        <v>10137.425533939018</v>
      </c>
      <c r="K8" s="19">
        <v>0</v>
      </c>
      <c r="L8" s="19">
        <v>412.50385528146063</v>
      </c>
      <c r="M8" s="19">
        <v>27.296105544380847</v>
      </c>
      <c r="N8" s="19">
        <v>1058.0037505478797</v>
      </c>
      <c r="O8" s="19">
        <v>286.19304770291728</v>
      </c>
      <c r="P8" s="19">
        <v>124.51645538987134</v>
      </c>
      <c r="Q8" s="19">
        <v>0</v>
      </c>
      <c r="R8" s="19">
        <v>491.67922653988882</v>
      </c>
      <c r="S8" s="19"/>
      <c r="T8" s="19">
        <v>120.16620577812203</v>
      </c>
      <c r="U8" s="19">
        <v>354.35373861752254</v>
      </c>
      <c r="V8" s="19"/>
      <c r="W8" s="19">
        <v>44.320766703039418</v>
      </c>
      <c r="X8" s="19">
        <v>85.160078815016803</v>
      </c>
      <c r="Y8" s="19"/>
      <c r="Z8" s="19"/>
      <c r="AA8" s="37">
        <v>5.5002611997909883</v>
      </c>
      <c r="AB8" s="19"/>
      <c r="AC8" s="19"/>
      <c r="AD8" s="19">
        <v>61.803386148082737</v>
      </c>
      <c r="AE8" s="19"/>
      <c r="AF8" s="19">
        <v>61.03798420012933</v>
      </c>
      <c r="AG8" s="19"/>
      <c r="AH8" s="19">
        <v>20.867260420460944</v>
      </c>
      <c r="AI8" s="19">
        <v>7.8094718197546911</v>
      </c>
      <c r="AJ8" s="19"/>
      <c r="AK8" s="19"/>
      <c r="AL8" s="19">
        <v>0.50563440285622996</v>
      </c>
      <c r="AM8" s="19"/>
      <c r="AN8" s="19">
        <v>1.781020997905199</v>
      </c>
      <c r="AO8" s="19">
        <v>9.6020872364519256</v>
      </c>
      <c r="AP8" s="19">
        <v>10.082164450809355</v>
      </c>
      <c r="AQ8" s="19"/>
      <c r="AR8" s="19"/>
      <c r="AS8" s="19">
        <v>4.2852241415530401E-2</v>
      </c>
      <c r="AT8" s="19"/>
      <c r="AU8" s="19"/>
      <c r="AV8" s="19"/>
      <c r="AW8" s="19"/>
      <c r="AX8" s="19">
        <v>9.8556478098034903E-2</v>
      </c>
      <c r="AY8" s="19"/>
      <c r="AZ8" s="19">
        <v>0.86672052473528371</v>
      </c>
      <c r="BA8" s="19"/>
      <c r="BB8" s="19"/>
      <c r="BC8" s="19"/>
      <c r="BD8" s="19">
        <v>3.6261000920785602E-3</v>
      </c>
      <c r="BE8" s="39"/>
    </row>
    <row r="9" spans="1:57" x14ac:dyDescent="0.25">
      <c r="A9" s="34" t="s">
        <v>11</v>
      </c>
      <c r="B9" s="17">
        <v>143868.12509314864</v>
      </c>
      <c r="C9" s="17">
        <v>50190.263097718496</v>
      </c>
      <c r="D9" s="17">
        <v>26339.083251483895</v>
      </c>
      <c r="E9" s="17">
        <v>14308.396319927122</v>
      </c>
      <c r="F9" s="17">
        <v>9227.7314444687072</v>
      </c>
      <c r="G9" s="17">
        <v>6707.6018515458263</v>
      </c>
      <c r="H9" s="17">
        <v>0</v>
      </c>
      <c r="I9" s="17">
        <v>6133.2979825932653</v>
      </c>
      <c r="J9" s="17">
        <v>2743.7807353143548</v>
      </c>
      <c r="K9" s="17">
        <v>3078.8095197564739</v>
      </c>
      <c r="L9" s="17">
        <v>865.27254495503917</v>
      </c>
      <c r="M9" s="17">
        <v>1294.3245448499281</v>
      </c>
      <c r="N9" s="17">
        <v>0</v>
      </c>
      <c r="O9" s="17">
        <v>267.05731940799302</v>
      </c>
      <c r="P9" s="17">
        <v>225.1202220842593</v>
      </c>
      <c r="Q9" s="17">
        <v>0</v>
      </c>
      <c r="R9" s="17">
        <v>0</v>
      </c>
      <c r="S9" s="17"/>
      <c r="T9" s="17">
        <v>136.55250218868267</v>
      </c>
      <c r="U9" s="17"/>
      <c r="V9" s="17"/>
      <c r="W9" s="17">
        <v>43.696802101135283</v>
      </c>
      <c r="X9" s="17">
        <v>42.88884012065833</v>
      </c>
      <c r="Y9" s="17">
        <v>27.269529742165442</v>
      </c>
      <c r="Z9" s="17">
        <v>29.162133202068475</v>
      </c>
      <c r="AA9" s="35"/>
      <c r="AB9" s="17"/>
      <c r="AC9" s="17"/>
      <c r="AD9" s="17"/>
      <c r="AE9" s="17">
        <v>133.37318965874633</v>
      </c>
      <c r="AF9" s="17"/>
      <c r="AG9" s="17"/>
      <c r="AH9" s="17">
        <v>15.922058259575861</v>
      </c>
      <c r="AI9" s="17">
        <v>6.5393087303079653</v>
      </c>
      <c r="AJ9" s="17"/>
      <c r="AK9" s="17"/>
      <c r="AL9" s="17">
        <v>6.5391711681894975</v>
      </c>
      <c r="AM9" s="17"/>
      <c r="AN9" s="17">
        <v>10.895108533662007</v>
      </c>
      <c r="AO9" s="17">
        <v>3.7082426158804438</v>
      </c>
      <c r="AP9" s="17"/>
      <c r="AQ9" s="17"/>
      <c r="AR9" s="17"/>
      <c r="AS9" s="17">
        <v>6.4994401163421603E-2</v>
      </c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40"/>
    </row>
    <row r="10" spans="1:57" x14ac:dyDescent="0.25">
      <c r="A10" s="36" t="s">
        <v>12</v>
      </c>
      <c r="B10" s="19">
        <v>143335.56543247297</v>
      </c>
      <c r="C10" s="19">
        <v>45650.36713740955</v>
      </c>
      <c r="D10" s="19">
        <v>33904.519233357358</v>
      </c>
      <c r="E10" s="19">
        <v>14448.402540487345</v>
      </c>
      <c r="F10" s="19">
        <v>21322.886283025862</v>
      </c>
      <c r="G10" s="19">
        <v>6551.2572486927284</v>
      </c>
      <c r="H10" s="19">
        <v>0</v>
      </c>
      <c r="I10" s="19">
        <v>5443.9824496757392</v>
      </c>
      <c r="J10" s="19">
        <v>2482.4177591441762</v>
      </c>
      <c r="K10" s="19">
        <v>1478.0994264121514</v>
      </c>
      <c r="L10" s="19">
        <v>1272.8009000259715</v>
      </c>
      <c r="M10" s="19">
        <v>212.98790025349703</v>
      </c>
      <c r="N10" s="19">
        <v>0</v>
      </c>
      <c r="O10" s="19">
        <v>343.36329242188754</v>
      </c>
      <c r="P10" s="19">
        <v>177.63691218275687</v>
      </c>
      <c r="Q10" s="19">
        <v>46.463725489966201</v>
      </c>
      <c r="R10" s="19">
        <v>0</v>
      </c>
      <c r="S10" s="19">
        <v>365.44472747683676</v>
      </c>
      <c r="T10" s="19"/>
      <c r="U10" s="19">
        <v>116.31932294982877</v>
      </c>
      <c r="V10" s="19"/>
      <c r="W10" s="19">
        <v>68.708731834944388</v>
      </c>
      <c r="X10" s="19"/>
      <c r="Y10" s="19">
        <v>68.475061095999692</v>
      </c>
      <c r="Z10" s="19"/>
      <c r="AA10" s="38"/>
      <c r="AB10" s="19"/>
      <c r="AC10" s="31"/>
      <c r="AD10" s="19">
        <v>23.149389404067982</v>
      </c>
      <c r="AE10" s="19"/>
      <c r="AF10" s="19"/>
      <c r="AG10" s="19"/>
      <c r="AH10" s="19">
        <v>13.513868587079916</v>
      </c>
      <c r="AI10" s="19">
        <v>5.3578058967366822</v>
      </c>
      <c r="AJ10" s="19"/>
      <c r="AK10" s="19"/>
      <c r="AL10" s="19"/>
      <c r="AM10" s="19"/>
      <c r="AN10" s="19">
        <v>5.0207991052046719</v>
      </c>
      <c r="AO10" s="19">
        <v>3.228248052075497</v>
      </c>
      <c r="AP10" s="19"/>
      <c r="AQ10" s="19"/>
      <c r="AR10" s="19"/>
      <c r="AS10" s="19">
        <v>1.1514198791608212</v>
      </c>
      <c r="AT10" s="19"/>
      <c r="AU10" s="19">
        <v>6.9797375662806793</v>
      </c>
      <c r="AV10" s="19"/>
      <c r="AW10" s="19"/>
      <c r="AX10" s="19">
        <v>8.3225876782089495E-2</v>
      </c>
      <c r="AY10" s="19"/>
      <c r="AZ10" s="19"/>
      <c r="BA10" s="19">
        <v>0.39483180128037898</v>
      </c>
      <c r="BB10" s="19">
        <v>0.71951920783147227</v>
      </c>
      <c r="BC10" s="19"/>
      <c r="BD10" s="19">
        <v>3.37456804700196E-2</v>
      </c>
      <c r="BE10" s="39"/>
    </row>
    <row r="11" spans="1:57" x14ac:dyDescent="0.25">
      <c r="A11" s="34" t="s">
        <v>13</v>
      </c>
      <c r="B11" s="17">
        <v>148397.97431183959</v>
      </c>
      <c r="C11" s="17">
        <v>46625.089357439625</v>
      </c>
      <c r="D11" s="17">
        <v>25452.860879046322</v>
      </c>
      <c r="E11" s="17">
        <v>15533.014777748998</v>
      </c>
      <c r="F11" s="17">
        <v>8780.6792108688387</v>
      </c>
      <c r="G11" s="17">
        <v>6715.1078142162278</v>
      </c>
      <c r="H11" s="17">
        <v>0</v>
      </c>
      <c r="I11" s="17">
        <v>5316.2309198465264</v>
      </c>
      <c r="J11" s="17">
        <v>2817.3906457232351</v>
      </c>
      <c r="K11" s="17">
        <v>1811.711022824441</v>
      </c>
      <c r="L11" s="17">
        <v>1565.6842783442921</v>
      </c>
      <c r="M11" s="17">
        <v>559.46499244867744</v>
      </c>
      <c r="N11" s="17">
        <v>1626.7536217302913</v>
      </c>
      <c r="O11" s="17">
        <v>338.7789779015431</v>
      </c>
      <c r="P11" s="17">
        <v>954.06598230669908</v>
      </c>
      <c r="Q11" s="17">
        <v>2874.8589638386552</v>
      </c>
      <c r="R11" s="17">
        <v>742.92800985872327</v>
      </c>
      <c r="S11" s="17"/>
      <c r="T11" s="17">
        <v>147.47670271396649</v>
      </c>
      <c r="U11" s="17"/>
      <c r="V11" s="17">
        <v>452.92539470113815</v>
      </c>
      <c r="W11" s="17">
        <v>38.234701838493372</v>
      </c>
      <c r="X11" s="17">
        <v>42.878292910717406</v>
      </c>
      <c r="Y11" s="17">
        <v>37.919348615873581</v>
      </c>
      <c r="Z11" s="17">
        <v>132.31540703333451</v>
      </c>
      <c r="AA11" s="35">
        <v>102.17271126503054</v>
      </c>
      <c r="AB11" s="17">
        <v>109.0311996442219</v>
      </c>
      <c r="AC11" s="32"/>
      <c r="AD11" s="17"/>
      <c r="AE11" s="17">
        <v>18.429942497313025</v>
      </c>
      <c r="AF11" s="17"/>
      <c r="AG11" s="17"/>
      <c r="AH11" s="17">
        <v>24.738539844779865</v>
      </c>
      <c r="AI11" s="17">
        <v>19.870174428932419</v>
      </c>
      <c r="AJ11" s="17"/>
      <c r="AK11" s="17">
        <v>7.5793751389427388</v>
      </c>
      <c r="AL11" s="17"/>
      <c r="AM11" s="17"/>
      <c r="AN11" s="17">
        <v>2.5541605452362415</v>
      </c>
      <c r="AO11" s="17"/>
      <c r="AP11" s="17">
        <v>16.704387200558575</v>
      </c>
      <c r="AQ11" s="17"/>
      <c r="AR11" s="17"/>
      <c r="AS11" s="17">
        <v>0.54106920763850197</v>
      </c>
      <c r="AT11" s="17"/>
      <c r="AU11" s="17"/>
      <c r="AV11" s="17"/>
      <c r="AW11" s="17"/>
      <c r="AX11" s="17">
        <v>7.9039799105375994E-2</v>
      </c>
      <c r="AY11" s="17"/>
      <c r="AZ11" s="17"/>
      <c r="BA11" s="17"/>
      <c r="BB11" s="17"/>
      <c r="BC11" s="17"/>
      <c r="BD11" s="17"/>
      <c r="BE11" s="40"/>
    </row>
    <row r="12" spans="1:57" x14ac:dyDescent="0.25">
      <c r="A12" s="36" t="s">
        <v>14</v>
      </c>
      <c r="B12" s="19">
        <v>146569.87325519163</v>
      </c>
      <c r="C12" s="19">
        <v>54359.538055093224</v>
      </c>
      <c r="D12" s="19">
        <v>25659.442548132774</v>
      </c>
      <c r="E12" s="19">
        <v>15285.152671053891</v>
      </c>
      <c r="F12" s="19">
        <v>9786.0729892518866</v>
      </c>
      <c r="G12" s="19">
        <v>5806.3592819234973</v>
      </c>
      <c r="H12" s="19">
        <v>27793.604899372964</v>
      </c>
      <c r="I12" s="19">
        <v>0</v>
      </c>
      <c r="J12" s="19">
        <v>0</v>
      </c>
      <c r="K12" s="19">
        <v>1988.0105988290827</v>
      </c>
      <c r="L12" s="19">
        <v>1458.7700343083222</v>
      </c>
      <c r="M12" s="19">
        <v>737.91368737249638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/>
      <c r="T12" s="19"/>
      <c r="U12" s="19"/>
      <c r="V12" s="19"/>
      <c r="W12" s="19"/>
      <c r="X12" s="19">
        <v>33.989280334096364</v>
      </c>
      <c r="Y12" s="19"/>
      <c r="Z12" s="19"/>
      <c r="AA12" s="37"/>
      <c r="AB12" s="19"/>
      <c r="AC12" s="19">
        <v>114.70409676074991</v>
      </c>
      <c r="AD12" s="19"/>
      <c r="AE12" s="19">
        <v>9.8814435882121305</v>
      </c>
      <c r="AF12" s="19"/>
      <c r="AG12" s="19">
        <v>168.38874378204341</v>
      </c>
      <c r="AH12" s="19">
        <v>15.614445587737132</v>
      </c>
      <c r="AI12" s="19">
        <v>38.024854597114093</v>
      </c>
      <c r="AJ12" s="19">
        <v>32.742673063559863</v>
      </c>
      <c r="AK12" s="19">
        <v>28.857954272156427</v>
      </c>
      <c r="AL12" s="19"/>
      <c r="AM12" s="19">
        <v>9.5040357861667832</v>
      </c>
      <c r="AN12" s="19">
        <v>3.1038314163377572</v>
      </c>
      <c r="AO12" s="19"/>
      <c r="AP12" s="19"/>
      <c r="AQ12" s="19"/>
      <c r="AR12" s="19"/>
      <c r="AS12" s="19"/>
      <c r="AT12" s="19"/>
      <c r="AU12" s="19"/>
      <c r="AV12" s="19"/>
      <c r="AW12" s="19"/>
      <c r="AX12" s="19">
        <v>0.25218378301709909</v>
      </c>
      <c r="AY12" s="19"/>
      <c r="AZ12" s="19"/>
      <c r="BA12" s="19">
        <v>0.94623767732293407</v>
      </c>
      <c r="BB12" s="19"/>
      <c r="BC12" s="19"/>
      <c r="BD12" s="19">
        <v>3.458105935016647E-2</v>
      </c>
      <c r="BE12" s="39"/>
    </row>
    <row r="13" spans="1:57" x14ac:dyDescent="0.25">
      <c r="A13" s="34" t="s">
        <v>15</v>
      </c>
      <c r="B13" s="17">
        <v>145967.20664162587</v>
      </c>
      <c r="C13" s="17">
        <v>58504.142874253295</v>
      </c>
      <c r="D13" s="17">
        <v>0</v>
      </c>
      <c r="E13" s="17">
        <v>15776.801438846534</v>
      </c>
      <c r="F13" s="17">
        <v>0</v>
      </c>
      <c r="G13" s="17">
        <v>5594.5883153338773</v>
      </c>
      <c r="H13" s="17">
        <v>0</v>
      </c>
      <c r="I13" s="17">
        <v>4574.5513392557014</v>
      </c>
      <c r="J13" s="17">
        <v>5940.2799580329956</v>
      </c>
      <c r="K13" s="17">
        <v>1967.6190330153313</v>
      </c>
      <c r="L13" s="17">
        <v>1334.5692116202226</v>
      </c>
      <c r="M13" s="17">
        <v>379.74393007940517</v>
      </c>
      <c r="N13" s="17">
        <v>946.09811065579675</v>
      </c>
      <c r="O13" s="17">
        <v>247.88518963303358</v>
      </c>
      <c r="P13" s="17">
        <v>299.10413571144232</v>
      </c>
      <c r="Q13" s="17">
        <v>0</v>
      </c>
      <c r="R13" s="17">
        <v>0.91103241329547036</v>
      </c>
      <c r="S13" s="17">
        <v>717.55824093818842</v>
      </c>
      <c r="T13" s="17">
        <v>71.007299036979731</v>
      </c>
      <c r="U13" s="17"/>
      <c r="V13" s="17">
        <v>93.055704635381716</v>
      </c>
      <c r="W13" s="17">
        <v>45.568971321769027</v>
      </c>
      <c r="X13" s="17">
        <v>75.695085295457375</v>
      </c>
      <c r="Y13" s="17">
        <v>18.523293882189304</v>
      </c>
      <c r="Z13" s="17"/>
      <c r="AA13" s="35"/>
      <c r="AB13" s="17"/>
      <c r="AC13" s="17">
        <v>70.808231245279359</v>
      </c>
      <c r="AD13" s="17">
        <v>71.034013533860616</v>
      </c>
      <c r="AE13" s="17">
        <v>8.9088595756888367</v>
      </c>
      <c r="AF13" s="17">
        <v>71.866712861945842</v>
      </c>
      <c r="AG13" s="17"/>
      <c r="AH13" s="17">
        <v>10.865420499768812</v>
      </c>
      <c r="AI13" s="17">
        <v>3.3537477724347258</v>
      </c>
      <c r="AJ13" s="17">
        <v>30.255508169315224</v>
      </c>
      <c r="AK13" s="17"/>
      <c r="AL13" s="17">
        <v>9.7209497320745175</v>
      </c>
      <c r="AM13" s="17">
        <v>27.044188421554882</v>
      </c>
      <c r="AN13" s="17">
        <v>4.1708228104398692</v>
      </c>
      <c r="AO13" s="17"/>
      <c r="AP13" s="17"/>
      <c r="AQ13" s="17"/>
      <c r="AR13" s="17"/>
      <c r="AS13" s="17">
        <v>7.8170821639616062</v>
      </c>
      <c r="AT13" s="17"/>
      <c r="AU13" s="17"/>
      <c r="AV13" s="17"/>
      <c r="AW13" s="17"/>
      <c r="AX13" s="17">
        <v>3.403127037137752</v>
      </c>
      <c r="AY13" s="17"/>
      <c r="AZ13" s="17"/>
      <c r="BA13" s="17"/>
      <c r="BB13" s="17"/>
      <c r="BC13" s="17"/>
      <c r="BD13" s="17"/>
      <c r="BE13" s="40"/>
    </row>
    <row r="14" spans="1:57" x14ac:dyDescent="0.25">
      <c r="A14" s="36" t="s">
        <v>19</v>
      </c>
      <c r="B14" s="19">
        <v>181820.98506114585</v>
      </c>
      <c r="C14" s="19">
        <v>69044.271557220913</v>
      </c>
      <c r="D14" s="19"/>
      <c r="E14" s="19">
        <v>19198.025914679292</v>
      </c>
      <c r="F14" s="19"/>
      <c r="G14" s="19">
        <v>6409.8191759397023</v>
      </c>
      <c r="H14" s="19">
        <v>0</v>
      </c>
      <c r="I14" s="19">
        <v>5348.3875419599499</v>
      </c>
      <c r="J14" s="19">
        <v>3677.0543978400788</v>
      </c>
      <c r="K14" s="19">
        <v>2027.3589268199989</v>
      </c>
      <c r="L14" s="19">
        <v>1197.5936351400037</v>
      </c>
      <c r="M14" s="19">
        <v>4.0310297999999998</v>
      </c>
      <c r="N14" s="19">
        <v>781.0706701800093</v>
      </c>
      <c r="O14" s="19">
        <v>262.544144399998</v>
      </c>
      <c r="P14" s="19">
        <v>236.67043374000014</v>
      </c>
      <c r="Q14" s="19"/>
      <c r="R14" s="19">
        <v>591.84062207999989</v>
      </c>
      <c r="S14" s="19"/>
      <c r="T14" s="19"/>
      <c r="U14" s="19"/>
      <c r="V14" s="19"/>
      <c r="W14">
        <v>19.277999999999999</v>
      </c>
      <c r="X14" s="19">
        <v>26.754256259999984</v>
      </c>
      <c r="Y14" s="19">
        <v>16.14578400000001</v>
      </c>
      <c r="Z14" s="19">
        <v>24.183158579999986</v>
      </c>
      <c r="AA14" s="37"/>
      <c r="AB14" s="19"/>
      <c r="AC14" s="19">
        <v>178.41105089999999</v>
      </c>
      <c r="AD14" s="19">
        <v>76.179110040000111</v>
      </c>
      <c r="AE14" s="19">
        <v>15.008345279999995</v>
      </c>
      <c r="AF14" s="19">
        <v>10.07778564</v>
      </c>
      <c r="AG14" s="19"/>
      <c r="AH14" s="19">
        <v>11.970811800000005</v>
      </c>
      <c r="AI14" s="19"/>
      <c r="AJ14" s="19">
        <v>35.425996379999745</v>
      </c>
      <c r="AK14" s="19"/>
      <c r="AL14" s="19">
        <v>7.1991212400000002</v>
      </c>
      <c r="AM14" s="19">
        <v>15.644546819999988</v>
      </c>
      <c r="AN14" s="19">
        <v>5.0605851600000076</v>
      </c>
      <c r="AO14" s="19"/>
      <c r="AP14" s="19"/>
      <c r="AQ14" s="19"/>
      <c r="AR14" s="19"/>
      <c r="AS14" s="19">
        <v>4.6226624400000009</v>
      </c>
      <c r="AT14" s="19"/>
      <c r="AU14" s="19">
        <v>5.8189908600000004</v>
      </c>
      <c r="AV14" s="19">
        <v>25.73812206000003</v>
      </c>
      <c r="AW14" s="19">
        <v>15.001818300000002</v>
      </c>
      <c r="AX14" s="19"/>
      <c r="AY14" s="19"/>
      <c r="AZ14" s="19"/>
      <c r="BA14" s="19"/>
      <c r="BB14" s="19"/>
      <c r="BC14" s="19"/>
      <c r="BD14" s="19"/>
      <c r="BE14" s="39">
        <v>10.855037879999998</v>
      </c>
    </row>
    <row r="15" spans="1:57" ht="16.5" thickBot="1" x14ac:dyDescent="0.3">
      <c r="A15" s="34" t="s">
        <v>20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35"/>
      <c r="AB15" s="17"/>
      <c r="AC15" s="32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40"/>
    </row>
    <row r="16" spans="1:57" ht="16.5" thickTop="1" x14ac:dyDescent="0.25">
      <c r="A16" s="25" t="s">
        <v>18</v>
      </c>
      <c r="B16" s="21">
        <f t="shared" ref="B16:AG16" si="0">SUM(B4:B15)</f>
        <v>1663652.7506464296</v>
      </c>
      <c r="C16" s="21">
        <f t="shared" si="0"/>
        <v>515783.48630956496</v>
      </c>
      <c r="D16" s="21">
        <f t="shared" si="0"/>
        <v>253629.76882213724</v>
      </c>
      <c r="E16" s="21">
        <f t="shared" si="0"/>
        <v>158229.85024807087</v>
      </c>
      <c r="F16" s="21">
        <f t="shared" si="0"/>
        <v>111769.84916475363</v>
      </c>
      <c r="G16" s="21">
        <f t="shared" si="0"/>
        <v>74457.310789965763</v>
      </c>
      <c r="H16" s="21">
        <f t="shared" si="0"/>
        <v>58093.836683020134</v>
      </c>
      <c r="I16" s="21">
        <f t="shared" si="0"/>
        <v>55249.979243106529</v>
      </c>
      <c r="J16" s="21">
        <f t="shared" si="0"/>
        <v>32495.985536217002</v>
      </c>
      <c r="K16" s="21">
        <f t="shared" si="0"/>
        <v>17010.006648836566</v>
      </c>
      <c r="L16" s="21">
        <f t="shared" si="0"/>
        <v>12279.440489260251</v>
      </c>
      <c r="M16" s="21">
        <f t="shared" si="0"/>
        <v>5096.6832395459287</v>
      </c>
      <c r="N16" s="21">
        <f t="shared" si="0"/>
        <v>5318.550637431832</v>
      </c>
      <c r="O16" s="21">
        <f t="shared" si="0"/>
        <v>4203.8107642187006</v>
      </c>
      <c r="P16" s="21">
        <f t="shared" si="0"/>
        <v>3380.0671095563539</v>
      </c>
      <c r="Q16" s="21">
        <f t="shared" si="0"/>
        <v>2995.8281846939567</v>
      </c>
      <c r="R16" s="21">
        <f t="shared" si="0"/>
        <v>2772.2949431770039</v>
      </c>
      <c r="S16" s="21">
        <f t="shared" si="0"/>
        <v>1941.9084993186643</v>
      </c>
      <c r="T16" s="21">
        <f t="shared" si="0"/>
        <v>852.87608010833446</v>
      </c>
      <c r="U16" s="21">
        <f t="shared" si="0"/>
        <v>678.19384755471617</v>
      </c>
      <c r="V16" s="21">
        <f t="shared" si="0"/>
        <v>545.98109933651983</v>
      </c>
      <c r="W16" s="21">
        <f t="shared" si="0"/>
        <v>511.91861046408513</v>
      </c>
      <c r="X16" s="21">
        <f t="shared" si="0"/>
        <v>447.87337189762457</v>
      </c>
      <c r="Y16" s="21">
        <f t="shared" si="0"/>
        <v>268.2390220266139</v>
      </c>
      <c r="Z16" s="21">
        <f t="shared" si="0"/>
        <v>255.8632251585698</v>
      </c>
      <c r="AA16" s="21">
        <f t="shared" si="0"/>
        <v>221.29739449311921</v>
      </c>
      <c r="AB16" s="21">
        <f t="shared" si="0"/>
        <v>208.21845617035859</v>
      </c>
      <c r="AC16" s="21">
        <f t="shared" si="0"/>
        <v>385.01552009560442</v>
      </c>
      <c r="AD16" s="21">
        <f t="shared" si="0"/>
        <v>276.08217462677158</v>
      </c>
      <c r="AE16" s="21">
        <f t="shared" si="0"/>
        <v>185.60178059996031</v>
      </c>
      <c r="AF16" s="21">
        <f t="shared" si="0"/>
        <v>180.37470661832222</v>
      </c>
      <c r="AG16" s="21">
        <f t="shared" si="0"/>
        <v>168.38874378204341</v>
      </c>
      <c r="AH16" s="21">
        <f t="shared" ref="AH16:BD16" si="1">SUM(AH4:AH15)</f>
        <v>171.59825235377872</v>
      </c>
      <c r="AI16" s="21">
        <f t="shared" si="1"/>
        <v>121.21937557764363</v>
      </c>
      <c r="AJ16" s="21">
        <f t="shared" si="1"/>
        <v>118.61962679382604</v>
      </c>
      <c r="AK16" s="21">
        <f t="shared" si="1"/>
        <v>64.663782339176464</v>
      </c>
      <c r="AL16" s="21">
        <f t="shared" si="1"/>
        <v>51.316631513074753</v>
      </c>
      <c r="AM16" s="21">
        <f t="shared" si="1"/>
        <v>52.192771027721655</v>
      </c>
      <c r="AN16" s="21">
        <f t="shared" si="1"/>
        <v>40.801859426743967</v>
      </c>
      <c r="AO16" s="21">
        <f t="shared" si="1"/>
        <v>33.255550617979594</v>
      </c>
      <c r="AP16" s="21">
        <f t="shared" si="1"/>
        <v>33.203573587462323</v>
      </c>
      <c r="AQ16" s="21">
        <f t="shared" si="1"/>
        <v>33.052709177937359</v>
      </c>
      <c r="AR16" s="21">
        <f t="shared" si="1"/>
        <v>16.425810338258749</v>
      </c>
      <c r="AS16" s="21">
        <f t="shared" si="1"/>
        <v>18.525341013494781</v>
      </c>
      <c r="AT16" s="21">
        <f t="shared" si="1"/>
        <v>13.248502580695028</v>
      </c>
      <c r="AU16" s="21">
        <f t="shared" si="1"/>
        <v>17.531504975541569</v>
      </c>
      <c r="AV16" s="21">
        <f t="shared" si="1"/>
        <v>34.375363908658308</v>
      </c>
      <c r="AW16" s="21">
        <f t="shared" si="1"/>
        <v>22.31113623786586</v>
      </c>
      <c r="AX16" s="21">
        <f t="shared" si="1"/>
        <v>4.7166105985874367</v>
      </c>
      <c r="AY16" s="21">
        <f t="shared" si="1"/>
        <v>1.6764148378372199</v>
      </c>
      <c r="AZ16" s="21">
        <f t="shared" si="1"/>
        <v>1.4504216264630667</v>
      </c>
      <c r="BA16" s="21">
        <f t="shared" si="1"/>
        <v>1.341069478603313</v>
      </c>
      <c r="BB16" s="21">
        <f t="shared" si="1"/>
        <v>0.71951920783147227</v>
      </c>
      <c r="BC16" s="21">
        <f t="shared" si="1"/>
        <v>0.62264267183840283</v>
      </c>
      <c r="BD16" s="21">
        <f t="shared" si="1"/>
        <v>0.11116062082874126</v>
      </c>
      <c r="BE16" s="22"/>
    </row>
  </sheetData>
  <sortState columnSort="1" ref="A3:BD16">
    <sortCondition descending="1" ref="A16:BD16"/>
  </sortState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"/>
  <sheetViews>
    <sheetView tabSelected="1" topLeftCell="K1" workbookViewId="0">
      <selection activeCell="R1" sqref="R1"/>
    </sheetView>
  </sheetViews>
  <sheetFormatPr baseColWidth="10" defaultRowHeight="15.75" x14ac:dyDescent="0.25"/>
  <cols>
    <col min="2" max="2" width="11.625" customWidth="1"/>
    <col min="3" max="3" width="11" customWidth="1"/>
    <col min="4" max="4" width="12" customWidth="1"/>
  </cols>
  <sheetData>
    <row r="2" spans="1:5" x14ac:dyDescent="0.25">
      <c r="A2" t="s">
        <v>0</v>
      </c>
      <c r="B2" t="s">
        <v>448</v>
      </c>
      <c r="C2" t="s">
        <v>49</v>
      </c>
      <c r="D2" t="s">
        <v>506</v>
      </c>
      <c r="E2" t="s">
        <v>507</v>
      </c>
    </row>
    <row r="3" spans="1:5" x14ac:dyDescent="0.25">
      <c r="A3" t="s">
        <v>6</v>
      </c>
      <c r="B3">
        <v>93271</v>
      </c>
      <c r="C3">
        <v>15259</v>
      </c>
      <c r="D3">
        <v>2958</v>
      </c>
      <c r="E3">
        <v>18887</v>
      </c>
    </row>
    <row r="4" spans="1:5" x14ac:dyDescent="0.25">
      <c r="A4" t="s">
        <v>7</v>
      </c>
      <c r="B4">
        <v>93107</v>
      </c>
      <c r="C4">
        <v>15259</v>
      </c>
      <c r="D4">
        <v>2958</v>
      </c>
      <c r="E4">
        <v>18887</v>
      </c>
    </row>
    <row r="5" spans="1:5" x14ac:dyDescent="0.25">
      <c r="A5" t="s">
        <v>8</v>
      </c>
      <c r="B5">
        <v>92974</v>
      </c>
      <c r="C5">
        <v>15259</v>
      </c>
      <c r="D5">
        <v>2958</v>
      </c>
      <c r="E5">
        <v>18887</v>
      </c>
    </row>
    <row r="6" spans="1:5" x14ac:dyDescent="0.25">
      <c r="A6" t="s">
        <v>9</v>
      </c>
      <c r="B6">
        <v>92893</v>
      </c>
      <c r="C6">
        <v>15259</v>
      </c>
      <c r="D6">
        <v>2958</v>
      </c>
      <c r="E6">
        <v>18887</v>
      </c>
    </row>
    <row r="7" spans="1:5" x14ac:dyDescent="0.25">
      <c r="A7" t="s">
        <v>10</v>
      </c>
      <c r="B7">
        <v>92910</v>
      </c>
      <c r="C7">
        <v>15259</v>
      </c>
      <c r="D7">
        <v>2958</v>
      </c>
      <c r="E7">
        <v>18887</v>
      </c>
    </row>
    <row r="8" spans="1:5" x14ac:dyDescent="0.25">
      <c r="A8" t="s">
        <v>11</v>
      </c>
      <c r="B8">
        <v>92952</v>
      </c>
      <c r="C8">
        <v>15259</v>
      </c>
      <c r="D8">
        <v>2958</v>
      </c>
      <c r="E8">
        <v>18887</v>
      </c>
    </row>
    <row r="9" spans="1:5" x14ac:dyDescent="0.25">
      <c r="A9" t="s">
        <v>12</v>
      </c>
      <c r="B9">
        <v>93767</v>
      </c>
      <c r="C9">
        <v>15259</v>
      </c>
      <c r="D9">
        <v>2958</v>
      </c>
      <c r="E9">
        <v>18887</v>
      </c>
    </row>
    <row r="10" spans="1:5" x14ac:dyDescent="0.25">
      <c r="A10" t="s">
        <v>13</v>
      </c>
      <c r="B10">
        <v>94802</v>
      </c>
      <c r="C10">
        <v>15259</v>
      </c>
      <c r="D10">
        <v>2958</v>
      </c>
      <c r="E10">
        <v>18887</v>
      </c>
    </row>
    <row r="11" spans="1:5" x14ac:dyDescent="0.25">
      <c r="A11" t="s">
        <v>14</v>
      </c>
      <c r="B11">
        <v>94813</v>
      </c>
      <c r="C11">
        <v>15259</v>
      </c>
      <c r="D11">
        <v>2958</v>
      </c>
      <c r="E11">
        <v>18887</v>
      </c>
    </row>
    <row r="12" spans="1:5" x14ac:dyDescent="0.25">
      <c r="A12" t="s">
        <v>15</v>
      </c>
      <c r="B12">
        <v>95433</v>
      </c>
      <c r="C12">
        <v>16073</v>
      </c>
      <c r="D12">
        <v>3003</v>
      </c>
      <c r="E12">
        <v>18860</v>
      </c>
    </row>
    <row r="13" spans="1:5" x14ac:dyDescent="0.25">
      <c r="A13" t="s">
        <v>19</v>
      </c>
      <c r="B13">
        <v>96083</v>
      </c>
      <c r="C13">
        <v>17164</v>
      </c>
      <c r="D13">
        <v>3025</v>
      </c>
      <c r="E13">
        <v>18833</v>
      </c>
    </row>
    <row r="14" spans="1:5" x14ac:dyDescent="0.25">
      <c r="A14" t="s">
        <v>20</v>
      </c>
      <c r="B14" s="13">
        <v>97504</v>
      </c>
      <c r="C14" s="13">
        <v>18459</v>
      </c>
      <c r="D14">
        <v>3118</v>
      </c>
      <c r="E14">
        <v>18756</v>
      </c>
    </row>
    <row r="15" spans="1:5" x14ac:dyDescent="0.25">
      <c r="A15" s="41">
        <v>43831</v>
      </c>
      <c r="B15">
        <v>99458</v>
      </c>
      <c r="C15">
        <v>18813</v>
      </c>
      <c r="D15">
        <v>3182</v>
      </c>
      <c r="E15">
        <v>18733</v>
      </c>
    </row>
    <row r="16" spans="1:5" x14ac:dyDescent="0.25">
      <c r="A16" s="41">
        <v>43862</v>
      </c>
      <c r="B16">
        <v>104804</v>
      </c>
      <c r="C16">
        <v>19743</v>
      </c>
      <c r="D16">
        <v>3200</v>
      </c>
      <c r="E16">
        <v>18706</v>
      </c>
    </row>
    <row r="17" spans="1:18" x14ac:dyDescent="0.25">
      <c r="A17" s="41">
        <v>43891</v>
      </c>
      <c r="B17">
        <v>111666</v>
      </c>
      <c r="C17">
        <v>21357</v>
      </c>
      <c r="D17">
        <v>3268</v>
      </c>
      <c r="E17">
        <v>17958</v>
      </c>
      <c r="R17" s="14"/>
    </row>
    <row r="18" spans="1:18" x14ac:dyDescent="0.25">
      <c r="A18" s="41">
        <v>43922</v>
      </c>
      <c r="B18">
        <v>114029</v>
      </c>
      <c r="C18">
        <v>25325</v>
      </c>
      <c r="D18">
        <v>3311</v>
      </c>
      <c r="E18">
        <v>17820</v>
      </c>
    </row>
    <row r="19" spans="1:18" x14ac:dyDescent="0.25">
      <c r="A19" s="41">
        <v>43952</v>
      </c>
      <c r="B19">
        <v>117758</v>
      </c>
      <c r="C19">
        <v>28202</v>
      </c>
      <c r="D19">
        <v>3354</v>
      </c>
      <c r="E19">
        <v>17682</v>
      </c>
    </row>
    <row r="20" spans="1:18" x14ac:dyDescent="0.25">
      <c r="A20" s="41">
        <v>43983</v>
      </c>
      <c r="B20">
        <v>121295</v>
      </c>
      <c r="C20">
        <v>31415</v>
      </c>
      <c r="D20">
        <v>3397</v>
      </c>
      <c r="E20">
        <v>17544</v>
      </c>
    </row>
    <row r="21" spans="1:18" x14ac:dyDescent="0.25">
      <c r="A21" s="41">
        <v>44013</v>
      </c>
      <c r="B21">
        <v>127860</v>
      </c>
      <c r="C21">
        <v>34514</v>
      </c>
      <c r="D21">
        <v>3440</v>
      </c>
      <c r="E21">
        <v>17406</v>
      </c>
    </row>
    <row r="22" spans="1:18" x14ac:dyDescent="0.25">
      <c r="A22" s="41">
        <v>44044</v>
      </c>
      <c r="B22">
        <v>131845</v>
      </c>
      <c r="C22">
        <v>36444</v>
      </c>
      <c r="D22">
        <v>3483</v>
      </c>
      <c r="E22">
        <v>17268</v>
      </c>
    </row>
    <row r="23" spans="1:18" x14ac:dyDescent="0.25">
      <c r="A23" s="41">
        <v>44075</v>
      </c>
      <c r="B23">
        <v>135510</v>
      </c>
      <c r="C23">
        <v>38693</v>
      </c>
      <c r="D23">
        <v>3529</v>
      </c>
      <c r="E23">
        <v>17221</v>
      </c>
    </row>
    <row r="24" spans="1:18" x14ac:dyDescent="0.25">
      <c r="A24" s="41">
        <v>44105</v>
      </c>
      <c r="C24" s="13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Relacion Vistas Firelink</vt:lpstr>
      <vt:lpstr>Relacion adquisicion 2018,2019</vt:lpstr>
      <vt:lpstr>Crecimento Historico Apple</vt:lpstr>
      <vt:lpstr>Crecimiento historico Itunes</vt:lpstr>
      <vt:lpstr>Mensual plataformas clics</vt:lpstr>
      <vt:lpstr>Mensual plataformas dinero</vt:lpstr>
      <vt:lpstr>Crecimiento seguidores platafor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user</cp:lastModifiedBy>
  <dcterms:created xsi:type="dcterms:W3CDTF">2019-11-21T18:17:40Z</dcterms:created>
  <dcterms:modified xsi:type="dcterms:W3CDTF">2020-10-07T02:52:11Z</dcterms:modified>
</cp:coreProperties>
</file>