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D:\Data Analyst\Practice_Excel\"/>
    </mc:Choice>
  </mc:AlternateContent>
  <xr:revisionPtr revIDLastSave="0" documentId="13_ncr:1_{E2B40DF9-CFB4-49C5-AEF1-B4C0FEFC24F0}" xr6:coauthVersionLast="47" xr6:coauthVersionMax="47" xr10:uidLastSave="{00000000-0000-0000-0000-000000000000}"/>
  <bookViews>
    <workbookView xWindow="-120" yWindow="-120" windowWidth="20730" windowHeight="11160" activeTab="2" xr2:uid="{26D4546B-D2A1-4444-8EAF-A6228F96F0C1}"/>
  </bookViews>
  <sheets>
    <sheet name="Pivots" sheetId="6" r:id="rId1"/>
    <sheet name="Data" sheetId="2" r:id="rId2"/>
    <sheet name="Customer center report" sheetId="5"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132" r:id="rId9"/>
    <pivotCache cacheId="135" r:id="rId10"/>
    <pivotCache cacheId="138" r:id="rId11"/>
    <pivotCache cacheId="141" r:id="rId12"/>
    <pivotCache cacheId="14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2" i="6" l="1"/>
  <c r="K56" i="6" s="1"/>
  <c r="K63" i="6" s="1"/>
  <c r="L25" i="5" s="1"/>
  <c r="K51" i="6"/>
  <c r="K55" i="6" s="1"/>
  <c r="K62" i="6" s="1"/>
  <c r="L24" i="5" s="1"/>
  <c r="K50" i="6"/>
  <c r="K61" i="6" s="1"/>
  <c r="L23" i="5" s="1"/>
  <c r="O20" i="5" a="1"/>
  <c r="O20" i="5" s="1"/>
  <c r="N21" i="5" a="1"/>
  <c r="N21" i="5" s="1"/>
  <c r="J36" i="6"/>
  <c r="F40" i="6" a="1"/>
  <c r="F40"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41" i="6" l="1"/>
  <c r="J40" i="6"/>
  <c r="J44" i="6"/>
  <c r="J43" i="6"/>
  <c r="J42" i="6"/>
  <c r="J41" i="6"/>
  <c r="I40" i="6"/>
  <c r="I44" i="6"/>
  <c r="I43" i="6"/>
  <c r="I4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56AEDE-C029-4025-B3BD-45FDF4DB01F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2739DAD-51AF-4ADC-946C-FBFDC5044E43}"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C674DE46-DAAE-4845-A8BA-E9928649B542}"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<sst xmlns="http://schemas.openxmlformats.org/spreadsheetml/2006/main" count="3171" uniqueCount="1086">
  <si>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</si>
  <si>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</si>
  <si>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</si>
  <si>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</si>
  <si>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</si>
  <si>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</si>
  <si>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</si>
  <si>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</si>
  <si>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</si>
  <si>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</si>
  <si>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</si>
  <si>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</si>
  <si>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</si>
  <si>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</si>
  <si>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</si>
  <si>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</si>
  <si>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</si>
  <si>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</si>
  <si>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</si>
  <si>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</si>
  <si>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</si>
  <si>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</si>
  <si>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</si>
  <si>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</si>
  <si>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</si>
  <si>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</si>
  <si>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</si>
  <si>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</si>
  <si>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</si>
  <si>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</si>
  <si>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</si>
  <si>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</si>
  <si>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</si>
  <si>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</si>
  <si>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</si>
  <si>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</si>
  <si>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</si>
  <si>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</si>
  <si>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</si>
  <si>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</si>
  <si>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</si>
  <si>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</si>
  <si>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</si>
  <si>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</si>
  <si>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</si>
  <si>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</si>
  <si>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</si>
  <si>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</si>
  <si>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</si>
  <si>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</si>
  <si>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</si>
  <si>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</si>
  <si>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</si>
  <si>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</si>
  <si>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</si>
  <si>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</si>
  <si>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</si>
  <si>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</si>
  <si>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</si>
  <si>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</si>
  <si>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</si>
  <si>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</si>
  <si>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</si>
  <si>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</si>
  <si>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</si>
  <si>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</si>
  <si>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</si>
  <si>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</si>
  <si>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</si>
  <si>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</si>
  <si>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</si>
  <si>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</si>
  <si>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</si>
  <si>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</si>
  <si>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</si>
  <si>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</si>
  <si>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</si>
  <si>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</si>
  <si>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</si>
  <si>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</si>
  <si>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</si>
  <si>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</si>
  <si>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</si>
  <si>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</si>
  <si>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</si>
  <si>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</si>
  <si>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</si>
  <si>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</si>
  <si>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</si>
  <si>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</si>
  <si>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</si>
  <si>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</si>
  <si>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</si>
  <si>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</si>
  <si>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</si>
  <si>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</si>
  <si>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</si>
  <si>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</si>
  <si>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</si>
  <si>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</si>
  <si>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</si>
  <si>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</si>
  <si>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</si>
  <si>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</si>
  <si>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</si>
  <si>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</si>
  <si>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</si>
  <si>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</si>
  <si>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</si>
  <si>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</si>
  <si>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</si>
  <si>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</si>
  <si>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</si>
  <si>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</si>
  <si>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</si>
  <si>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</si>
  <si>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</si>
  <si>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</si>
  <si>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</si>
  <si>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</si>
  <si>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</si>
  <si>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</si>
  <si>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</si>
  <si>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</si>
  <si>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</si>
  <si>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</si>
  <si>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</si>
  <si>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</si>
  <si>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</si>
  <si>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</si>
  <si>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</si>
  <si>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</si>
  <si>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</si>
  <si>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</si>
  <si>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</si>
  <si>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</si>
  <si>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</si>
  <si>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</si>
  <si>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</si>
  <si>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</si>
  <si>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</si>
  <si>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</si>
  <si>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</si>
  <si>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</si>
  <si>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</si>
  <si>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</si>
  <si>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</si>
  <si>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</si>
  <si>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</si>
  <si>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</si>
  <si>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</si>
  <si>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</si>
  <si>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</si>
  <si>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</si>
  <si>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</si>
  <si>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</si>
  <si>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</si>
  <si>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</si>
  <si>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</si>
  <si>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</si>
  <si>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</si>
  <si>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</si>
  <si>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</si>
  <si>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</si>
  <si>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</si>
  <si>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</si>
  <si>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</si>
  <si>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</si>
  <si>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</si>
  <si>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</si>
  <si>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</si>
  <si>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</si>
  <si>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</si>
  <si>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</si>
  <si>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</si>
  <si>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</si>
  <si>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</si>
  <si>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</si>
  <si>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</si>
  <si>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</si>
  <si>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</si>
  <si>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</si>
  <si>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</si>
  <si>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</si>
  <si>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</si>
  <si>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</si>
  <si>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</si>
  <si>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</si>
  <si>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</si>
  <si>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</si>
  <si>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</si>
  <si>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</si>
  <si>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</si>
  <si>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</si>
  <si>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</si>
  <si>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</si>
  <si>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</si>
  <si>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</si>
  <si>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</si>
  <si>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</si>
  <si>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</si>
  <si>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</si>
  <si>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</si>
  <si>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</si>
  <si>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</si>
  <si>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</si>
  <si>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</si>
  <si>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</si>
  <si>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</si>
  <si>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</si>
  <si>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</si>
  <si>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</si>
  <si>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</si>
  <si>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</si>
  <si>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</si>
  <si>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</si>
  <si>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</si>
  <si>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</si>
  <si>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</si>
  <si>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</si>
  <si>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</si>
  <si>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</si>
  <si>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</si>
  <si>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</si>
  <si>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</si>
  <si>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</si>
  <si>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</si>
  <si>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</si>
  <si>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</si>
  <si>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</si>
  <si>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</si>
  <si>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</si>
  <si>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</si>
  <si>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</si>
  <si>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</si>
  <si>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</si>
  <si>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</si>
  <si>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</si>
  <si>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</si>
  <si>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</si>
  <si>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</si>
  <si>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</si>
  <si>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</si>
  <si>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</si>
  <si>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</si>
  <si>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</si>
  <si>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</si>
  <si>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</si>
  <si>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</si>
  <si>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</si>
  <si>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</si>
  <si>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</si>
  <si>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</si>
  <si>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</si>
  <si>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</si>
  <si>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</si>
  <si>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</si>
  <si>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</si>
  <si>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</si>
  <si>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</si>
  <si>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</si>
  <si>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</si>
  <si>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</si>
  <si>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</si>
  <si>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</si>
  <si>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</si>
  <si>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</si>
  <si>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</si>
  <si>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</si>
  <si>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</si>
  <si>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</si>
  <si>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</si>
  <si>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</si>
  <si>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</si>
  <si>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</si>
  <si>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</si>
  <si>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</si>
  <si>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</si>
  <si>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</si>
  <si>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</si>
  <si>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</si>
  <si>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</si>
  <si>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</si>
  <si>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</si>
  <si>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</si>
  <si>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</si>
  <si>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</si>
  <si>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</si>
  <si>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</si>
  <si>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</si>
  <si>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</si>
  <si>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</si>
  <si>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</si>
  <si>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</si>
  <si>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</si>
  <si>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</si>
  <si>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</si>
  <si>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</si>
  <si>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</si>
  <si>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</si>
  <si>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</si>
  <si>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</si>
  <si>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</si>
  <si>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</si>
  <si>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</si>
  <si>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</si>
  <si>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</si>
  <si>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</si>
  <si>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</si>
  <si>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</si>
  <si>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</si>
  <si>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</si>
  <si>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</si>
  <si>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</si>
  <si>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</si>
  <si>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</si>
  <si>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</si>
  <si>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</si>
  <si>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</si>
  <si>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</si>
  <si>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</si>
  <si>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</si>
  <si>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</si>
  <si>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</si>
  <si>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</si>
  <si>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</si>
  <si>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</si>
  <si>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</si>
  <si>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</si>
  <si>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</si>
  <si>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</si>
  <si>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</si>
  <si>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</si>
  <si>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</si>
  <si>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</si>
  <si>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</si>
  <si>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</si>
  <si>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</si>
  <si>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</si>
  <si>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</si>
  <si>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</si>
  <si>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</si>
  <si>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</si>
  <si>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</si>
  <si>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</si>
  <si>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</si>
  <si>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</si>
  <si>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</si>
  <si>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</si>
  <si>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</si>
  <si>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</si>
  <si>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</si>
  <si>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</si>
  <si>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</si>
  <si>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</si>
  <si>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</si>
  <si>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</si>
  <si>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</si>
  <si>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</si>
  <si>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</si>
  <si>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</si>
  <si>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</si>
  <si>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</si>
  <si>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</si>
  <si>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</si>
  <si>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</si>
  <si>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</si>
  <si>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</si>
  <si>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</si>
  <si>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</si>
  <si>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</si>
  <si>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</si>
  <si>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</si>
  <si>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</si>
  <si>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</si>
  <si>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</si>
  <si>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</si>
  <si>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</si>
  <si>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</si>
  <si>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</si>
  <si>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</si>
  <si>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</si>
  <si>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</si>
  <si>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</si>
  <si>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</si>
  <si>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</si>
  <si>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</si>
  <si>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</si>
  <si>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</si>
  <si>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</si>
  <si>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</si>
  <si>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</si>
  <si>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</si>
  <si>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</si>
  <si>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</si>
  <si>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</si>
  <si>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</si>
  <si>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</si>
  <si>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</si>
  <si>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</si>
  <si>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</si>
  <si>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</si>
  <si>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</si>
  <si>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</si>
  <si>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</si>
  <si>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</si>
  <si>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</si>
  <si>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</si>
  <si>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</si>
  <si>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</si>
  <si>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</si>
  <si>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</si>
  <si>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</si>
  <si>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</si>
  <si>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</si>
  <si>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</si>
  <si>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</si>
  <si>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</si>
  <si>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</si>
  <si>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</si>
  <si>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</si>
  <si>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</si>
  <si>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</si>
  <si>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</si>
  <si>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</si>
  <si>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</si>
  <si>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</si>
  <si>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</si>
  <si>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</si>
  <si>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</si>
  <si>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</si>
  <si>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</si>
  <si>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</si>
  <si>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</si>
  <si>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</si>
  <si>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</si>
  <si>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</si>
  <si>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</si>
  <si>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</si>
  <si>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</si>
  <si>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</si>
  <si>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</si>
  <si>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</si>
  <si>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</si>
  <si>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</si>
  <si>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</si>
  <si>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</si>
  <si>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</si>
  <si>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</si>
  <si>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</si>
  <si>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</si>
  <si>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</si>
  <si>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</si>
  <si>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</si>
  <si>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</si>
  <si>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</si>
  <si>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</si>
  <si>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</si>
  <si>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</si>
  <si>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</si>
  <si>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</si>
  <si>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</si>
  <si>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</si>
  <si>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</si>
  <si>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</si>
  <si>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</si>
  <si>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</si>
  <si>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</si>
  <si>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</si>
  <si>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</si>
  <si>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</si>
  <si>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</si>
  <si>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</si>
  <si>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</si>
  <si>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</si>
  <si>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</si>
  <si>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</si>
  <si>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</si>
  <si>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</si>
  <si>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</si>
  <si>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</si>
  <si>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</si>
  <si>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</si>
  <si>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</si>
  <si>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</si>
  <si>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</si>
  <si>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</si>
  <si>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</si>
  <si>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</si>
  <si>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</si>
  <si>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</si>
  <si>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</si>
  <si>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</si>
  <si>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</si>
  <si>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</si>
  <si>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</si>
  <si>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</si>
  <si>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</si>
  <si>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</si>
  <si>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</si>
  <si>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</si>
  <si>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</si>
  <si>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</si>
  <si>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</si>
  <si>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</si>
  <si>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</si>
  <si>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</si>
  <si>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</si>
  <si>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</si>
  <si>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</si>
  <si>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</si>
  <si>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</si>
  <si>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</si>
  <si>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</si>
  <si>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</si>
  <si>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</si>
  <si>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</si>
  <si>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</si>
  <si>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</si>
  <si>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</si>
  <si>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</si>
  <si>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</si>
  <si>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</si>
  <si>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</si>
  <si>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</si>
  <si>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</si>
  <si>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</si>
  <si>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</si>
  <si>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</si>
  <si>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</si>
  <si>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</si>
  <si>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</si>
  <si>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</si>
  <si>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</si>
  <si>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</si>
  <si>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</si>
  <si>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</si>
  <si>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</si>
  <si>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</si>
  <si>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</si>
  <si>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</si>
  <si>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</si>
  <si>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</si>
  <si>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</si>
  <si>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</si>
  <si>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</si>
  <si>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</si>
  <si>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</si>
  <si>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</si>
  <si>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</si>
  <si>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</si>
  <si>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</si>
  <si>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</si>
  <si>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</si>
  <si>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</si>
  <si>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</si>
  <si>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</si>
  <si>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</si>
  <si>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</si>
  <si>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</si>
  <si>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</si>
  <si>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</si>
  <si>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</si>
  <si>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</si>
  <si>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</si>
  <si>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</si>
  <si>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</si>
  <si>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</si>
  <si>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</si>
  <si>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</si>
  <si>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</si>
  <si>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</si>
  <si>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</si>
  <si>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</si>
  <si>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</si>
  <si>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</si>
  <si>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</si>
  <si>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</si>
  <si>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</si>
  <si>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</si>
  <si>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</si>
  <si>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</si>
  <si>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</si>
  <si>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</si>
  <si>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</si>
  <si>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</si>
  <si>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</si>
  <si>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</si>
  <si>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</si>
  <si>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</si>
  <si>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</si>
  <si>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</si>
  <si>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</si>
  <si>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</si>
  <si>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</si>
  <si>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</si>
  <si>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</si>
  <si>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</si>
  <si>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</si>
  <si>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</si>
  <si>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</si>
  <si>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</si>
  <si>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</si>
  <si>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</si>
  <si>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</si>
  <si>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</si>
  <si>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</si>
  <si>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</si>
  <si>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</si>
  <si>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</si>
  <si>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</si>
  <si>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</si>
  <si>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</si>
  <si>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</si>
  <si>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</si>
  <si>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</si>
  <si>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</si>
  <si>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</si>
  <si>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</si>
  <si>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</si>
  <si>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</si>
  <si>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</si>
  <si>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</si>
  <si>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</si>
  <si>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</si>
  <si>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</si>
  <si>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</si>
  <si>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</si>
  <si>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</si>
  <si>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</si>
  <si>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</si>
  <si>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</si>
  <si>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</si>
  <si>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</si>
  <si>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</si>
  <si>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</si>
  <si>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</si>
  <si>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</si>
  <si>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</si>
  <si>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</si>
  <si>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</si>
  <si>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</si>
  <si>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</si>
  <si>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</si>
  <si>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</si>
  <si>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</si>
  <si>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</si>
  <si>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</si>
  <si>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</si>
  <si>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</si>
  <si>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</si>
  <si>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</si>
  <si>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</si>
  <si>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</si>
  <si>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</si>
  <si>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</si>
  <si>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</si>
  <si>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</si>
  <si>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</si>
  <si>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</si>
  <si>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</si>
  <si>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</si>
  <si>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</si>
  <si>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</si>
  <si>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</si>
  <si>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</si>
  <si>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</si>
  <si>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</si>
  <si>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</si>
  <si>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</si>
  <si>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</si>
  <si>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</si>
  <si>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</si>
  <si>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</si>
  <si>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</si>
  <si>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</si>
  <si>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</si>
  <si>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</si>
  <si>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</si>
  <si>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</si>
  <si>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</si>
  <si>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</si>
  <si>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</si>
  <si>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</si>
  <si>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</si>
  <si>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</si>
  <si>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</si>
  <si>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</si>
  <si>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</si>
  <si>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</si>
  <si>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</si>
  <si>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</si>
  <si>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</si>
  <si>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</si>
  <si>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</si>
  <si>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</si>
  <si>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</si>
  <si>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</si>
  <si>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</si>
  <si>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</si>
  <si>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</si>
  <si>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</si>
  <si>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</si>
  <si>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</si>
  <si>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</si>
  <si>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</si>
  <si>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</si>
  <si>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</si>
  <si>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</si>
  <si>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</si>
  <si>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</si>
  <si>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</si>
  <si>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</si>
  <si>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</si>
  <si>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</si>
  <si>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</si>
  <si>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</si>
  <si>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</si>
  <si>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</si>
  <si>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</si>
  <si>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</si>
  <si>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</si>
  <si>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</si>
  <si>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</si>
  <si>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</si>
  <si>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</si>
  <si>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</si>
  <si>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</si>
  <si>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</si>
  <si>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</si>
  <si>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</si>
  <si>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</si>
  <si>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</si>
  <si>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</si>
  <si>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</si>
  <si>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</si>
  <si>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</si>
  <si>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</si>
  <si>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</si>
  <si>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</si>
  <si>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</si>
  <si>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</si>
  <si>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</si>
  <si>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</si>
  <si>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</si>
  <si>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</si>
  <si>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</si>
  <si>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</si>
  <si>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</si>
  <si>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</si>
  <si>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</si>
  <si>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</si>
  <si>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</si>
  <si>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</si>
  <si>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</si>
  <si>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</si>
  <si>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</si>
  <si>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</si>
  <si>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</si>
  <si>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</si>
  <si>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</si>
  <si>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</si>
  <si>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</si>
  <si>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</si>
  <si>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</si>
  <si>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</si>
  <si>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</si>
  <si>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</si>
  <si>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</si>
  <si>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</si>
  <si>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</si>
  <si>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</si>
  <si>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</si>
  <si>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</si>
  <si>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</si>
  <si>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</si>
  <si>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</si>
  <si>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</si>
  <si>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</si>
  <si>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</si>
  <si>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</si>
  <si>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</si>
  <si>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</si>
  <si>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</si>
  <si>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</si>
  <si>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</si>
  <si>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</si>
  <si>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</si>
  <si>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</si>
  <si>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</si>
  <si>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</si>
  <si>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</si>
  <si>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</si>
  <si>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</si>
  <si>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</si>
  <si>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</si>
  <si>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</si>
  <si>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</si>
  <si>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</si>
  <si>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</si>
  <si>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</si>
  <si>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</si>
  <si>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</si>
  <si>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</si>
  <si>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</si>
  <si>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</si>
  <si>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</si>
  <si>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</si>
  <si>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</si>
  <si>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</si>
  <si>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</si>
  <si>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</si>
  <si>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</si>
  <si>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</si>
  <si>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</si>
  <si>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</si>
  <si>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</si>
  <si>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</si>
  <si>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</si>
  <si>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</si>
  <si>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</si>
  <si>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</si>
  <si>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</si>
  <si>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</si>
  <si>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</si>
  <si>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</si>
  <si>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</si>
  <si>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</si>
  <si>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</si>
  <si>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</si>
  <si>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</si>
  <si>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</si>
  <si>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</si>
  <si>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</si>
  <si>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</si>
  <si>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</si>
  <si>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</si>
  <si>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</si>
  <si>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</si>
  <si>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</si>
  <si>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</si>
  <si>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</si>
  <si>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</si>
  <si>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</si>
  <si>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</si>
  <si>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</si>
  <si>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</si>
  <si>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</si>
  <si>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</si>
  <si>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</si>
  <si>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</si>
  <si>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</si>
  <si>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</si>
  <si>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</si>
  <si>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</si>
  <si>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</si>
  <si>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</si>
  <si>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</si>
  <si>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</si>
  <si>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</si>
  <si>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</si>
  <si>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</si>
  <si>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</si>
  <si>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</si>
  <si>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</si>
  <si>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</si>
  <si>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</si>
  <si>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</si>
  <si>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</si>
  <si>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</si>
  <si>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</si>
  <si>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</si>
  <si>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</si>
  <si>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</si>
  <si>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</si>
  <si>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</si>
  <si>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</si>
  <si>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</si>
  <si>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</si>
  <si>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</si>
  <si>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</si>
  <si>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</si>
  <si>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</si>
  <si>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</si>
  <si>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</si>
  <si>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</si>
  <si>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</si>
  <si>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</si>
  <si>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</si>
  <si>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</si>
  <si>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</si>
  <si>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</si>
  <si>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</si>
  <si>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</si>
  <si>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</si>
  <si>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</si>
  <si>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</si>
  <si>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</si>
  <si>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</si>
  <si>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</si>
  <si>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</si>
  <si>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</si>
  <si>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</si>
  <si>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</si>
  <si>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</si>
  <si>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</si>
  <si>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</si>
  <si>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</si>
  <si>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</si>
  <si>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</si>
  <si>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</si>
  <si>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</si>
  <si>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</si>
  <si>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</si>
  <si>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</si>
  <si>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</si>
  <si>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</si>
  <si>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</si>
  <si>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</si>
  <si>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</si>
  <si>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</si>
  <si>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</si>
  <si>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</si>
  <si>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</si>
  <si>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</si>
  <si>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</si>
  <si>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</si>
  <si>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</si>
  <si>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</si>
  <si>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</si>
  <si>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</si>
  <si>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</si>
  <si>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</si>
  <si>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</si>
  <si>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</si>
  <si>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</si>
  <si>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</si>
  <si>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</si>
  <si>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</si>
  <si>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</si>
  <si>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</si>
  <si>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</si>
  <si>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</si>
  <si>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</si>
  <si>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</si>
  <si>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</si>
  <si>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</si>
  <si>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</si>
  <si>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</si>
  <si>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</si>
  <si>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</si>
  <si>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</si>
  <si>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</si>
  <si>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</si>
  <si>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</si>
  <si>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</si>
  <si>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</si>
  <si>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</si>
  <si>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</si>
  <si>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</si>
  <si>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</si>
  <si>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</si>
  <si>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</si>
  <si>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</si>
  <si>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</si>
  <si>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</si>
  <si>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</si>
  <si>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</si>
  <si>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</si>
  <si>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</si>
  <si>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</si>
  <si>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</si>
  <si>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</si>
  <si>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</si>
  <si>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</si>
  <si>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</si>
  <si>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</si>
  <si>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</si>
  <si>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</si>
  <si>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</si>
  <si>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</si>
  <si>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</si>
  <si>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</si>
  <si>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</si>
  <si>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</si>
  <si>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</si>
  <si>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</si>
  <si>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</si>
  <si>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</si>
  <si>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</si>
  <si>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</si>
  <si>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</si>
  <si>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</si>
  <si>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</si>
  <si>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</si>
  <si>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</si>
  <si>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</si>
  <si>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</si>
  <si>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</si>
  <si>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</si>
  <si>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</si>
  <si>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</si>
  <si>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</si>
  <si>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</si>
  <si>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</si>
  <si>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</si>
  <si>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</si>
  <si>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</si>
  <si>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</si>
  <si>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</si>
  <si>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</si>
  <si>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</si>
  <si>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</si>
  <si>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</si>
  <si>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</si>
  <si>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</si>
  <si>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</si>
  <si>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</si>
  <si>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</si>
  <si>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</si>
  <si>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</si>
  <si>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</si>
  <si>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</si>
  <si>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</si>
  <si>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</si>
  <si>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</si>
  <si>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</si>
  <si>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</si>
  <si>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</si>
  <si>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</si>
  <si>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</si>
  <si>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</si>
  <si>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</si>
  <si>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</si>
  <si>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</si>
  <si>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</si>
  <si>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</si>
  <si>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</si>
  <si>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</si>
  <si>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</si>
  <si>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</si>
  <si>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</si>
  <si>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Total Amount</t>
  </si>
  <si>
    <t>Total Duration</t>
  </si>
  <si>
    <t>Avg. Rating</t>
  </si>
  <si>
    <t>5* Calls</t>
  </si>
  <si>
    <t>Calls Count</t>
  </si>
  <si>
    <t>Row Labels</t>
  </si>
  <si>
    <t>Grand Total</t>
  </si>
  <si>
    <t>Jan</t>
  </si>
  <si>
    <t>Feb</t>
  </si>
  <si>
    <t>Mar</t>
  </si>
  <si>
    <t>Apr</t>
  </si>
  <si>
    <t>May</t>
  </si>
  <si>
    <t>Jun</t>
  </si>
  <si>
    <t>Jul</t>
  </si>
  <si>
    <t>Aug</t>
  </si>
  <si>
    <t>Sep</t>
  </si>
  <si>
    <t>Oct</t>
  </si>
  <si>
    <t>Nov</t>
  </si>
  <si>
    <t>Dec</t>
  </si>
  <si>
    <t>Calls Count2</t>
  </si>
  <si>
    <t>Friday</t>
  </si>
  <si>
    <t>Monday</t>
  </si>
  <si>
    <t>Saturday</t>
  </si>
  <si>
    <t>Sunday</t>
  </si>
  <si>
    <t>Thursday</t>
  </si>
  <si>
    <t>Tuesday</t>
  </si>
  <si>
    <t>Wednesday</t>
  </si>
  <si>
    <t>For graph</t>
  </si>
  <si>
    <t>Rep</t>
  </si>
  <si>
    <t>Amount</t>
  </si>
  <si>
    <t>Calls</t>
  </si>
  <si>
    <t>Sell.Call</t>
  </si>
  <si>
    <t>Sell.Amount</t>
  </si>
  <si>
    <t>selected rep</t>
  </si>
  <si>
    <t>Column Labels</t>
  </si>
  <si>
    <t>Count of Call number</t>
  </si>
  <si>
    <t>Total</t>
  </si>
  <si>
    <t>Rep Summary</t>
  </si>
  <si>
    <t>% of Calls</t>
  </si>
  <si>
    <t>Call rank</t>
  </si>
  <si>
    <t>Amount rank</t>
  </si>
  <si>
    <t>Amounts</t>
  </si>
  <si>
    <t>Label :</t>
  </si>
  <si>
    <t>Call Center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</si>
</sst>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C09]#.0,\k"/>
    <numFmt numFmtId="168" formatCode="[$$-1004]#,##0"/>
  </numFmts>
  <fonts count="8"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b/>
      <sz val="10"/>
      <color theme="1"/>
      <name val="Aptos"/>
      <family val="2"/>
      <scheme val="minor"/>
    </font>
    <font>
      <sz val="11"/>
      <color theme="0" tint="-0.499984740745262"/>
      <name val="Aptos"/>
      <family val="2"/>
      <scheme val="minor"/>
    </font>
    <font>
      <sz val="28"/>
      <color theme="0" tint="-0.34998626667073579"/>
      <name val="Aptos"/>
      <family val="2"/>
      <scheme val="minor"/>
    </font>
  </fonts>
  <fills count="7">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
      <patternFill patternType="solid">
        <fgColor theme="6"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1">
    <xf numFmtId="0" fontId="0" fillId="0" borderId="0"/>
  </cellStyleXfs>
  <cellXfs count="47">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NumberFormat="1"/>
    <xf numFmtId="0" fontId="0" fillId="0" borderId="0" xfId="0" applyAlignment="1">
      <alignment horizontal="left" indent="1"/>
    </xf>
    <xf numFmtId="0" fontId="0" fillId="5" borderId="10" xfId="0" applyFill="1" applyBorder="1"/>
    <xf numFmtId="168" fontId="4" fillId="5" borderId="0" xfId="0" applyNumberFormat="1" applyFont="1" applyFill="1" applyBorder="1"/>
    <xf numFmtId="168" fontId="4" fillId="5" borderId="14" xfId="0" applyNumberFormat="1" applyFont="1" applyFill="1" applyBorder="1"/>
    <xf numFmtId="0" fontId="4" fillId="5" borderId="13" xfId="0" applyFont="1" applyFill="1" applyBorder="1" applyAlignment="1">
      <alignment horizontal="left" indent="1"/>
    </xf>
    <xf numFmtId="0" fontId="4" fillId="5" borderId="13" xfId="0" applyFont="1" applyFill="1" applyBorder="1" applyAlignment="1">
      <alignment horizontal="left" indent="2"/>
    </xf>
    <xf numFmtId="0" fontId="4" fillId="5" borderId="15" xfId="0" applyFont="1" applyFill="1" applyBorder="1" applyAlignment="1">
      <alignment horizontal="left" indent="1"/>
    </xf>
    <xf numFmtId="168" fontId="4" fillId="5" borderId="16" xfId="0" applyNumberFormat="1" applyFont="1" applyFill="1" applyBorder="1"/>
    <xf numFmtId="168" fontId="4" fillId="5" borderId="17" xfId="0" applyNumberFormat="1" applyFont="1" applyFill="1" applyBorder="1"/>
    <xf numFmtId="0" fontId="1" fillId="5" borderId="11" xfId="0" applyFont="1" applyFill="1" applyBorder="1" applyAlignment="1">
      <alignment horizontal="right"/>
    </xf>
    <xf numFmtId="0" fontId="1" fillId="5" borderId="12" xfId="0" applyFont="1" applyFill="1" applyBorder="1" applyAlignment="1">
      <alignment horizontal="right"/>
    </xf>
    <xf numFmtId="0" fontId="5" fillId="5" borderId="13" xfId="0" applyFont="1" applyFill="1" applyBorder="1"/>
    <xf numFmtId="10" fontId="0" fillId="0" borderId="0" xfId="0" applyNumberFormat="1"/>
    <xf numFmtId="10" fontId="6" fillId="6" borderId="0" xfId="0" applyNumberFormat="1" applyFont="1" applyFill="1" applyAlignment="1">
      <alignment horizontal="center"/>
    </xf>
    <xf numFmtId="10" fontId="6" fillId="6" borderId="14" xfId="0" applyNumberFormat="1" applyFont="1" applyFill="1" applyBorder="1" applyAlignment="1">
      <alignment horizontal="center"/>
    </xf>
    <xf numFmtId="0" fontId="6" fillId="6" borderId="0" xfId="0" applyFont="1" applyFill="1" applyAlignment="1">
      <alignment horizontal="center"/>
    </xf>
    <xf numFmtId="0" fontId="6" fillId="6" borderId="14" xfId="0" applyFont="1" applyFill="1" applyBorder="1" applyAlignment="1">
      <alignment horizontal="center"/>
    </xf>
    <xf numFmtId="0" fontId="7" fillId="3" borderId="0" xfId="0" applyFont="1" applyFill="1"/>
  </cellXfs>
  <cellStyles count="1">
    <cellStyle name="Normal" xfId="0" builtinId="0"/>
  </cellStyles>
  <dxfs count="28">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39994506668294322"/>
        </patternFill>
      </fill>
      <border>
        <left style="thin">
          <color theme="1" tint="0.24994659260841701"/>
        </left>
        <right style="thin">
          <color theme="1" tint="0.24994659260841701"/>
        </right>
        <vertical/>
        <horizontal/>
      </border>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8"/>
        </patternFill>
      </fill>
    </dxf>
    <dxf>
      <font>
        <b/>
        <color theme="1"/>
      </font>
      <border diagonalUp="0" diagonalDown="0">
        <left/>
        <right/>
        <top/>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7"/>
    </tableStyle>
    <tableStyle name="SlicerStyleDark5 2" pivot="0" table="0" count="10" xr9:uid="{1AE8D558-41B1-4EB3-B757-2CCB4F92A169}">
      <tableStyleElement type="wholeTable" dxfId="26"/>
      <tableStyleElement type="headerRow" dxfId="2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[sample-data-excel-portfolio-project.xlsx]Pivots!Weekly trents</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alpha val="59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Pivots!$G$17</c:f>
              <c:strCache>
                <c:ptCount val="1"/>
                <c:pt idx="0">
                  <c:v>Total</c:v>
                </c:pt>
              </c:strCache>
            </c:strRef>
          </c:tx>
          <c:spPr>
            <a:solidFill>
              <a:schemeClr val="accent5">
                <a:alpha val="59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Pivots!$F$18:$F$25</c:f>
              <c:strCache>
                <c:ptCount val="7"/>
                <c:pt idx="0">
                  <c:v>Monday</c:v>
                </c:pt>
                <c:pt idx="1">
                  <c:v>Tuesday</c:v>
                </c:pt>
                <c:pt idx="2">
                  <c:v>Wednesday</c:v>
                </c:pt>
                <c:pt idx="3">
                  <c:v>Thursday</c:v>
                </c:pt>
                <c:pt idx="4">
                  <c:v>Friday</c:v>
                </c:pt>
                <c:pt idx="5">
                  <c:v>Saturday</c:v>
                </c:pt>
                <c:pt idx="6">
                  <c:v>Sunday</c:v>
                </c:pt>
              </c:strCache>
            </c:strRef>
          </c:cat>
          <c:val>
            <c:numRef>
              <c:f>Pivots!$G$18:$G$25</c:f>
              <c:numCache>
                <c:formatCode>#,##0</c:formatCode>
                <c:ptCount val="7"/>
                <c:pt idx="0">
                  <c:v>34</c:v>
                </c:pt>
                <c:pt idx="1">
                  <c:v>26</c:v>
                </c:pt>
                <c:pt idx="2">
                  <c:v>38</c:v>
                </c:pt>
                <c:pt idx="3">
                  <c:v>27</c:v>
                </c:pt>
                <c:pt idx="4">
                  <c:v>27</c:v>
                </c:pt>
                <c:pt idx="5">
                  <c:v>25</c:v>
                </c:pt>
                <c:pt idx="6">
                  <c:v>30</c:v>
                </c:pt>
              </c:numCache>
            </c:numRef>
          </c:val>
          <c:extLst>
            <c:ext xmlns:c16="http://schemas.microsoft.com/office/drawing/2014/chart" uri="{C3380CC4-5D6E-409C-BE32-E72D297353CC}">
              <c16:uniqueId val="{00000000-880C-4D02-A4F2-543781C6B994}"/>
            </c:ext>
          </c:extLst>
        </c:ser>
        <c:dLbls>
          <c:showLegendKey val="0"/>
          <c:showVal val="0"/>
          <c:showCatName val="0"/>
          <c:showSerName val="0"/>
          <c:showPercent val="0"/>
          <c:showBubbleSize val="0"/>
        </c:dLbls>
        <c:gapWidth val="25"/>
        <c:overlap val="15"/>
        <c:axId val="1763548640"/>
        <c:axId val="1763542400"/>
      </c:barChart>
      <c:catAx>
        <c:axId val="17635486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542400"/>
        <c:crosses val="autoZero"/>
        <c:auto val="1"/>
        <c:lblAlgn val="ctr"/>
        <c:lblOffset val="100"/>
        <c:noMultiLvlLbl val="0"/>
      </c:catAx>
      <c:valAx>
        <c:axId val="1763542400"/>
        <c:scaling>
          <c:orientation val="minMax"/>
        </c:scaling>
        <c:delete val="1"/>
        <c:axPos val="b"/>
        <c:numFmt formatCode="#,##0" sourceLinked="1"/>
        <c:majorTickMark val="out"/>
        <c:minorTickMark val="none"/>
        <c:tickLblPos val="nextTo"/>
        <c:crossAx val="1763548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[sample-data-excel-portfolio-project.xlsx]Pivots!Monthly trents</c:name>
    <c:fmtId val="11"/>
  </c:pivotSource>
  <c:chart>
    <c:title>
      <c:tx>
        <c:rich>
          <a:bodyPr rot="0" spcFirstLastPara="1" vertOverflow="ellipsis" vert="horz" wrap="square" anchor="ctr" anchorCtr="1"/>
          <a:lstStyle/>
          <a:p>
            <a:pPr>
              <a:defRPr sz="1400" b="0" i="0" u="none" strike="noStrike" kern="1200" spc="0" baseline="0">
                <a:solidFill>
                  <a:schemeClr val="accent6">
                    <a:lumMod val="60000"/>
                    <a:lumOff val="40000"/>
                  </a:schemeClr>
                </a:solidFill>
                <a:latin typeface="+mn-lt"/>
                <a:ea typeface="+mn-ea"/>
                <a:cs typeface="+mn-cs"/>
              </a:defRPr>
            </a:pPr>
            <a:r>
              <a:rPr lang="en-IN">
                <a:solidFill>
                  <a:schemeClr val="accent6">
                    <a:lumMod val="60000"/>
                    <a:lumOff val="40000"/>
                  </a:schemeClr>
                </a:solidFill>
                <a:latin typeface="+mj-lt"/>
              </a:rPr>
              <a:t>Call Trent</a:t>
            </a:r>
          </a:p>
        </c:rich>
      </c:tx>
      <c:layout>
        <c:manualLayout>
          <c:xMode val="edge"/>
          <c:yMode val="edge"/>
          <c:x val="7.971003624546931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60000"/>
                  <a:lumOff val="4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7"/>
          <c:spPr>
            <a:solidFill>
              <a:schemeClr val="bg1">
                <a:lumMod val="95000"/>
              </a:schemeClr>
            </a:solidFill>
            <a:ln w="222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6">
                  <a:alpha val="78000"/>
                  <a:lumMod val="47000"/>
                  <a:lumOff val="53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Pivots!$C$17</c:f>
              <c:strCache>
                <c:ptCount val="1"/>
                <c:pt idx="0">
                  <c:v>Calls Count2</c:v>
                </c:pt>
              </c:strCache>
            </c:strRef>
          </c:tx>
          <c:spPr>
            <a:gradFill flip="none" rotWithShape="1">
              <a:gsLst>
                <a:gs pos="0">
                  <a:schemeClr val="accent6">
                    <a:alpha val="78000"/>
                    <a:lumMod val="47000"/>
                    <a:lumOff val="53000"/>
                  </a:schemeClr>
                </a:gs>
                <a:gs pos="100000">
                  <a:schemeClr val="accent6"/>
                </a:gs>
              </a:gsLst>
              <a:lin ang="16200000" scaled="1"/>
              <a:tileRect/>
            </a:gradFill>
            <a:ln>
              <a:noFill/>
            </a:ln>
            <a:effectLst/>
          </c:spPr>
          <c:cat>
            <c:strRef>
              <c:f>Pivots!$A$18:$A$30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Pivots!$C$18:$C$30</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1-1DC9-407F-92B1-FF9A3574344D}"/>
            </c:ext>
          </c:extLst>
        </c:ser>
        <c:dLbls>
          <c:showLegendKey val="0"/>
          <c:showVal val="0"/>
          <c:showCatName val="0"/>
          <c:showSerName val="0"/>
          <c:showPercent val="0"/>
          <c:showBubbleSize val="0"/>
        </c:dLbls>
        <c:axId val="1744265040"/>
        <c:axId val="1744266960"/>
      </c:areaChart>
      <c:lineChart>
        <c:grouping val="standard"/>
        <c:varyColors val="0"/>
        <c:ser>
          <c:idx val="0"/>
          <c:order val="0"/>
          <c:tx>
            <c:strRef>
              <c:f>Pivots!$B$17</c:f>
              <c:strCache>
                <c:ptCount val="1"/>
                <c:pt idx="0">
                  <c:v>Calls Count</c:v>
                </c:pt>
              </c:strCache>
            </c:strRef>
          </c:tx>
          <c:spPr>
            <a:ln w="28575" cap="rnd">
              <a:solidFill>
                <a:schemeClr val="accent6"/>
              </a:solidFill>
              <a:round/>
            </a:ln>
            <a:effectLst/>
          </c:spPr>
          <c:marker>
            <c:symbol val="circle"/>
            <c:size val="7"/>
            <c:spPr>
              <a:solidFill>
                <a:schemeClr val="bg1">
                  <a:lumMod val="95000"/>
                </a:schemeClr>
              </a:solidFill>
              <a:ln w="22225">
                <a:solidFill>
                  <a:schemeClr val="tx1"/>
                </a:solidFill>
              </a:ln>
              <a:effectLst/>
            </c:spPr>
          </c:marker>
          <c:cat>
            <c:strRef>
              <c:f>Pivots!$A$18:$A$30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Pivots!$B$18:$B$30</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0-1DC9-407F-92B1-FF9A3574344D}"/>
            </c:ext>
          </c:extLst>
        </c:ser>
        <c:dLbls>
          <c:showLegendKey val="0"/>
          <c:showVal val="0"/>
          <c:showCatName val="0"/>
          <c:showSerName val="0"/>
          <c:showPercent val="0"/>
          <c:showBubbleSize val="0"/>
        </c:dLbls>
        <c:marker val="1"/>
        <c:smooth val="0"/>
        <c:axId val="1744265040"/>
        <c:axId val="1744266960"/>
      </c:lineChart>
      <c:catAx>
        <c:axId val="174426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266960"/>
        <c:crosses val="autoZero"/>
        <c:auto val="1"/>
        <c:lblAlgn val="ctr"/>
        <c:lblOffset val="100"/>
        <c:noMultiLvlLbl val="0"/>
      </c:catAx>
      <c:valAx>
        <c:axId val="17442669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26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Pivots!$F$40:$F$44</c:f>
              <c:strCache>
                <c:ptCount val="5"/>
                <c:pt idx="0">
                  <c:v>R01</c:v>
                </c:pt>
                <c:pt idx="1">
                  <c:v>R02</c:v>
                </c:pt>
                <c:pt idx="2">
                  <c:v>R03</c:v>
                </c:pt>
                <c:pt idx="3">
                  <c:v>R04</c:v>
                </c:pt>
                <c:pt idx="4">
                  <c:v>R05</c:v>
                </c:pt>
              </c:strCache>
            </c:strRef>
          </c:cat>
          <c:val>
            <c:numRef>
              <c:f>Pivots!$G$40:$G$44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3EFC-4EC8-9B3E-BC53A435C765}"/>
            </c:ext>
          </c:extLst>
        </c:ser>
        <c:ser>
          <c:idx val="1"/>
          <c:order val="1"/>
          <c:tx>
            <c:strRef>
              <c:f>Pivots!$I$39</c:f>
              <c:strCache>
                <c:ptCount val="1"/>
                <c:pt idx="0">
                  <c:v>Sell.Call</c:v>
                </c:pt>
              </c:strCache>
            </c:strRef>
          </c:tx>
          <c:spPr>
            <a:gradFill>
              <a:gsLst>
                <a:gs pos="0">
                  <a:schemeClr val="accent5">
                    <a:lumMod val="60000"/>
                    <a:lumOff val="40000"/>
                  </a:schemeClr>
                </a:gs>
                <a:gs pos="100000">
                  <a:schemeClr val="accent5"/>
                </a:gs>
              </a:gsLst>
              <a:lin ang="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Pivots!$I$40:$I$44</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3EFC-4EC8-9B3E-BC53A435C765}"/>
            </c:ext>
          </c:extLst>
        </c:ser>
        <c:dLbls>
          <c:dLblPos val="outEnd"/>
          <c:showLegendKey val="0"/>
          <c:showVal val="1"/>
          <c:showCatName val="0"/>
          <c:showSerName val="0"/>
          <c:showPercent val="0"/>
          <c:showBubbleSize val="0"/>
        </c:dLbls>
        <c:gapWidth val="25"/>
        <c:overlap val="100"/>
        <c:axId val="1382294176"/>
        <c:axId val="10535008"/>
      </c:barChart>
      <c:catAx>
        <c:axId val="138229417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5008"/>
        <c:crosses val="autoZero"/>
        <c:auto val="1"/>
        <c:lblAlgn val="ctr"/>
        <c:lblOffset val="100"/>
        <c:noMultiLvlLbl val="0"/>
      </c:catAx>
      <c:valAx>
        <c:axId val="10535008"/>
        <c:scaling>
          <c:orientation val="minMax"/>
          <c:min val="0"/>
        </c:scaling>
        <c:delete val="1"/>
        <c:axPos val="t"/>
        <c:numFmt formatCode="General" sourceLinked="1"/>
        <c:majorTickMark val="out"/>
        <c:minorTickMark val="none"/>
        <c:tickLblPos val="nextTo"/>
        <c:crossAx val="138229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Pivots!$F$40:$F$44</c:f>
              <c:strCache>
                <c:ptCount val="5"/>
                <c:pt idx="0">
                  <c:v>R01</c:v>
                </c:pt>
                <c:pt idx="1">
                  <c:v>R02</c:v>
                </c:pt>
                <c:pt idx="2">
                  <c:v>R03</c:v>
                </c:pt>
                <c:pt idx="3">
                  <c:v>R04</c:v>
                </c:pt>
                <c:pt idx="4">
                  <c:v>R05</c:v>
                </c:pt>
              </c:strCache>
            </c:strRef>
          </c:cat>
          <c:val>
            <c:numRef>
              <c:f>Pivots!$H$40:$H$44</c:f>
              <c:numCache>
                <c:formatCode>[$$-C09]#.0,\k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6B3A-4000-B19C-B929BDD4DDB7}"/>
            </c:ext>
          </c:extLst>
        </c:ser>
        <c:ser>
          <c:idx val="1"/>
          <c:order val="1"/>
          <c:tx>
            <c:strRef>
              <c:f>Pivots!$J$39</c:f>
              <c:strCache>
                <c:ptCount val="1"/>
                <c:pt idx="0">
                  <c:v>Sell.Amount</c:v>
                </c:pt>
              </c:strCache>
            </c:strRef>
          </c:tx>
          <c:spPr>
            <a:gradFill>
              <a:gsLst>
                <a:gs pos="0">
                  <a:schemeClr val="accent5">
                    <a:lumMod val="60000"/>
                    <a:lumOff val="40000"/>
                  </a:schemeClr>
                </a:gs>
                <a:gs pos="100000">
                  <a:schemeClr val="accent6"/>
                </a:gs>
              </a:gsLst>
              <a:lin ang="0" scaled="1"/>
            </a:gradFill>
            <a:ln>
              <a:noFill/>
            </a:ln>
            <a:effectLst/>
          </c:spPr>
          <c:invertIfNegative val="0"/>
          <c:dLbls>
            <c:delete val="1"/>
          </c:dLbls>
          <c:val>
            <c:numRef>
              <c:f>Pivots!$J$40:$J$44</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6B3A-4000-B19C-B929BDD4DDB7}"/>
            </c:ext>
          </c:extLst>
        </c:ser>
        <c:dLbls>
          <c:dLblPos val="outEnd"/>
          <c:showLegendKey val="0"/>
          <c:showVal val="1"/>
          <c:showCatName val="0"/>
          <c:showSerName val="0"/>
          <c:showPercent val="0"/>
          <c:showBubbleSize val="0"/>
        </c:dLbls>
        <c:gapWidth val="25"/>
        <c:overlap val="100"/>
        <c:axId val="1382294176"/>
        <c:axId val="10535008"/>
      </c:barChart>
      <c:catAx>
        <c:axId val="138229417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5008"/>
        <c:crosses val="autoZero"/>
        <c:auto val="1"/>
        <c:lblAlgn val="ctr"/>
        <c:lblOffset val="100"/>
        <c:noMultiLvlLbl val="0"/>
      </c:catAx>
      <c:valAx>
        <c:axId val="10535008"/>
        <c:scaling>
          <c:orientation val="minMax"/>
          <c:min val="0"/>
        </c:scaling>
        <c:delete val="1"/>
        <c:axPos val="t"/>
        <c:numFmt formatCode="[$$-C09]#.0,\k" sourceLinked="1"/>
        <c:majorTickMark val="out"/>
        <c:minorTickMark val="none"/>
        <c:tickLblPos val="nextTo"/>
        <c:crossAx val="138229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rPr>
              <a:t>Female</a:t>
            </a:r>
            <a:r>
              <a:rPr lang="en-IN"/>
              <a:t> Vs </a:t>
            </a:r>
            <a:r>
              <a:rPr lang="en-IN">
                <a:solidFill>
                  <a:schemeClr val="accent4"/>
                </a:solidFill>
              </a:rPr>
              <a:t>male</a:t>
            </a:r>
            <a:r>
              <a:rPr lang="en-IN"/>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Pivots!$B$59:$B$60</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Pivots!$A$61:$A$64</c:f>
              <c:strCache>
                <c:ptCount val="3"/>
                <c:pt idx="0">
                  <c:v>Cincinnati</c:v>
                </c:pt>
                <c:pt idx="1">
                  <c:v>Cleveland</c:v>
                </c:pt>
                <c:pt idx="2">
                  <c:v>Columbus</c:v>
                </c:pt>
              </c:strCache>
            </c:strRef>
          </c:cat>
          <c:val>
            <c:numRef>
              <c:f>Pivots!$B$61:$B$64</c:f>
              <c:numCache>
                <c:formatCode>General</c:formatCode>
                <c:ptCount val="3"/>
                <c:pt idx="0">
                  <c:v>144</c:v>
                </c:pt>
                <c:pt idx="1">
                  <c:v>326</c:v>
                </c:pt>
                <c:pt idx="2">
                  <c:v>129</c:v>
                </c:pt>
              </c:numCache>
            </c:numRef>
          </c:val>
          <c:extLst>
            <c:ext xmlns:c16="http://schemas.microsoft.com/office/drawing/2014/chart" uri="{C3380CC4-5D6E-409C-BE32-E72D297353CC}">
              <c16:uniqueId val="{00000000-2FEF-4790-8629-4C5FD15FC741}"/>
            </c:ext>
          </c:extLst>
        </c:ser>
        <c:ser>
          <c:idx val="1"/>
          <c:order val="1"/>
          <c:tx>
            <c:strRef>
              <c:f>Pivots!$C$59:$C$60</c:f>
              <c:strCache>
                <c:ptCount val="1"/>
                <c:pt idx="0">
                  <c:v>Male</c:v>
                </c:pt>
              </c:strCache>
            </c:strRef>
          </c:tx>
          <c:spPr>
            <a:solidFill>
              <a:schemeClr val="accent4"/>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Pivots!$A$61:$A$64</c:f>
              <c:strCache>
                <c:ptCount val="3"/>
                <c:pt idx="0">
                  <c:v>Cincinnati</c:v>
                </c:pt>
                <c:pt idx="1">
                  <c:v>Cleveland</c:v>
                </c:pt>
                <c:pt idx="2">
                  <c:v>Columbus</c:v>
                </c:pt>
              </c:strCache>
            </c:strRef>
          </c:cat>
          <c:val>
            <c:numRef>
              <c:f>Pivots!$C$61:$C$64</c:f>
              <c:numCache>
                <c:formatCode>General</c:formatCode>
                <c:ptCount val="3"/>
                <c:pt idx="0">
                  <c:v>132</c:v>
                </c:pt>
                <c:pt idx="1">
                  <c:v>63</c:v>
                </c:pt>
                <c:pt idx="2">
                  <c:v>206</c:v>
                </c:pt>
              </c:numCache>
            </c:numRef>
          </c:val>
          <c:extLst>
            <c:ext xmlns:c16="http://schemas.microsoft.com/office/drawing/2014/chart" uri="{C3380CC4-5D6E-409C-BE32-E72D297353CC}">
              <c16:uniqueId val="{00000001-2FEF-4790-8629-4C5FD15FC741}"/>
            </c:ext>
          </c:extLst>
        </c:ser>
        <c:dLbls>
          <c:dLblPos val="ctr"/>
          <c:showLegendKey val="0"/>
          <c:showVal val="1"/>
          <c:showCatName val="0"/>
          <c:showSerName val="0"/>
          <c:showPercent val="0"/>
          <c:showBubbleSize val="0"/>
        </c:dLbls>
        <c:gapWidth val="25"/>
        <c:overlap val="100"/>
        <c:axId val="190529871"/>
        <c:axId val="190527471"/>
      </c:barChart>
      <c:catAx>
        <c:axId val="1905298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27471"/>
        <c:crosses val="autoZero"/>
        <c:auto val="1"/>
        <c:lblAlgn val="ctr"/>
        <c:lblOffset val="100"/>
        <c:noMultiLvlLbl val="0"/>
      </c:catAx>
      <c:valAx>
        <c:axId val="190527471"/>
        <c:scaling>
          <c:orientation val="minMax"/>
        </c:scaling>
        <c:delete val="1"/>
        <c:axPos val="l"/>
        <c:numFmt formatCode="0%" sourceLinked="1"/>
        <c:majorTickMark val="out"/>
        <c:minorTickMark val="none"/>
        <c:tickLblPos val="nextTo"/>
        <c:crossAx val="190529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[sample-data-excel-portfolio-project.xlsx]Pivots!reps rating pivot</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Pivots!$B$70</c:f>
              <c:strCache>
                <c:ptCount val="1"/>
                <c:pt idx="0">
                  <c:v>Total</c:v>
                </c:pt>
              </c:strCache>
            </c:strRef>
          </c:tx>
          <c:spPr>
            <a:solidFill>
              <a:schemeClr val="accent1"/>
            </a:solidFill>
            <a:ln>
              <a:noFill/>
            </a:ln>
            <a:effectLst/>
          </c:spPr>
          <c:invertIfNegative val="0"/>
          <c:cat>
            <c:strRef>
              <c:f>Pivots!$A$71:$A$77</c:f>
              <c:strCache>
                <c:ptCount val="6"/>
                <c:pt idx="0">
                  <c:v>0</c:v>
                </c:pt>
                <c:pt idx="1">
                  <c:v>1</c:v>
                </c:pt>
                <c:pt idx="2">
                  <c:v>2</c:v>
                </c:pt>
                <c:pt idx="3">
                  <c:v>3</c:v>
                </c:pt>
                <c:pt idx="4">
                  <c:v>4</c:v>
                </c:pt>
                <c:pt idx="5">
                  <c:v>5</c:v>
                </c:pt>
              </c:strCache>
            </c:strRef>
          </c:cat>
          <c:val>
            <c:numRef>
              <c:f>Pivots!$B$71:$B$77</c:f>
              <c:numCache>
                <c:formatCode>General</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DF49-431B-9718-FAA187DE82D9}"/>
            </c:ext>
          </c:extLst>
        </c:ser>
        <c:dLbls>
          <c:showLegendKey val="0"/>
          <c:showVal val="0"/>
          <c:showCatName val="0"/>
          <c:showSerName val="0"/>
          <c:showPercent val="0"/>
          <c:showBubbleSize val="0"/>
        </c:dLbls>
        <c:gapWidth val="10"/>
        <c:overlap val="100"/>
        <c:axId val="732764463"/>
        <c:axId val="732754863"/>
      </c:barChart>
      <c:catAx>
        <c:axId val="7327644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754863"/>
        <c:crossesAt val="0"/>
        <c:auto val="1"/>
        <c:lblAlgn val="ctr"/>
        <c:lblOffset val="100"/>
        <c:noMultiLvlLbl val="0"/>
      </c:catAx>
      <c:valAx>
        <c:axId val="732754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76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13" Type="http://schemas.openxmlformats.org/officeDocument/2006/relationships/image" Target="../media/image23.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17" Type="http://schemas.openxmlformats.org/officeDocument/2006/relationships/image" Target="../media/image27.png"/><Relationship Id="rId2" Type="http://schemas.openxmlformats.org/officeDocument/2006/relationships/image" Target="../media/image12.svg"/><Relationship Id="rId16" Type="http://schemas.openxmlformats.org/officeDocument/2006/relationships/image" Target="../media/image26.pn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5" Type="http://schemas.openxmlformats.org/officeDocument/2006/relationships/image" Target="../media/image2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 Id="rId14"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2</xdr:col>
      <xdr:colOff>38100</xdr:colOff>
      <xdr:row>3</xdr:row>
      <xdr:rowOff>0</xdr:rowOff>
    </xdr:from>
    <xdr:to>
      <xdr:col>4</xdr:col>
      <xdr:colOff>0</xdr:colOff>
      <xdr:row>7</xdr:row>
      <xdr:rowOff>57150</xdr:rowOff>
    </xdr:to>
    <xdr:sp macro="" textlink="Pivots!A4">
      <xdr:nvSpPr>
        <xdr:cNvPr id="5" name="Rectangle: Rounded Corners 4">
          <a:extLst>
            <a:ext uri="{FF2B5EF4-FFF2-40B4-BE49-F238E27FC236}">
              <a16:creationId xmlns:a16="http://schemas.microsoft.com/office/drawing/2014/main" id="{533D41A7-9AD8-7796-5041-F5456366FAD9}"/>
            </a:ext>
          </a:extLst>
        </xdr:cNvPr>
        <xdr:cNvSpPr/>
      </xdr:nvSpPr>
      <xdr:spPr>
        <a:xfrm>
          <a:off x="361950" y="571500"/>
          <a:ext cx="1352550" cy="819150"/>
        </a:xfrm>
        <a:prstGeom prst="roundRect">
          <a:avLst/>
        </a:prstGeom>
        <a:solidFill>
          <a:schemeClr val="accent6">
            <a:lumMod val="60000"/>
            <a:lumOff val="40000"/>
          </a:schemeClr>
        </a:solidFill>
        <a:ln>
          <a:noFill/>
        </a:ln>
        <a:effectLst>
          <a:outerShdw blurRad="228600" dist="114300" dir="21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E282CC7-7C3D-4A29-9C13-D91FBA776EF9}" type="TxLink">
            <a:rPr lang="en-US" sz="2000" b="0" i="0" u="none" strike="noStrike">
              <a:solidFill>
                <a:schemeClr val="bg1"/>
              </a:solidFill>
              <a:latin typeface="+mj-lt"/>
            </a:rPr>
            <a:pPr algn="ctr"/>
            <a:t>1,000</a:t>
          </a:fld>
          <a:endParaRPr lang="en-IN" sz="2000">
            <a:solidFill>
              <a:schemeClr val="bg1"/>
            </a:solidFill>
            <a:latin typeface="+mj-lt"/>
          </a:endParaRPr>
        </a:p>
      </xdr:txBody>
    </xdr:sp>
    <xdr:clientData/>
  </xdr:twoCellAnchor>
  <xdr:twoCellAnchor>
    <xdr:from>
      <xdr:col>2</xdr:col>
      <xdr:colOff>476250</xdr:colOff>
      <xdr:row>3</xdr:row>
      <xdr:rowOff>19050</xdr:rowOff>
    </xdr:from>
    <xdr:to>
      <xdr:col>3</xdr:col>
      <xdr:colOff>428625</xdr:colOff>
      <xdr:row>4</xdr:row>
      <xdr:rowOff>47625</xdr:rowOff>
    </xdr:to>
    <xdr:sp macro="" textlink="">
      <xdr:nvSpPr>
        <xdr:cNvPr id="6" name="TextBox 5">
          <a:extLst>
            <a:ext uri="{FF2B5EF4-FFF2-40B4-BE49-F238E27FC236}">
              <a16:creationId xmlns:a16="http://schemas.microsoft.com/office/drawing/2014/main" id="{EA6A20F3-0FDC-CD3B-DE0B-039516E016C3}"/>
            </a:ext>
          </a:extLst>
        </xdr:cNvPr>
        <xdr:cNvSpPr txBox="1"/>
      </xdr:nvSpPr>
      <xdr:spPr>
        <a:xfrm>
          <a:off x="800100" y="590550"/>
          <a:ext cx="6096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lumMod val="95000"/>
                </a:schemeClr>
              </a:solidFill>
            </a:rPr>
            <a:t>Calls</a:t>
          </a:r>
        </a:p>
      </xdr:txBody>
    </xdr:sp>
    <xdr:clientData/>
  </xdr:twoCellAnchor>
  <xdr:twoCellAnchor>
    <xdr:from>
      <xdr:col>2</xdr:col>
      <xdr:colOff>504824</xdr:colOff>
      <xdr:row>5</xdr:row>
      <xdr:rowOff>142875</xdr:rowOff>
    </xdr:from>
    <xdr:to>
      <xdr:col>3</xdr:col>
      <xdr:colOff>504825</xdr:colOff>
      <xdr:row>7</xdr:row>
      <xdr:rowOff>9525</xdr:rowOff>
    </xdr:to>
    <xdr:sp macro="" textlink="Pivots!A12">
      <xdr:nvSpPr>
        <xdr:cNvPr id="7" name="TextBox 6">
          <a:extLst>
            <a:ext uri="{FF2B5EF4-FFF2-40B4-BE49-F238E27FC236}">
              <a16:creationId xmlns:a16="http://schemas.microsoft.com/office/drawing/2014/main" id="{087F9C98-85DD-5331-A1FF-58C58AA82F45}"/>
            </a:ext>
          </a:extLst>
        </xdr:cNvPr>
        <xdr:cNvSpPr txBox="1"/>
      </xdr:nvSpPr>
      <xdr:spPr>
        <a:xfrm>
          <a:off x="828674" y="1095375"/>
          <a:ext cx="657226"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B41B096-136E-4378-926D-BE37C6E736E2}" type="TxLink">
            <a:rPr lang="en-US" sz="1100" b="0" i="0" u="none" strike="noStrike">
              <a:solidFill>
                <a:schemeClr val="accent6">
                  <a:lumMod val="20000"/>
                  <a:lumOff val="80000"/>
                </a:schemeClr>
              </a:solidFill>
              <a:latin typeface="Aptos"/>
            </a:rPr>
            <a:pPr/>
            <a:t>207</a:t>
          </a:fld>
          <a:endParaRPr lang="en-IN" sz="1100">
            <a:solidFill>
              <a:schemeClr val="accent6">
                <a:lumMod val="20000"/>
                <a:lumOff val="80000"/>
              </a:schemeClr>
            </a:solidFill>
          </a:endParaRPr>
        </a:p>
      </xdr:txBody>
    </xdr:sp>
    <xdr:clientData/>
  </xdr:twoCellAnchor>
  <xdr:twoCellAnchor editAs="oneCell">
    <xdr:from>
      <xdr:col>2</xdr:col>
      <xdr:colOff>152401</xdr:colOff>
      <xdr:row>3</xdr:row>
      <xdr:rowOff>57151</xdr:rowOff>
    </xdr:from>
    <xdr:to>
      <xdr:col>2</xdr:col>
      <xdr:colOff>323851</xdr:colOff>
      <xdr:row>4</xdr:row>
      <xdr:rowOff>38101</xdr:rowOff>
    </xdr:to>
    <xdr:pic>
      <xdr:nvPicPr>
        <xdr:cNvPr id="8" name="Graphic 7" descr="Receiver with solid fill">
          <a:extLst>
            <a:ext uri="{FF2B5EF4-FFF2-40B4-BE49-F238E27FC236}">
              <a16:creationId xmlns:a16="http://schemas.microsoft.com/office/drawing/2014/main" id="{52BBC2CA-4E51-42D3-A488-FB2CBD19D24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76251" y="628651"/>
          <a:ext cx="171450" cy="171450"/>
        </a:xfrm>
        <a:prstGeom prst="rect">
          <a:avLst/>
        </a:prstGeom>
      </xdr:spPr>
    </xdr:pic>
    <xdr:clientData/>
  </xdr:twoCellAnchor>
  <xdr:twoCellAnchor>
    <xdr:from>
      <xdr:col>2</xdr:col>
      <xdr:colOff>228600</xdr:colOff>
      <xdr:row>9</xdr:row>
      <xdr:rowOff>9525</xdr:rowOff>
    </xdr:from>
    <xdr:to>
      <xdr:col>3</xdr:col>
      <xdr:colOff>323850</xdr:colOff>
      <xdr:row>10</xdr:row>
      <xdr:rowOff>38100</xdr:rowOff>
    </xdr:to>
    <xdr:sp macro="" textlink="">
      <xdr:nvSpPr>
        <xdr:cNvPr id="47" name="TextBox 46">
          <a:extLst>
            <a:ext uri="{FF2B5EF4-FFF2-40B4-BE49-F238E27FC236}">
              <a16:creationId xmlns:a16="http://schemas.microsoft.com/office/drawing/2014/main" id="{BF35F699-75BF-4FFB-928C-29EB26F2D673}"/>
            </a:ext>
          </a:extLst>
        </xdr:cNvPr>
        <xdr:cNvSpPr txBox="1"/>
      </xdr:nvSpPr>
      <xdr:spPr>
        <a:xfrm>
          <a:off x="552450" y="1724025"/>
          <a:ext cx="6667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lumMod val="95000"/>
                </a:schemeClr>
              </a:solidFill>
            </a:rPr>
            <a:t>mount</a:t>
          </a:r>
        </a:p>
      </xdr:txBody>
    </xdr:sp>
    <xdr:clientData/>
  </xdr:twoCellAnchor>
  <xdr:twoCellAnchor>
    <xdr:from>
      <xdr:col>2</xdr:col>
      <xdr:colOff>314325</xdr:colOff>
      <xdr:row>15</xdr:row>
      <xdr:rowOff>9525</xdr:rowOff>
    </xdr:from>
    <xdr:to>
      <xdr:col>4</xdr:col>
      <xdr:colOff>47625</xdr:colOff>
      <xdr:row>16</xdr:row>
      <xdr:rowOff>85725</xdr:rowOff>
    </xdr:to>
    <xdr:sp macro="" textlink="">
      <xdr:nvSpPr>
        <xdr:cNvPr id="51" name="TextBox 50">
          <a:extLst>
            <a:ext uri="{FF2B5EF4-FFF2-40B4-BE49-F238E27FC236}">
              <a16:creationId xmlns:a16="http://schemas.microsoft.com/office/drawing/2014/main" id="{85258D35-AEE0-4C7B-B907-DBE47821BF1C}"/>
            </a:ext>
          </a:extLst>
        </xdr:cNvPr>
        <xdr:cNvSpPr txBox="1"/>
      </xdr:nvSpPr>
      <xdr:spPr>
        <a:xfrm>
          <a:off x="638175" y="2867025"/>
          <a:ext cx="8572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lumMod val="95000"/>
                </a:schemeClr>
              </a:solidFill>
            </a:rPr>
            <a:t>Duration</a:t>
          </a:r>
        </a:p>
      </xdr:txBody>
    </xdr:sp>
    <xdr:clientData/>
  </xdr:twoCellAnchor>
  <xdr:twoCellAnchor>
    <xdr:from>
      <xdr:col>2</xdr:col>
      <xdr:colOff>314325</xdr:colOff>
      <xdr:row>21</xdr:row>
      <xdr:rowOff>9525</xdr:rowOff>
    </xdr:from>
    <xdr:to>
      <xdr:col>3</xdr:col>
      <xdr:colOff>266700</xdr:colOff>
      <xdr:row>22</xdr:row>
      <xdr:rowOff>38100</xdr:rowOff>
    </xdr:to>
    <xdr:sp macro="" textlink="">
      <xdr:nvSpPr>
        <xdr:cNvPr id="55" name="TextBox 54">
          <a:extLst>
            <a:ext uri="{FF2B5EF4-FFF2-40B4-BE49-F238E27FC236}">
              <a16:creationId xmlns:a16="http://schemas.microsoft.com/office/drawing/2014/main" id="{57A2B40D-5114-4F1F-9C23-AECE14768B7F}"/>
            </a:ext>
          </a:extLst>
        </xdr:cNvPr>
        <xdr:cNvSpPr txBox="1"/>
      </xdr:nvSpPr>
      <xdr:spPr>
        <a:xfrm>
          <a:off x="638175" y="4010025"/>
          <a:ext cx="5238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lumMod val="95000"/>
                </a:schemeClr>
              </a:solidFill>
            </a:rPr>
            <a:t>Calls</a:t>
          </a:r>
        </a:p>
      </xdr:txBody>
    </xdr:sp>
    <xdr:clientData/>
  </xdr:twoCellAnchor>
  <xdr:twoCellAnchor>
    <xdr:from>
      <xdr:col>2</xdr:col>
      <xdr:colOff>314325</xdr:colOff>
      <xdr:row>27</xdr:row>
      <xdr:rowOff>9525</xdr:rowOff>
    </xdr:from>
    <xdr:to>
      <xdr:col>3</xdr:col>
      <xdr:colOff>266700</xdr:colOff>
      <xdr:row>28</xdr:row>
      <xdr:rowOff>38100</xdr:rowOff>
    </xdr:to>
    <xdr:sp macro="" textlink="">
      <xdr:nvSpPr>
        <xdr:cNvPr id="59" name="TextBox 58">
          <a:extLst>
            <a:ext uri="{FF2B5EF4-FFF2-40B4-BE49-F238E27FC236}">
              <a16:creationId xmlns:a16="http://schemas.microsoft.com/office/drawing/2014/main" id="{6D75D3D3-DEC6-4A74-848F-777FD856D195}"/>
            </a:ext>
          </a:extLst>
        </xdr:cNvPr>
        <xdr:cNvSpPr txBox="1"/>
      </xdr:nvSpPr>
      <xdr:spPr>
        <a:xfrm>
          <a:off x="638175" y="5153025"/>
          <a:ext cx="5238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lumMod val="95000"/>
                </a:schemeClr>
              </a:solidFill>
            </a:rPr>
            <a:t>Calls</a:t>
          </a:r>
        </a:p>
      </xdr:txBody>
    </xdr:sp>
    <xdr:clientData/>
  </xdr:twoCellAnchor>
  <xdr:twoCellAnchor>
    <xdr:from>
      <xdr:col>2</xdr:col>
      <xdr:colOff>0</xdr:colOff>
      <xdr:row>9</xdr:row>
      <xdr:rowOff>0</xdr:rowOff>
    </xdr:from>
    <xdr:to>
      <xdr:col>3</xdr:col>
      <xdr:colOff>695325</xdr:colOff>
      <xdr:row>13</xdr:row>
      <xdr:rowOff>57150</xdr:rowOff>
    </xdr:to>
    <xdr:sp macro="" textlink="Pivots!B4">
      <xdr:nvSpPr>
        <xdr:cNvPr id="63" name="Rectangle: Rounded Corners 62">
          <a:extLst>
            <a:ext uri="{FF2B5EF4-FFF2-40B4-BE49-F238E27FC236}">
              <a16:creationId xmlns:a16="http://schemas.microsoft.com/office/drawing/2014/main" id="{2AF59F5D-E784-4841-AE3C-ED9710218431}"/>
            </a:ext>
          </a:extLst>
        </xdr:cNvPr>
        <xdr:cNvSpPr/>
      </xdr:nvSpPr>
      <xdr:spPr>
        <a:xfrm>
          <a:off x="323850" y="1714500"/>
          <a:ext cx="1352550" cy="819150"/>
        </a:xfrm>
        <a:prstGeom prst="roundRect">
          <a:avLst/>
        </a:prstGeom>
        <a:solidFill>
          <a:schemeClr val="accent6">
            <a:lumMod val="60000"/>
            <a:lumOff val="40000"/>
          </a:schemeClr>
        </a:solidFill>
        <a:ln>
          <a:noFill/>
        </a:ln>
        <a:effectLst>
          <a:outerShdw blurRad="228600" dist="114300" dir="21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A4E240E-DA2D-463C-8982-10B89D42A63F}" type="TxLink">
            <a:rPr lang="en-US" sz="2000" b="0" i="0" u="none" strike="noStrike">
              <a:solidFill>
                <a:schemeClr val="bg1"/>
              </a:solidFill>
              <a:latin typeface="+mj-lt"/>
            </a:rPr>
            <a:pPr algn="ctr"/>
            <a:t>$96,623</a:t>
          </a:fld>
          <a:endParaRPr lang="en-IN" sz="2000">
            <a:solidFill>
              <a:schemeClr val="bg1"/>
            </a:solidFill>
            <a:latin typeface="+mj-lt"/>
          </a:endParaRPr>
        </a:p>
      </xdr:txBody>
    </xdr:sp>
    <xdr:clientData/>
  </xdr:twoCellAnchor>
  <xdr:twoCellAnchor>
    <xdr:from>
      <xdr:col>2</xdr:col>
      <xdr:colOff>342900</xdr:colOff>
      <xdr:row>9</xdr:row>
      <xdr:rowOff>9525</xdr:rowOff>
    </xdr:from>
    <xdr:to>
      <xdr:col>3</xdr:col>
      <xdr:colOff>466725</xdr:colOff>
      <xdr:row>10</xdr:row>
      <xdr:rowOff>95250</xdr:rowOff>
    </xdr:to>
    <xdr:sp macro="" textlink="">
      <xdr:nvSpPr>
        <xdr:cNvPr id="64" name="TextBox 63">
          <a:extLst>
            <a:ext uri="{FF2B5EF4-FFF2-40B4-BE49-F238E27FC236}">
              <a16:creationId xmlns:a16="http://schemas.microsoft.com/office/drawing/2014/main" id="{AE17EC43-95ED-475E-8FDD-32CA08D347CF}"/>
            </a:ext>
          </a:extLst>
        </xdr:cNvPr>
        <xdr:cNvSpPr txBox="1"/>
      </xdr:nvSpPr>
      <xdr:spPr>
        <a:xfrm>
          <a:off x="666750" y="1724025"/>
          <a:ext cx="7810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lumMod val="95000"/>
                </a:schemeClr>
              </a:solidFill>
            </a:rPr>
            <a:t>Amount</a:t>
          </a:r>
        </a:p>
      </xdr:txBody>
    </xdr:sp>
    <xdr:clientData/>
  </xdr:twoCellAnchor>
  <xdr:twoCellAnchor>
    <xdr:from>
      <xdr:col>2</xdr:col>
      <xdr:colOff>361949</xdr:colOff>
      <xdr:row>11</xdr:row>
      <xdr:rowOff>142875</xdr:rowOff>
    </xdr:from>
    <xdr:to>
      <xdr:col>3</xdr:col>
      <xdr:colOff>361950</xdr:colOff>
      <xdr:row>13</xdr:row>
      <xdr:rowOff>9525</xdr:rowOff>
    </xdr:to>
    <xdr:sp macro="" textlink="Pivots!B12">
      <xdr:nvSpPr>
        <xdr:cNvPr id="65" name="TextBox 64">
          <a:extLst>
            <a:ext uri="{FF2B5EF4-FFF2-40B4-BE49-F238E27FC236}">
              <a16:creationId xmlns:a16="http://schemas.microsoft.com/office/drawing/2014/main" id="{1C117065-DEE8-4E5C-93F3-EB984FA0B19B}"/>
            </a:ext>
          </a:extLst>
        </xdr:cNvPr>
        <xdr:cNvSpPr txBox="1"/>
      </xdr:nvSpPr>
      <xdr:spPr>
        <a:xfrm>
          <a:off x="685799" y="2238375"/>
          <a:ext cx="657226"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5FCD6A5-BCB9-4D44-A3C5-5356B6659A20}" type="TxLink">
            <a:rPr lang="en-US" sz="1100" b="0" i="0" u="none" strike="noStrike">
              <a:solidFill>
                <a:schemeClr val="accent6">
                  <a:lumMod val="20000"/>
                  <a:lumOff val="80000"/>
                </a:schemeClr>
              </a:solidFill>
              <a:latin typeface="Aptos"/>
            </a:rPr>
            <a:pPr/>
            <a:t>$20,872</a:t>
          </a:fld>
          <a:endParaRPr lang="en-IN" sz="1000">
            <a:solidFill>
              <a:schemeClr val="accent6">
                <a:lumMod val="20000"/>
                <a:lumOff val="80000"/>
              </a:schemeClr>
            </a:solidFill>
          </a:endParaRPr>
        </a:p>
      </xdr:txBody>
    </xdr:sp>
    <xdr:clientData/>
  </xdr:twoCellAnchor>
  <xdr:twoCellAnchor editAs="oneCell">
    <xdr:from>
      <xdr:col>2</xdr:col>
      <xdr:colOff>114301</xdr:colOff>
      <xdr:row>9</xdr:row>
      <xdr:rowOff>57151</xdr:rowOff>
    </xdr:from>
    <xdr:to>
      <xdr:col>2</xdr:col>
      <xdr:colOff>285751</xdr:colOff>
      <xdr:row>10</xdr:row>
      <xdr:rowOff>38101</xdr:rowOff>
    </xdr:to>
    <xdr:pic>
      <xdr:nvPicPr>
        <xdr:cNvPr id="66" name="Graphic 65">
          <a:extLst>
            <a:ext uri="{FF2B5EF4-FFF2-40B4-BE49-F238E27FC236}">
              <a16:creationId xmlns:a16="http://schemas.microsoft.com/office/drawing/2014/main" id="{655605D2-1D82-4FAF-8680-280B729D7AD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438151" y="1771651"/>
          <a:ext cx="171450" cy="171450"/>
        </a:xfrm>
        <a:prstGeom prst="rect">
          <a:avLst/>
        </a:prstGeom>
      </xdr:spPr>
    </xdr:pic>
    <xdr:clientData/>
  </xdr:twoCellAnchor>
  <xdr:twoCellAnchor>
    <xdr:from>
      <xdr:col>2</xdr:col>
      <xdr:colOff>0</xdr:colOff>
      <xdr:row>15</xdr:row>
      <xdr:rowOff>0</xdr:rowOff>
    </xdr:from>
    <xdr:to>
      <xdr:col>3</xdr:col>
      <xdr:colOff>695325</xdr:colOff>
      <xdr:row>19</xdr:row>
      <xdr:rowOff>57150</xdr:rowOff>
    </xdr:to>
    <xdr:sp macro="" textlink="Pivots!C4">
      <xdr:nvSpPr>
        <xdr:cNvPr id="67" name="Rectangle: Rounded Corners 66">
          <a:extLst>
            <a:ext uri="{FF2B5EF4-FFF2-40B4-BE49-F238E27FC236}">
              <a16:creationId xmlns:a16="http://schemas.microsoft.com/office/drawing/2014/main" id="{C7F3CE18-9032-4956-A191-D3D4F96BB0BA}"/>
            </a:ext>
          </a:extLst>
        </xdr:cNvPr>
        <xdr:cNvSpPr/>
      </xdr:nvSpPr>
      <xdr:spPr>
        <a:xfrm>
          <a:off x="323850" y="2857500"/>
          <a:ext cx="1352550" cy="819150"/>
        </a:xfrm>
        <a:prstGeom prst="roundRect">
          <a:avLst/>
        </a:prstGeom>
        <a:solidFill>
          <a:schemeClr val="accent6">
            <a:lumMod val="60000"/>
            <a:lumOff val="40000"/>
          </a:schemeClr>
        </a:solidFill>
        <a:ln>
          <a:noFill/>
        </a:ln>
        <a:effectLst>
          <a:outerShdw blurRad="228600" dist="114300" dir="21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CB93F43-D4E1-473F-8532-1CB1AD8BA0C0}" type="TxLink">
            <a:rPr lang="en-US" sz="2000" b="0" i="0" u="none" strike="noStrike">
              <a:solidFill>
                <a:schemeClr val="bg1"/>
              </a:solidFill>
              <a:latin typeface="+mj-lt"/>
            </a:rPr>
            <a:pPr algn="ctr"/>
            <a:t>89,850</a:t>
          </a:fld>
          <a:endParaRPr lang="en-IN" sz="2000">
            <a:solidFill>
              <a:schemeClr val="bg1"/>
            </a:solidFill>
            <a:latin typeface="+mj-lt"/>
          </a:endParaRPr>
        </a:p>
      </xdr:txBody>
    </xdr:sp>
    <xdr:clientData/>
  </xdr:twoCellAnchor>
  <xdr:twoCellAnchor>
    <xdr:from>
      <xdr:col>2</xdr:col>
      <xdr:colOff>314324</xdr:colOff>
      <xdr:row>15</xdr:row>
      <xdr:rowOff>19050</xdr:rowOff>
    </xdr:from>
    <xdr:to>
      <xdr:col>3</xdr:col>
      <xdr:colOff>542924</xdr:colOff>
      <xdr:row>16</xdr:row>
      <xdr:rowOff>85725</xdr:rowOff>
    </xdr:to>
    <xdr:sp macro="" textlink="">
      <xdr:nvSpPr>
        <xdr:cNvPr id="68" name="TextBox 67">
          <a:extLst>
            <a:ext uri="{FF2B5EF4-FFF2-40B4-BE49-F238E27FC236}">
              <a16:creationId xmlns:a16="http://schemas.microsoft.com/office/drawing/2014/main" id="{DF9D4F00-2F63-4C35-A424-12F37F8BC1E1}"/>
            </a:ext>
          </a:extLst>
        </xdr:cNvPr>
        <xdr:cNvSpPr txBox="1"/>
      </xdr:nvSpPr>
      <xdr:spPr>
        <a:xfrm>
          <a:off x="638174" y="2876550"/>
          <a:ext cx="8858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lumMod val="95000"/>
                </a:schemeClr>
              </a:solidFill>
            </a:rPr>
            <a:t>Duration</a:t>
          </a:r>
        </a:p>
      </xdr:txBody>
    </xdr:sp>
    <xdr:clientData/>
  </xdr:twoCellAnchor>
  <xdr:twoCellAnchor>
    <xdr:from>
      <xdr:col>2</xdr:col>
      <xdr:colOff>361949</xdr:colOff>
      <xdr:row>17</xdr:row>
      <xdr:rowOff>142875</xdr:rowOff>
    </xdr:from>
    <xdr:to>
      <xdr:col>3</xdr:col>
      <xdr:colOff>361950</xdr:colOff>
      <xdr:row>19</xdr:row>
      <xdr:rowOff>9525</xdr:rowOff>
    </xdr:to>
    <xdr:sp macro="" textlink="Pivots!C12">
      <xdr:nvSpPr>
        <xdr:cNvPr id="69" name="TextBox 68">
          <a:extLst>
            <a:ext uri="{FF2B5EF4-FFF2-40B4-BE49-F238E27FC236}">
              <a16:creationId xmlns:a16="http://schemas.microsoft.com/office/drawing/2014/main" id="{432F8ACB-2C6A-491F-A308-9082A832625C}"/>
            </a:ext>
          </a:extLst>
        </xdr:cNvPr>
        <xdr:cNvSpPr txBox="1"/>
      </xdr:nvSpPr>
      <xdr:spPr>
        <a:xfrm>
          <a:off x="685799" y="3381375"/>
          <a:ext cx="657226"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6DFBFF1-FC4F-4192-8907-66AB3452CEB8}" type="TxLink">
            <a:rPr lang="en-US" sz="1100" b="0" i="0" u="none" strike="noStrike">
              <a:solidFill>
                <a:schemeClr val="accent6">
                  <a:lumMod val="20000"/>
                  <a:lumOff val="80000"/>
                </a:schemeClr>
              </a:solidFill>
              <a:latin typeface="Aptos"/>
            </a:rPr>
            <a:pPr/>
            <a:t>17,700</a:t>
          </a:fld>
          <a:endParaRPr lang="en-IN" sz="1100">
            <a:solidFill>
              <a:schemeClr val="accent6">
                <a:lumMod val="20000"/>
                <a:lumOff val="80000"/>
              </a:schemeClr>
            </a:solidFill>
          </a:endParaRPr>
        </a:p>
      </xdr:txBody>
    </xdr:sp>
    <xdr:clientData/>
  </xdr:twoCellAnchor>
  <xdr:twoCellAnchor editAs="oneCell">
    <xdr:from>
      <xdr:col>2</xdr:col>
      <xdr:colOff>95251</xdr:colOff>
      <xdr:row>15</xdr:row>
      <xdr:rowOff>66676</xdr:rowOff>
    </xdr:from>
    <xdr:to>
      <xdr:col>2</xdr:col>
      <xdr:colOff>266701</xdr:colOff>
      <xdr:row>16</xdr:row>
      <xdr:rowOff>47626</xdr:rowOff>
    </xdr:to>
    <xdr:pic>
      <xdr:nvPicPr>
        <xdr:cNvPr id="70" name="Graphic 69">
          <a:extLst>
            <a:ext uri="{FF2B5EF4-FFF2-40B4-BE49-F238E27FC236}">
              <a16:creationId xmlns:a16="http://schemas.microsoft.com/office/drawing/2014/main" id="{CF59E20E-2EB5-4C5D-875B-78FC4CADBED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19101" y="2924176"/>
          <a:ext cx="171450" cy="171450"/>
        </a:xfrm>
        <a:prstGeom prst="rect">
          <a:avLst/>
        </a:prstGeom>
      </xdr:spPr>
    </xdr:pic>
    <xdr:clientData/>
  </xdr:twoCellAnchor>
  <xdr:twoCellAnchor>
    <xdr:from>
      <xdr:col>2</xdr:col>
      <xdr:colOff>0</xdr:colOff>
      <xdr:row>21</xdr:row>
      <xdr:rowOff>0</xdr:rowOff>
    </xdr:from>
    <xdr:to>
      <xdr:col>3</xdr:col>
      <xdr:colOff>695325</xdr:colOff>
      <xdr:row>25</xdr:row>
      <xdr:rowOff>57150</xdr:rowOff>
    </xdr:to>
    <xdr:sp macro="" textlink="Pivots!D4">
      <xdr:nvSpPr>
        <xdr:cNvPr id="71" name="Rectangle: Rounded Corners 70">
          <a:extLst>
            <a:ext uri="{FF2B5EF4-FFF2-40B4-BE49-F238E27FC236}">
              <a16:creationId xmlns:a16="http://schemas.microsoft.com/office/drawing/2014/main" id="{E5AD622C-0BF1-471A-8DBC-5B6D1A1F054E}"/>
            </a:ext>
          </a:extLst>
        </xdr:cNvPr>
        <xdr:cNvSpPr/>
      </xdr:nvSpPr>
      <xdr:spPr>
        <a:xfrm>
          <a:off x="323850" y="4000500"/>
          <a:ext cx="1352550" cy="819150"/>
        </a:xfrm>
        <a:prstGeom prst="roundRect">
          <a:avLst/>
        </a:prstGeom>
        <a:solidFill>
          <a:schemeClr val="accent6">
            <a:lumMod val="60000"/>
            <a:lumOff val="40000"/>
          </a:schemeClr>
        </a:solidFill>
        <a:ln>
          <a:noFill/>
        </a:ln>
        <a:effectLst>
          <a:outerShdw blurRad="228600" dist="114300" dir="21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84D06FF-0190-4847-A9B0-6097A7D8711B}" type="TxLink">
            <a:rPr lang="en-US" sz="2000" b="0" i="0" u="none" strike="noStrike">
              <a:solidFill>
                <a:schemeClr val="bg1"/>
              </a:solidFill>
              <a:latin typeface="+mj-lt"/>
            </a:rPr>
            <a:pPr algn="ctr"/>
            <a:t>3.9</a:t>
          </a:fld>
          <a:endParaRPr lang="en-IN" sz="2000">
            <a:solidFill>
              <a:schemeClr val="bg1"/>
            </a:solidFill>
            <a:latin typeface="+mj-lt"/>
          </a:endParaRPr>
        </a:p>
      </xdr:txBody>
    </xdr:sp>
    <xdr:clientData/>
  </xdr:twoCellAnchor>
  <xdr:twoCellAnchor>
    <xdr:from>
      <xdr:col>2</xdr:col>
      <xdr:colOff>295275</xdr:colOff>
      <xdr:row>21</xdr:row>
      <xdr:rowOff>19050</xdr:rowOff>
    </xdr:from>
    <xdr:to>
      <xdr:col>3</xdr:col>
      <xdr:colOff>571500</xdr:colOff>
      <xdr:row>22</xdr:row>
      <xdr:rowOff>95250</xdr:rowOff>
    </xdr:to>
    <xdr:sp macro="" textlink="">
      <xdr:nvSpPr>
        <xdr:cNvPr id="72" name="TextBox 71">
          <a:extLst>
            <a:ext uri="{FF2B5EF4-FFF2-40B4-BE49-F238E27FC236}">
              <a16:creationId xmlns:a16="http://schemas.microsoft.com/office/drawing/2014/main" id="{8BFAF567-A054-4DCA-B8A9-9FEC79BB08FF}"/>
            </a:ext>
          </a:extLst>
        </xdr:cNvPr>
        <xdr:cNvSpPr txBox="1"/>
      </xdr:nvSpPr>
      <xdr:spPr>
        <a:xfrm>
          <a:off x="619125" y="4019550"/>
          <a:ext cx="9334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lumMod val="95000"/>
                </a:schemeClr>
              </a:solidFill>
            </a:rPr>
            <a:t>Avg.Rating</a:t>
          </a:r>
        </a:p>
      </xdr:txBody>
    </xdr:sp>
    <xdr:clientData/>
  </xdr:twoCellAnchor>
  <xdr:twoCellAnchor>
    <xdr:from>
      <xdr:col>2</xdr:col>
      <xdr:colOff>485774</xdr:colOff>
      <xdr:row>23</xdr:row>
      <xdr:rowOff>152400</xdr:rowOff>
    </xdr:from>
    <xdr:to>
      <xdr:col>3</xdr:col>
      <xdr:colOff>485775</xdr:colOff>
      <xdr:row>25</xdr:row>
      <xdr:rowOff>19050</xdr:rowOff>
    </xdr:to>
    <xdr:sp macro="" textlink="Pivots!D12">
      <xdr:nvSpPr>
        <xdr:cNvPr id="73" name="TextBox 72">
          <a:extLst>
            <a:ext uri="{FF2B5EF4-FFF2-40B4-BE49-F238E27FC236}">
              <a16:creationId xmlns:a16="http://schemas.microsoft.com/office/drawing/2014/main" id="{E716CF0C-DD1C-4B3D-AB4A-3F86C357E767}"/>
            </a:ext>
          </a:extLst>
        </xdr:cNvPr>
        <xdr:cNvSpPr txBox="1"/>
      </xdr:nvSpPr>
      <xdr:spPr>
        <a:xfrm>
          <a:off x="809624" y="4533900"/>
          <a:ext cx="657226"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DCA684E-2009-45B6-9BB1-AEB3B6693676}" type="TxLink">
            <a:rPr lang="en-US" sz="1100" b="0" i="0" u="none" strike="noStrike">
              <a:solidFill>
                <a:schemeClr val="accent6">
                  <a:lumMod val="20000"/>
                  <a:lumOff val="80000"/>
                </a:schemeClr>
              </a:solidFill>
              <a:latin typeface="Aptos"/>
            </a:rPr>
            <a:pPr/>
            <a:t>3.9</a:t>
          </a:fld>
          <a:endParaRPr lang="en-IN" sz="1000">
            <a:solidFill>
              <a:schemeClr val="accent6">
                <a:lumMod val="20000"/>
                <a:lumOff val="80000"/>
              </a:schemeClr>
            </a:solidFill>
          </a:endParaRPr>
        </a:p>
      </xdr:txBody>
    </xdr:sp>
    <xdr:clientData/>
  </xdr:twoCellAnchor>
  <xdr:twoCellAnchor editAs="oneCell">
    <xdr:from>
      <xdr:col>2</xdr:col>
      <xdr:colOff>95251</xdr:colOff>
      <xdr:row>21</xdr:row>
      <xdr:rowOff>66676</xdr:rowOff>
    </xdr:from>
    <xdr:to>
      <xdr:col>2</xdr:col>
      <xdr:colOff>266701</xdr:colOff>
      <xdr:row>22</xdr:row>
      <xdr:rowOff>47626</xdr:rowOff>
    </xdr:to>
    <xdr:pic>
      <xdr:nvPicPr>
        <xdr:cNvPr id="74" name="Graphic 73">
          <a:extLst>
            <a:ext uri="{FF2B5EF4-FFF2-40B4-BE49-F238E27FC236}">
              <a16:creationId xmlns:a16="http://schemas.microsoft.com/office/drawing/2014/main" id="{2E8C7CD7-E9B3-436B-9559-5A4882E3FC7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19101" y="4067176"/>
          <a:ext cx="171450" cy="171450"/>
        </a:xfrm>
        <a:prstGeom prst="rect">
          <a:avLst/>
        </a:prstGeom>
      </xdr:spPr>
    </xdr:pic>
    <xdr:clientData/>
  </xdr:twoCellAnchor>
  <xdr:twoCellAnchor>
    <xdr:from>
      <xdr:col>2</xdr:col>
      <xdr:colOff>0</xdr:colOff>
      <xdr:row>27</xdr:row>
      <xdr:rowOff>0</xdr:rowOff>
    </xdr:from>
    <xdr:to>
      <xdr:col>3</xdr:col>
      <xdr:colOff>695325</xdr:colOff>
      <xdr:row>31</xdr:row>
      <xdr:rowOff>57150</xdr:rowOff>
    </xdr:to>
    <xdr:sp macro="" textlink="Pivots!E4">
      <xdr:nvSpPr>
        <xdr:cNvPr id="75" name="Rectangle: Rounded Corners 74">
          <a:extLst>
            <a:ext uri="{FF2B5EF4-FFF2-40B4-BE49-F238E27FC236}">
              <a16:creationId xmlns:a16="http://schemas.microsoft.com/office/drawing/2014/main" id="{23A86C2C-30AD-450A-96B6-A28B44C48763}"/>
            </a:ext>
          </a:extLst>
        </xdr:cNvPr>
        <xdr:cNvSpPr/>
      </xdr:nvSpPr>
      <xdr:spPr>
        <a:xfrm>
          <a:off x="323850" y="5143500"/>
          <a:ext cx="1352550" cy="819150"/>
        </a:xfrm>
        <a:prstGeom prst="roundRect">
          <a:avLst/>
        </a:prstGeom>
        <a:solidFill>
          <a:schemeClr val="accent6">
            <a:lumMod val="60000"/>
            <a:lumOff val="40000"/>
          </a:schemeClr>
        </a:solidFill>
        <a:ln>
          <a:noFill/>
        </a:ln>
        <a:effectLst>
          <a:outerShdw blurRad="228600" dist="114300" dir="21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E629D41-49D1-43CB-8B56-06B1993EFACF}" type="TxLink">
            <a:rPr lang="en-US" sz="2000" b="0" i="0" u="none" strike="noStrike">
              <a:solidFill>
                <a:schemeClr val="bg1"/>
              </a:solidFill>
              <a:latin typeface="+mj-lt"/>
            </a:rPr>
            <a:pPr algn="ctr"/>
            <a:t>307</a:t>
          </a:fld>
          <a:endParaRPr lang="en-IN" sz="2000">
            <a:solidFill>
              <a:schemeClr val="bg1"/>
            </a:solidFill>
            <a:latin typeface="+mj-lt"/>
          </a:endParaRPr>
        </a:p>
      </xdr:txBody>
    </xdr:sp>
    <xdr:clientData/>
  </xdr:twoCellAnchor>
  <xdr:twoCellAnchor>
    <xdr:from>
      <xdr:col>2</xdr:col>
      <xdr:colOff>190500</xdr:colOff>
      <xdr:row>27</xdr:row>
      <xdr:rowOff>19049</xdr:rowOff>
    </xdr:from>
    <xdr:to>
      <xdr:col>4</xdr:col>
      <xdr:colOff>152400</xdr:colOff>
      <xdr:row>28</xdr:row>
      <xdr:rowOff>76200</xdr:rowOff>
    </xdr:to>
    <xdr:sp macro="" textlink="">
      <xdr:nvSpPr>
        <xdr:cNvPr id="76" name="TextBox 75">
          <a:extLst>
            <a:ext uri="{FF2B5EF4-FFF2-40B4-BE49-F238E27FC236}">
              <a16:creationId xmlns:a16="http://schemas.microsoft.com/office/drawing/2014/main" id="{3363CC17-A676-468D-ADB3-0F64D56FE03A}"/>
            </a:ext>
          </a:extLst>
        </xdr:cNvPr>
        <xdr:cNvSpPr txBox="1"/>
      </xdr:nvSpPr>
      <xdr:spPr>
        <a:xfrm>
          <a:off x="514350" y="5162549"/>
          <a:ext cx="1352550"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lumMod val="95000"/>
                </a:schemeClr>
              </a:solidFill>
            </a:rPr>
            <a:t>Happy</a:t>
          </a:r>
          <a:r>
            <a:rPr lang="en-IN" sz="1100" baseline="0">
              <a:solidFill>
                <a:schemeClr val="bg1">
                  <a:lumMod val="95000"/>
                </a:schemeClr>
              </a:solidFill>
            </a:rPr>
            <a:t> Callers</a:t>
          </a:r>
          <a:endParaRPr lang="en-IN" sz="1100">
            <a:solidFill>
              <a:schemeClr val="bg1">
                <a:lumMod val="95000"/>
              </a:schemeClr>
            </a:solidFill>
          </a:endParaRPr>
        </a:p>
      </xdr:txBody>
    </xdr:sp>
    <xdr:clientData/>
  </xdr:twoCellAnchor>
  <xdr:twoCellAnchor>
    <xdr:from>
      <xdr:col>2</xdr:col>
      <xdr:colOff>485774</xdr:colOff>
      <xdr:row>29</xdr:row>
      <xdr:rowOff>142875</xdr:rowOff>
    </xdr:from>
    <xdr:to>
      <xdr:col>3</xdr:col>
      <xdr:colOff>485775</xdr:colOff>
      <xdr:row>31</xdr:row>
      <xdr:rowOff>9525</xdr:rowOff>
    </xdr:to>
    <xdr:sp macro="" textlink="Pivots!E12">
      <xdr:nvSpPr>
        <xdr:cNvPr id="77" name="TextBox 76">
          <a:extLst>
            <a:ext uri="{FF2B5EF4-FFF2-40B4-BE49-F238E27FC236}">
              <a16:creationId xmlns:a16="http://schemas.microsoft.com/office/drawing/2014/main" id="{C04C5771-1022-4E58-8EC4-914E736A0006}"/>
            </a:ext>
          </a:extLst>
        </xdr:cNvPr>
        <xdr:cNvSpPr txBox="1"/>
      </xdr:nvSpPr>
      <xdr:spPr>
        <a:xfrm>
          <a:off x="809624" y="5667375"/>
          <a:ext cx="657226"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2F75B29-F6FC-45C5-A507-4FCEC34EA89A}" type="TxLink">
            <a:rPr lang="en-US" sz="1100" b="0" i="0" u="none" strike="noStrike">
              <a:solidFill>
                <a:schemeClr val="accent6">
                  <a:lumMod val="20000"/>
                  <a:lumOff val="80000"/>
                </a:schemeClr>
              </a:solidFill>
              <a:latin typeface="Aptos"/>
            </a:rPr>
            <a:pPr/>
            <a:t>60</a:t>
          </a:fld>
          <a:endParaRPr lang="en-IN" sz="1000">
            <a:solidFill>
              <a:schemeClr val="accent6">
                <a:lumMod val="20000"/>
                <a:lumOff val="80000"/>
              </a:schemeClr>
            </a:solidFill>
          </a:endParaRPr>
        </a:p>
      </xdr:txBody>
    </xdr:sp>
    <xdr:clientData/>
  </xdr:twoCellAnchor>
  <xdr:twoCellAnchor editAs="oneCell">
    <xdr:from>
      <xdr:col>2</xdr:col>
      <xdr:colOff>76201</xdr:colOff>
      <xdr:row>27</xdr:row>
      <xdr:rowOff>57151</xdr:rowOff>
    </xdr:from>
    <xdr:to>
      <xdr:col>2</xdr:col>
      <xdr:colOff>247651</xdr:colOff>
      <xdr:row>28</xdr:row>
      <xdr:rowOff>38101</xdr:rowOff>
    </xdr:to>
    <xdr:pic>
      <xdr:nvPicPr>
        <xdr:cNvPr id="78" name="Graphic 77">
          <a:extLst>
            <a:ext uri="{FF2B5EF4-FFF2-40B4-BE49-F238E27FC236}">
              <a16:creationId xmlns:a16="http://schemas.microsoft.com/office/drawing/2014/main" id="{7281BC53-2554-4206-8578-A808030B85A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00051" y="5200651"/>
          <a:ext cx="171450" cy="171450"/>
        </a:xfrm>
        <a:prstGeom prst="rect">
          <a:avLst/>
        </a:prstGeom>
      </xdr:spPr>
    </xdr:pic>
    <xdr:clientData/>
  </xdr:twoCellAnchor>
  <xdr:twoCellAnchor editAs="oneCell">
    <xdr:from>
      <xdr:col>20</xdr:col>
      <xdr:colOff>368300</xdr:colOff>
      <xdr:row>15</xdr:row>
      <xdr:rowOff>142875</xdr:rowOff>
    </xdr:from>
    <xdr:to>
      <xdr:col>22</xdr:col>
      <xdr:colOff>82550</xdr:colOff>
      <xdr:row>25</xdr:row>
      <xdr:rowOff>66675</xdr:rowOff>
    </xdr:to>
    <mc:AlternateContent xmlns:mc="http://schemas.openxmlformats.org/markup-compatibility/2006">
      <mc:Choice xmlns:a14="http://schemas.microsoft.com/office/drawing/2010/main" Requires="a14">
        <xdr:graphicFrame macro="">
          <xdr:nvGraphicFramePr>
            <xdr:cNvPr id="2" name="Representative">
              <a:extLst>
                <a:ext uri="{FF2B5EF4-FFF2-40B4-BE49-F238E27FC236}">
                  <a16:creationId xmlns:a16="http://schemas.microsoft.com/office/drawing/2014/main" id="{AFE593AD-AE56-4D5B-9AC5-688AC1A481D0}"/>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12163425" y="3222625"/>
              <a:ext cx="1079500" cy="1828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438151</xdr:colOff>
      <xdr:row>5</xdr:row>
      <xdr:rowOff>85725</xdr:rowOff>
    </xdr:from>
    <xdr:to>
      <xdr:col>15</xdr:col>
      <xdr:colOff>95251</xdr:colOff>
      <xdr:row>15</xdr:row>
      <xdr:rowOff>180975</xdr:rowOff>
    </xdr:to>
    <xdr:graphicFrame macro="">
      <xdr:nvGraphicFramePr>
        <xdr:cNvPr id="9" name="Chart 8">
          <a:extLst>
            <a:ext uri="{FF2B5EF4-FFF2-40B4-BE49-F238E27FC236}">
              <a16:creationId xmlns:a16="http://schemas.microsoft.com/office/drawing/2014/main" id="{06F79C33-0A05-4E8C-86C3-56E9B54A4D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304799</xdr:colOff>
      <xdr:row>3</xdr:row>
      <xdr:rowOff>0</xdr:rowOff>
    </xdr:from>
    <xdr:to>
      <xdr:col>12</xdr:col>
      <xdr:colOff>485774</xdr:colOff>
      <xdr:row>17</xdr:row>
      <xdr:rowOff>76200</xdr:rowOff>
    </xdr:to>
    <xdr:graphicFrame macro="">
      <xdr:nvGraphicFramePr>
        <xdr:cNvPr id="4" name="Chart 3">
          <a:extLst>
            <a:ext uri="{FF2B5EF4-FFF2-40B4-BE49-F238E27FC236}">
              <a16:creationId xmlns:a16="http://schemas.microsoft.com/office/drawing/2014/main" id="{948823C1-7E96-477E-9616-3FE105758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295276</xdr:colOff>
      <xdr:row>19</xdr:row>
      <xdr:rowOff>47625</xdr:rowOff>
    </xdr:from>
    <xdr:to>
      <xdr:col>9</xdr:col>
      <xdr:colOff>666750</xdr:colOff>
      <xdr:row>32</xdr:row>
      <xdr:rowOff>0</xdr:rowOff>
    </xdr:to>
    <xdr:sp macro="" textlink="">
      <xdr:nvSpPr>
        <xdr:cNvPr id="13" name="Rectangle 12">
          <a:extLst>
            <a:ext uri="{FF2B5EF4-FFF2-40B4-BE49-F238E27FC236}">
              <a16:creationId xmlns:a16="http://schemas.microsoft.com/office/drawing/2014/main" id="{E26A4EEE-62DE-70FB-54D1-276B3FD891B4}"/>
            </a:ext>
          </a:extLst>
        </xdr:cNvPr>
        <xdr:cNvSpPr/>
      </xdr:nvSpPr>
      <xdr:spPr>
        <a:xfrm>
          <a:off x="2009776" y="3667125"/>
          <a:ext cx="3419474" cy="2428875"/>
        </a:xfrm>
        <a:prstGeom prst="rect">
          <a:avLst/>
        </a:prstGeom>
        <a:solidFill>
          <a:schemeClr val="bg1"/>
        </a:solid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xdr:colOff>
      <xdr:row>19</xdr:row>
      <xdr:rowOff>47625</xdr:rowOff>
    </xdr:from>
    <xdr:to>
      <xdr:col>7</xdr:col>
      <xdr:colOff>352425</xdr:colOff>
      <xdr:row>32</xdr:row>
      <xdr:rowOff>0</xdr:rowOff>
    </xdr:to>
    <xdr:graphicFrame macro="">
      <xdr:nvGraphicFramePr>
        <xdr:cNvPr id="11" name="Chart 10">
          <a:extLst>
            <a:ext uri="{FF2B5EF4-FFF2-40B4-BE49-F238E27FC236}">
              <a16:creationId xmlns:a16="http://schemas.microsoft.com/office/drawing/2014/main" id="{54C69D72-29C3-4CC7-A408-C26922A1B7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371475</xdr:colOff>
      <xdr:row>19</xdr:row>
      <xdr:rowOff>47625</xdr:rowOff>
    </xdr:from>
    <xdr:to>
      <xdr:col>10</xdr:col>
      <xdr:colOff>485775</xdr:colOff>
      <xdr:row>32</xdr:row>
      <xdr:rowOff>0</xdr:rowOff>
    </xdr:to>
    <xdr:graphicFrame macro="">
      <xdr:nvGraphicFramePr>
        <xdr:cNvPr id="12" name="Chart 11">
          <a:extLst>
            <a:ext uri="{FF2B5EF4-FFF2-40B4-BE49-F238E27FC236}">
              <a16:creationId xmlns:a16="http://schemas.microsoft.com/office/drawing/2014/main" id="{A8A7453A-3BC4-439F-86FD-DCC2C3988A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0</xdr:colOff>
      <xdr:row>3</xdr:row>
      <xdr:rowOff>19050</xdr:rowOff>
    </xdr:from>
    <xdr:to>
      <xdr:col>19</xdr:col>
      <xdr:colOff>485774</xdr:colOff>
      <xdr:row>15</xdr:row>
      <xdr:rowOff>85725</xdr:rowOff>
    </xdr:to>
    <xdr:graphicFrame macro="">
      <xdr:nvGraphicFramePr>
        <xdr:cNvPr id="3" name="Chart 2">
          <a:extLst>
            <a:ext uri="{FF2B5EF4-FFF2-40B4-BE49-F238E27FC236}">
              <a16:creationId xmlns:a16="http://schemas.microsoft.com/office/drawing/2014/main" id="{86BE1649-DAD7-499B-A605-0D16B759E6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0</xdr:colOff>
      <xdr:row>3</xdr:row>
      <xdr:rowOff>0</xdr:rowOff>
    </xdr:from>
    <xdr:to>
      <xdr:col>24</xdr:col>
      <xdr:colOff>85725</xdr:colOff>
      <xdr:row>14</xdr:row>
      <xdr:rowOff>104775</xdr:rowOff>
    </xdr:to>
    <xdr:graphicFrame macro="">
      <xdr:nvGraphicFramePr>
        <xdr:cNvPr id="15" name="Chart 14">
          <a:extLst>
            <a:ext uri="{FF2B5EF4-FFF2-40B4-BE49-F238E27FC236}">
              <a16:creationId xmlns:a16="http://schemas.microsoft.com/office/drawing/2014/main" id="{11E0F310-2429-4CFC-BD2B-0EB7CE885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editAs="oneCell">
    <xdr:from>
      <xdr:col>5</xdr:col>
      <xdr:colOff>359834</xdr:colOff>
      <xdr:row>2</xdr:row>
      <xdr:rowOff>25349</xdr:rowOff>
    </xdr:from>
    <xdr:to>
      <xdr:col>5</xdr:col>
      <xdr:colOff>647834</xdr:colOff>
      <xdr:row>2</xdr:row>
      <xdr:rowOff>313349</xdr:rowOff>
    </xdr:to>
    <xdr:pic>
      <xdr:nvPicPr>
        <xdr:cNvPr id="10" name="Picture 9" descr="Businessman hands together">
          <a:extLst>
            <a:ext uri="{FF2B5EF4-FFF2-40B4-BE49-F238E27FC236}">
              <a16:creationId xmlns:a16="http://schemas.microsoft.com/office/drawing/2014/main" id="{8B304DDD-A620-2C26-BDC5-9DB7F1AC25F7}"/>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Lst>
        </a:blip>
        <a:srcRect l="1897" t="-273" r="-1897" b="72537"/>
        <a:stretch/>
      </xdr:blipFill>
      <xdr:spPr>
        <a:xfrm>
          <a:off x="3937001" y="406349"/>
          <a:ext cx="288000" cy="288000"/>
        </a:xfrm>
        <a:prstGeom prst="ellipse">
          <a:avLst/>
        </a:prstGeom>
      </xdr:spPr>
    </xdr:pic>
    <xdr:clientData/>
  </xdr:twoCellAnchor>
  <xdr:twoCellAnchor editAs="oneCell">
    <xdr:from>
      <xdr:col>5</xdr:col>
      <xdr:colOff>313117</xdr:colOff>
      <xdr:row>2</xdr:row>
      <xdr:rowOff>264584</xdr:rowOff>
    </xdr:from>
    <xdr:to>
      <xdr:col>5</xdr:col>
      <xdr:colOff>713479</xdr:colOff>
      <xdr:row>4</xdr:row>
      <xdr:rowOff>4417</xdr:rowOff>
    </xdr:to>
    <xdr:pic>
      <xdr:nvPicPr>
        <xdr:cNvPr id="13" name="Picture 12" descr="Elderly woman with hands on waist">
          <a:extLst>
            <a:ext uri="{FF2B5EF4-FFF2-40B4-BE49-F238E27FC236}">
              <a16:creationId xmlns:a16="http://schemas.microsoft.com/office/drawing/2014/main" id="{A4D3CFBB-9727-9824-C6B0-AB158D6AB3B3}"/>
            </a:ext>
          </a:extLst>
        </xdr:cNvPr>
        <xdr:cNvPicPr>
          <a:picLocks noChangeAspect="1"/>
        </xdr:cNvPicPr>
      </xdr:nvPicPr>
      <xdr:blipFill rotWithShape="1">
        <a:blip xmlns:r="http://schemas.openxmlformats.org/officeDocument/2006/relationships" r:embed="rId14" cstate="print">
          <a:extLst>
            <a:ext uri="{28A0092B-C50C-407E-A947-70E740481C1C}">
              <a14:useLocalDpi xmlns:a14="http://schemas.microsoft.com/office/drawing/2010/main" val="0"/>
            </a:ext>
          </a:extLst>
        </a:blip>
        <a:srcRect l="14929" t="-19220" r="19791" b="38947"/>
        <a:stretch/>
      </xdr:blipFill>
      <xdr:spPr>
        <a:xfrm>
          <a:off x="3890284" y="645584"/>
          <a:ext cx="400362" cy="396000"/>
        </a:xfrm>
        <a:prstGeom prst="ellipse">
          <a:avLst/>
        </a:prstGeom>
      </xdr:spPr>
    </xdr:pic>
    <xdr:clientData/>
  </xdr:twoCellAnchor>
  <xdr:twoCellAnchor editAs="oneCell">
    <xdr:from>
      <xdr:col>5</xdr:col>
      <xdr:colOff>381001</xdr:colOff>
      <xdr:row>4</xdr:row>
      <xdr:rowOff>30642</xdr:rowOff>
    </xdr:from>
    <xdr:to>
      <xdr:col>5</xdr:col>
      <xdr:colOff>687917</xdr:colOff>
      <xdr:row>5</xdr:row>
      <xdr:rowOff>9475</xdr:rowOff>
    </xdr:to>
    <xdr:pic>
      <xdr:nvPicPr>
        <xdr:cNvPr id="15" name="Picture 14" descr="Customer service man talking happily">
          <a:extLst>
            <a:ext uri="{FF2B5EF4-FFF2-40B4-BE49-F238E27FC236}">
              <a16:creationId xmlns:a16="http://schemas.microsoft.com/office/drawing/2014/main" id="{4E060E7B-0C25-7C66-91B2-0F983F1C293F}"/>
            </a:ext>
          </a:extLst>
        </xdr:cNvPr>
        <xdr:cNvPicPr>
          <a:picLocks noChangeAspect="1"/>
        </xdr:cNvPicPr>
      </xdr:nvPicPr>
      <xdr:blipFill rotWithShape="1">
        <a:blip xmlns:r="http://schemas.openxmlformats.org/officeDocument/2006/relationships" r:embed="rId15" cstate="print">
          <a:extLst>
            <a:ext uri="{28A0092B-C50C-407E-A947-70E740481C1C}">
              <a14:useLocalDpi xmlns:a14="http://schemas.microsoft.com/office/drawing/2010/main" val="0"/>
            </a:ext>
          </a:extLst>
        </a:blip>
        <a:srcRect l="25887" t="-3457" r="1241" b="65686"/>
        <a:stretch/>
      </xdr:blipFill>
      <xdr:spPr>
        <a:xfrm>
          <a:off x="3958168" y="1067809"/>
          <a:ext cx="306916" cy="306916"/>
        </a:xfrm>
        <a:prstGeom prst="ellipse">
          <a:avLst/>
        </a:prstGeom>
      </xdr:spPr>
    </xdr:pic>
    <xdr:clientData/>
  </xdr:twoCellAnchor>
  <xdr:twoCellAnchor editAs="oneCell">
    <xdr:from>
      <xdr:col>5</xdr:col>
      <xdr:colOff>402167</xdr:colOff>
      <xdr:row>5</xdr:row>
      <xdr:rowOff>2894</xdr:rowOff>
    </xdr:from>
    <xdr:to>
      <xdr:col>5</xdr:col>
      <xdr:colOff>726167</xdr:colOff>
      <xdr:row>5</xdr:row>
      <xdr:rowOff>326894</xdr:rowOff>
    </xdr:to>
    <xdr:pic>
      <xdr:nvPicPr>
        <xdr:cNvPr id="21" name="Picture 20" descr="Businesswoman holding mug">
          <a:extLst>
            <a:ext uri="{FF2B5EF4-FFF2-40B4-BE49-F238E27FC236}">
              <a16:creationId xmlns:a16="http://schemas.microsoft.com/office/drawing/2014/main" id="{8F41E6AD-3009-03E4-D325-91D3A98C4926}"/>
            </a:ext>
          </a:extLst>
        </xdr:cNvPr>
        <xdr:cNvPicPr>
          <a:picLocks noChangeAspect="1"/>
        </xdr:cNvPicPr>
      </xdr:nvPicPr>
      <xdr:blipFill rotWithShape="1">
        <a:blip xmlns:r="http://schemas.openxmlformats.org/officeDocument/2006/relationships" r:embed="rId16" cstate="print">
          <a:extLst>
            <a:ext uri="{28A0092B-C50C-407E-A947-70E740481C1C}">
              <a14:useLocalDpi xmlns:a14="http://schemas.microsoft.com/office/drawing/2010/main" val="0"/>
            </a:ext>
          </a:extLst>
        </a:blip>
        <a:srcRect l="329" t="-2709" r="-329" b="70737"/>
        <a:stretch/>
      </xdr:blipFill>
      <xdr:spPr>
        <a:xfrm>
          <a:off x="3979334" y="1368144"/>
          <a:ext cx="324000" cy="324000"/>
        </a:xfrm>
        <a:prstGeom prst="ellipse">
          <a:avLst/>
        </a:prstGeom>
      </xdr:spPr>
    </xdr:pic>
    <xdr:clientData/>
  </xdr:twoCellAnchor>
  <xdr:twoCellAnchor editAs="oneCell">
    <xdr:from>
      <xdr:col>5</xdr:col>
      <xdr:colOff>370418</xdr:colOff>
      <xdr:row>5</xdr:row>
      <xdr:rowOff>325334</xdr:rowOff>
    </xdr:from>
    <xdr:to>
      <xdr:col>5</xdr:col>
      <xdr:colOff>687918</xdr:colOff>
      <xdr:row>6</xdr:row>
      <xdr:rowOff>314751</xdr:rowOff>
    </xdr:to>
    <xdr:pic>
      <xdr:nvPicPr>
        <xdr:cNvPr id="23" name="Picture 22" descr="Young boy holding out hand">
          <a:extLst>
            <a:ext uri="{FF2B5EF4-FFF2-40B4-BE49-F238E27FC236}">
              <a16:creationId xmlns:a16="http://schemas.microsoft.com/office/drawing/2014/main" id="{194D0D39-8E04-C5FA-D091-F99CE5B0DE3A}"/>
            </a:ext>
          </a:extLst>
        </xdr:cNvPr>
        <xdr:cNvPicPr>
          <a:picLocks noChangeAspect="1"/>
        </xdr:cNvPicPr>
      </xdr:nvPicPr>
      <xdr:blipFill rotWithShape="1">
        <a:blip xmlns:r="http://schemas.openxmlformats.org/officeDocument/2006/relationships" r:embed="rId17" cstate="print">
          <a:extLst>
            <a:ext uri="{28A0092B-C50C-407E-A947-70E740481C1C}">
              <a14:useLocalDpi xmlns:a14="http://schemas.microsoft.com/office/drawing/2010/main" val="0"/>
            </a:ext>
          </a:extLst>
        </a:blip>
        <a:srcRect l="1175" t="-1621" r="33198" b="70760"/>
        <a:stretch/>
      </xdr:blipFill>
      <xdr:spPr>
        <a:xfrm>
          <a:off x="3947585" y="1690584"/>
          <a:ext cx="317500" cy="317500"/>
        </a:xfrm>
        <a:prstGeom prst="ellipse">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rporate Edition" refreshedDate="45610.549506828705" backgroundQuery="1" createdVersion="8" refreshedVersion="8" minRefreshableVersion="3" recordCount="0" supportSubquery="1" supportAdvancedDrill="1" xr:uid="{B9D3BDA4-3298-435D-A06C-261356975F36}">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ount of Call number]" caption="Count of Call number" numFmtId="0" hierarchy="25"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rporate Edition" refreshedDate="45608.823867245374" backgroundQuery="1" createdVersion="8" refreshedVersion="8" minRefreshableVersion="3" recordCount="0" supportSubquery="1" supportAdvancedDrill="1" xr:uid="{CA0928F5-AE13-4821-B058-806D43A63B3E}">
  <cacheSource type="external" connectionId="1"/>
  <cacheFields count="5">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rporate Edition" refreshedDate="45609.528884722225" backgroundQuery="1" createdVersion="8" refreshedVersion="8" minRefreshableVersion="3" recordCount="0" supportSubquery="1" supportAdvancedDrill="1" xr:uid="{C479861C-E1AA-4AA9-A018-8F96618096C1}">
  <cacheSource type="external" connectionId="1"/>
  <cacheFields count="3">
    <cacheField name="[calls].[Representative].[Representative]" caption="Representative" numFmtId="0" hierarchy="3" level="1">
      <sharedItems count="5">
        <s v="R01"/>
        <s v="R02"/>
        <s v="R03"/>
        <s v="R04"/>
        <s v="R05"/>
      </sharedItems>
    </cacheField>
    <cacheField name="[Measures].[Calls Count]" caption="Calls Count" numFmtId="0" hierarchy="17" level="32767"/>
    <cacheField name="[Measures].[Total Amount]" caption="Total Amount"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rporate Edition" refreshedDate="45612.547044560182" backgroundQuery="1" createdVersion="8" refreshedVersion="8" minRefreshableVersion="3" recordCount="0" supportSubquery="1" supportAdvancedDrill="1" xr:uid="{C309B58E-DADC-4678-B9D7-998D66B252F0}">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rporate Edition" refreshedDate="45616.581760879628" backgroundQuery="1" createdVersion="8" refreshedVersion="8" minRefreshableVersion="3" recordCount="0" supportSubquery="1" supportAdvancedDrill="1" xr:uid="{923EE495-781F-431A-8FD7-B0908F541444}">
  <cacheSource type="external" connectionId="1"/>
  <cacheFields count="6">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rporate Edition" refreshedDate="45616.581761458336" backgroundQuery="1" createdVersion="8" refreshedVersion="8" minRefreshableVersion="3" recordCount="0" supportSubquery="1" supportAdvancedDrill="1" xr:uid="{A8FF07EF-A495-4167-AF52-C449C4BB7B71}">
  <cacheSource type="external" connectionId="1"/>
  <cacheFields count="5">
    <cacheField name="[calls].[Date of Call].[Date of Call]" caption="Date of Call" numFmtId="0" hierarchy="4" level="1">
      <sharedItems containsSemiMixedTypes="0" containsNonDate="0" containsDate="1" containsString="0" minDate="2023-01-01T00:00:00" maxDate="2023-02-01T00:00:00" count="28">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s Count]" caption="Calls Count" numFmtId="0" hierarchy="17" level="32767"/>
    <cacheField name="[calls].[Representative].[Representative]" caption="Representative" numFmtId="0" hierarchy="3" level="1">
      <sharedItems containsSemiMixedTypes="0" containsNonDate="0" containsString="0"/>
    </cacheField>
    <cacheField name="Dummy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rporate Edition" refreshedDate="45616.581761921298" backgroundQuery="1" createdVersion="8" refreshedVersion="8" minRefreshableVersion="3" recordCount="0" supportSubquery="1" supportAdvancedDrill="1" xr:uid="{EF763744-0B2D-4468-BD20-1797F21486CB}">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s Count]" caption="Calls Count" numFmtId="0" hierarchy="17"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rporate Edition" refreshedDate="45616.581762384259" backgroundQuery="1" createdVersion="8" refreshedVersion="8" minRefreshableVersion="3" recordCount="0" supportSubquery="1" supportAdvancedDrill="1" xr:uid="{781AE73C-EAC6-4D05-B216-0C840AE544CB}">
  <cacheSource type="external" connectionId="1"/>
  <cacheFields count="1">
    <cacheField name="[calls].[Representative].[Representative]" caption="Representative" numFmtId="0" hierarchy="3" level="1">
      <sharedItems count="1">
        <s v="R03"/>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rporate Edition" refreshedDate="45616.581762847221" backgroundQuery="1" createdVersion="8" refreshedVersion="8" minRefreshableVersion="3" recordCount="0" supportSubquery="1" supportAdvancedDrill="1" xr:uid="{C310CC2B-12BA-4107-B6DC-F254EC8D9C83}">
  <cacheSource type="external" connectionId="1"/>
  <cacheFields count="3">
    <cacheField name="[Measures].[Count of Call number]" caption="Count of Call number" numFmtId="0" hierarchy="25"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rporate Edition" refreshedDate="45608.823867939813" backgroundQuery="1" createdVersion="3" refreshedVersion="8" minRefreshableVersion="3" recordCount="0" supportSubquery="1" supportAdvancedDrill="1" xr:uid="{63A9EC7E-FBEE-409D-918C-BDCF8FFDCF25}">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3445617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A11955-3F07-4DA1-A4E1-03A13286278F}" name="summary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04425B-1EDC-467D-9032-029D78EC3C95}" name="rep amounts"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A83:G102"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971BB0-EABD-4282-8141-0446072AE6A2}" name="reps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9:C45"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93AB5-9A9C-47D0-B23E-4A96B80E8550}" name="Monthly trents" cacheId="13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A17:C30" firstHeaderRow="0" firstDataRow="1" firstDataCol="1"/>
  <pivotFields count="5">
    <pivotField axis="axisRow" allDrilled="1" subtotalTop="0" showAll="0" dataSourceSort="1" defaultSubtotal="0"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x="2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s Count2" fld="4" subtotal="count" baseField="0" baseItem="0">
      <extLst>
        <ext xmlns:x14="http://schemas.microsoft.com/office/spreadsheetml/2009/9/main" uri="{E15A36E0-9728-4e99-A89B-3F7291B0FE68}">
          <x14:dataField sourceField="2" uniqueName="[__Xl2].[Measures].[Calls Count]"/>
        </ext>
      </extLst>
    </dataField>
  </dataFields>
  <chartFormats count="2">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Hierarchies count="30">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6AF3286-4B3E-4A6B-A157-402C982CADB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9:D6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name="Count of Call number" fld="2" subtotal="count" baseField="0" baseItem="0"/>
  </dataFields>
  <chartFormats count="4">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26FB7D-DB46-4A8D-8191-24A148678CFC}" name="reps rating pivot" cacheId="1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70:B77"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name="Count of Call number" fld="0" subtotal="count" baseField="0" baseItem="0"/>
  </dataFields>
  <chartFormats count="3">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0891361-4EA8-4AD5-A112-C973C7316707}" name="Weekly trents" cacheId="13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1">
  <location ref="F17:G25"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29"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C67A495-D9B4-42CA-B9E7-7A6EFFDCD89E}" name="rep pivot" cacheId="13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CCDA2F-5EA0-4C9D-96AA-9BE211C898BD}" name="selected rep" cacheId="1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0:A5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4">
      <pivotArea dataOnly="0" labelOnly="1" fieldPosition="0">
        <references count="1">
          <reference field="0" count="0"/>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C921073D-C212-4C5F-B767-7CE4E62AF392}" sourceName="[calls].[Representative]">
  <pivotTables>
    <pivotTable tabId="6" name="rep pivot"/>
    <pivotTable tabId="6" name="Monthly trents"/>
    <pivotTable tabId="6" name="Weekly trents"/>
    <pivotTable tabId="6" name="selected rep"/>
    <pivotTable tabId="6" name="reps rating pivot"/>
  </pivotTables>
  <data>
    <olap pivotCacheId="153445617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E08A70A5-8F52-4E1E-A6B9-5F58B626E996}" cache="Slicer_Representative" caption="Representative" level="1" style="SlicerStyleDark5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3"/>
    <tableColumn id="5" xr3:uid="{5A35565E-8707-4DED-AD15-A0669D67B382}" name="Date of Call" dataDxfId="22"/>
    <tableColumn id="6" xr3:uid="{F2E4F158-B41F-47BC-8DF8-DFCADFEE4E40}" name="Purchase Amount"/>
    <tableColumn id="7" xr3:uid="{04B291B5-47BD-4F78-8FD8-D1551CCA6BD9}" name="Satisfaction Rating"/>
    <tableColumn id="8" xr3:uid="{6E4123C0-0B17-43B8-A142-A1E540CE974C}" name="FY" dataDxfId="21">
      <calculatedColumnFormula>IF(MONTH(calls[[#This Row],[Date of Call]])&lt;=6, YEAR(calls[[#This Row],[Date of Call]]), YEAR(calls[[#This Row],[Date of Call]])+1)</calculatedColumnFormula>
    </tableColumn>
    <tableColumn id="9" xr3:uid="{199FA271-5E9B-46CE-9BC6-2801F92CD17E}" name="Day of week" dataDxfId="20">
      <calculatedColumnFormula>TEXT(calls[[#This Row],[Date of Call]],"DDDD")</calculatedColumnFormula>
    </tableColumn>
    <tableColumn id="10" xr3:uid="{328CDB09-95B8-4D5E-9ED9-EF0D363735A1}" name="Duration Bucket" dataDxfId="1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7" headerRowBorderDxfId="16" tableBorderDxfId="15" totalsRowBorderDxfId="14">
  <autoFilter ref="Q3:T18" xr:uid="{27158F51-A707-4171-8A04-81FB0AABCBA5}"/>
  <tableColumns count="4">
    <tableColumn id="1" xr3:uid="{02688061-6A8C-4E23-B7FF-D00CD8B58CAC}" name="Customer ID" dataDxfId="13"/>
    <tableColumn id="2" xr3:uid="{771678B6-DB44-426B-9874-B4E421A440D5}" name="Gedner" dataDxfId="12"/>
    <tableColumn id="3" xr3:uid="{B0D41C62-587E-494D-B49A-603F2C05F8D3}" name="Age" dataDxfId="11"/>
    <tableColumn id="4" xr3:uid="{663F92D6-FE31-4D81-9E01-8D066DDC8A88}" name="City" dataDxfId="1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48C50-8308-41D3-BC1E-5E21D39AD699}">
  <dimension ref="A3:K102"/>
  <sheetViews>
    <sheetView topLeftCell="A51" workbookViewId="0">
      <selection activeCell="K62" sqref="K62"/>
    </sheetView>
  </sheetViews>
  <sheetFormatPr defaultRowHeight="15" x14ac:dyDescent="0.25"/>
  <cols>
    <col min="1" max="1" width="12.625" bestFit="1" customWidth="1"/>
    <col min="2" max="2" width="19.5" bestFit="1" customWidth="1"/>
    <col min="3" max="3" width="12" bestFit="1" customWidth="1"/>
    <col min="4" max="4" width="10.25" bestFit="1" customWidth="1"/>
    <col min="5" max="5" width="7.5" bestFit="1" customWidth="1"/>
    <col min="6" max="6" width="12.625" bestFit="1" customWidth="1"/>
    <col min="7" max="7" width="11" customWidth="1"/>
    <col min="8" max="9" width="6.25" bestFit="1" customWidth="1"/>
    <col min="10" max="10" width="12.75" bestFit="1" customWidth="1"/>
    <col min="11" max="11" width="13.625" bestFit="1" customWidth="1"/>
    <col min="12" max="16" width="6.25" bestFit="1" customWidth="1"/>
    <col min="17" max="17" width="10.875" bestFit="1" customWidth="1"/>
  </cols>
  <sheetData>
    <row r="3" spans="1:5" x14ac:dyDescent="0.25">
      <c r="A3" t="s">
        <v>1046</v>
      </c>
      <c r="B3" t="s">
        <v>1042</v>
      </c>
      <c r="C3" t="s">
        <v>1043</v>
      </c>
      <c r="D3" t="s">
        <v>1044</v>
      </c>
      <c r="E3" t="s">
        <v>1045</v>
      </c>
    </row>
    <row r="4" spans="1:5" x14ac:dyDescent="0.25">
      <c r="A4" s="21">
        <v>1000</v>
      </c>
      <c r="B4" s="22">
        <v>96623</v>
      </c>
      <c r="C4" s="21">
        <v>89850</v>
      </c>
      <c r="D4" s="23">
        <v>3.8854000000000033</v>
      </c>
      <c r="E4" s="21">
        <v>307</v>
      </c>
    </row>
    <row r="11" spans="1:5" x14ac:dyDescent="0.25">
      <c r="A11" t="s">
        <v>1046</v>
      </c>
      <c r="B11" t="s">
        <v>1042</v>
      </c>
      <c r="C11" t="s">
        <v>1043</v>
      </c>
      <c r="D11" t="s">
        <v>1044</v>
      </c>
      <c r="E11" t="s">
        <v>1045</v>
      </c>
    </row>
    <row r="12" spans="1:5" x14ac:dyDescent="0.25">
      <c r="A12" s="21">
        <v>207</v>
      </c>
      <c r="B12" s="22">
        <v>20872</v>
      </c>
      <c r="C12" s="21">
        <v>17700</v>
      </c>
      <c r="D12" s="23">
        <v>3.8589371980676304</v>
      </c>
      <c r="E12" s="21">
        <v>60</v>
      </c>
    </row>
    <row r="17" spans="1:7" x14ac:dyDescent="0.25">
      <c r="A17" s="24" t="s">
        <v>1047</v>
      </c>
      <c r="B17" t="s">
        <v>1046</v>
      </c>
      <c r="C17" t="s">
        <v>1061</v>
      </c>
      <c r="F17" s="24" t="s">
        <v>1047</v>
      </c>
      <c r="G17" t="s">
        <v>1046</v>
      </c>
    </row>
    <row r="18" spans="1:7" x14ac:dyDescent="0.25">
      <c r="A18" s="25" t="s">
        <v>1049</v>
      </c>
      <c r="B18" s="21">
        <v>13</v>
      </c>
      <c r="C18" s="21">
        <v>13</v>
      </c>
      <c r="F18" s="25" t="s">
        <v>1063</v>
      </c>
      <c r="G18" s="21">
        <v>34</v>
      </c>
    </row>
    <row r="19" spans="1:7" x14ac:dyDescent="0.25">
      <c r="A19" s="25" t="s">
        <v>1050</v>
      </c>
      <c r="B19" s="21">
        <v>13</v>
      </c>
      <c r="C19" s="21">
        <v>13</v>
      </c>
      <c r="F19" s="25" t="s">
        <v>1067</v>
      </c>
      <c r="G19" s="21">
        <v>26</v>
      </c>
    </row>
    <row r="20" spans="1:7" x14ac:dyDescent="0.25">
      <c r="A20" s="25" t="s">
        <v>1051</v>
      </c>
      <c r="B20" s="21">
        <v>28</v>
      </c>
      <c r="C20" s="21">
        <v>28</v>
      </c>
      <c r="F20" s="25" t="s">
        <v>1068</v>
      </c>
      <c r="G20" s="21">
        <v>38</v>
      </c>
    </row>
    <row r="21" spans="1:7" x14ac:dyDescent="0.25">
      <c r="A21" s="25" t="s">
        <v>1052</v>
      </c>
      <c r="B21" s="21">
        <v>24</v>
      </c>
      <c r="C21" s="21">
        <v>24</v>
      </c>
      <c r="F21" s="25" t="s">
        <v>1066</v>
      </c>
      <c r="G21" s="21">
        <v>27</v>
      </c>
    </row>
    <row r="22" spans="1:7" x14ac:dyDescent="0.25">
      <c r="A22" s="25" t="s">
        <v>1053</v>
      </c>
      <c r="B22" s="21">
        <v>23</v>
      </c>
      <c r="C22" s="21">
        <v>23</v>
      </c>
      <c r="F22" s="25" t="s">
        <v>1062</v>
      </c>
      <c r="G22" s="21">
        <v>27</v>
      </c>
    </row>
    <row r="23" spans="1:7" x14ac:dyDescent="0.25">
      <c r="A23" s="25" t="s">
        <v>1054</v>
      </c>
      <c r="B23" s="21">
        <v>17</v>
      </c>
      <c r="C23" s="21">
        <v>17</v>
      </c>
      <c r="F23" s="25" t="s">
        <v>1064</v>
      </c>
      <c r="G23" s="21">
        <v>25</v>
      </c>
    </row>
    <row r="24" spans="1:7" x14ac:dyDescent="0.25">
      <c r="A24" s="25" t="s">
        <v>1055</v>
      </c>
      <c r="B24" s="21">
        <v>11</v>
      </c>
      <c r="C24" s="21">
        <v>11</v>
      </c>
      <c r="F24" s="25" t="s">
        <v>1065</v>
      </c>
      <c r="G24" s="21">
        <v>30</v>
      </c>
    </row>
    <row r="25" spans="1:7" x14ac:dyDescent="0.25">
      <c r="A25" s="25" t="s">
        <v>1056</v>
      </c>
      <c r="B25" s="21">
        <v>11</v>
      </c>
      <c r="C25" s="21">
        <v>11</v>
      </c>
      <c r="F25" s="25" t="s">
        <v>1048</v>
      </c>
      <c r="G25" s="21">
        <v>207</v>
      </c>
    </row>
    <row r="26" spans="1:7" x14ac:dyDescent="0.25">
      <c r="A26" s="25" t="s">
        <v>1057</v>
      </c>
      <c r="B26" s="21">
        <v>14</v>
      </c>
      <c r="C26" s="21">
        <v>14</v>
      </c>
    </row>
    <row r="27" spans="1:7" x14ac:dyDescent="0.25">
      <c r="A27" s="25" t="s">
        <v>1058</v>
      </c>
      <c r="B27" s="21">
        <v>30</v>
      </c>
      <c r="C27" s="21">
        <v>30</v>
      </c>
    </row>
    <row r="28" spans="1:7" x14ac:dyDescent="0.25">
      <c r="A28" s="25" t="s">
        <v>1059</v>
      </c>
      <c r="B28" s="21">
        <v>14</v>
      </c>
      <c r="C28" s="21">
        <v>14</v>
      </c>
    </row>
    <row r="29" spans="1:7" x14ac:dyDescent="0.25">
      <c r="A29" s="25" t="s">
        <v>1060</v>
      </c>
      <c r="B29" s="21">
        <v>9</v>
      </c>
      <c r="C29" s="21">
        <v>9</v>
      </c>
    </row>
    <row r="30" spans="1:7" x14ac:dyDescent="0.25">
      <c r="A30" s="25" t="s">
        <v>1048</v>
      </c>
      <c r="B30" s="21">
        <v>207</v>
      </c>
      <c r="C30" s="21">
        <v>207</v>
      </c>
    </row>
    <row r="36" spans="1:10" x14ac:dyDescent="0.25">
      <c r="I36" t="s">
        <v>1075</v>
      </c>
      <c r="J36" t="str">
        <f>A51</f>
        <v>R03</v>
      </c>
    </row>
    <row r="37" spans="1:10" x14ac:dyDescent="0.25">
      <c r="F37" t="s">
        <v>1069</v>
      </c>
    </row>
    <row r="39" spans="1:10" x14ac:dyDescent="0.25">
      <c r="A39" s="24" t="s">
        <v>1047</v>
      </c>
      <c r="B39" t="s">
        <v>1046</v>
      </c>
      <c r="C39" t="s">
        <v>1042</v>
      </c>
      <c r="F39" t="s">
        <v>1070</v>
      </c>
      <c r="G39" t="s">
        <v>1072</v>
      </c>
      <c r="H39" t="s">
        <v>1071</v>
      </c>
      <c r="I39" t="s">
        <v>1073</v>
      </c>
      <c r="J39" t="s">
        <v>1074</v>
      </c>
    </row>
    <row r="40" spans="1:10" x14ac:dyDescent="0.25">
      <c r="A40" s="25" t="s">
        <v>11</v>
      </c>
      <c r="B40" s="21">
        <v>189</v>
      </c>
      <c r="C40" s="22">
        <v>18415</v>
      </c>
      <c r="F40" t="str" cm="1">
        <f t="array" ref="F40:H44">A40:C44</f>
        <v>R01</v>
      </c>
      <c r="G40">
        <v>189</v>
      </c>
      <c r="H40" s="26">
        <v>18415</v>
      </c>
      <c r="I40" t="e">
        <f>IF(F40=$J$36,G40,NA())</f>
        <v>#N/A</v>
      </c>
      <c r="J40" t="e">
        <f>IF(F40=$J$36,H40,NA())</f>
        <v>#N/A</v>
      </c>
    </row>
    <row r="41" spans="1:10" x14ac:dyDescent="0.25">
      <c r="A41" s="25" t="s">
        <v>9</v>
      </c>
      <c r="B41" s="21">
        <v>218</v>
      </c>
      <c r="C41" s="22">
        <v>20581</v>
      </c>
      <c r="F41" t="str">
        <v>R02</v>
      </c>
      <c r="G41">
        <v>218</v>
      </c>
      <c r="H41" s="26">
        <v>20581</v>
      </c>
      <c r="I41" t="e">
        <f t="shared" ref="I41:I44" si="0">IF(F41=$J$36,G41,NA())</f>
        <v>#N/A</v>
      </c>
      <c r="J41" t="e">
        <f t="shared" ref="J41:J44" si="1">IF(F41=$J$36,H41,NA())</f>
        <v>#N/A</v>
      </c>
    </row>
    <row r="42" spans="1:10" x14ac:dyDescent="0.25">
      <c r="A42" s="25" t="s">
        <v>6</v>
      </c>
      <c r="B42" s="21">
        <v>207</v>
      </c>
      <c r="C42" s="22">
        <v>20872</v>
      </c>
      <c r="F42" t="str">
        <v>R03</v>
      </c>
      <c r="G42">
        <v>207</v>
      </c>
      <c r="H42" s="26">
        <v>20872</v>
      </c>
      <c r="I42">
        <f t="shared" si="0"/>
        <v>207</v>
      </c>
      <c r="J42">
        <f t="shared" si="1"/>
        <v>20872</v>
      </c>
    </row>
    <row r="43" spans="1:10" x14ac:dyDescent="0.25">
      <c r="A43" s="25" t="s">
        <v>13</v>
      </c>
      <c r="B43" s="21">
        <v>186</v>
      </c>
      <c r="C43" s="22">
        <v>16651</v>
      </c>
      <c r="F43" t="str">
        <v>R04</v>
      </c>
      <c r="G43">
        <v>186</v>
      </c>
      <c r="H43" s="26">
        <v>16651</v>
      </c>
      <c r="I43" t="e">
        <f t="shared" si="0"/>
        <v>#N/A</v>
      </c>
      <c r="J43" t="e">
        <f t="shared" si="1"/>
        <v>#N/A</v>
      </c>
    </row>
    <row r="44" spans="1:10" x14ac:dyDescent="0.25">
      <c r="A44" s="25" t="s">
        <v>10</v>
      </c>
      <c r="B44" s="21">
        <v>200</v>
      </c>
      <c r="C44" s="22">
        <v>20104</v>
      </c>
      <c r="F44" t="str">
        <v>R05</v>
      </c>
      <c r="G44">
        <v>200</v>
      </c>
      <c r="H44" s="26">
        <v>20104</v>
      </c>
      <c r="I44" t="e">
        <f t="shared" si="0"/>
        <v>#N/A</v>
      </c>
      <c r="J44" t="e">
        <f t="shared" si="1"/>
        <v>#N/A</v>
      </c>
    </row>
    <row r="45" spans="1:10" x14ac:dyDescent="0.25">
      <c r="A45" s="25" t="s">
        <v>1048</v>
      </c>
      <c r="B45" s="21">
        <v>1000</v>
      </c>
      <c r="C45" s="22">
        <v>96623</v>
      </c>
    </row>
    <row r="48" spans="1:10" x14ac:dyDescent="0.25">
      <c r="J48" s="14" t="s">
        <v>1079</v>
      </c>
    </row>
    <row r="50" spans="1:11" x14ac:dyDescent="0.25">
      <c r="A50" s="24" t="s">
        <v>1047</v>
      </c>
      <c r="J50" t="s">
        <v>1080</v>
      </c>
      <c r="K50" s="41">
        <f>A12/A4</f>
        <v>0.20699999999999999</v>
      </c>
    </row>
    <row r="51" spans="1:11" x14ac:dyDescent="0.25">
      <c r="A51" s="27" t="s">
        <v>6</v>
      </c>
      <c r="J51" t="s">
        <v>1072</v>
      </c>
      <c r="K51">
        <f>_xlfn.XLOOKUP(A51,F40:F44,G40:G44)</f>
        <v>207</v>
      </c>
    </row>
    <row r="52" spans="1:11" x14ac:dyDescent="0.25">
      <c r="J52" t="s">
        <v>1083</v>
      </c>
      <c r="K52">
        <f>_xlfn.XLOOKUP(A51,F40:F44,H40:H44)</f>
        <v>20872</v>
      </c>
    </row>
    <row r="55" spans="1:11" x14ac:dyDescent="0.25">
      <c r="J55" t="s">
        <v>1081</v>
      </c>
      <c r="K55">
        <f>_xlfn.RANK.AVG(K51,G40:G44)</f>
        <v>2</v>
      </c>
    </row>
    <row r="56" spans="1:11" x14ac:dyDescent="0.25">
      <c r="J56" t="s">
        <v>1082</v>
      </c>
      <c r="K56">
        <f>_xlfn.RANK.AVG(K52,H40:H44)</f>
        <v>1</v>
      </c>
    </row>
    <row r="59" spans="1:11" x14ac:dyDescent="0.25">
      <c r="A59" s="24" t="s">
        <v>1077</v>
      </c>
      <c r="B59" s="24" t="s">
        <v>1076</v>
      </c>
      <c r="J59" t="s">
        <v>1084</v>
      </c>
    </row>
    <row r="60" spans="1:11" x14ac:dyDescent="0.25">
      <c r="A60" s="24" t="s">
        <v>1047</v>
      </c>
      <c r="B60" t="s">
        <v>999</v>
      </c>
      <c r="C60" t="s">
        <v>998</v>
      </c>
      <c r="D60" t="s">
        <v>1048</v>
      </c>
    </row>
    <row r="61" spans="1:11" x14ac:dyDescent="0.25">
      <c r="A61" s="25" t="s">
        <v>1002</v>
      </c>
      <c r="B61" s="28">
        <v>144</v>
      </c>
      <c r="C61" s="28">
        <v>132</v>
      </c>
      <c r="D61" s="28">
        <v>276</v>
      </c>
      <c r="K61" s="41" t="str">
        <f>"% of Calls :"&amp;TEXT(K50,"0%")</f>
        <v>% of Calls :21%</v>
      </c>
    </row>
    <row r="62" spans="1:11" x14ac:dyDescent="0.25">
      <c r="A62" s="25" t="s">
        <v>1001</v>
      </c>
      <c r="B62" s="28">
        <v>326</v>
      </c>
      <c r="C62" s="28">
        <v>63</v>
      </c>
      <c r="D62" s="28">
        <v>389</v>
      </c>
      <c r="K62" t="str">
        <f>IF(COUNTA(A51:A55)&gt;1,"","Call Rank :" &amp;K55)</f>
        <v>Call Rank :2</v>
      </c>
    </row>
    <row r="63" spans="1:11" x14ac:dyDescent="0.25">
      <c r="A63" s="25" t="s">
        <v>1000</v>
      </c>
      <c r="B63" s="28">
        <v>129</v>
      </c>
      <c r="C63" s="28">
        <v>206</v>
      </c>
      <c r="D63" s="28">
        <v>335</v>
      </c>
      <c r="K63" t="str">
        <f>IF(COUNTA(A51:A55)&gt;1,"","Amount Rank :"&amp;K56)</f>
        <v>Amount Rank :1</v>
      </c>
    </row>
    <row r="64" spans="1:11" x14ac:dyDescent="0.25">
      <c r="A64" s="25" t="s">
        <v>1048</v>
      </c>
      <c r="B64" s="28">
        <v>599</v>
      </c>
      <c r="C64" s="28">
        <v>401</v>
      </c>
      <c r="D64" s="28">
        <v>1000</v>
      </c>
    </row>
    <row r="70" spans="1:2" x14ac:dyDescent="0.25">
      <c r="A70" s="24" t="s">
        <v>1047</v>
      </c>
      <c r="B70" t="s">
        <v>1077</v>
      </c>
    </row>
    <row r="71" spans="1:2" x14ac:dyDescent="0.25">
      <c r="A71" s="25">
        <v>0</v>
      </c>
      <c r="B71" s="28">
        <v>1</v>
      </c>
    </row>
    <row r="72" spans="1:2" x14ac:dyDescent="0.25">
      <c r="A72" s="25">
        <v>1</v>
      </c>
      <c r="B72" s="28">
        <v>1</v>
      </c>
    </row>
    <row r="73" spans="1:2" x14ac:dyDescent="0.25">
      <c r="A73" s="25">
        <v>2</v>
      </c>
      <c r="B73" s="28">
        <v>11</v>
      </c>
    </row>
    <row r="74" spans="1:2" x14ac:dyDescent="0.25">
      <c r="A74" s="25">
        <v>3</v>
      </c>
      <c r="B74" s="28">
        <v>46</v>
      </c>
    </row>
    <row r="75" spans="1:2" x14ac:dyDescent="0.25">
      <c r="A75" s="25">
        <v>4</v>
      </c>
      <c r="B75" s="28">
        <v>88</v>
      </c>
    </row>
    <row r="76" spans="1:2" x14ac:dyDescent="0.25">
      <c r="A76" s="25">
        <v>5</v>
      </c>
      <c r="B76" s="28">
        <v>60</v>
      </c>
    </row>
    <row r="77" spans="1:2" x14ac:dyDescent="0.25">
      <c r="A77" s="25" t="s">
        <v>1048</v>
      </c>
      <c r="B77" s="28">
        <v>207</v>
      </c>
    </row>
    <row r="78" spans="1:2" x14ac:dyDescent="0.25">
      <c r="A78" s="25"/>
      <c r="B78" s="28"/>
    </row>
    <row r="79" spans="1:2" x14ac:dyDescent="0.25">
      <c r="A79" s="25"/>
      <c r="B79" s="28"/>
    </row>
    <row r="83" spans="1:7" x14ac:dyDescent="0.25">
      <c r="A83" s="24" t="s">
        <v>1042</v>
      </c>
      <c r="B83" s="24" t="s">
        <v>1076</v>
      </c>
    </row>
    <row r="84" spans="1:7" x14ac:dyDescent="0.25">
      <c r="A84" s="24" t="s">
        <v>1047</v>
      </c>
      <c r="B84" t="s">
        <v>11</v>
      </c>
      <c r="C84" t="s">
        <v>9</v>
      </c>
      <c r="D84" t="s">
        <v>6</v>
      </c>
      <c r="E84" t="s">
        <v>13</v>
      </c>
      <c r="F84" t="s">
        <v>10</v>
      </c>
      <c r="G84" t="s">
        <v>1048</v>
      </c>
    </row>
    <row r="85" spans="1:7" x14ac:dyDescent="0.25">
      <c r="A85" s="25" t="s">
        <v>1002</v>
      </c>
      <c r="B85" s="28"/>
      <c r="C85" s="28"/>
      <c r="D85" s="28"/>
      <c r="E85" s="28"/>
      <c r="F85" s="28"/>
      <c r="G85" s="28"/>
    </row>
    <row r="86" spans="1:7" x14ac:dyDescent="0.25">
      <c r="A86" s="29" t="s">
        <v>20</v>
      </c>
      <c r="B86" s="22">
        <v>891</v>
      </c>
      <c r="C86" s="22">
        <v>1332</v>
      </c>
      <c r="D86" s="22">
        <v>1282</v>
      </c>
      <c r="E86" s="22">
        <v>739</v>
      </c>
      <c r="F86" s="22">
        <v>560</v>
      </c>
      <c r="G86" s="22">
        <v>4804</v>
      </c>
    </row>
    <row r="87" spans="1:7" x14ac:dyDescent="0.25">
      <c r="A87" s="29" t="s">
        <v>12</v>
      </c>
      <c r="B87" s="22">
        <v>1991</v>
      </c>
      <c r="C87" s="22">
        <v>1886</v>
      </c>
      <c r="D87" s="22">
        <v>1206</v>
      </c>
      <c r="E87" s="22">
        <v>884</v>
      </c>
      <c r="F87" s="22">
        <v>1722</v>
      </c>
      <c r="G87" s="22">
        <v>7689</v>
      </c>
    </row>
    <row r="88" spans="1:7" x14ac:dyDescent="0.25">
      <c r="A88" s="29" t="s">
        <v>8</v>
      </c>
      <c r="B88" s="22">
        <v>1163</v>
      </c>
      <c r="C88" s="22">
        <v>1180</v>
      </c>
      <c r="D88" s="22">
        <v>1616</v>
      </c>
      <c r="E88" s="22">
        <v>1043</v>
      </c>
      <c r="F88" s="22">
        <v>1747</v>
      </c>
      <c r="G88" s="22">
        <v>6749</v>
      </c>
    </row>
    <row r="89" spans="1:7" x14ac:dyDescent="0.25">
      <c r="A89" s="29" t="s">
        <v>16</v>
      </c>
      <c r="B89" s="22">
        <v>1438</v>
      </c>
      <c r="C89" s="22">
        <v>1616</v>
      </c>
      <c r="D89" s="22">
        <v>866</v>
      </c>
      <c r="E89" s="22">
        <v>829</v>
      </c>
      <c r="F89" s="22">
        <v>2070</v>
      </c>
      <c r="G89" s="22">
        <v>6819</v>
      </c>
    </row>
    <row r="90" spans="1:7" x14ac:dyDescent="0.25">
      <c r="A90" s="25" t="s">
        <v>1001</v>
      </c>
      <c r="B90" s="28"/>
      <c r="C90" s="28"/>
      <c r="D90" s="28"/>
      <c r="E90" s="28"/>
      <c r="F90" s="28"/>
      <c r="G90" s="28"/>
    </row>
    <row r="91" spans="1:7" x14ac:dyDescent="0.25">
      <c r="A91" s="29" t="s">
        <v>24</v>
      </c>
      <c r="B91" s="22">
        <v>1233</v>
      </c>
      <c r="C91" s="22">
        <v>223</v>
      </c>
      <c r="D91" s="22">
        <v>1680</v>
      </c>
      <c r="E91" s="22">
        <v>990</v>
      </c>
      <c r="F91" s="22">
        <v>1508</v>
      </c>
      <c r="G91" s="22">
        <v>5634</v>
      </c>
    </row>
    <row r="92" spans="1:7" x14ac:dyDescent="0.25">
      <c r="A92" s="29" t="s">
        <v>15</v>
      </c>
      <c r="B92" s="22">
        <v>1598</v>
      </c>
      <c r="C92" s="22">
        <v>1907</v>
      </c>
      <c r="D92" s="22">
        <v>869</v>
      </c>
      <c r="E92" s="22">
        <v>1426</v>
      </c>
      <c r="F92" s="22">
        <v>1416</v>
      </c>
      <c r="G92" s="22">
        <v>7216</v>
      </c>
    </row>
    <row r="93" spans="1:7" x14ac:dyDescent="0.25">
      <c r="A93" s="29" t="s">
        <v>5</v>
      </c>
      <c r="B93" s="22">
        <v>900</v>
      </c>
      <c r="C93" s="22">
        <v>1016</v>
      </c>
      <c r="D93" s="22">
        <v>960</v>
      </c>
      <c r="E93" s="22">
        <v>940</v>
      </c>
      <c r="F93" s="22">
        <v>1193</v>
      </c>
      <c r="G93" s="22">
        <v>5009</v>
      </c>
    </row>
    <row r="94" spans="1:7" x14ac:dyDescent="0.25">
      <c r="A94" s="29" t="s">
        <v>18</v>
      </c>
      <c r="B94" s="22">
        <v>900</v>
      </c>
      <c r="C94" s="22">
        <v>1470</v>
      </c>
      <c r="D94" s="22">
        <v>1617</v>
      </c>
      <c r="E94" s="22">
        <v>1314</v>
      </c>
      <c r="F94" s="22">
        <v>941</v>
      </c>
      <c r="G94" s="22">
        <v>6242</v>
      </c>
    </row>
    <row r="95" spans="1:7" x14ac:dyDescent="0.25">
      <c r="A95" s="29" t="s">
        <v>14</v>
      </c>
      <c r="B95" s="22">
        <v>1255</v>
      </c>
      <c r="C95" s="22">
        <v>516</v>
      </c>
      <c r="D95" s="22">
        <v>1874</v>
      </c>
      <c r="E95" s="22">
        <v>1863</v>
      </c>
      <c r="F95" s="22">
        <v>1722</v>
      </c>
      <c r="G95" s="22">
        <v>7230</v>
      </c>
    </row>
    <row r="96" spans="1:7" x14ac:dyDescent="0.25">
      <c r="A96" s="29" t="s">
        <v>19</v>
      </c>
      <c r="B96" s="22">
        <v>1138</v>
      </c>
      <c r="C96" s="22">
        <v>1898</v>
      </c>
      <c r="D96" s="22">
        <v>1482</v>
      </c>
      <c r="E96" s="22">
        <v>846</v>
      </c>
      <c r="F96" s="22">
        <v>1154</v>
      </c>
      <c r="G96" s="22">
        <v>6518</v>
      </c>
    </row>
    <row r="97" spans="1:7" x14ac:dyDescent="0.25">
      <c r="A97" s="25" t="s">
        <v>1000</v>
      </c>
      <c r="B97" s="28"/>
      <c r="C97" s="28"/>
      <c r="D97" s="28"/>
      <c r="E97" s="28"/>
      <c r="F97" s="28"/>
      <c r="G97" s="28"/>
    </row>
    <row r="98" spans="1:7" x14ac:dyDescent="0.25">
      <c r="A98" s="29" t="s">
        <v>17</v>
      </c>
      <c r="B98" s="22">
        <v>1655</v>
      </c>
      <c r="C98" s="22">
        <v>805</v>
      </c>
      <c r="D98" s="22">
        <v>2263</v>
      </c>
      <c r="E98" s="22">
        <v>987</v>
      </c>
      <c r="F98" s="22">
        <v>1075</v>
      </c>
      <c r="G98" s="22">
        <v>6785</v>
      </c>
    </row>
    <row r="99" spans="1:7" x14ac:dyDescent="0.25">
      <c r="A99" s="29" t="s">
        <v>23</v>
      </c>
      <c r="B99" s="22">
        <v>1104</v>
      </c>
      <c r="C99" s="22">
        <v>2280</v>
      </c>
      <c r="D99" s="22">
        <v>1445</v>
      </c>
      <c r="E99" s="22">
        <v>1722</v>
      </c>
      <c r="F99" s="22">
        <v>1196</v>
      </c>
      <c r="G99" s="22">
        <v>7747</v>
      </c>
    </row>
    <row r="100" spans="1:7" x14ac:dyDescent="0.25">
      <c r="A100" s="29" t="s">
        <v>7</v>
      </c>
      <c r="B100" s="22">
        <v>372</v>
      </c>
      <c r="C100" s="22">
        <v>1818</v>
      </c>
      <c r="D100" s="22">
        <v>1346</v>
      </c>
      <c r="E100" s="22">
        <v>1156</v>
      </c>
      <c r="F100" s="22">
        <v>1484</v>
      </c>
      <c r="G100" s="22">
        <v>6176</v>
      </c>
    </row>
    <row r="101" spans="1:7" x14ac:dyDescent="0.25">
      <c r="A101" s="29" t="s">
        <v>22</v>
      </c>
      <c r="B101" s="22">
        <v>1415</v>
      </c>
      <c r="C101" s="22">
        <v>1271</v>
      </c>
      <c r="D101" s="22">
        <v>1214</v>
      </c>
      <c r="E101" s="22">
        <v>1135</v>
      </c>
      <c r="F101" s="22">
        <v>1566</v>
      </c>
      <c r="G101" s="22">
        <v>6601</v>
      </c>
    </row>
    <row r="102" spans="1:7" x14ac:dyDescent="0.25">
      <c r="A102" s="29" t="s">
        <v>21</v>
      </c>
      <c r="B102" s="22">
        <v>1362</v>
      </c>
      <c r="C102" s="22">
        <v>1363</v>
      </c>
      <c r="D102" s="22">
        <v>1152</v>
      </c>
      <c r="E102" s="22">
        <v>777</v>
      </c>
      <c r="F102" s="22">
        <v>750</v>
      </c>
      <c r="G102" s="22">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1" zoomScale="115" zoomScaleNormal="115" workbookViewId="0">
      <selection activeCell="D10" sqref="D10"/>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98772-8F00-4573-9C8F-7CD59E81EF3C}">
  <dimension ref="A1:AF66"/>
  <sheetViews>
    <sheetView tabSelected="1" zoomScale="60" zoomScaleNormal="60" workbookViewId="0">
      <selection activeCell="Z24" sqref="Z24"/>
    </sheetView>
  </sheetViews>
  <sheetFormatPr defaultRowHeight="15" x14ac:dyDescent="0.25"/>
  <cols>
    <col min="1" max="1" width="2.25" customWidth="1"/>
    <col min="2" max="2" width="2" customWidth="1"/>
    <col min="3" max="3" width="8.625" customWidth="1"/>
    <col min="4" max="4" width="9.625" customWidth="1"/>
    <col min="5" max="5" width="4" customWidth="1"/>
    <col min="13" max="13" width="4.25" customWidth="1"/>
    <col min="16" max="16" width="7.75" customWidth="1"/>
    <col min="23" max="23" width="12.875" customWidth="1"/>
  </cols>
  <sheetData>
    <row r="1" spans="1:32" ht="33" customHeight="1" x14ac:dyDescent="0.55000000000000004">
      <c r="A1" s="20"/>
      <c r="B1" s="20"/>
      <c r="C1" s="46" t="s">
        <v>1085</v>
      </c>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row>
    <row r="2" spans="1:32"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row>
    <row r="3" spans="1:32"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row>
    <row r="4" spans="1:3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row>
    <row r="5" spans="1:32"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row>
    <row r="6" spans="1:32"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row>
    <row r="7" spans="1:32"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row>
    <row r="8" spans="1:32"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row>
    <row r="9" spans="1:3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row>
    <row r="10" spans="1:32"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row>
    <row r="11" spans="1:32"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spans="1:32"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row>
    <row r="13" spans="1:32"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row>
    <row r="14" spans="1:32"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row>
    <row r="15" spans="1:32"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row>
    <row r="16" spans="1:32"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row>
    <row r="17" spans="1:32"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row>
    <row r="18" spans="1:32"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row>
    <row r="19" spans="1:32"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row>
    <row r="20" spans="1:32" x14ac:dyDescent="0.25">
      <c r="A20" s="20"/>
      <c r="B20" s="20"/>
      <c r="C20" s="20"/>
      <c r="D20" s="20"/>
      <c r="E20" s="20"/>
      <c r="F20" s="20"/>
      <c r="G20" s="20"/>
      <c r="H20" s="20"/>
      <c r="I20" s="20"/>
      <c r="J20" s="20"/>
      <c r="K20" s="20"/>
      <c r="L20" s="20"/>
      <c r="M20" s="20"/>
      <c r="N20" s="30"/>
      <c r="O20" s="38" t="str" cm="1">
        <f t="array" ref="O20:S20">Pivots!B84:F84</f>
        <v>R01</v>
      </c>
      <c r="P20" s="38" t="str">
        <v>R02</v>
      </c>
      <c r="Q20" s="38" t="str">
        <v>R03</v>
      </c>
      <c r="R20" s="38" t="str">
        <v>R04</v>
      </c>
      <c r="S20" s="38" t="str">
        <v>R05</v>
      </c>
      <c r="T20" s="39" t="s">
        <v>1078</v>
      </c>
      <c r="U20" s="20"/>
      <c r="V20" s="20"/>
      <c r="W20" s="20"/>
      <c r="X20" s="20"/>
      <c r="Y20" s="20"/>
      <c r="Z20" s="20"/>
      <c r="AA20" s="20"/>
      <c r="AB20" s="20"/>
      <c r="AC20" s="20"/>
      <c r="AD20" s="20"/>
      <c r="AE20" s="20"/>
      <c r="AF20" s="20"/>
    </row>
    <row r="21" spans="1:32" x14ac:dyDescent="0.25">
      <c r="A21" s="20"/>
      <c r="B21" s="20"/>
      <c r="C21" s="20"/>
      <c r="D21" s="20"/>
      <c r="E21" s="20"/>
      <c r="F21" s="20"/>
      <c r="G21" s="20"/>
      <c r="H21" s="20"/>
      <c r="I21" s="20"/>
      <c r="J21" s="20"/>
      <c r="K21" s="20"/>
      <c r="L21" s="20"/>
      <c r="M21" s="20"/>
      <c r="N21" s="40" t="str" cm="1">
        <f t="array" ref="N21:T38">IF(Pivots!A85:G102="","",Pivots!A85:G102)</f>
        <v>Cincinnati</v>
      </c>
      <c r="O21" s="31" t="str">
        <v/>
      </c>
      <c r="P21" s="31" t="str">
        <v/>
      </c>
      <c r="Q21" s="31" t="str">
        <v/>
      </c>
      <c r="R21" s="31" t="str">
        <v/>
      </c>
      <c r="S21" s="31" t="str">
        <v/>
      </c>
      <c r="T21" s="32" t="str">
        <v/>
      </c>
      <c r="U21" s="20"/>
      <c r="V21" s="20"/>
      <c r="W21" s="20"/>
      <c r="X21" s="20"/>
      <c r="Y21" s="20"/>
      <c r="Z21" s="20"/>
      <c r="AA21" s="20"/>
      <c r="AB21" s="20"/>
      <c r="AC21" s="20"/>
      <c r="AD21" s="20"/>
      <c r="AE21" s="20"/>
      <c r="AF21" s="20"/>
    </row>
    <row r="22" spans="1:32" x14ac:dyDescent="0.25">
      <c r="A22" s="20"/>
      <c r="B22" s="20"/>
      <c r="C22" s="20"/>
      <c r="D22" s="20"/>
      <c r="E22" s="20"/>
      <c r="F22" s="20"/>
      <c r="G22" s="20"/>
      <c r="H22" s="20"/>
      <c r="I22" s="20"/>
      <c r="J22" s="20"/>
      <c r="K22" s="20"/>
      <c r="L22" s="20"/>
      <c r="M22" s="20"/>
      <c r="N22" s="33" t="str">
        <v>C0003</v>
      </c>
      <c r="O22" s="31">
        <v>891</v>
      </c>
      <c r="P22" s="31">
        <v>1332</v>
      </c>
      <c r="Q22" s="31">
        <v>1282</v>
      </c>
      <c r="R22" s="31">
        <v>739</v>
      </c>
      <c r="S22" s="31">
        <v>560</v>
      </c>
      <c r="T22" s="32">
        <v>4804</v>
      </c>
      <c r="U22" s="20"/>
      <c r="V22" s="20"/>
      <c r="W22" s="20"/>
      <c r="X22" s="20"/>
      <c r="Y22" s="20"/>
      <c r="Z22" s="20"/>
      <c r="AA22" s="20"/>
      <c r="AB22" s="20"/>
      <c r="AC22" s="20"/>
      <c r="AD22" s="20"/>
      <c r="AE22" s="20"/>
      <c r="AF22" s="20"/>
    </row>
    <row r="23" spans="1:32" x14ac:dyDescent="0.25">
      <c r="A23" s="20"/>
      <c r="B23" s="20"/>
      <c r="C23" s="20"/>
      <c r="D23" s="20"/>
      <c r="E23" s="20"/>
      <c r="F23" s="20"/>
      <c r="G23" s="20"/>
      <c r="H23" s="20"/>
      <c r="I23" s="20"/>
      <c r="J23" s="20"/>
      <c r="K23" s="20"/>
      <c r="L23" s="42" t="str">
        <f>Pivots!K61</f>
        <v>% of Calls :21%</v>
      </c>
      <c r="M23" s="43"/>
      <c r="N23" s="33" t="str">
        <v>C0004</v>
      </c>
      <c r="O23" s="31">
        <v>1991</v>
      </c>
      <c r="P23" s="31">
        <v>1886</v>
      </c>
      <c r="Q23" s="31">
        <v>1206</v>
      </c>
      <c r="R23" s="31">
        <v>884</v>
      </c>
      <c r="S23" s="31">
        <v>1722</v>
      </c>
      <c r="T23" s="32">
        <v>7689</v>
      </c>
      <c r="U23" s="20"/>
      <c r="V23" s="20"/>
      <c r="W23" s="20"/>
      <c r="X23" s="20"/>
      <c r="Y23" s="20"/>
      <c r="Z23" s="20"/>
      <c r="AA23" s="20"/>
      <c r="AB23" s="20"/>
      <c r="AC23" s="20"/>
      <c r="AD23" s="20"/>
      <c r="AE23" s="20"/>
      <c r="AF23" s="20"/>
    </row>
    <row r="24" spans="1:32" x14ac:dyDescent="0.25">
      <c r="A24" s="20"/>
      <c r="B24" s="20"/>
      <c r="C24" s="20"/>
      <c r="D24" s="20"/>
      <c r="E24" s="20"/>
      <c r="F24" s="20"/>
      <c r="G24" s="20"/>
      <c r="H24" s="20"/>
      <c r="I24" s="20"/>
      <c r="J24" s="20"/>
      <c r="K24" s="20"/>
      <c r="L24" s="44" t="str">
        <f>Pivots!K62</f>
        <v>Call Rank :2</v>
      </c>
      <c r="M24" s="45"/>
      <c r="N24" s="33" t="str">
        <v>C0011</v>
      </c>
      <c r="O24" s="31">
        <v>1163</v>
      </c>
      <c r="P24" s="31">
        <v>1180</v>
      </c>
      <c r="Q24" s="31">
        <v>1616</v>
      </c>
      <c r="R24" s="31">
        <v>1043</v>
      </c>
      <c r="S24" s="31">
        <v>1747</v>
      </c>
      <c r="T24" s="32">
        <v>6749</v>
      </c>
      <c r="U24" s="20"/>
      <c r="V24" s="20"/>
      <c r="W24" s="20"/>
      <c r="X24" s="20"/>
      <c r="Y24" s="20"/>
      <c r="Z24" s="20"/>
      <c r="AA24" s="20"/>
      <c r="AB24" s="20"/>
      <c r="AC24" s="20"/>
      <c r="AD24" s="20"/>
      <c r="AE24" s="20"/>
      <c r="AF24" s="20"/>
    </row>
    <row r="25" spans="1:32" x14ac:dyDescent="0.25">
      <c r="A25" s="20"/>
      <c r="B25" s="20"/>
      <c r="C25" s="20"/>
      <c r="D25" s="20"/>
      <c r="E25" s="20"/>
      <c r="F25" s="20"/>
      <c r="G25" s="20"/>
      <c r="H25" s="20"/>
      <c r="I25" s="20"/>
      <c r="J25" s="20"/>
      <c r="K25" s="20"/>
      <c r="L25" s="44" t="str">
        <f>Pivots!K63</f>
        <v>Amount Rank :1</v>
      </c>
      <c r="M25" s="45"/>
      <c r="N25" s="33" t="str">
        <v>C0012</v>
      </c>
      <c r="O25" s="31">
        <v>1438</v>
      </c>
      <c r="P25" s="31">
        <v>1616</v>
      </c>
      <c r="Q25" s="31">
        <v>866</v>
      </c>
      <c r="R25" s="31">
        <v>829</v>
      </c>
      <c r="S25" s="31">
        <v>2070</v>
      </c>
      <c r="T25" s="32">
        <v>6819</v>
      </c>
      <c r="U25" s="20"/>
      <c r="V25" s="20"/>
      <c r="W25" s="20"/>
      <c r="X25" s="20"/>
      <c r="Y25" s="20"/>
      <c r="Z25" s="20"/>
      <c r="AA25" s="20"/>
      <c r="AB25" s="20"/>
      <c r="AC25" s="20"/>
      <c r="AD25" s="20"/>
      <c r="AE25" s="20"/>
      <c r="AF25" s="20"/>
    </row>
    <row r="26" spans="1:32" x14ac:dyDescent="0.25">
      <c r="A26" s="20"/>
      <c r="B26" s="20"/>
      <c r="C26" s="20"/>
      <c r="D26" s="20"/>
      <c r="E26" s="20"/>
      <c r="F26" s="20"/>
      <c r="G26" s="20"/>
      <c r="H26" s="20"/>
      <c r="I26" s="20"/>
      <c r="J26" s="20"/>
      <c r="K26" s="20"/>
      <c r="L26" s="20"/>
      <c r="M26" s="20"/>
      <c r="N26" s="40" t="str">
        <v>Cleveland</v>
      </c>
      <c r="O26" s="31" t="str">
        <v/>
      </c>
      <c r="P26" s="31" t="str">
        <v/>
      </c>
      <c r="Q26" s="31" t="str">
        <v/>
      </c>
      <c r="R26" s="31" t="str">
        <v/>
      </c>
      <c r="S26" s="31" t="str">
        <v/>
      </c>
      <c r="T26" s="32" t="str">
        <v/>
      </c>
      <c r="U26" s="20"/>
      <c r="V26" s="20"/>
      <c r="W26" s="20"/>
      <c r="X26" s="20"/>
      <c r="Y26" s="20"/>
      <c r="Z26" s="20"/>
      <c r="AA26" s="20"/>
      <c r="AB26" s="20"/>
      <c r="AC26" s="20"/>
      <c r="AD26" s="20"/>
      <c r="AE26" s="20"/>
      <c r="AF26" s="20"/>
    </row>
    <row r="27" spans="1:32" x14ac:dyDescent="0.25">
      <c r="A27" s="20"/>
      <c r="B27" s="20"/>
      <c r="C27" s="20"/>
      <c r="D27" s="20"/>
      <c r="E27" s="20"/>
      <c r="F27" s="20"/>
      <c r="G27" s="20"/>
      <c r="H27" s="20"/>
      <c r="I27" s="20"/>
      <c r="J27" s="20"/>
      <c r="K27" s="20"/>
      <c r="L27" s="20"/>
      <c r="M27" s="20"/>
      <c r="N27" s="33" t="str">
        <v>C0002</v>
      </c>
      <c r="O27" s="31">
        <v>1233</v>
      </c>
      <c r="P27" s="31">
        <v>223</v>
      </c>
      <c r="Q27" s="31">
        <v>1680</v>
      </c>
      <c r="R27" s="31">
        <v>990</v>
      </c>
      <c r="S27" s="31">
        <v>1508</v>
      </c>
      <c r="T27" s="32">
        <v>5634</v>
      </c>
      <c r="U27" s="20"/>
      <c r="V27" s="20"/>
      <c r="W27" s="20"/>
      <c r="X27" s="20"/>
      <c r="Y27" s="20"/>
      <c r="Z27" s="20"/>
      <c r="AA27" s="20"/>
      <c r="AB27" s="20"/>
      <c r="AC27" s="20"/>
      <c r="AD27" s="20"/>
      <c r="AE27" s="20"/>
      <c r="AF27" s="20"/>
    </row>
    <row r="28" spans="1:32" x14ac:dyDescent="0.25">
      <c r="A28" s="20"/>
      <c r="B28" s="20"/>
      <c r="C28" s="20"/>
      <c r="D28" s="20"/>
      <c r="E28" s="20"/>
      <c r="F28" s="20"/>
      <c r="G28" s="20"/>
      <c r="H28" s="20"/>
      <c r="I28" s="20"/>
      <c r="J28" s="20"/>
      <c r="K28" s="20"/>
      <c r="L28" s="20"/>
      <c r="M28" s="20"/>
      <c r="N28" s="33" t="str">
        <v>C0007</v>
      </c>
      <c r="O28" s="31">
        <v>1598</v>
      </c>
      <c r="P28" s="31">
        <v>1907</v>
      </c>
      <c r="Q28" s="31">
        <v>869</v>
      </c>
      <c r="R28" s="31">
        <v>1426</v>
      </c>
      <c r="S28" s="31">
        <v>1416</v>
      </c>
      <c r="T28" s="32">
        <v>7216</v>
      </c>
      <c r="U28" s="20"/>
      <c r="V28" s="20"/>
      <c r="W28" s="20"/>
      <c r="X28" s="20"/>
      <c r="Y28" s="20"/>
      <c r="Z28" s="20"/>
      <c r="AA28" s="20"/>
      <c r="AB28" s="20"/>
      <c r="AC28" s="20"/>
      <c r="AD28" s="20"/>
      <c r="AE28" s="20"/>
      <c r="AF28" s="20"/>
    </row>
    <row r="29" spans="1:32" x14ac:dyDescent="0.25">
      <c r="A29" s="20"/>
      <c r="B29" s="20"/>
      <c r="C29" s="20"/>
      <c r="D29" s="20"/>
      <c r="E29" s="20"/>
      <c r="F29" s="20"/>
      <c r="G29" s="20"/>
      <c r="H29" s="20"/>
      <c r="I29" s="20"/>
      <c r="J29" s="20"/>
      <c r="K29" s="20"/>
      <c r="L29" s="20"/>
      <c r="M29" s="20"/>
      <c r="N29" s="33" t="str">
        <v>C0008</v>
      </c>
      <c r="O29" s="31">
        <v>900</v>
      </c>
      <c r="P29" s="31">
        <v>1016</v>
      </c>
      <c r="Q29" s="31">
        <v>960</v>
      </c>
      <c r="R29" s="31">
        <v>940</v>
      </c>
      <c r="S29" s="31">
        <v>1193</v>
      </c>
      <c r="T29" s="32">
        <v>5009</v>
      </c>
      <c r="U29" s="20"/>
      <c r="V29" s="20"/>
      <c r="W29" s="20"/>
      <c r="X29" s="20"/>
      <c r="Y29" s="20"/>
      <c r="Z29" s="20"/>
      <c r="AA29" s="20"/>
      <c r="AB29" s="20"/>
      <c r="AC29" s="20"/>
      <c r="AD29" s="20"/>
      <c r="AE29" s="20"/>
      <c r="AF29" s="20"/>
    </row>
    <row r="30" spans="1:32" x14ac:dyDescent="0.25">
      <c r="A30" s="20"/>
      <c r="B30" s="20"/>
      <c r="C30" s="20"/>
      <c r="D30" s="20"/>
      <c r="E30" s="20"/>
      <c r="F30" s="20"/>
      <c r="G30" s="20"/>
      <c r="H30" s="20"/>
      <c r="I30" s="20"/>
      <c r="J30" s="20"/>
      <c r="K30" s="20"/>
      <c r="L30" s="20"/>
      <c r="M30" s="20"/>
      <c r="N30" s="33" t="str">
        <v>C0010</v>
      </c>
      <c r="O30" s="31">
        <v>900</v>
      </c>
      <c r="P30" s="31">
        <v>1470</v>
      </c>
      <c r="Q30" s="31">
        <v>1617</v>
      </c>
      <c r="R30" s="31">
        <v>1314</v>
      </c>
      <c r="S30" s="31">
        <v>941</v>
      </c>
      <c r="T30" s="32">
        <v>6242</v>
      </c>
      <c r="U30" s="20"/>
      <c r="V30" s="20"/>
      <c r="W30" s="20"/>
      <c r="X30" s="20"/>
      <c r="Y30" s="20"/>
      <c r="Z30" s="20"/>
      <c r="AA30" s="20"/>
      <c r="AB30" s="20"/>
      <c r="AC30" s="20"/>
      <c r="AD30" s="20"/>
      <c r="AE30" s="20"/>
      <c r="AF30" s="20"/>
    </row>
    <row r="31" spans="1:32" x14ac:dyDescent="0.25">
      <c r="A31" s="20"/>
      <c r="B31" s="20"/>
      <c r="C31" s="20"/>
      <c r="D31" s="20"/>
      <c r="E31" s="20"/>
      <c r="F31" s="20"/>
      <c r="G31" s="20"/>
      <c r="H31" s="20"/>
      <c r="I31" s="20"/>
      <c r="J31" s="20"/>
      <c r="K31" s="20"/>
      <c r="L31" s="20"/>
      <c r="M31" s="20"/>
      <c r="N31" s="33" t="str">
        <v>C0013</v>
      </c>
      <c r="O31" s="31">
        <v>1255</v>
      </c>
      <c r="P31" s="31">
        <v>516</v>
      </c>
      <c r="Q31" s="31">
        <v>1874</v>
      </c>
      <c r="R31" s="31">
        <v>1863</v>
      </c>
      <c r="S31" s="31">
        <v>1722</v>
      </c>
      <c r="T31" s="32">
        <v>7230</v>
      </c>
      <c r="U31" s="20"/>
      <c r="V31" s="20"/>
      <c r="W31" s="20"/>
      <c r="X31" s="20"/>
      <c r="Y31" s="20"/>
      <c r="Z31" s="20"/>
      <c r="AA31" s="20"/>
      <c r="AB31" s="20"/>
      <c r="AC31" s="20"/>
      <c r="AD31" s="20"/>
      <c r="AE31" s="20"/>
      <c r="AF31" s="20"/>
    </row>
    <row r="32" spans="1:32" x14ac:dyDescent="0.25">
      <c r="A32" s="20"/>
      <c r="B32" s="20"/>
      <c r="C32" s="20"/>
      <c r="D32" s="20"/>
      <c r="E32" s="20"/>
      <c r="F32" s="20"/>
      <c r="G32" s="20"/>
      <c r="H32" s="20"/>
      <c r="I32" s="20"/>
      <c r="J32" s="20"/>
      <c r="K32" s="20"/>
      <c r="L32" s="20"/>
      <c r="M32" s="20"/>
      <c r="N32" s="33" t="str">
        <v>C0015</v>
      </c>
      <c r="O32" s="31">
        <v>1138</v>
      </c>
      <c r="P32" s="31">
        <v>1898</v>
      </c>
      <c r="Q32" s="31">
        <v>1482</v>
      </c>
      <c r="R32" s="31">
        <v>846</v>
      </c>
      <c r="S32" s="31">
        <v>1154</v>
      </c>
      <c r="T32" s="32">
        <v>6518</v>
      </c>
      <c r="U32" s="20"/>
      <c r="V32" s="20"/>
      <c r="W32" s="20"/>
      <c r="X32" s="20"/>
      <c r="Y32" s="20"/>
      <c r="Z32" s="20"/>
      <c r="AA32" s="20"/>
      <c r="AB32" s="20"/>
      <c r="AC32" s="20"/>
      <c r="AD32" s="20"/>
      <c r="AE32" s="20"/>
      <c r="AF32" s="20"/>
    </row>
    <row r="33" spans="1:32" x14ac:dyDescent="0.25">
      <c r="A33" s="20"/>
      <c r="B33" s="20"/>
      <c r="C33" s="20"/>
      <c r="D33" s="20"/>
      <c r="E33" s="20"/>
      <c r="F33" s="20"/>
      <c r="G33" s="20"/>
      <c r="H33" s="20"/>
      <c r="I33" s="20"/>
      <c r="J33" s="20"/>
      <c r="K33" s="20"/>
      <c r="L33" s="20"/>
      <c r="M33" s="20"/>
      <c r="N33" s="40" t="str">
        <v>Columbus</v>
      </c>
      <c r="O33" s="31" t="str">
        <v/>
      </c>
      <c r="P33" s="31" t="str">
        <v/>
      </c>
      <c r="Q33" s="31" t="str">
        <v/>
      </c>
      <c r="R33" s="31" t="str">
        <v/>
      </c>
      <c r="S33" s="31" t="str">
        <v/>
      </c>
      <c r="T33" s="32" t="str">
        <v/>
      </c>
      <c r="U33" s="20"/>
      <c r="V33" s="20"/>
      <c r="W33" s="20"/>
      <c r="X33" s="20"/>
      <c r="Y33" s="20"/>
      <c r="Z33" s="20"/>
      <c r="AA33" s="20"/>
      <c r="AB33" s="20"/>
      <c r="AC33" s="20"/>
      <c r="AD33" s="20"/>
      <c r="AE33" s="20"/>
      <c r="AF33" s="20"/>
    </row>
    <row r="34" spans="1:32" x14ac:dyDescent="0.25">
      <c r="A34" s="20"/>
      <c r="B34" s="20"/>
      <c r="C34" s="20"/>
      <c r="D34" s="20"/>
      <c r="E34" s="20"/>
      <c r="F34" s="20"/>
      <c r="G34" s="20"/>
      <c r="H34" s="20"/>
      <c r="I34" s="20"/>
      <c r="J34" s="20"/>
      <c r="K34" s="20"/>
      <c r="L34" s="20"/>
      <c r="M34" s="20"/>
      <c r="N34" s="33" t="str">
        <v>C0001</v>
      </c>
      <c r="O34" s="31">
        <v>1655</v>
      </c>
      <c r="P34" s="31">
        <v>805</v>
      </c>
      <c r="Q34" s="31">
        <v>2263</v>
      </c>
      <c r="R34" s="31">
        <v>987</v>
      </c>
      <c r="S34" s="31">
        <v>1075</v>
      </c>
      <c r="T34" s="32">
        <v>6785</v>
      </c>
      <c r="U34" s="20"/>
      <c r="V34" s="20"/>
      <c r="W34" s="20"/>
      <c r="X34" s="20"/>
      <c r="Y34" s="20"/>
      <c r="Z34" s="20"/>
      <c r="AA34" s="20"/>
      <c r="AB34" s="20"/>
      <c r="AC34" s="20"/>
      <c r="AD34" s="20"/>
      <c r="AE34" s="20"/>
      <c r="AF34" s="20"/>
    </row>
    <row r="35" spans="1:32" x14ac:dyDescent="0.25">
      <c r="A35" s="20"/>
      <c r="B35" s="20"/>
      <c r="C35" s="20"/>
      <c r="D35" s="20"/>
      <c r="E35" s="20"/>
      <c r="F35" s="20"/>
      <c r="G35" s="20"/>
      <c r="H35" s="20"/>
      <c r="I35" s="20"/>
      <c r="J35" s="20"/>
      <c r="K35" s="20"/>
      <c r="L35" s="20"/>
      <c r="M35" s="20"/>
      <c r="N35" s="34" t="str">
        <v>C0005</v>
      </c>
      <c r="O35" s="31">
        <v>1104</v>
      </c>
      <c r="P35" s="31">
        <v>2280</v>
      </c>
      <c r="Q35" s="31">
        <v>1445</v>
      </c>
      <c r="R35" s="31">
        <v>1722</v>
      </c>
      <c r="S35" s="31">
        <v>1196</v>
      </c>
      <c r="T35" s="32">
        <v>7747</v>
      </c>
      <c r="U35" s="20"/>
      <c r="V35" s="20"/>
      <c r="W35" s="20"/>
      <c r="X35" s="20"/>
      <c r="Y35" s="20"/>
      <c r="Z35" s="20"/>
      <c r="AA35" s="20"/>
      <c r="AB35" s="20"/>
      <c r="AC35" s="20"/>
      <c r="AD35" s="20"/>
      <c r="AE35" s="20"/>
      <c r="AF35" s="20"/>
    </row>
    <row r="36" spans="1:32" x14ac:dyDescent="0.25">
      <c r="A36" s="20"/>
      <c r="B36" s="20"/>
      <c r="C36" s="20"/>
      <c r="D36" s="20"/>
      <c r="E36" s="20"/>
      <c r="F36" s="20"/>
      <c r="G36" s="20"/>
      <c r="H36" s="20"/>
      <c r="I36" s="20"/>
      <c r="J36" s="20"/>
      <c r="K36" s="20"/>
      <c r="L36" s="20"/>
      <c r="M36" s="20"/>
      <c r="N36" s="33" t="str">
        <v>C0006</v>
      </c>
      <c r="O36" s="31">
        <v>372</v>
      </c>
      <c r="P36" s="31">
        <v>1818</v>
      </c>
      <c r="Q36" s="31">
        <v>1346</v>
      </c>
      <c r="R36" s="31">
        <v>1156</v>
      </c>
      <c r="S36" s="31">
        <v>1484</v>
      </c>
      <c r="T36" s="32">
        <v>6176</v>
      </c>
      <c r="U36" s="20"/>
      <c r="V36" s="20"/>
      <c r="W36" s="20"/>
      <c r="X36" s="20"/>
      <c r="Y36" s="20"/>
      <c r="Z36" s="20"/>
      <c r="AA36" s="20"/>
      <c r="AB36" s="20"/>
      <c r="AC36" s="20"/>
      <c r="AD36" s="20"/>
      <c r="AE36" s="20"/>
      <c r="AF36" s="20"/>
    </row>
    <row r="37" spans="1:32" x14ac:dyDescent="0.25">
      <c r="A37" s="20"/>
      <c r="B37" s="20"/>
      <c r="C37" s="20"/>
      <c r="D37" s="20"/>
      <c r="E37" s="20"/>
      <c r="F37" s="20"/>
      <c r="G37" s="20"/>
      <c r="H37" s="20"/>
      <c r="I37" s="20"/>
      <c r="J37" s="20"/>
      <c r="K37" s="20"/>
      <c r="L37" s="20"/>
      <c r="M37" s="20"/>
      <c r="N37" s="33" t="str">
        <v>C0009</v>
      </c>
      <c r="O37" s="31">
        <v>1415</v>
      </c>
      <c r="P37" s="31">
        <v>1271</v>
      </c>
      <c r="Q37" s="31">
        <v>1214</v>
      </c>
      <c r="R37" s="31">
        <v>1135</v>
      </c>
      <c r="S37" s="31">
        <v>1566</v>
      </c>
      <c r="T37" s="32">
        <v>6601</v>
      </c>
      <c r="U37" s="20"/>
      <c r="V37" s="20"/>
      <c r="W37" s="20"/>
      <c r="X37" s="20"/>
      <c r="Y37" s="20"/>
      <c r="Z37" s="20"/>
      <c r="AA37" s="20"/>
      <c r="AB37" s="20"/>
      <c r="AC37" s="20"/>
      <c r="AD37" s="20"/>
      <c r="AE37" s="20"/>
      <c r="AF37" s="20"/>
    </row>
    <row r="38" spans="1:32" x14ac:dyDescent="0.25">
      <c r="A38" s="20"/>
      <c r="B38" s="20"/>
      <c r="C38" s="20"/>
      <c r="D38" s="20"/>
      <c r="E38" s="20"/>
      <c r="F38" s="20"/>
      <c r="G38" s="20"/>
      <c r="H38" s="20"/>
      <c r="I38" s="20"/>
      <c r="J38" s="20"/>
      <c r="K38" s="20"/>
      <c r="L38" s="20"/>
      <c r="M38" s="20"/>
      <c r="N38" s="35" t="str">
        <v>C0014</v>
      </c>
      <c r="O38" s="36">
        <v>1362</v>
      </c>
      <c r="P38" s="36">
        <v>1363</v>
      </c>
      <c r="Q38" s="36">
        <v>1152</v>
      </c>
      <c r="R38" s="36">
        <v>777</v>
      </c>
      <c r="S38" s="36">
        <v>750</v>
      </c>
      <c r="T38" s="37">
        <v>5404</v>
      </c>
      <c r="U38" s="20"/>
      <c r="V38" s="20"/>
      <c r="W38" s="20"/>
      <c r="X38" s="20"/>
      <c r="Y38" s="20"/>
      <c r="Z38" s="20"/>
      <c r="AA38" s="20"/>
      <c r="AB38" s="20"/>
      <c r="AC38" s="20"/>
      <c r="AD38" s="20"/>
      <c r="AE38" s="20"/>
      <c r="AF38" s="20"/>
    </row>
    <row r="39" spans="1:32"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row>
    <row r="40" spans="1:32"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row>
    <row r="41" spans="1:32"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row>
    <row r="42" spans="1:3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row>
    <row r="43" spans="1:32"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row>
    <row r="44" spans="1:32"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row>
    <row r="45" spans="1:32"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row>
    <row r="46" spans="1:32"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row>
    <row r="47" spans="1:32"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row>
    <row r="48" spans="1:32"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row>
    <row r="49" spans="1:32"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row>
    <row r="50" spans="1:32"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row>
    <row r="51" spans="1:32"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row>
    <row r="52" spans="1:32"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row>
    <row r="53" spans="1:32"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row>
    <row r="54" spans="1:32"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row>
    <row r="55" spans="1:32"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row>
    <row r="56" spans="1:32"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row>
    <row r="57" spans="1:32"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row>
    <row r="58" spans="1:32" x14ac:dyDescent="0.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row>
    <row r="59" spans="1:32" x14ac:dyDescent="0.2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row>
    <row r="60" spans="1:32" x14ac:dyDescent="0.2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row>
    <row r="61" spans="1:32" x14ac:dyDescent="0.2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row>
    <row r="62" spans="1:32" x14ac:dyDescent="0.2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row>
    <row r="63" spans="1:32" x14ac:dyDescent="0.2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row>
    <row r="64" spans="1:32" x14ac:dyDescent="0.2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row>
    <row r="65" spans="1:32" x14ac:dyDescent="0.2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row>
    <row r="66" spans="1:32" x14ac:dyDescent="0.2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row>
  </sheetData>
  <mergeCells count="3">
    <mergeCell ref="L23:M23"/>
    <mergeCell ref="L24:M24"/>
    <mergeCell ref="L25:M25"/>
  </mergeCells>
  <conditionalFormatting sqref="O22:S38">
    <cfRule type="dataBar" priority="2">
      <dataBar>
        <cfvo type="num" val="0"/>
        <cfvo type="formula" val="MAX($O$22:$S$38)*2"/>
        <color theme="1" tint="0.249977111117893"/>
      </dataBar>
      <extLst>
        <ext xmlns:x14="http://schemas.microsoft.com/office/spreadsheetml/2009/9/main" uri="{B025F937-C7B1-47D3-B67F-A62EFF666E3E}">
          <x14:id>{528CFE7F-7230-4128-9613-2BD4776EDAED}</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27C84F70-2C8A-4474-8F69-E983BEDE6F2F}">
            <xm:f>O$20=Pivots!$A$51</xm:f>
            <x14:dxf>
              <fill>
                <patternFill>
                  <bgColor theme="8" tint="0.39994506668294322"/>
                </patternFill>
              </fill>
              <border>
                <left style="thin">
                  <color theme="1" tint="0.24994659260841701"/>
                </left>
                <right style="thin">
                  <color theme="1" tint="0.24994659260841701"/>
                </right>
                <vertical/>
                <horizontal/>
              </border>
            </x14:dxf>
          </x14:cfRule>
          <xm:sqref>O20:S38</xm:sqref>
        </x14:conditionalFormatting>
        <x14:conditionalFormatting xmlns:xm="http://schemas.microsoft.com/office/excel/2006/main">
          <x14:cfRule type="dataBar" id="{528CFE7F-7230-4128-9613-2BD4776EDAED}">
            <x14:dataBar minLength="0" maxLength="100" gradient="0">
              <x14:cfvo type="num">
                <xm:f>0</xm:f>
              </x14:cfvo>
              <x14:cfvo type="formula">
                <xm:f>MAX($O$22:$S$38)*2</xm:f>
              </x14:cfvo>
              <x14:negativeFillColor rgb="FFFF0000"/>
              <x14:axisColor rgb="FF000000"/>
            </x14:dataBar>
          </x14:cfRule>
          <xm:sqref>O22:S38</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90" zoomScaleNormal="90" workbookViewId="0">
      <selection activeCell="H4" sqref="H4"/>
    </sheetView>
  </sheetViews>
  <sheetFormatPr defaultRowHeight="15" x14ac:dyDescent="0.25"/>
  <cols>
    <col min="5" max="5" width="10.875" customWidth="1"/>
    <col min="6" max="6" width="20.625" customWidth="1"/>
  </cols>
  <sheetData>
    <row r="2" spans="5:6" x14ac:dyDescent="0.25">
      <c r="E2" t="s">
        <v>1040</v>
      </c>
      <c r="F2" t="s">
        <v>1041</v>
      </c>
    </row>
    <row r="3" spans="5:6" ht="25.5" customHeight="1" x14ac:dyDescent="0.25">
      <c r="E3" t="s">
        <v>11</v>
      </c>
    </row>
    <row r="4" spans="5:6" ht="25.5" customHeight="1" x14ac:dyDescent="0.25">
      <c r="E4" t="s">
        <v>9</v>
      </c>
    </row>
    <row r="5" spans="5:6" ht="25.5" customHeight="1" x14ac:dyDescent="0.25">
      <c r="E5" t="s">
        <v>6</v>
      </c>
    </row>
    <row r="6" spans="5:6" ht="25.5" customHeight="1" x14ac:dyDescent="0.25">
      <c r="E6" t="s">
        <v>13</v>
      </c>
    </row>
    <row r="7" spans="5:6" ht="25.5" customHeight="1" x14ac:dyDescent="0.25">
      <c r="E7"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center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Corporate Edition</cp:lastModifiedBy>
  <dcterms:created xsi:type="dcterms:W3CDTF">2021-03-14T20:21:32Z</dcterms:created>
  <dcterms:modified xsi:type="dcterms:W3CDTF">2024-11-20T08:33:17Z</dcterms:modified>
</cp:coreProperties>
</file>