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3"/>
    <sheet state="visible" name="Presupuesto" sheetId="2" r:id="rId4"/>
  </sheets>
  <definedNames>
    <definedName name="estado_riesgo">#REF!</definedName>
    <definedName name="maximo_amarillo">#REF!</definedName>
    <definedName name="maximo_rojo">#REF!</definedName>
    <definedName name="impacto">#REF!</definedName>
    <definedName name="minimo_amarillo">#REF!</definedName>
    <definedName name="maximo_naranja">#REF!</definedName>
    <definedName name="minimo_naranja">#REF!</definedName>
    <definedName name="probabilidad">#REF!</definedName>
    <definedName name="minimo_rojo">#REF!</definedName>
  </definedNames>
  <calcPr/>
</workbook>
</file>

<file path=xl/sharedStrings.xml><?xml version="1.0" encoding="utf-8"?>
<sst xmlns="http://schemas.openxmlformats.org/spreadsheetml/2006/main" count="63" uniqueCount="56">
  <si>
    <t>BOMBER WARS</t>
  </si>
  <si>
    <t>Presupuesto</t>
  </si>
  <si>
    <t>Tasa de cambio:</t>
  </si>
  <si>
    <t>Tipo de compra</t>
  </si>
  <si>
    <t>Recurso</t>
  </si>
  <si>
    <t>Unidad de medida</t>
  </si>
  <si>
    <t>Cantidad</t>
  </si>
  <si>
    <t>Tarifa por unidad</t>
  </si>
  <si>
    <t>Valor</t>
  </si>
  <si>
    <t>Iva</t>
  </si>
  <si>
    <t xml:space="preserve">Valor total </t>
  </si>
  <si>
    <t xml:space="preserve">Valor total en dólares </t>
  </si>
  <si>
    <t>Control de versiones</t>
  </si>
  <si>
    <t>Versión</t>
  </si>
  <si>
    <t>Autor</t>
  </si>
  <si>
    <t>Fecha</t>
  </si>
  <si>
    <t>Rubro/rol</t>
  </si>
  <si>
    <t>0.1</t>
  </si>
  <si>
    <t>Detalle</t>
  </si>
  <si>
    <t>Laura Velásquez</t>
  </si>
  <si>
    <t>0.2</t>
  </si>
  <si>
    <t>Compra Externa</t>
  </si>
  <si>
    <t>Ivan David Valderrama</t>
  </si>
  <si>
    <t>Local Comercial en Arriendo, Cali, Departamental 90 m2</t>
  </si>
  <si>
    <t>Local comercial para utilizar como espacio de trabajo</t>
  </si>
  <si>
    <t>Elaborado por:</t>
  </si>
  <si>
    <t>Arriendo mensual</t>
  </si>
  <si>
    <t>-</t>
  </si>
  <si>
    <t>Banda Sonora</t>
  </si>
  <si>
    <t>Composición de la banda sonora por parte de Matthew Pablo</t>
  </si>
  <si>
    <t>Servicio único</t>
  </si>
  <si>
    <t>Marketing</t>
  </si>
  <si>
    <t>Marketing digital por parte de la empresa Bambu Creativos</t>
  </si>
  <si>
    <t>Contrato</t>
  </si>
  <si>
    <t>HP ProLiant DL360</t>
  </si>
  <si>
    <t>Servidor de 1U Potencia de procesamiento, tolerancia de error, gestión Integrated Lights-Out y esencial</t>
  </si>
  <si>
    <t>Total Compra Externa</t>
  </si>
  <si>
    <t>Mano de Obra</t>
  </si>
  <si>
    <t xml:space="preserve">Desarrollo y composición </t>
  </si>
  <si>
    <t>Desarrollo de la narrativa y composición de los personajes</t>
  </si>
  <si>
    <t>Desarrolladores de proyecto</t>
  </si>
  <si>
    <t>Desarrollo del proyecto de inicio a fin</t>
  </si>
  <si>
    <t>Salario mensual x 3 individuos</t>
  </si>
  <si>
    <t>Total Mano de Obra</t>
  </si>
  <si>
    <t>Compra Interna</t>
  </si>
  <si>
    <t>Equipos de trabajo</t>
  </si>
  <si>
    <t>Computadores de escritorio intel core i7 - 8700 (2.8 GHz) QUAD CORE, Motherboard MSI - GIGABYTE, 2 dockets de memoria hasta de 32 GB, 3 USB 3.1, disco duro de 1TB, 8GB memoria DDR4 - 2133, monitor 20"LG LED, Mouse, Teclado</t>
  </si>
  <si>
    <t>Equipo(s)</t>
  </si>
  <si>
    <t>UPS</t>
  </si>
  <si>
    <t>UPS UNITEC 750 VA</t>
  </si>
  <si>
    <t>UPS unidad</t>
  </si>
  <si>
    <t>Total Compra Interna</t>
  </si>
  <si>
    <t>Costos totales del proyecto</t>
  </si>
  <si>
    <t>Reserva de contingencia</t>
  </si>
  <si>
    <t>Porcentaje:</t>
  </si>
  <si>
    <t>Presupuesto total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</si>
</sst>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4">
    <font>
      <sz val="10.0"/>
      <color rgb="FF000000"/>
      <name val="Arial"/>
    </font>
    <font>
      <sz val="9.0"/>
      <name val="Verdana"/>
    </font>
    <font>
      <b/>
      <sz val="24.0"/>
      <color rgb="FF0070C0"/>
      <name val="Verdana"/>
    </font>
    <font>
      <sz val="11.0"/>
      <name val="Verdana"/>
    </font>
    <font>
      <sz val="20.0"/>
      <name val="Verdana"/>
    </font>
    <font>
      <b/>
      <sz val="18.0"/>
      <color rgb="FF0070C0"/>
      <name val="Verdana"/>
    </font>
    <font>
      <sz val="22.0"/>
      <name val="Verdana"/>
    </font>
    <font>
      <b/>
      <sz val="14.0"/>
      <name val="Arial"/>
    </font>
    <font>
      <sz val="10.0"/>
      <name val="Arial"/>
    </font>
    <font>
      <sz val="14.0"/>
      <name val="Verdana"/>
    </font>
    <font>
      <b/>
      <sz val="9.0"/>
      <name val="Verdana"/>
    </font>
    <font>
      <sz val="9.0"/>
      <color rgb="FFFFFFFF"/>
      <name val="Verdana"/>
    </font>
    <font/>
    <font>
      <b/>
      <sz val="9.0"/>
      <name val="Arial"/>
    </font>
    <font>
      <b/>
      <sz val="8.0"/>
      <name val="Arial"/>
    </font>
    <font>
      <sz val="9.0"/>
      <name val="Arial"/>
    </font>
    <font>
      <sz val="8.0"/>
      <name val="Arial"/>
    </font>
    <font>
      <sz val="9.0"/>
      <color rgb="FF000000"/>
      <name val="Verdana"/>
    </font>
    <font>
      <b/>
      <sz val="9.0"/>
      <color rgb="FFFF0000"/>
      <name val="Verdana"/>
    </font>
    <font>
      <sz val="9.0"/>
      <color rgb="FFFF0000"/>
      <name val="Verdana"/>
    </font>
    <font>
      <sz val="9.0"/>
      <color rgb="FFFF0000"/>
      <name val="Arial"/>
    </font>
    <font>
      <sz val="8.0"/>
      <color rgb="FFFF0000"/>
      <name val="Arial"/>
    </font>
    <font>
      <b/>
      <sz val="9.0"/>
      <color rgb="FFFF6600"/>
      <name val="Verdana"/>
    </font>
    <font>
      <b/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</fills>
  <borders count="2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1" fillId="0" fontId="4" numFmtId="0" xfId="0" applyBorder="1" applyFont="1"/>
    <xf borderId="0" fillId="0" fontId="5" numFmtId="0" xfId="0" applyAlignment="1" applyFont="1">
      <alignment vertical="top"/>
    </xf>
    <xf borderId="1" fillId="0" fontId="6" numFmtId="0" xfId="0" applyBorder="1" applyFont="1"/>
    <xf borderId="0" fillId="0" fontId="7" numFmtId="0" xfId="0" applyAlignment="1" applyFont="1">
      <alignment horizontal="left" vertical="center"/>
    </xf>
    <xf borderId="1" fillId="0" fontId="3" numFmtId="0" xfId="0" applyBorder="1" applyFont="1"/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0" fillId="0" fontId="10" numFmtId="3" xfId="0" applyAlignment="1" applyFont="1" applyNumberFormat="1">
      <alignment horizontal="right" shrinkToFit="0" vertical="center" wrapText="1"/>
    </xf>
    <xf borderId="0" fillId="0" fontId="10" numFmtId="3" xfId="0" applyAlignment="1" applyFont="1" applyNumberFormat="1">
      <alignment shrinkToFit="0" vertical="center" wrapText="1"/>
    </xf>
    <xf borderId="2" fillId="2" fontId="11" numFmtId="0" xfId="0" applyAlignment="1" applyBorder="1" applyFill="1" applyFont="1">
      <alignment horizontal="center" shrinkToFit="0" vertical="center" wrapText="1"/>
    </xf>
    <xf borderId="3" fillId="2" fontId="11" numFmtId="0" xfId="0" applyAlignment="1" applyBorder="1" applyFont="1">
      <alignment horizontal="center" shrinkToFit="0" vertical="center" wrapText="1"/>
    </xf>
    <xf borderId="4" fillId="0" fontId="12" numFmtId="0" xfId="0" applyBorder="1" applyFont="1"/>
    <xf borderId="0" fillId="0" fontId="10" numFmtId="0" xfId="0" applyFont="1"/>
    <xf borderId="0" fillId="0" fontId="13" numFmtId="0" xfId="0" applyAlignment="1" applyFont="1">
      <alignment shrinkToFit="0" vertical="top" wrapText="1"/>
    </xf>
    <xf borderId="0" fillId="0" fontId="10" numFmtId="0" xfId="0" applyAlignment="1" applyFont="1">
      <alignment horizontal="right"/>
    </xf>
    <xf borderId="0" fillId="0" fontId="14" numFmtId="0" xfId="0" applyAlignment="1" applyFont="1">
      <alignment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6" fillId="0" fontId="12" numFmtId="0" xfId="0" applyBorder="1" applyFont="1"/>
    <xf borderId="7" fillId="2" fontId="11" numFmtId="0" xfId="0" applyAlignment="1" applyBorder="1" applyFont="1">
      <alignment horizontal="center" shrinkToFit="0" vertical="center" wrapText="1"/>
    </xf>
    <xf quotePrefix="1" borderId="5" fillId="0" fontId="1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5" fillId="0" fontId="1" numFmtId="14" xfId="0" applyAlignment="1" applyBorder="1" applyFont="1" applyNumberFormat="1">
      <alignment horizontal="left" readingOrder="0" shrinkToFit="0" vertical="top" wrapText="1"/>
    </xf>
    <xf borderId="0" fillId="0" fontId="16" numFmtId="0" xfId="0" applyAlignment="1" applyFont="1">
      <alignment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left" readingOrder="0" shrinkToFit="0" vertical="top" wrapText="1"/>
    </xf>
    <xf borderId="5" fillId="0" fontId="17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quotePrefix="1" borderId="0" fillId="0" fontId="1" numFmtId="0" xfId="0" applyAlignment="1" applyFont="1">
      <alignment horizontal="center"/>
    </xf>
    <xf borderId="5" fillId="0" fontId="1" numFmtId="4" xfId="0" applyAlignment="1" applyBorder="1" applyFont="1" applyNumberFormat="1">
      <alignment shrinkToFit="0" vertical="center" wrapText="1"/>
    </xf>
    <xf borderId="0" fillId="0" fontId="1" numFmtId="14" xfId="0" applyAlignment="1" applyFont="1" applyNumberFormat="1">
      <alignment horizontal="left"/>
    </xf>
    <xf borderId="5" fillId="0" fontId="17" numFmtId="3" xfId="0" applyAlignment="1" applyBorder="1" applyFont="1" applyNumberFormat="1">
      <alignment vertical="center"/>
    </xf>
    <xf borderId="5" fillId="3" fontId="1" numFmtId="3" xfId="0" applyAlignment="1" applyBorder="1" applyFill="1" applyFont="1" applyNumberFormat="1">
      <alignment shrinkToFit="0" vertical="center" wrapText="1"/>
    </xf>
    <xf borderId="8" fillId="0" fontId="12" numFmtId="0" xfId="0" applyBorder="1" applyFont="1"/>
    <xf borderId="5" fillId="0" fontId="1" numFmtId="3" xfId="0" applyAlignment="1" applyBorder="1" applyFont="1" applyNumberFormat="1">
      <alignment shrinkToFit="0" vertical="center" wrapText="1"/>
    </xf>
    <xf borderId="5" fillId="0" fontId="15" numFmtId="0" xfId="0" applyAlignment="1" applyBorder="1" applyFont="1">
      <alignment vertical="center"/>
    </xf>
    <xf borderId="5" fillId="0" fontId="15" numFmtId="0" xfId="0" applyAlignment="1" applyBorder="1" applyFont="1">
      <alignment shrinkToFit="0" vertical="center" wrapText="1"/>
    </xf>
    <xf borderId="5" fillId="0" fontId="15" numFmtId="4" xfId="0" applyAlignment="1" applyBorder="1" applyFont="1" applyNumberFormat="1">
      <alignment vertical="center"/>
    </xf>
    <xf borderId="5" fillId="0" fontId="15" numFmtId="3" xfId="0" applyAlignment="1" applyBorder="1" applyFont="1" applyNumberFormat="1">
      <alignment vertical="center"/>
    </xf>
    <xf borderId="5" fillId="0" fontId="15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0" fillId="0" fontId="12" numFmtId="3" xfId="0" applyAlignment="1" applyFont="1" applyNumberFormat="1">
      <alignment readingOrder="0"/>
    </xf>
    <xf borderId="5" fillId="0" fontId="1" numFmtId="3" xfId="0" applyAlignment="1" applyBorder="1" applyFont="1" applyNumberForma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3" fillId="3" fontId="18" numFmtId="0" xfId="0" applyAlignment="1" applyBorder="1" applyFont="1">
      <alignment horizontal="center" shrinkToFit="0" vertical="center" wrapText="1"/>
    </xf>
    <xf borderId="9" fillId="0" fontId="12" numFmtId="0" xfId="0" applyBorder="1" applyFont="1"/>
    <xf borderId="5" fillId="0" fontId="19" numFmtId="3" xfId="0" applyAlignment="1" applyBorder="1" applyFont="1" applyNumberFormat="1">
      <alignment shrinkToFit="0" vertical="center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vertical="top" wrapText="1"/>
    </xf>
    <xf borderId="4" fillId="0" fontId="1" numFmtId="4" xfId="0" applyAlignment="1" applyBorder="1" applyFont="1" applyNumberFormat="1">
      <alignment horizontal="right" shrinkToFit="0" vertical="center" wrapText="1"/>
    </xf>
    <xf borderId="4" fillId="0" fontId="1" numFmtId="3" xfId="0" applyAlignment="1" applyBorder="1" applyFont="1" applyNumberFormat="1">
      <alignment horizontal="right" shrinkToFit="0" vertical="center" wrapText="1"/>
    </xf>
    <xf borderId="10" fillId="3" fontId="1" numFmtId="3" xfId="0" applyAlignment="1" applyBorder="1" applyFont="1" applyNumberFormat="1">
      <alignment horizontal="right" shrinkToFit="0" vertical="center" wrapText="1"/>
    </xf>
    <xf borderId="4" fillId="0" fontId="1" numFmtId="0" xfId="0" applyAlignment="1" applyBorder="1" applyFont="1">
      <alignment horizontal="right" shrinkToFit="0" vertical="center" wrapText="1"/>
    </xf>
    <xf borderId="0" fillId="0" fontId="1" numFmtId="0" xfId="0" applyAlignment="1" applyFont="1">
      <alignment shrinkToFit="0" vertical="top" wrapText="1"/>
    </xf>
    <xf borderId="11" fillId="0" fontId="18" numFmtId="0" xfId="0" applyAlignment="1" applyBorder="1" applyFont="1">
      <alignment horizontal="center" shrinkToFit="0" vertical="center" wrapText="1"/>
    </xf>
    <xf borderId="12" fillId="0" fontId="12" numFmtId="0" xfId="0" applyBorder="1" applyFont="1"/>
    <xf borderId="12" fillId="0" fontId="22" numFmtId="0" xfId="0" applyAlignment="1" applyBorder="1" applyFont="1">
      <alignment horizontal="center" shrinkToFit="0" vertical="center" wrapText="1"/>
    </xf>
    <xf borderId="13" fillId="0" fontId="22" numFmtId="0" xfId="0" applyAlignment="1" applyBorder="1" applyFont="1">
      <alignment horizontal="center" shrinkToFit="0" vertical="center" wrapText="1"/>
    </xf>
    <xf borderId="14" fillId="0" fontId="18" numFmtId="3" xfId="0" applyAlignment="1" applyBorder="1" applyFont="1" applyNumberFormat="1">
      <alignment shrinkToFit="0" vertical="center" wrapText="1"/>
    </xf>
    <xf borderId="15" fillId="0" fontId="18" numFmtId="3" xfId="0" applyAlignment="1" applyBorder="1" applyFont="1" applyNumberFormat="1">
      <alignment shrinkToFit="0" vertical="center" wrapText="1"/>
    </xf>
    <xf borderId="0" fillId="0" fontId="23" numFmtId="0" xfId="0" applyAlignment="1" applyFont="1">
      <alignment shrinkToFit="0" vertical="top" wrapText="1"/>
    </xf>
    <xf borderId="16" fillId="0" fontId="1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4" fillId="0" fontId="1" numFmtId="9" xfId="0" applyAlignment="1" applyBorder="1" applyFont="1" applyNumberFormat="1">
      <alignment shrinkToFit="0" vertical="center" wrapText="1"/>
    </xf>
    <xf borderId="5" fillId="0" fontId="18" numFmtId="3" xfId="0" applyAlignment="1" applyBorder="1" applyFont="1" applyNumberFormat="1">
      <alignment shrinkToFit="0" vertical="center" wrapText="1"/>
    </xf>
    <xf borderId="17" fillId="0" fontId="18" numFmtId="3" xfId="0" applyAlignment="1" applyBorder="1" applyFont="1" applyNumberFormat="1">
      <alignment shrinkToFit="0" vertical="center" wrapText="1"/>
    </xf>
    <xf borderId="18" fillId="0" fontId="18" numFmtId="0" xfId="0" applyAlignment="1" applyBorder="1" applyFont="1">
      <alignment horizontal="center" shrinkToFit="0" vertical="center" wrapText="1"/>
    </xf>
    <xf borderId="19" fillId="0" fontId="12" numFmtId="0" xfId="0" applyBorder="1" applyFont="1"/>
    <xf borderId="19" fillId="0" fontId="22" numFmtId="0" xfId="0" applyAlignment="1" applyBorder="1" applyFont="1">
      <alignment horizontal="center" shrinkToFit="0" vertical="center" wrapText="1"/>
    </xf>
    <xf borderId="20" fillId="0" fontId="22" numFmtId="0" xfId="0" applyAlignment="1" applyBorder="1" applyFont="1">
      <alignment horizontal="center" shrinkToFit="0" vertical="center" wrapText="1"/>
    </xf>
    <xf borderId="21" fillId="0" fontId="18" numFmtId="3" xfId="0" applyAlignment="1" applyBorder="1" applyFont="1" applyNumberFormat="1">
      <alignment shrinkToFit="0" vertical="center" wrapText="1"/>
    </xf>
    <xf borderId="22" fillId="0" fontId="18" numFmtId="3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628650</xdr:colOff>
      <xdr:row>0</xdr:row>
      <xdr:rowOff>28575</xdr:rowOff>
    </xdr:from>
    <xdr:ext cx="1190625" cy="8382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7.71"/>
    <col customWidth="1" min="2" max="2" width="9.71"/>
    <col customWidth="1" min="3" max="3" width="1.71"/>
    <col customWidth="1" min="4" max="4" width="21.71"/>
    <col customWidth="1" min="5" max="5" width="25.71"/>
    <col customWidth="1" min="6" max="6" width="15.71"/>
    <col customWidth="1" min="7" max="7" width="25.71"/>
    <col customWidth="1" min="8" max="8" width="9.71"/>
    <col customWidth="1" min="9" max="9" width="33.71"/>
    <col customWidth="1" min="10" max="10" width="12.71"/>
    <col customWidth="1" min="11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2" t="s">
        <v>0</v>
      </c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4" t="s">
        <v>1</v>
      </c>
      <c r="B5" s="6"/>
      <c r="C5" s="6"/>
      <c r="D5" s="8"/>
      <c r="E5" s="8"/>
      <c r="F5" s="8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8" t="s">
        <v>12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20" t="s">
        <v>13</v>
      </c>
      <c r="I35" s="20" t="s">
        <v>14</v>
      </c>
      <c r="J35" s="20" t="s">
        <v>15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23" t="s">
        <v>17</v>
      </c>
      <c r="I36" s="25" t="s">
        <v>19</v>
      </c>
      <c r="J36" s="26">
        <v>43587.0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28" t="s">
        <v>20</v>
      </c>
      <c r="I37" s="28" t="s">
        <v>22</v>
      </c>
      <c r="J37" s="30">
        <v>6654479.0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25"/>
      <c r="I38" s="25"/>
      <c r="J38" s="2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6" t="s">
        <v>25</v>
      </c>
      <c r="B39" s="16"/>
      <c r="C39" s="1" t="s">
        <v>19</v>
      </c>
      <c r="F39" s="1"/>
      <c r="G39" s="1"/>
      <c r="H39" s="25"/>
      <c r="I39" s="25"/>
      <c r="J39" s="2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 t="s">
        <v>13</v>
      </c>
      <c r="B40" s="1" t="s">
        <v>17</v>
      </c>
      <c r="C40" s="33" t="s">
        <v>27</v>
      </c>
      <c r="D40" s="35">
        <v>43521.0</v>
      </c>
      <c r="E40" s="1"/>
      <c r="F40" s="1"/>
      <c r="G40" s="1"/>
      <c r="H40" s="25"/>
      <c r="I40" s="25"/>
      <c r="J40" s="2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F4"/>
    <mergeCell ref="C39:E39"/>
  </mergeCells>
  <printOptions/>
  <pageMargins bottom="0.984251968503937" footer="0.0" header="0.0" left="1.1811023622047245" right="0.984251968503937" top="3.346456692913386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71"/>
    <col customWidth="1" min="3" max="3" width="30.71"/>
    <col customWidth="1" min="4" max="4" width="15.71"/>
    <col customWidth="1" min="5" max="5" width="12.71"/>
    <col customWidth="1" min="6" max="7" width="14.71"/>
    <col customWidth="1" min="8" max="8" width="12.71"/>
    <col customWidth="1" min="9" max="9" width="14.71"/>
    <col customWidth="1" min="10" max="10" width="12.71"/>
    <col customWidth="1" min="11" max="11" width="13.86"/>
    <col customWidth="1" min="12" max="12" width="5.57"/>
    <col customWidth="1" min="13" max="30" width="11.43"/>
  </cols>
  <sheetData>
    <row r="1" ht="23.25" customHeight="1">
      <c r="A1" s="5" t="s">
        <v>0</v>
      </c>
      <c r="B1" s="7"/>
      <c r="C1" s="7"/>
      <c r="D1" s="7"/>
      <c r="E1" s="7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24.0" customHeight="1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7.5" customHeight="1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0" customHeight="1">
      <c r="A4" s="10"/>
      <c r="B4" s="9"/>
      <c r="C4" s="9"/>
      <c r="D4" s="9"/>
      <c r="E4" s="9"/>
      <c r="F4" s="11" t="s">
        <v>2</v>
      </c>
      <c r="H4" s="12">
        <v>3071.0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1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0" customHeight="1">
      <c r="A6" s="13" t="s">
        <v>3</v>
      </c>
      <c r="B6" s="14" t="s">
        <v>4</v>
      </c>
      <c r="C6" s="15"/>
      <c r="D6" s="13" t="s">
        <v>5</v>
      </c>
      <c r="E6" s="13" t="s">
        <v>6</v>
      </c>
      <c r="F6" s="13" t="s">
        <v>7</v>
      </c>
      <c r="G6" s="13" t="s">
        <v>8</v>
      </c>
      <c r="H6" s="13" t="s">
        <v>9</v>
      </c>
      <c r="I6" s="13" t="s">
        <v>10</v>
      </c>
      <c r="J6" s="13" t="s">
        <v>11</v>
      </c>
      <c r="K6" s="17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0" customHeight="1">
      <c r="A7" s="21"/>
      <c r="B7" s="22" t="s">
        <v>16</v>
      </c>
      <c r="C7" s="22" t="s">
        <v>18</v>
      </c>
      <c r="D7" s="21"/>
      <c r="E7" s="21"/>
      <c r="F7" s="21"/>
      <c r="G7" s="21"/>
      <c r="H7" s="21"/>
      <c r="I7" s="21"/>
      <c r="J7" s="21"/>
      <c r="K7" s="24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ht="37.5" customHeight="1">
      <c r="A8" s="29" t="s">
        <v>21</v>
      </c>
      <c r="B8" s="31" t="s">
        <v>23</v>
      </c>
      <c r="C8" s="32" t="s">
        <v>24</v>
      </c>
      <c r="D8" s="32" t="s">
        <v>26</v>
      </c>
      <c r="E8" s="34">
        <v>2.0</v>
      </c>
      <c r="F8" s="36">
        <v>1900000.0</v>
      </c>
      <c r="G8" s="37">
        <f t="shared" ref="G8:G16" si="1">E8*F8</f>
        <v>3800000</v>
      </c>
      <c r="H8" s="32">
        <v>380000.0</v>
      </c>
      <c r="I8" s="37">
        <f t="shared" ref="I8:I16" si="2">G8+H8</f>
        <v>4180000</v>
      </c>
      <c r="J8" s="37">
        <f t="shared" ref="J8:J16" si="3">I8/$H$4</f>
        <v>1361.120156</v>
      </c>
      <c r="K8" s="24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ht="37.5" customHeight="1">
      <c r="A9" s="38"/>
      <c r="B9" s="32" t="s">
        <v>28</v>
      </c>
      <c r="C9" s="31" t="s">
        <v>29</v>
      </c>
      <c r="D9" s="32" t="s">
        <v>30</v>
      </c>
      <c r="E9" s="34">
        <v>1.0</v>
      </c>
      <c r="F9" s="39">
        <v>2600000.0</v>
      </c>
      <c r="G9" s="37">
        <f t="shared" si="1"/>
        <v>2600000</v>
      </c>
      <c r="H9" s="32">
        <v>494000.0</v>
      </c>
      <c r="I9" s="37">
        <f t="shared" si="2"/>
        <v>3094000</v>
      </c>
      <c r="J9" s="37">
        <f t="shared" si="3"/>
        <v>1007.489417</v>
      </c>
      <c r="K9" s="24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ht="42.75" customHeight="1">
      <c r="A10" s="38"/>
      <c r="B10" s="40" t="s">
        <v>31</v>
      </c>
      <c r="C10" s="41" t="s">
        <v>32</v>
      </c>
      <c r="D10" s="40" t="s">
        <v>33</v>
      </c>
      <c r="E10" s="42">
        <v>1.0</v>
      </c>
      <c r="F10" s="43">
        <v>3360000.0</v>
      </c>
      <c r="G10" s="37">
        <f t="shared" si="1"/>
        <v>3360000</v>
      </c>
      <c r="H10" s="40">
        <v>638400.0</v>
      </c>
      <c r="I10" s="37">
        <f t="shared" si="2"/>
        <v>3998400</v>
      </c>
      <c r="J10" s="37">
        <f t="shared" si="3"/>
        <v>1301.986324</v>
      </c>
      <c r="K10" s="24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ht="47.25" customHeight="1">
      <c r="A11" s="38"/>
      <c r="B11" s="44" t="s">
        <v>34</v>
      </c>
      <c r="C11" s="45" t="s">
        <v>35</v>
      </c>
      <c r="D11" s="45" t="s">
        <v>30</v>
      </c>
      <c r="E11" s="34">
        <v>1.0</v>
      </c>
      <c r="F11" s="46">
        <v>615985.58</v>
      </c>
      <c r="G11" s="37">
        <f t="shared" si="1"/>
        <v>615985.58</v>
      </c>
      <c r="H11" s="47">
        <v>38000.0</v>
      </c>
      <c r="I11" s="37">
        <f t="shared" si="2"/>
        <v>653985.58</v>
      </c>
      <c r="J11" s="37">
        <f t="shared" si="3"/>
        <v>212.9552524</v>
      </c>
      <c r="K11" s="24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ht="15.0" customHeight="1">
      <c r="A12" s="38"/>
      <c r="B12" s="32"/>
      <c r="C12" s="32"/>
      <c r="D12" s="32"/>
      <c r="E12" s="34"/>
      <c r="F12" s="39"/>
      <c r="G12" s="37">
        <f t="shared" si="1"/>
        <v>0</v>
      </c>
      <c r="H12" s="39"/>
      <c r="I12" s="37">
        <f t="shared" si="2"/>
        <v>0</v>
      </c>
      <c r="J12" s="37">
        <f t="shared" si="3"/>
        <v>0</v>
      </c>
      <c r="K12" s="24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ht="15.0" customHeight="1">
      <c r="A13" s="38"/>
      <c r="B13" s="32"/>
      <c r="C13" s="32"/>
      <c r="D13" s="32"/>
      <c r="E13" s="34"/>
      <c r="F13" s="39"/>
      <c r="G13" s="37">
        <f t="shared" si="1"/>
        <v>0</v>
      </c>
      <c r="H13" s="39"/>
      <c r="I13" s="37">
        <f t="shared" si="2"/>
        <v>0</v>
      </c>
      <c r="J13" s="37">
        <f t="shared" si="3"/>
        <v>0</v>
      </c>
      <c r="K13" s="24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ht="15.0" customHeight="1">
      <c r="A14" s="38"/>
      <c r="B14" s="32"/>
      <c r="C14" s="32"/>
      <c r="D14" s="32"/>
      <c r="E14" s="34"/>
      <c r="F14" s="39"/>
      <c r="G14" s="37">
        <f t="shared" si="1"/>
        <v>0</v>
      </c>
      <c r="H14" s="39"/>
      <c r="I14" s="37">
        <f t="shared" si="2"/>
        <v>0</v>
      </c>
      <c r="J14" s="37">
        <f t="shared" si="3"/>
        <v>0</v>
      </c>
      <c r="K14" s="24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ht="15.0" customHeight="1">
      <c r="A15" s="38"/>
      <c r="B15" s="32"/>
      <c r="C15" s="48"/>
      <c r="D15" s="32"/>
      <c r="E15" s="34"/>
      <c r="F15" s="39"/>
      <c r="G15" s="37">
        <f t="shared" si="1"/>
        <v>0</v>
      </c>
      <c r="H15" s="39"/>
      <c r="I15" s="37">
        <f t="shared" si="2"/>
        <v>0</v>
      </c>
      <c r="J15" s="37">
        <f t="shared" si="3"/>
        <v>0</v>
      </c>
      <c r="K15" s="24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ht="15.0" customHeight="1">
      <c r="A16" s="38"/>
      <c r="B16" s="32"/>
      <c r="C16" s="48"/>
      <c r="D16" s="32"/>
      <c r="E16" s="34"/>
      <c r="F16" s="39"/>
      <c r="G16" s="37">
        <f t="shared" si="1"/>
        <v>0</v>
      </c>
      <c r="H16" s="39"/>
      <c r="I16" s="37">
        <f t="shared" si="2"/>
        <v>0</v>
      </c>
      <c r="J16" s="37">
        <f t="shared" si="3"/>
        <v>0</v>
      </c>
      <c r="K16" s="24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ht="15.0" customHeight="1">
      <c r="A17" s="21"/>
      <c r="B17" s="49" t="s">
        <v>36</v>
      </c>
      <c r="C17" s="50"/>
      <c r="D17" s="50"/>
      <c r="E17" s="50"/>
      <c r="F17" s="15"/>
      <c r="G17" s="51">
        <f t="shared" ref="G17:J17" si="4">SUBTOTAL(9,G8:G16)</f>
        <v>10375985.58</v>
      </c>
      <c r="H17" s="51">
        <f t="shared" si="4"/>
        <v>1550400</v>
      </c>
      <c r="I17" s="51">
        <f t="shared" si="4"/>
        <v>11926385.58</v>
      </c>
      <c r="J17" s="51">
        <f t="shared" si="4"/>
        <v>3883.551149</v>
      </c>
      <c r="K17" s="52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ht="42.75" customHeight="1">
      <c r="A18" s="29" t="s">
        <v>37</v>
      </c>
      <c r="B18" s="32" t="s">
        <v>38</v>
      </c>
      <c r="C18" s="48" t="s">
        <v>39</v>
      </c>
      <c r="D18" s="48" t="s">
        <v>30</v>
      </c>
      <c r="E18" s="54">
        <v>1.0</v>
      </c>
      <c r="F18" s="55">
        <v>3200000.0</v>
      </c>
      <c r="G18" s="56">
        <f t="shared" ref="G18:G27" si="5">E18*F18</f>
        <v>3200000</v>
      </c>
      <c r="H18" s="57">
        <v>608000.0</v>
      </c>
      <c r="I18" s="56">
        <f t="shared" ref="I18:I27" si="6">G18+H18</f>
        <v>3808000</v>
      </c>
      <c r="J18" s="56">
        <f t="shared" ref="J18:J27" si="7">I18/$H$4</f>
        <v>1239.986975</v>
      </c>
      <c r="K18" s="24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ht="40.5" customHeight="1">
      <c r="A19" s="38"/>
      <c r="B19" s="32" t="s">
        <v>40</v>
      </c>
      <c r="C19" s="48" t="s">
        <v>41</v>
      </c>
      <c r="D19" s="32" t="s">
        <v>42</v>
      </c>
      <c r="E19" s="34">
        <v>2.0</v>
      </c>
      <c r="F19" s="39">
        <v>6180000.0</v>
      </c>
      <c r="G19" s="37">
        <f t="shared" si="5"/>
        <v>12360000</v>
      </c>
      <c r="H19" s="39">
        <v>0.0</v>
      </c>
      <c r="I19" s="37">
        <f t="shared" si="6"/>
        <v>12360000</v>
      </c>
      <c r="J19" s="37">
        <f t="shared" si="7"/>
        <v>4024.747639</v>
      </c>
      <c r="K19" s="24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ht="15.0" customHeight="1">
      <c r="A20" s="38"/>
      <c r="B20" s="32"/>
      <c r="C20" s="48"/>
      <c r="D20" s="32"/>
      <c r="E20" s="34"/>
      <c r="F20" s="39"/>
      <c r="G20" s="37">
        <f t="shared" si="5"/>
        <v>0</v>
      </c>
      <c r="H20" s="39"/>
      <c r="I20" s="37">
        <f t="shared" si="6"/>
        <v>0</v>
      </c>
      <c r="J20" s="37">
        <f t="shared" si="7"/>
        <v>0</v>
      </c>
      <c r="K20" s="24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ht="15.0" customHeight="1">
      <c r="A21" s="38"/>
      <c r="B21" s="32"/>
      <c r="C21" s="48"/>
      <c r="D21" s="32"/>
      <c r="E21" s="34"/>
      <c r="F21" s="39"/>
      <c r="G21" s="37">
        <f t="shared" si="5"/>
        <v>0</v>
      </c>
      <c r="H21" s="39"/>
      <c r="I21" s="37">
        <f t="shared" si="6"/>
        <v>0</v>
      </c>
      <c r="J21" s="37">
        <f t="shared" si="7"/>
        <v>0</v>
      </c>
      <c r="K21" s="24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ht="15.0" customHeight="1">
      <c r="A22" s="38"/>
      <c r="B22" s="32"/>
      <c r="C22" s="48"/>
      <c r="D22" s="32"/>
      <c r="E22" s="34"/>
      <c r="F22" s="39"/>
      <c r="G22" s="37">
        <f t="shared" si="5"/>
        <v>0</v>
      </c>
      <c r="H22" s="39"/>
      <c r="I22" s="37">
        <f t="shared" si="6"/>
        <v>0</v>
      </c>
      <c r="J22" s="37">
        <f t="shared" si="7"/>
        <v>0</v>
      </c>
      <c r="K22" s="24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ht="15.0" customHeight="1">
      <c r="A23" s="38"/>
      <c r="B23" s="32"/>
      <c r="C23" s="48"/>
      <c r="D23" s="32"/>
      <c r="E23" s="34"/>
      <c r="F23" s="39"/>
      <c r="G23" s="37">
        <f t="shared" si="5"/>
        <v>0</v>
      </c>
      <c r="H23" s="39"/>
      <c r="I23" s="37">
        <f t="shared" si="6"/>
        <v>0</v>
      </c>
      <c r="J23" s="37">
        <f t="shared" si="7"/>
        <v>0</v>
      </c>
      <c r="K23" s="2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ht="15.0" customHeight="1">
      <c r="A24" s="38"/>
      <c r="B24" s="32"/>
      <c r="C24" s="48"/>
      <c r="D24" s="32"/>
      <c r="E24" s="34"/>
      <c r="F24" s="39"/>
      <c r="G24" s="37">
        <f t="shared" si="5"/>
        <v>0</v>
      </c>
      <c r="H24" s="39"/>
      <c r="I24" s="37">
        <f t="shared" si="6"/>
        <v>0</v>
      </c>
      <c r="J24" s="37">
        <f t="shared" si="7"/>
        <v>0</v>
      </c>
      <c r="K24" s="24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ht="15.0" customHeight="1">
      <c r="A25" s="38"/>
      <c r="B25" s="32"/>
      <c r="C25" s="48"/>
      <c r="D25" s="32"/>
      <c r="E25" s="34"/>
      <c r="F25" s="39"/>
      <c r="G25" s="37">
        <f t="shared" si="5"/>
        <v>0</v>
      </c>
      <c r="H25" s="39"/>
      <c r="I25" s="37">
        <f t="shared" si="6"/>
        <v>0</v>
      </c>
      <c r="J25" s="37">
        <f t="shared" si="7"/>
        <v>0</v>
      </c>
      <c r="K25" s="24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ht="15.0" customHeight="1">
      <c r="A26" s="38"/>
      <c r="B26" s="32"/>
      <c r="C26" s="48"/>
      <c r="D26" s="32"/>
      <c r="E26" s="34"/>
      <c r="F26" s="39"/>
      <c r="G26" s="37">
        <f t="shared" si="5"/>
        <v>0</v>
      </c>
      <c r="H26" s="39"/>
      <c r="I26" s="37">
        <f t="shared" si="6"/>
        <v>0</v>
      </c>
      <c r="J26" s="37">
        <f t="shared" si="7"/>
        <v>0</v>
      </c>
      <c r="K26" s="24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ht="15.0" customHeight="1">
      <c r="A27" s="38"/>
      <c r="B27" s="32"/>
      <c r="C27" s="48"/>
      <c r="D27" s="32"/>
      <c r="E27" s="34"/>
      <c r="F27" s="39"/>
      <c r="G27" s="37">
        <f t="shared" si="5"/>
        <v>0</v>
      </c>
      <c r="H27" s="39"/>
      <c r="I27" s="37">
        <f t="shared" si="6"/>
        <v>0</v>
      </c>
      <c r="J27" s="37">
        <f t="shared" si="7"/>
        <v>0</v>
      </c>
      <c r="K27" s="24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ht="15.0" customHeight="1">
      <c r="A28" s="21"/>
      <c r="B28" s="49" t="s">
        <v>43</v>
      </c>
      <c r="C28" s="50"/>
      <c r="D28" s="50"/>
      <c r="E28" s="50"/>
      <c r="F28" s="15"/>
      <c r="G28" s="51">
        <f t="shared" ref="G28:J28" si="8">SUBTOTAL(9,G18:G27)</f>
        <v>15560000</v>
      </c>
      <c r="H28" s="51">
        <f t="shared" si="8"/>
        <v>608000</v>
      </c>
      <c r="I28" s="51">
        <f t="shared" si="8"/>
        <v>16168000</v>
      </c>
      <c r="J28" s="51">
        <f t="shared" si="8"/>
        <v>5264.734614</v>
      </c>
      <c r="K28" s="52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ht="115.5" customHeight="1">
      <c r="A29" s="29" t="s">
        <v>44</v>
      </c>
      <c r="B29" s="32" t="s">
        <v>45</v>
      </c>
      <c r="C29" s="48" t="s">
        <v>46</v>
      </c>
      <c r="D29" s="32" t="s">
        <v>47</v>
      </c>
      <c r="E29" s="34">
        <v>3.0</v>
      </c>
      <c r="F29" s="39">
        <v>2500000.0</v>
      </c>
      <c r="G29" s="37">
        <f t="shared" ref="G29:G38" si="9">E29*F29</f>
        <v>7500000</v>
      </c>
      <c r="H29" s="32">
        <v>1425000.0</v>
      </c>
      <c r="I29" s="37">
        <f t="shared" ref="I29:I38" si="10">G29+H29</f>
        <v>8925000</v>
      </c>
      <c r="J29" s="37">
        <f t="shared" ref="J29:J38" si="11">I29/$H$4</f>
        <v>2906.219472</v>
      </c>
      <c r="K29" s="24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30.0" customHeight="1">
      <c r="A30" s="38"/>
      <c r="B30" s="32" t="s">
        <v>48</v>
      </c>
      <c r="C30" s="48" t="s">
        <v>49</v>
      </c>
      <c r="D30" s="32" t="s">
        <v>50</v>
      </c>
      <c r="E30" s="34">
        <v>3.0</v>
      </c>
      <c r="F30" s="39">
        <v>145000.0</v>
      </c>
      <c r="G30" s="37">
        <f t="shared" si="9"/>
        <v>435000</v>
      </c>
      <c r="H30" s="39">
        <v>0.0</v>
      </c>
      <c r="I30" s="37">
        <f t="shared" si="10"/>
        <v>435000</v>
      </c>
      <c r="J30" s="37">
        <f t="shared" si="11"/>
        <v>141.6476718</v>
      </c>
      <c r="K30" s="24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5.0" customHeight="1">
      <c r="A31" s="38"/>
      <c r="B31" s="32"/>
      <c r="C31" s="48"/>
      <c r="D31" s="32"/>
      <c r="E31" s="34"/>
      <c r="F31" s="39"/>
      <c r="G31" s="37">
        <f t="shared" si="9"/>
        <v>0</v>
      </c>
      <c r="H31" s="39"/>
      <c r="I31" s="37">
        <f t="shared" si="10"/>
        <v>0</v>
      </c>
      <c r="J31" s="37">
        <f t="shared" si="11"/>
        <v>0</v>
      </c>
      <c r="K31" s="24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5.0" customHeight="1">
      <c r="A32" s="38"/>
      <c r="B32" s="32"/>
      <c r="C32" s="48"/>
      <c r="D32" s="32"/>
      <c r="E32" s="34"/>
      <c r="F32" s="39"/>
      <c r="G32" s="37">
        <f t="shared" si="9"/>
        <v>0</v>
      </c>
      <c r="H32" s="39"/>
      <c r="I32" s="37">
        <f t="shared" si="10"/>
        <v>0</v>
      </c>
      <c r="J32" s="37">
        <f t="shared" si="11"/>
        <v>0</v>
      </c>
      <c r="K32" s="24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ht="15.0" customHeight="1">
      <c r="A33" s="38"/>
      <c r="B33" s="32"/>
      <c r="C33" s="48"/>
      <c r="D33" s="32"/>
      <c r="E33" s="34"/>
      <c r="F33" s="39"/>
      <c r="G33" s="37">
        <f t="shared" si="9"/>
        <v>0</v>
      </c>
      <c r="H33" s="39"/>
      <c r="I33" s="37">
        <f t="shared" si="10"/>
        <v>0</v>
      </c>
      <c r="J33" s="37">
        <f t="shared" si="11"/>
        <v>0</v>
      </c>
      <c r="K33" s="24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ht="15.0" customHeight="1">
      <c r="A34" s="38"/>
      <c r="B34" s="32"/>
      <c r="C34" s="48"/>
      <c r="D34" s="32"/>
      <c r="E34" s="34"/>
      <c r="F34" s="39"/>
      <c r="G34" s="37">
        <f t="shared" si="9"/>
        <v>0</v>
      </c>
      <c r="H34" s="39"/>
      <c r="I34" s="37">
        <f t="shared" si="10"/>
        <v>0</v>
      </c>
      <c r="J34" s="37">
        <f t="shared" si="11"/>
        <v>0</v>
      </c>
      <c r="K34" s="24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ht="15.0" customHeight="1">
      <c r="A35" s="38"/>
      <c r="B35" s="32"/>
      <c r="C35" s="48"/>
      <c r="D35" s="32"/>
      <c r="E35" s="34"/>
      <c r="F35" s="39"/>
      <c r="G35" s="37">
        <f t="shared" si="9"/>
        <v>0</v>
      </c>
      <c r="H35" s="39"/>
      <c r="I35" s="37">
        <f t="shared" si="10"/>
        <v>0</v>
      </c>
      <c r="J35" s="37">
        <f t="shared" si="11"/>
        <v>0</v>
      </c>
      <c r="K35" s="24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5.0" customHeight="1">
      <c r="A36" s="38"/>
      <c r="B36" s="32"/>
      <c r="C36" s="48"/>
      <c r="D36" s="32"/>
      <c r="E36" s="34"/>
      <c r="F36" s="39"/>
      <c r="G36" s="37">
        <f t="shared" si="9"/>
        <v>0</v>
      </c>
      <c r="H36" s="39"/>
      <c r="I36" s="37">
        <f t="shared" si="10"/>
        <v>0</v>
      </c>
      <c r="J36" s="37">
        <f t="shared" si="11"/>
        <v>0</v>
      </c>
      <c r="K36" s="24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5.0" customHeight="1">
      <c r="A37" s="38"/>
      <c r="B37" s="32"/>
      <c r="C37" s="48"/>
      <c r="D37" s="32"/>
      <c r="E37" s="34"/>
      <c r="F37" s="39"/>
      <c r="G37" s="37">
        <f t="shared" si="9"/>
        <v>0</v>
      </c>
      <c r="H37" s="39"/>
      <c r="I37" s="37">
        <f t="shared" si="10"/>
        <v>0</v>
      </c>
      <c r="J37" s="37">
        <f t="shared" si="11"/>
        <v>0</v>
      </c>
      <c r="K37" s="24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5.0" customHeight="1">
      <c r="A38" s="38"/>
      <c r="B38" s="32"/>
      <c r="C38" s="48"/>
      <c r="D38" s="32"/>
      <c r="E38" s="34"/>
      <c r="F38" s="39"/>
      <c r="G38" s="37">
        <f t="shared" si="9"/>
        <v>0</v>
      </c>
      <c r="H38" s="39"/>
      <c r="I38" s="37">
        <f t="shared" si="10"/>
        <v>0</v>
      </c>
      <c r="J38" s="37">
        <f t="shared" si="11"/>
        <v>0</v>
      </c>
      <c r="K38" s="24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5.0" customHeight="1">
      <c r="A39" s="21"/>
      <c r="B39" s="49" t="s">
        <v>51</v>
      </c>
      <c r="C39" s="50"/>
      <c r="D39" s="50"/>
      <c r="E39" s="50"/>
      <c r="F39" s="15"/>
      <c r="G39" s="51">
        <f t="shared" ref="G39:J39" si="12">SUBTOTAL(9,G29:G38)</f>
        <v>7935000</v>
      </c>
      <c r="H39" s="51">
        <f t="shared" si="12"/>
        <v>1425000</v>
      </c>
      <c r="I39" s="51">
        <f t="shared" si="12"/>
        <v>9360000</v>
      </c>
      <c r="J39" s="51">
        <f t="shared" si="12"/>
        <v>3047.867144</v>
      </c>
      <c r="K39" s="52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</row>
    <row r="40" ht="15.0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0" customHeight="1">
      <c r="A41" s="59" t="s">
        <v>52</v>
      </c>
      <c r="B41" s="60"/>
      <c r="C41" s="60"/>
      <c r="D41" s="60"/>
      <c r="E41" s="61"/>
      <c r="F41" s="62"/>
      <c r="G41" s="63">
        <f t="shared" ref="G41:J41" si="13">SUBTOTAL(9,G8:G39)</f>
        <v>33870985.58</v>
      </c>
      <c r="H41" s="63">
        <f t="shared" si="13"/>
        <v>3583400</v>
      </c>
      <c r="I41" s="63">
        <f t="shared" si="13"/>
        <v>37454385.58</v>
      </c>
      <c r="J41" s="64">
        <f t="shared" si="13"/>
        <v>12196.15291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</row>
    <row r="42" ht="15.0" customHeight="1">
      <c r="A42" s="66" t="s">
        <v>53</v>
      </c>
      <c r="B42" s="50"/>
      <c r="C42" s="50"/>
      <c r="D42" s="50"/>
      <c r="E42" s="67" t="s">
        <v>54</v>
      </c>
      <c r="F42" s="68">
        <v>0.1</v>
      </c>
      <c r="G42" s="69">
        <f t="shared" ref="G42:J42" si="14">G41*$F$42</f>
        <v>3387098.558</v>
      </c>
      <c r="H42" s="69">
        <f t="shared" si="14"/>
        <v>358340</v>
      </c>
      <c r="I42" s="69">
        <f t="shared" si="14"/>
        <v>3745438.558</v>
      </c>
      <c r="J42" s="70">
        <f t="shared" si="14"/>
        <v>1219.615291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</row>
    <row r="43" ht="15.0" customHeight="1">
      <c r="A43" s="71" t="s">
        <v>55</v>
      </c>
      <c r="B43" s="72"/>
      <c r="C43" s="72"/>
      <c r="D43" s="72"/>
      <c r="E43" s="73"/>
      <c r="F43" s="74"/>
      <c r="G43" s="75">
        <f t="shared" ref="G43:J43" si="15">G41+G42</f>
        <v>37258084.14</v>
      </c>
      <c r="H43" s="75">
        <f t="shared" si="15"/>
        <v>3941740</v>
      </c>
      <c r="I43" s="75">
        <f t="shared" si="15"/>
        <v>41199824.14</v>
      </c>
      <c r="J43" s="76">
        <f t="shared" si="15"/>
        <v>13415.7682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G6:G7"/>
    <mergeCell ref="F6:F7"/>
    <mergeCell ref="F4:G4"/>
    <mergeCell ref="J6:J7"/>
    <mergeCell ref="B6:C6"/>
    <mergeCell ref="I6:I7"/>
    <mergeCell ref="H6:H7"/>
    <mergeCell ref="A8:A17"/>
    <mergeCell ref="B17:F17"/>
    <mergeCell ref="A41:D41"/>
    <mergeCell ref="A42:D42"/>
    <mergeCell ref="A43:D43"/>
    <mergeCell ref="A6:A7"/>
    <mergeCell ref="B39:F39"/>
    <mergeCell ref="A18:A28"/>
    <mergeCell ref="E6:E7"/>
    <mergeCell ref="D6:D7"/>
    <mergeCell ref="A29:A39"/>
    <mergeCell ref="B28:F28"/>
  </mergeCells>
  <printOptions/>
  <pageMargins bottom="0.5905511811023623" footer="0.0" header="0.0" left="0.3937007874015748" right="0.3937007874015748" top="0.8267716535433072"/>
  <pageSetup scale="80" orientation="landscape"/>
  <drawing r:id="rId1"/>
</worksheet>
</file>