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b8482d663c6a26/Documents/B Sec/"/>
    </mc:Choice>
  </mc:AlternateContent>
  <xr:revisionPtr revIDLastSave="2" documentId="13_ncr:1_{8FB4E86C-5920-47D7-B390-898690AA9BC5}" xr6:coauthVersionLast="47" xr6:coauthVersionMax="47" xr10:uidLastSave="{2F7CAAFC-9E8F-456C-95FA-583D591C8584}"/>
  <bookViews>
    <workbookView xWindow="11424" yWindow="0" windowWidth="11712" windowHeight="12336" xr2:uid="{1F960251-02C7-4C1D-8C64-2BB28A1858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" i="1" l="1"/>
  <c r="AD19" i="1" s="1"/>
  <c r="AE19" i="1" s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8" i="1"/>
  <c r="AE69" i="1"/>
  <c r="AE70" i="1"/>
  <c r="AE14" i="1"/>
  <c r="AE15" i="1"/>
  <c r="AE16" i="1"/>
  <c r="AE17" i="1"/>
  <c r="AE18" i="1"/>
  <c r="AE20" i="1"/>
  <c r="AE21" i="1"/>
  <c r="AE22" i="1"/>
  <c r="AE23" i="1"/>
  <c r="AE13" i="1"/>
  <c r="AD25" i="1"/>
  <c r="AD52" i="1"/>
  <c r="AD48" i="1"/>
  <c r="AD36" i="1"/>
  <c r="AD32" i="1"/>
  <c r="AD29" i="1"/>
  <c r="AD28" i="1"/>
  <c r="AD20" i="1"/>
  <c r="AD22" i="1"/>
  <c r="AD23" i="1"/>
  <c r="AD24" i="1"/>
  <c r="AD26" i="1"/>
  <c r="AD27" i="1"/>
  <c r="AD30" i="1"/>
  <c r="AD31" i="1"/>
  <c r="AD33" i="1"/>
  <c r="AD34" i="1"/>
  <c r="AD35" i="1"/>
  <c r="AD37" i="1"/>
  <c r="AD38" i="1"/>
  <c r="AD39" i="1"/>
  <c r="AD40" i="1"/>
  <c r="AD41" i="1"/>
  <c r="AD42" i="1"/>
  <c r="AD43" i="1"/>
  <c r="AD44" i="1"/>
  <c r="AD45" i="1"/>
  <c r="AD46" i="1"/>
  <c r="AD47" i="1"/>
  <c r="AD49" i="1"/>
  <c r="AD50" i="1"/>
  <c r="AD51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8" i="1"/>
  <c r="AD69" i="1"/>
  <c r="AD70" i="1"/>
  <c r="AD13" i="1"/>
  <c r="AD14" i="1"/>
  <c r="AD15" i="1"/>
  <c r="AD16" i="1"/>
  <c r="AD18" i="1"/>
  <c r="AD21" i="1"/>
  <c r="AB14" i="1"/>
  <c r="AB16" i="1"/>
  <c r="AB18" i="1"/>
  <c r="AB20" i="1"/>
  <c r="AB21" i="1"/>
  <c r="I19" i="2" s="1"/>
  <c r="AB22" i="1"/>
  <c r="AB23" i="1"/>
  <c r="I21" i="2" s="1"/>
  <c r="AB24" i="1"/>
  <c r="AB25" i="1"/>
  <c r="AB26" i="1"/>
  <c r="AB27" i="1"/>
  <c r="I25" i="2" s="1"/>
  <c r="AB28" i="1"/>
  <c r="I26" i="2" s="1"/>
  <c r="AB30" i="1"/>
  <c r="AB31" i="1"/>
  <c r="AB33" i="1"/>
  <c r="AB34" i="1"/>
  <c r="AB35" i="1"/>
  <c r="AB38" i="1"/>
  <c r="AB39" i="1"/>
  <c r="AB41" i="1"/>
  <c r="AB43" i="1"/>
  <c r="AB44" i="1"/>
  <c r="I42" i="2" s="1"/>
  <c r="AB46" i="1"/>
  <c r="AB50" i="1"/>
  <c r="AB51" i="1"/>
  <c r="AB53" i="1"/>
  <c r="I51" i="2" s="1"/>
  <c r="AB54" i="1"/>
  <c r="AB55" i="1"/>
  <c r="AB56" i="1"/>
  <c r="AB57" i="1"/>
  <c r="AB58" i="1"/>
  <c r="AB59" i="1"/>
  <c r="AB61" i="1"/>
  <c r="I59" i="2" s="1"/>
  <c r="AB62" i="1"/>
  <c r="AB63" i="1"/>
  <c r="AB64" i="1"/>
  <c r="I62" i="2" s="1"/>
  <c r="AB65" i="1"/>
  <c r="AB66" i="1"/>
  <c r="AB68" i="1"/>
  <c r="AB69" i="1"/>
  <c r="I67" i="2" s="1"/>
  <c r="AB70" i="1"/>
  <c r="AB13" i="1"/>
  <c r="Y14" i="1"/>
  <c r="Y20" i="1"/>
  <c r="Y21" i="1"/>
  <c r="Y22" i="1"/>
  <c r="Y28" i="1"/>
  <c r="Y30" i="1"/>
  <c r="Y37" i="1"/>
  <c r="Y38" i="1"/>
  <c r="Y44" i="1"/>
  <c r="Y45" i="1"/>
  <c r="Y46" i="1"/>
  <c r="Y53" i="1"/>
  <c r="Y54" i="1"/>
  <c r="Y60" i="1"/>
  <c r="Y61" i="1"/>
  <c r="Y62" i="1"/>
  <c r="Y68" i="1"/>
  <c r="Y69" i="1"/>
  <c r="Y70" i="1"/>
  <c r="X18" i="1"/>
  <c r="X20" i="1"/>
  <c r="X26" i="1"/>
  <c r="X27" i="1"/>
  <c r="X34" i="1"/>
  <c r="X35" i="1"/>
  <c r="X43" i="1"/>
  <c r="X44" i="1"/>
  <c r="X50" i="1"/>
  <c r="X51" i="1"/>
  <c r="X58" i="1"/>
  <c r="X59" i="1"/>
  <c r="X66" i="1"/>
  <c r="X68" i="1"/>
  <c r="AA14" i="1"/>
  <c r="AA15" i="1"/>
  <c r="Y15" i="1" s="1"/>
  <c r="AA16" i="1"/>
  <c r="Y16" i="1" s="1"/>
  <c r="AA17" i="1"/>
  <c r="Y17" i="1" s="1"/>
  <c r="AA18" i="1"/>
  <c r="Y18" i="1" s="1"/>
  <c r="AA20" i="1"/>
  <c r="AA21" i="1"/>
  <c r="AA22" i="1"/>
  <c r="AA23" i="1"/>
  <c r="Y23" i="1" s="1"/>
  <c r="AA24" i="1"/>
  <c r="Y24" i="1" s="1"/>
  <c r="AA25" i="1"/>
  <c r="Y25" i="1" s="1"/>
  <c r="AA26" i="1"/>
  <c r="Y26" i="1" s="1"/>
  <c r="AA27" i="1"/>
  <c r="Y27" i="1" s="1"/>
  <c r="AA28" i="1"/>
  <c r="AA29" i="1"/>
  <c r="AA30" i="1"/>
  <c r="AA31" i="1"/>
  <c r="Y31" i="1" s="1"/>
  <c r="AA32" i="1"/>
  <c r="Y32" i="1" s="1"/>
  <c r="AA33" i="1"/>
  <c r="Y33" i="1" s="1"/>
  <c r="AA34" i="1"/>
  <c r="Y34" i="1" s="1"/>
  <c r="AA35" i="1"/>
  <c r="Y35" i="1" s="1"/>
  <c r="AA36" i="1"/>
  <c r="Y36" i="1" s="1"/>
  <c r="AA37" i="1"/>
  <c r="AA38" i="1"/>
  <c r="AA39" i="1"/>
  <c r="Y39" i="1" s="1"/>
  <c r="AA40" i="1"/>
  <c r="Y40" i="1" s="1"/>
  <c r="AA41" i="1"/>
  <c r="Y41" i="1" s="1"/>
  <c r="AA42" i="1"/>
  <c r="Y42" i="1" s="1"/>
  <c r="AA43" i="1"/>
  <c r="Y43" i="1" s="1"/>
  <c r="AA44" i="1"/>
  <c r="AA45" i="1"/>
  <c r="AA46" i="1"/>
  <c r="AA47" i="1"/>
  <c r="Y47" i="1" s="1"/>
  <c r="AA48" i="1"/>
  <c r="Y48" i="1" s="1"/>
  <c r="AA49" i="1"/>
  <c r="Y49" i="1" s="1"/>
  <c r="AA50" i="1"/>
  <c r="Y50" i="1" s="1"/>
  <c r="AA51" i="1"/>
  <c r="Y51" i="1" s="1"/>
  <c r="AA52" i="1"/>
  <c r="AA53" i="1"/>
  <c r="AA54" i="1"/>
  <c r="AA55" i="1"/>
  <c r="Y55" i="1" s="1"/>
  <c r="AA56" i="1"/>
  <c r="Y56" i="1" s="1"/>
  <c r="AA57" i="1"/>
  <c r="Y57" i="1" s="1"/>
  <c r="AA58" i="1"/>
  <c r="Y58" i="1" s="1"/>
  <c r="AA59" i="1"/>
  <c r="Y59" i="1" s="1"/>
  <c r="AA60" i="1"/>
  <c r="AA61" i="1"/>
  <c r="AA62" i="1"/>
  <c r="AA63" i="1"/>
  <c r="Y63" i="1" s="1"/>
  <c r="AA64" i="1"/>
  <c r="Y64" i="1" s="1"/>
  <c r="AA65" i="1"/>
  <c r="Y65" i="1" s="1"/>
  <c r="AA66" i="1"/>
  <c r="Y66" i="1" s="1"/>
  <c r="AA67" i="1"/>
  <c r="Y67" i="1" s="1"/>
  <c r="AA68" i="1"/>
  <c r="AA69" i="1"/>
  <c r="AA70" i="1"/>
  <c r="AA13" i="1"/>
  <c r="Y13" i="1" s="1"/>
  <c r="Z14" i="1"/>
  <c r="X14" i="1" s="1"/>
  <c r="Z15" i="1"/>
  <c r="X15" i="1" s="1"/>
  <c r="Z16" i="1"/>
  <c r="X16" i="1" s="1"/>
  <c r="Z17" i="1"/>
  <c r="X17" i="1" s="1"/>
  <c r="Z18" i="1"/>
  <c r="Z19" i="1"/>
  <c r="Z20" i="1"/>
  <c r="Z21" i="1"/>
  <c r="X21" i="1" s="1"/>
  <c r="Z22" i="1"/>
  <c r="X22" i="1" s="1"/>
  <c r="Z23" i="1"/>
  <c r="X23" i="1" s="1"/>
  <c r="Z24" i="1"/>
  <c r="X24" i="1" s="1"/>
  <c r="Z25" i="1"/>
  <c r="X25" i="1" s="1"/>
  <c r="Z26" i="1"/>
  <c r="Z27" i="1"/>
  <c r="Z28" i="1"/>
  <c r="X28" i="1" s="1"/>
  <c r="Z29" i="1"/>
  <c r="X29" i="1" s="1"/>
  <c r="Z30" i="1"/>
  <c r="X30" i="1" s="1"/>
  <c r="Z31" i="1"/>
  <c r="X31" i="1" s="1"/>
  <c r="Z32" i="1"/>
  <c r="X32" i="1" s="1"/>
  <c r="Z33" i="1"/>
  <c r="X33" i="1" s="1"/>
  <c r="Z34" i="1"/>
  <c r="Z35" i="1"/>
  <c r="Z36" i="1"/>
  <c r="Z37" i="1"/>
  <c r="X37" i="1" s="1"/>
  <c r="Z38" i="1"/>
  <c r="X38" i="1" s="1"/>
  <c r="Z39" i="1"/>
  <c r="X39" i="1" s="1"/>
  <c r="Z40" i="1"/>
  <c r="X40" i="1" s="1"/>
  <c r="Z41" i="1"/>
  <c r="X41" i="1" s="1"/>
  <c r="Z42" i="1"/>
  <c r="AB42" i="1" s="1"/>
  <c r="Z43" i="1"/>
  <c r="Z44" i="1"/>
  <c r="Z45" i="1"/>
  <c r="X45" i="1" s="1"/>
  <c r="Z46" i="1"/>
  <c r="X46" i="1" s="1"/>
  <c r="Z47" i="1"/>
  <c r="X47" i="1" s="1"/>
  <c r="Z48" i="1"/>
  <c r="X48" i="1" s="1"/>
  <c r="Z49" i="1"/>
  <c r="X49" i="1" s="1"/>
  <c r="Z50" i="1"/>
  <c r="Z51" i="1"/>
  <c r="Z52" i="1"/>
  <c r="X52" i="1" s="1"/>
  <c r="Z53" i="1"/>
  <c r="X53" i="1" s="1"/>
  <c r="Z54" i="1"/>
  <c r="X54" i="1" s="1"/>
  <c r="Z55" i="1"/>
  <c r="X55" i="1" s="1"/>
  <c r="Z56" i="1"/>
  <c r="X56" i="1" s="1"/>
  <c r="Z57" i="1"/>
  <c r="X57" i="1" s="1"/>
  <c r="Z58" i="1"/>
  <c r="Z59" i="1"/>
  <c r="Z60" i="1"/>
  <c r="X60" i="1" s="1"/>
  <c r="Z61" i="1"/>
  <c r="X61" i="1" s="1"/>
  <c r="Z62" i="1"/>
  <c r="X62" i="1" s="1"/>
  <c r="Z63" i="1"/>
  <c r="X63" i="1" s="1"/>
  <c r="Z64" i="1"/>
  <c r="X64" i="1" s="1"/>
  <c r="Z65" i="1"/>
  <c r="X65" i="1" s="1"/>
  <c r="Z66" i="1"/>
  <c r="Z67" i="1"/>
  <c r="AD67" i="1" s="1"/>
  <c r="AE67" i="1" s="1"/>
  <c r="Z68" i="1"/>
  <c r="Z69" i="1"/>
  <c r="X69" i="1" s="1"/>
  <c r="Z70" i="1"/>
  <c r="X70" i="1" s="1"/>
  <c r="Z13" i="1"/>
  <c r="X13" i="1" s="1"/>
  <c r="I22" i="2"/>
  <c r="I14" i="2"/>
  <c r="I11" i="2"/>
  <c r="I18" i="2"/>
  <c r="I20" i="2"/>
  <c r="I28" i="2"/>
  <c r="I29" i="2"/>
  <c r="I36" i="2"/>
  <c r="I44" i="2"/>
  <c r="I52" i="2"/>
  <c r="I60" i="2"/>
  <c r="I61" i="2"/>
  <c r="I66" i="2"/>
  <c r="I68" i="2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Y19" i="1" l="1"/>
  <c r="X67" i="1"/>
  <c r="AB67" i="1"/>
  <c r="I65" i="2" s="1"/>
  <c r="AB52" i="1"/>
  <c r="I50" i="2" s="1"/>
  <c r="AB48" i="1"/>
  <c r="I46" i="2" s="1"/>
  <c r="AB32" i="1"/>
  <c r="I30" i="2" s="1"/>
  <c r="AB29" i="1"/>
  <c r="I27" i="2" s="1"/>
  <c r="AB19" i="1"/>
  <c r="I17" i="2" s="1"/>
  <c r="X19" i="1"/>
  <c r="AD17" i="1"/>
  <c r="AB60" i="1"/>
  <c r="I58" i="2" s="1"/>
  <c r="Y52" i="1"/>
  <c r="AB49" i="1"/>
  <c r="AB47" i="1"/>
  <c r="I45" i="2" s="1"/>
  <c r="AB45" i="1"/>
  <c r="I43" i="2" s="1"/>
  <c r="X42" i="1"/>
  <c r="AB40" i="1"/>
  <c r="I38" i="2" s="1"/>
  <c r="AB37" i="1"/>
  <c r="I35" i="2" s="1"/>
  <c r="AB36" i="1"/>
  <c r="I34" i="2" s="1"/>
  <c r="X36" i="1"/>
  <c r="Y29" i="1"/>
  <c r="AB17" i="1"/>
  <c r="AB15" i="1"/>
  <c r="I12" i="2"/>
  <c r="I37" i="2"/>
  <c r="I53" i="2"/>
  <c r="I54" i="2"/>
  <c r="I15" i="2"/>
  <c r="I23" i="2"/>
  <c r="I31" i="2"/>
  <c r="I39" i="2"/>
  <c r="I47" i="2"/>
  <c r="I55" i="2"/>
  <c r="I63" i="2"/>
  <c r="I16" i="2"/>
  <c r="I24" i="2"/>
  <c r="I32" i="2"/>
  <c r="I40" i="2"/>
  <c r="I48" i="2"/>
  <c r="I56" i="2"/>
  <c r="I64" i="2"/>
  <c r="I33" i="2"/>
  <c r="I41" i="2"/>
  <c r="I49" i="2"/>
  <c r="I57" i="2"/>
  <c r="I13" i="2"/>
</calcChain>
</file>

<file path=xl/sharedStrings.xml><?xml version="1.0" encoding="utf-8"?>
<sst xmlns="http://schemas.openxmlformats.org/spreadsheetml/2006/main" count="278" uniqueCount="152">
  <si>
    <t>Department of Computer Science and Engineering</t>
  </si>
  <si>
    <t>Batch: 2023-2027</t>
  </si>
  <si>
    <t>Section : B</t>
  </si>
  <si>
    <t>YAZHINI G</t>
  </si>
  <si>
    <t>23UCS173</t>
  </si>
  <si>
    <t>VISHNUPRIYAA K</t>
  </si>
  <si>
    <t>23UCS170</t>
  </si>
  <si>
    <t>VISHNU P A</t>
  </si>
  <si>
    <t>23UCS169</t>
  </si>
  <si>
    <t>VIGNESHKUMAR R</t>
  </si>
  <si>
    <t>23UCS166</t>
  </si>
  <si>
    <t>VARSHA S</t>
  </si>
  <si>
    <t>23UCS164</t>
  </si>
  <si>
    <t>23UCS163</t>
  </si>
  <si>
    <t>TANGETI VEERA VIJAYA ANJALI</t>
  </si>
  <si>
    <t>23UCS159</t>
  </si>
  <si>
    <t>SUSHINTHA S</t>
  </si>
  <si>
    <t>23UCS157</t>
  </si>
  <si>
    <t>SRINIVAS A</t>
  </si>
  <si>
    <t>23UCS153</t>
  </si>
  <si>
    <t>SIDDHARTH B</t>
  </si>
  <si>
    <t>23UCS148</t>
  </si>
  <si>
    <t>SHREE NIDHI K</t>
  </si>
  <si>
    <t>23UCS147</t>
  </si>
  <si>
    <t>SHAFEE HAMATH H</t>
  </si>
  <si>
    <t>23UCS143</t>
  </si>
  <si>
    <t>SANJAY JERENE M</t>
  </si>
  <si>
    <t>23UCS139</t>
  </si>
  <si>
    <t>ROSHINI M</t>
  </si>
  <si>
    <t>23UCS133</t>
  </si>
  <si>
    <t>REVANTHKUMAR S</t>
  </si>
  <si>
    <t>23UCS130</t>
  </si>
  <si>
    <t>RANJITH R</t>
  </si>
  <si>
    <t>23UCS129</t>
  </si>
  <si>
    <t>RAKSHYA DEVI R</t>
  </si>
  <si>
    <t>23UCS125</t>
  </si>
  <si>
    <t>PRAVEEN P</t>
  </si>
  <si>
    <t>23UCS120</t>
  </si>
  <si>
    <t>PRAJAN SANJAY  G</t>
  </si>
  <si>
    <t>23UCS119</t>
  </si>
  <si>
    <t>PAVITHRA S</t>
  </si>
  <si>
    <t>23UCS115</t>
  </si>
  <si>
    <t>PADIKKAL VEETIL NAVDEEP</t>
  </si>
  <si>
    <t>23UCS112</t>
  </si>
  <si>
    <t>NIDARSANA P</t>
  </si>
  <si>
    <t>23UCS106</t>
  </si>
  <si>
    <t>MUGILAN S</t>
  </si>
  <si>
    <t>23UCS104</t>
  </si>
  <si>
    <t>MOTHISH S</t>
  </si>
  <si>
    <t>23UCS103</t>
  </si>
  <si>
    <t>23UCS101</t>
  </si>
  <si>
    <t>MAHALAKSHMI S</t>
  </si>
  <si>
    <t>23UCS095</t>
  </si>
  <si>
    <t>MADHUMITHA</t>
  </si>
  <si>
    <t>23UCS094</t>
  </si>
  <si>
    <t>LAKSHITA M</t>
  </si>
  <si>
    <t>23UCS091</t>
  </si>
  <si>
    <t>KEISHORE G</t>
  </si>
  <si>
    <t>23UCS086</t>
  </si>
  <si>
    <t>KAVIYA VARDHINI T</t>
  </si>
  <si>
    <t>23UCS082</t>
  </si>
  <si>
    <t>KAVIDHARAN P</t>
  </si>
  <si>
    <t>23UCS081</t>
  </si>
  <si>
    <t>KARTHIK M</t>
  </si>
  <si>
    <t>23UCS080</t>
  </si>
  <si>
    <t>KALAIARASI M</t>
  </si>
  <si>
    <t>23UCS077</t>
  </si>
  <si>
    <t>JEAN KEVIN D</t>
  </si>
  <si>
    <t>23UCS072</t>
  </si>
  <si>
    <t>JAYA PRASATH M</t>
  </si>
  <si>
    <t>23UCS070</t>
  </si>
  <si>
    <t>HARSHITA U</t>
  </si>
  <si>
    <t>23UCS062</t>
  </si>
  <si>
    <t>HARINI S</t>
  </si>
  <si>
    <t>23UCS059</t>
  </si>
  <si>
    <t>GILLIVALAVAN G</t>
  </si>
  <si>
    <t>23UCS052</t>
  </si>
  <si>
    <t>GERALDINE A</t>
  </si>
  <si>
    <t>23UCS051</t>
  </si>
  <si>
    <t>GANAPATHI R</t>
  </si>
  <si>
    <t>23UCS047</t>
  </si>
  <si>
    <t>DHESHNA B</t>
  </si>
  <si>
    <t>23UCS039</t>
  </si>
  <si>
    <t>DHARSHAN R</t>
  </si>
  <si>
    <t>23UCS038</t>
  </si>
  <si>
    <t>DHARANEESWARAN S</t>
  </si>
  <si>
    <t>23UCS037</t>
  </si>
  <si>
    <t>DHANYASRI T</t>
  </si>
  <si>
    <t>23UCS036</t>
  </si>
  <si>
    <t>DEEPAK T</t>
  </si>
  <si>
    <t>23UCS032</t>
  </si>
  <si>
    <t>DAYAANIDHI S V</t>
  </si>
  <si>
    <t>23UCS031</t>
  </si>
  <si>
    <t>BARATH C</t>
  </si>
  <si>
    <t>23UCS024</t>
  </si>
  <si>
    <t>BARANIDHARAN P</t>
  </si>
  <si>
    <t>23UCS023</t>
  </si>
  <si>
    <t>BALASUBRAMANIAN S</t>
  </si>
  <si>
    <t>23UCS022</t>
  </si>
  <si>
    <t>AZMAL</t>
  </si>
  <si>
    <t>23UCS020</t>
  </si>
  <si>
    <t>ARUTSELVY M</t>
  </si>
  <si>
    <t>23UCS019</t>
  </si>
  <si>
    <t>ARJUN N</t>
  </si>
  <si>
    <t>23UCS016</t>
  </si>
  <si>
    <t>ANANDHI G</t>
  </si>
  <si>
    <t>23UCS012</t>
  </si>
  <si>
    <t>AMISH S R</t>
  </si>
  <si>
    <t>23UCS011</t>
  </si>
  <si>
    <t>AKSHAYA B</t>
  </si>
  <si>
    <t>23UCS009</t>
  </si>
  <si>
    <t>AJAY V</t>
  </si>
  <si>
    <t>23UCS007</t>
  </si>
  <si>
    <t>ABDULLAH N</t>
  </si>
  <si>
    <t>23UCS002</t>
  </si>
  <si>
    <t>AASHIKKA G</t>
  </si>
  <si>
    <t>23UCS001</t>
  </si>
  <si>
    <t>Name</t>
  </si>
  <si>
    <t>Reg.No</t>
  </si>
  <si>
    <t>EnrollNo</t>
  </si>
  <si>
    <t>SI.NO</t>
  </si>
  <si>
    <t>BEEE LAB</t>
  </si>
  <si>
    <t>PC LAB</t>
  </si>
  <si>
    <t>EG LAB</t>
  </si>
  <si>
    <t>CE-I</t>
  </si>
  <si>
    <t xml:space="preserve"> UHV - II</t>
  </si>
  <si>
    <t>PSA</t>
  </si>
  <si>
    <t>PC</t>
  </si>
  <si>
    <t>BEEE</t>
  </si>
  <si>
    <t>EM-I</t>
  </si>
  <si>
    <t xml:space="preserve">MOHAMED NOUSHAD </t>
  </si>
  <si>
    <t>EM-II</t>
  </si>
  <si>
    <t>DDSA</t>
  </si>
  <si>
    <t>DDSA Lab</t>
  </si>
  <si>
    <t>Idea Lab</t>
  </si>
  <si>
    <t>CE-II</t>
  </si>
  <si>
    <t>DS</t>
  </si>
  <si>
    <t>DS lab</t>
  </si>
  <si>
    <t>Physical Science</t>
  </si>
  <si>
    <t>Python</t>
  </si>
  <si>
    <t>Python Lab</t>
  </si>
  <si>
    <t>CGPA</t>
  </si>
  <si>
    <t>SEM 1</t>
  </si>
  <si>
    <t>SEM 2</t>
  </si>
  <si>
    <t>SEM1 SGPA</t>
  </si>
  <si>
    <t>SEM2 SGPA</t>
  </si>
  <si>
    <t xml:space="preserve">1st sem </t>
  </si>
  <si>
    <t>2nd sem</t>
  </si>
  <si>
    <t>2nd SGPA</t>
  </si>
  <si>
    <t xml:space="preserve">3rd sem </t>
  </si>
  <si>
    <t>1st sem</t>
  </si>
  <si>
    <t>ROUNDED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</si>
</sst>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5" fillId="3" borderId="1" xfId="1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69272</xdr:rowOff>
    </xdr:from>
    <xdr:to>
      <xdr:col>12</xdr:col>
      <xdr:colOff>173538</xdr:colOff>
      <xdr:row>5</xdr:row>
      <xdr:rowOff>162842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2474E5-1617-490F-91D0-5979FF6D3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72"/>
          <a:ext cx="8375429" cy="994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502921</xdr:colOff>
      <xdr:row>4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29627-BDFF-4178-B031-6A2B533E5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70738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78FD-AFF8-4A77-9671-C161E20E0DB0}">
  <dimension ref="A8:AE70"/>
  <sheetViews>
    <sheetView tabSelected="1" topLeftCell="V12" zoomScale="126" zoomScaleNormal="146" workbookViewId="0">
      <selection activeCell="AB13" sqref="AB13"/>
    </sheetView>
  </sheetViews>
  <sheetFormatPr defaultRowHeight="14.4" x14ac:dyDescent="0.3"/>
  <cols>
    <col min="3" max="3" width="11.33203125" customWidth="1"/>
    <col min="4" max="4" width="19.33203125" customWidth="1"/>
    <col min="29" max="29" width="9.6640625" customWidth="1"/>
    <col min="31" max="31" width="14.88671875" customWidth="1"/>
  </cols>
  <sheetData>
    <row r="8" spans="1:31" ht="15.6" x14ac:dyDescent="0.3">
      <c r="A8" s="20" t="s">
        <v>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10" spans="1:31" ht="15.6" x14ac:dyDescent="0.3">
      <c r="A10" s="21" t="s">
        <v>1</v>
      </c>
      <c r="B10" s="21"/>
      <c r="L10" s="21" t="s">
        <v>2</v>
      </c>
      <c r="M10" s="21"/>
      <c r="N10" s="21"/>
    </row>
    <row r="12" spans="1:31" ht="28.8" x14ac:dyDescent="0.3">
      <c r="A12" s="2" t="s">
        <v>120</v>
      </c>
      <c r="B12" s="2" t="s">
        <v>119</v>
      </c>
      <c r="C12" s="2" t="s">
        <v>118</v>
      </c>
      <c r="D12" s="2" t="s">
        <v>117</v>
      </c>
      <c r="E12" s="2" t="s">
        <v>129</v>
      </c>
      <c r="F12" s="3" t="s">
        <v>128</v>
      </c>
      <c r="G12" s="3" t="s">
        <v>127</v>
      </c>
      <c r="H12" s="3" t="s">
        <v>126</v>
      </c>
      <c r="I12" s="3" t="s">
        <v>125</v>
      </c>
      <c r="J12" s="3" t="s">
        <v>124</v>
      </c>
      <c r="K12" s="3" t="s">
        <v>123</v>
      </c>
      <c r="L12" s="3" t="s">
        <v>122</v>
      </c>
      <c r="M12" s="3" t="s">
        <v>121</v>
      </c>
      <c r="N12" s="2" t="s">
        <v>140</v>
      </c>
      <c r="O12" s="3" t="s">
        <v>139</v>
      </c>
      <c r="P12" s="3" t="s">
        <v>138</v>
      </c>
      <c r="Q12" s="3" t="s">
        <v>137</v>
      </c>
      <c r="R12" s="3" t="s">
        <v>136</v>
      </c>
      <c r="S12" s="3" t="s">
        <v>135</v>
      </c>
      <c r="T12" s="3" t="s">
        <v>134</v>
      </c>
      <c r="U12" s="3" t="s">
        <v>133</v>
      </c>
      <c r="V12" s="3" t="s">
        <v>132</v>
      </c>
      <c r="W12" s="3" t="s">
        <v>131</v>
      </c>
      <c r="X12" s="3" t="s">
        <v>150</v>
      </c>
      <c r="Y12" s="3" t="s">
        <v>148</v>
      </c>
      <c r="Z12" s="3" t="s">
        <v>146</v>
      </c>
      <c r="AA12" s="3" t="s">
        <v>147</v>
      </c>
      <c r="AB12" s="14" t="s">
        <v>141</v>
      </c>
      <c r="AC12" s="3" t="s">
        <v>149</v>
      </c>
      <c r="AD12" s="14" t="s">
        <v>141</v>
      </c>
      <c r="AE12" s="3" t="s">
        <v>151</v>
      </c>
    </row>
    <row r="13" spans="1:31" ht="15.6" x14ac:dyDescent="0.3">
      <c r="A13" s="1">
        <v>1</v>
      </c>
      <c r="B13" s="1">
        <v>230130</v>
      </c>
      <c r="C13" s="1" t="s">
        <v>116</v>
      </c>
      <c r="D13" s="1" t="s">
        <v>115</v>
      </c>
      <c r="E13" s="5">
        <v>8</v>
      </c>
      <c r="F13" s="4">
        <v>8</v>
      </c>
      <c r="G13" s="4">
        <v>7</v>
      </c>
      <c r="H13" s="4">
        <v>5</v>
      </c>
      <c r="I13" s="4">
        <v>8</v>
      </c>
      <c r="J13" s="8">
        <v>9</v>
      </c>
      <c r="K13" s="4">
        <v>10</v>
      </c>
      <c r="L13" s="4">
        <v>8</v>
      </c>
      <c r="M13" s="4">
        <v>9</v>
      </c>
      <c r="N13" s="5">
        <v>6</v>
      </c>
      <c r="O13" s="4">
        <v>7</v>
      </c>
      <c r="P13" s="4">
        <v>7</v>
      </c>
      <c r="Q13" s="4">
        <v>7</v>
      </c>
      <c r="R13" s="8">
        <v>8</v>
      </c>
      <c r="S13" s="4">
        <v>9</v>
      </c>
      <c r="T13" s="4">
        <v>10</v>
      </c>
      <c r="U13" s="4">
        <v>9</v>
      </c>
      <c r="V13" s="4">
        <v>9</v>
      </c>
      <c r="W13" s="10">
        <v>8</v>
      </c>
      <c r="X13" s="4">
        <f>ROUND(Z13/21,2)</f>
        <v>7.71</v>
      </c>
      <c r="Y13" s="10">
        <f>ROUND(AA13/23,2)</f>
        <v>8</v>
      </c>
      <c r="Z13" s="10">
        <f>SUM(E13*4+F13*3+G13*3+H13*3+I13*2+J13*3+K13+L13+M13)</f>
        <v>162</v>
      </c>
      <c r="AA13" s="10">
        <f>SUM(N13+O13*3+P13*3+Q13+R13*3+S13*3+T13+U13+V13*3+W13*4)</f>
        <v>184</v>
      </c>
      <c r="AB13" s="10">
        <f>ROUND((Z13+AA13)/44,2)</f>
        <v>7.86</v>
      </c>
      <c r="AC13" s="10">
        <v>192</v>
      </c>
      <c r="AD13" s="10">
        <f t="shared" ref="AD13:AD70" si="0">(Z13+AA13+AC13)/67</f>
        <v>8.0298507462686572</v>
      </c>
      <c r="AE13">
        <f>ROUND(AD13,2)</f>
        <v>8.0299999999999994</v>
      </c>
    </row>
    <row r="14" spans="1:31" ht="15.6" x14ac:dyDescent="0.3">
      <c r="A14" s="1">
        <v>2</v>
      </c>
      <c r="B14" s="1">
        <v>230139</v>
      </c>
      <c r="C14" s="1" t="s">
        <v>114</v>
      </c>
      <c r="D14" s="1" t="s">
        <v>113</v>
      </c>
      <c r="E14" s="5">
        <v>7</v>
      </c>
      <c r="F14" s="4">
        <v>9</v>
      </c>
      <c r="G14" s="4">
        <v>8</v>
      </c>
      <c r="H14" s="4">
        <v>8</v>
      </c>
      <c r="I14" s="4">
        <v>8</v>
      </c>
      <c r="J14" s="4">
        <v>9</v>
      </c>
      <c r="K14" s="4">
        <v>10</v>
      </c>
      <c r="L14" s="4">
        <v>8</v>
      </c>
      <c r="M14" s="4">
        <v>9</v>
      </c>
      <c r="N14" s="5">
        <v>8</v>
      </c>
      <c r="O14" s="4">
        <v>6</v>
      </c>
      <c r="P14" s="4">
        <v>8</v>
      </c>
      <c r="Q14" s="4">
        <v>7</v>
      </c>
      <c r="R14" s="4">
        <v>9</v>
      </c>
      <c r="S14" s="4">
        <v>9</v>
      </c>
      <c r="T14" s="4">
        <v>10</v>
      </c>
      <c r="U14" s="4">
        <v>9</v>
      </c>
      <c r="V14" s="4">
        <v>7</v>
      </c>
      <c r="W14" s="10">
        <v>9</v>
      </c>
      <c r="X14" s="4">
        <f t="shared" ref="X14:X70" si="1">ROUND(Z14/21,2)</f>
        <v>8.24</v>
      </c>
      <c r="Y14" s="10">
        <f t="shared" ref="Y14:Y70" si="2">ROUND(AA14/23,2)</f>
        <v>8.1300000000000008</v>
      </c>
      <c r="Z14" s="10">
        <f t="shared" ref="Z14:Z70" si="3">SUM(E14*4+F14*3+G14*3+H14*3+I14*2+J14*3+K14+L14+M14)</f>
        <v>173</v>
      </c>
      <c r="AA14" s="10">
        <f t="shared" ref="AA14:AA70" si="4">SUM(N14+O14*3+P14*3+Q14+R14*3+S14*3+T14+U14+V14*3+W14*4)</f>
        <v>187</v>
      </c>
      <c r="AB14" s="10">
        <f t="shared" ref="AB14:AB70" si="5">ROUND((Z14+AA14)/44,2)</f>
        <v>8.18</v>
      </c>
      <c r="AC14" s="10">
        <v>206</v>
      </c>
      <c r="AD14" s="10">
        <f t="shared" si="0"/>
        <v>8.4477611940298516</v>
      </c>
      <c r="AE14">
        <f t="shared" ref="AE14:AE70" si="6">ROUND(AD14,2)</f>
        <v>8.4499999999999993</v>
      </c>
    </row>
    <row r="15" spans="1:31" ht="15.6" x14ac:dyDescent="0.3">
      <c r="A15" s="1">
        <v>3</v>
      </c>
      <c r="B15" s="1">
        <v>230924</v>
      </c>
      <c r="C15" s="1" t="s">
        <v>112</v>
      </c>
      <c r="D15" s="1" t="s">
        <v>111</v>
      </c>
      <c r="E15" s="5">
        <v>8</v>
      </c>
      <c r="F15" s="4">
        <v>7</v>
      </c>
      <c r="G15" s="4">
        <v>6</v>
      </c>
      <c r="H15" s="8">
        <v>5</v>
      </c>
      <c r="I15" s="4">
        <v>6</v>
      </c>
      <c r="J15" s="8">
        <v>8</v>
      </c>
      <c r="K15" s="4">
        <v>10</v>
      </c>
      <c r="L15" s="4">
        <v>8</v>
      </c>
      <c r="M15" s="4">
        <v>10</v>
      </c>
      <c r="N15" s="12">
        <v>6</v>
      </c>
      <c r="O15" s="8">
        <v>7</v>
      </c>
      <c r="P15" s="8">
        <v>7</v>
      </c>
      <c r="Q15" s="8">
        <v>7</v>
      </c>
      <c r="R15" s="8">
        <v>7</v>
      </c>
      <c r="S15" s="8">
        <v>8</v>
      </c>
      <c r="T15" s="8">
        <v>10</v>
      </c>
      <c r="U15" s="8">
        <v>8</v>
      </c>
      <c r="V15" s="8">
        <v>6</v>
      </c>
      <c r="W15" s="11">
        <v>7</v>
      </c>
      <c r="X15" s="4">
        <f t="shared" si="1"/>
        <v>7.14</v>
      </c>
      <c r="Y15" s="10">
        <f t="shared" si="2"/>
        <v>7.13</v>
      </c>
      <c r="Z15" s="10">
        <f t="shared" si="3"/>
        <v>150</v>
      </c>
      <c r="AA15" s="10">
        <f t="shared" si="4"/>
        <v>164</v>
      </c>
      <c r="AB15" s="10">
        <f t="shared" si="5"/>
        <v>7.14</v>
      </c>
      <c r="AC15" s="10">
        <v>160</v>
      </c>
      <c r="AD15" s="10">
        <f t="shared" si="0"/>
        <v>7.0746268656716422</v>
      </c>
      <c r="AE15">
        <f t="shared" si="6"/>
        <v>7.07</v>
      </c>
    </row>
    <row r="16" spans="1:31" ht="15.6" x14ac:dyDescent="0.3">
      <c r="A16" s="1">
        <v>4</v>
      </c>
      <c r="B16" s="1">
        <v>230849</v>
      </c>
      <c r="C16" s="1" t="s">
        <v>110</v>
      </c>
      <c r="D16" s="1" t="s">
        <v>109</v>
      </c>
      <c r="E16" s="5">
        <v>7</v>
      </c>
      <c r="F16" s="4">
        <v>7</v>
      </c>
      <c r="G16" s="4">
        <v>5</v>
      </c>
      <c r="H16" s="8">
        <v>5</v>
      </c>
      <c r="I16" s="4">
        <v>6</v>
      </c>
      <c r="J16" s="4">
        <v>8</v>
      </c>
      <c r="K16" s="4">
        <v>10</v>
      </c>
      <c r="L16" s="4">
        <v>8</v>
      </c>
      <c r="M16" s="4">
        <v>9</v>
      </c>
      <c r="N16" s="12">
        <v>5</v>
      </c>
      <c r="O16" s="8">
        <v>7</v>
      </c>
      <c r="P16" s="8">
        <v>7</v>
      </c>
      <c r="Q16" s="8">
        <v>7</v>
      </c>
      <c r="R16" s="8">
        <v>7</v>
      </c>
      <c r="S16" s="8">
        <v>8</v>
      </c>
      <c r="T16" s="8">
        <v>10</v>
      </c>
      <c r="U16" s="8">
        <v>9</v>
      </c>
      <c r="V16" s="8">
        <v>6</v>
      </c>
      <c r="W16" s="11">
        <v>6</v>
      </c>
      <c r="X16" s="4">
        <f t="shared" si="1"/>
        <v>6.76</v>
      </c>
      <c r="Y16" s="10">
        <f t="shared" si="2"/>
        <v>6.96</v>
      </c>
      <c r="Z16" s="10">
        <f t="shared" si="3"/>
        <v>142</v>
      </c>
      <c r="AA16" s="10">
        <f t="shared" si="4"/>
        <v>160</v>
      </c>
      <c r="AB16" s="10">
        <f t="shared" si="5"/>
        <v>6.86</v>
      </c>
      <c r="AC16" s="10">
        <v>169</v>
      </c>
      <c r="AD16" s="10">
        <f t="shared" si="0"/>
        <v>7.0298507462686564</v>
      </c>
      <c r="AE16">
        <f t="shared" si="6"/>
        <v>7.03</v>
      </c>
    </row>
    <row r="17" spans="1:31" ht="15.6" x14ac:dyDescent="0.3">
      <c r="A17" s="1">
        <v>5</v>
      </c>
      <c r="B17" s="1">
        <v>231209</v>
      </c>
      <c r="C17" s="1" t="s">
        <v>108</v>
      </c>
      <c r="D17" s="1" t="s">
        <v>107</v>
      </c>
      <c r="E17" s="5">
        <v>7</v>
      </c>
      <c r="F17" s="4">
        <v>7</v>
      </c>
      <c r="G17" s="4">
        <v>5</v>
      </c>
      <c r="H17" s="8">
        <v>5</v>
      </c>
      <c r="I17" s="4">
        <v>6</v>
      </c>
      <c r="J17" s="4">
        <v>9</v>
      </c>
      <c r="K17" s="4">
        <v>10</v>
      </c>
      <c r="L17" s="4">
        <v>10</v>
      </c>
      <c r="M17" s="4">
        <v>10</v>
      </c>
      <c r="N17" s="12">
        <v>10</v>
      </c>
      <c r="O17" s="8">
        <v>7</v>
      </c>
      <c r="P17" s="8">
        <v>7</v>
      </c>
      <c r="Q17" s="8">
        <v>9</v>
      </c>
      <c r="R17" s="8">
        <v>8</v>
      </c>
      <c r="S17" s="8">
        <v>8</v>
      </c>
      <c r="T17" s="8">
        <v>10</v>
      </c>
      <c r="U17" s="8">
        <v>9</v>
      </c>
      <c r="V17" s="8">
        <v>7</v>
      </c>
      <c r="W17" s="11">
        <v>7</v>
      </c>
      <c r="X17" s="4">
        <f t="shared" si="1"/>
        <v>7.05</v>
      </c>
      <c r="Y17" s="10">
        <f t="shared" si="2"/>
        <v>7.7</v>
      </c>
      <c r="Z17" s="10">
        <f t="shared" si="3"/>
        <v>148</v>
      </c>
      <c r="AA17" s="10">
        <f t="shared" si="4"/>
        <v>177</v>
      </c>
      <c r="AB17" s="10">
        <f t="shared" si="5"/>
        <v>7.39</v>
      </c>
      <c r="AC17" s="10">
        <v>180</v>
      </c>
      <c r="AD17" s="10">
        <f t="shared" si="0"/>
        <v>7.5373134328358207</v>
      </c>
      <c r="AE17">
        <f t="shared" si="6"/>
        <v>7.54</v>
      </c>
    </row>
    <row r="18" spans="1:31" ht="15.6" x14ac:dyDescent="0.3">
      <c r="A18" s="1">
        <v>6</v>
      </c>
      <c r="B18" s="1">
        <v>231185</v>
      </c>
      <c r="C18" s="1" t="s">
        <v>106</v>
      </c>
      <c r="D18" s="1" t="s">
        <v>105</v>
      </c>
      <c r="E18" s="5">
        <v>8</v>
      </c>
      <c r="F18" s="4">
        <v>7</v>
      </c>
      <c r="G18" s="4">
        <v>8</v>
      </c>
      <c r="H18" s="4">
        <v>7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  <c r="N18" s="12">
        <v>10</v>
      </c>
      <c r="O18" s="8">
        <v>8</v>
      </c>
      <c r="P18" s="8">
        <v>9</v>
      </c>
      <c r="Q18" s="8">
        <v>10</v>
      </c>
      <c r="R18" s="8">
        <v>9</v>
      </c>
      <c r="S18" s="8">
        <v>10</v>
      </c>
      <c r="T18" s="8">
        <v>10</v>
      </c>
      <c r="U18" s="8">
        <v>10</v>
      </c>
      <c r="V18" s="8">
        <v>9</v>
      </c>
      <c r="W18" s="11">
        <v>9</v>
      </c>
      <c r="X18" s="4">
        <f t="shared" si="1"/>
        <v>8.48</v>
      </c>
      <c r="Y18" s="10">
        <f t="shared" si="2"/>
        <v>9.17</v>
      </c>
      <c r="Z18" s="10">
        <f t="shared" si="3"/>
        <v>178</v>
      </c>
      <c r="AA18" s="10">
        <f t="shared" si="4"/>
        <v>211</v>
      </c>
      <c r="AB18" s="10">
        <f t="shared" si="5"/>
        <v>8.84</v>
      </c>
      <c r="AC18" s="10">
        <v>204</v>
      </c>
      <c r="AD18" s="10">
        <f t="shared" si="0"/>
        <v>8.8507462686567155</v>
      </c>
      <c r="AE18">
        <f t="shared" si="6"/>
        <v>8.85</v>
      </c>
    </row>
    <row r="19" spans="1:31" ht="15.6" x14ac:dyDescent="0.3">
      <c r="A19" s="1">
        <v>7</v>
      </c>
      <c r="B19" s="1">
        <v>230618</v>
      </c>
      <c r="C19" s="1" t="s">
        <v>104</v>
      </c>
      <c r="D19" s="1" t="s">
        <v>103</v>
      </c>
      <c r="E19" s="5">
        <v>7</v>
      </c>
      <c r="F19" s="4">
        <v>7</v>
      </c>
      <c r="G19" s="4">
        <v>5</v>
      </c>
      <c r="H19" s="8">
        <v>6</v>
      </c>
      <c r="I19" s="4">
        <v>8</v>
      </c>
      <c r="J19" s="4">
        <v>8</v>
      </c>
      <c r="K19" s="4">
        <v>10</v>
      </c>
      <c r="L19" s="8">
        <v>8</v>
      </c>
      <c r="M19" s="4">
        <v>8</v>
      </c>
      <c r="N19" s="12">
        <v>7</v>
      </c>
      <c r="O19" s="8">
        <v>8</v>
      </c>
      <c r="P19" s="8">
        <v>7</v>
      </c>
      <c r="Q19" s="8">
        <v>7</v>
      </c>
      <c r="R19" s="8">
        <v>8</v>
      </c>
      <c r="S19" s="8">
        <v>7</v>
      </c>
      <c r="T19" s="8">
        <v>10</v>
      </c>
      <c r="U19" s="8">
        <v>7</v>
      </c>
      <c r="V19" s="8">
        <v>7</v>
      </c>
      <c r="W19" s="11">
        <v>6</v>
      </c>
      <c r="X19" s="4">
        <f t="shared" si="1"/>
        <v>7.05</v>
      </c>
      <c r="Y19" s="10">
        <f t="shared" si="2"/>
        <v>7.22</v>
      </c>
      <c r="Z19" s="10">
        <f t="shared" si="3"/>
        <v>148</v>
      </c>
      <c r="AA19" s="10">
        <f>SUM(N19+O19*3+P19*3+Q19+R19*3+S19*3+T19+U19+V19*3+W19*4)</f>
        <v>166</v>
      </c>
      <c r="AB19" s="10">
        <f t="shared" si="5"/>
        <v>7.14</v>
      </c>
      <c r="AC19" s="10">
        <v>167</v>
      </c>
      <c r="AD19" s="10">
        <f t="shared" si="0"/>
        <v>7.1791044776119399</v>
      </c>
      <c r="AE19">
        <f t="shared" si="6"/>
        <v>7.18</v>
      </c>
    </row>
    <row r="20" spans="1:31" ht="15.6" x14ac:dyDescent="0.3">
      <c r="A20" s="1">
        <v>8</v>
      </c>
      <c r="B20" s="1">
        <v>230578</v>
      </c>
      <c r="C20" s="1" t="s">
        <v>102</v>
      </c>
      <c r="D20" s="1" t="s">
        <v>101</v>
      </c>
      <c r="E20" s="5">
        <v>5</v>
      </c>
      <c r="F20" s="4">
        <v>8</v>
      </c>
      <c r="G20" s="4">
        <v>6</v>
      </c>
      <c r="H20" s="4">
        <v>5</v>
      </c>
      <c r="I20" s="4">
        <v>7</v>
      </c>
      <c r="J20" s="4">
        <v>10</v>
      </c>
      <c r="K20" s="4">
        <v>10</v>
      </c>
      <c r="L20" s="4">
        <v>9</v>
      </c>
      <c r="M20" s="4">
        <v>9</v>
      </c>
      <c r="N20" s="12">
        <v>8</v>
      </c>
      <c r="O20" s="8">
        <v>8</v>
      </c>
      <c r="P20" s="8">
        <v>8</v>
      </c>
      <c r="Q20" s="8">
        <v>8</v>
      </c>
      <c r="R20" s="8">
        <v>7</v>
      </c>
      <c r="S20" s="8">
        <v>8</v>
      </c>
      <c r="T20" s="8">
        <v>10</v>
      </c>
      <c r="U20" s="8">
        <v>9</v>
      </c>
      <c r="V20" s="8">
        <v>8</v>
      </c>
      <c r="W20" s="11">
        <v>6</v>
      </c>
      <c r="X20" s="4">
        <f t="shared" si="1"/>
        <v>7.1</v>
      </c>
      <c r="Y20" s="10">
        <f t="shared" si="2"/>
        <v>7.65</v>
      </c>
      <c r="Z20" s="10">
        <f t="shared" si="3"/>
        <v>149</v>
      </c>
      <c r="AA20" s="10">
        <f t="shared" si="4"/>
        <v>176</v>
      </c>
      <c r="AB20" s="10">
        <f t="shared" si="5"/>
        <v>7.39</v>
      </c>
      <c r="AC20" s="10">
        <v>184</v>
      </c>
      <c r="AD20" s="10">
        <f t="shared" si="0"/>
        <v>7.5970149253731343</v>
      </c>
      <c r="AE20">
        <f t="shared" si="6"/>
        <v>7.6</v>
      </c>
    </row>
    <row r="21" spans="1:31" ht="15.6" x14ac:dyDescent="0.3">
      <c r="A21" s="1">
        <v>9</v>
      </c>
      <c r="B21" s="1">
        <v>231043</v>
      </c>
      <c r="C21" s="1" t="s">
        <v>100</v>
      </c>
      <c r="D21" s="1" t="s">
        <v>99</v>
      </c>
      <c r="E21" s="5">
        <v>9</v>
      </c>
      <c r="F21" s="4">
        <v>7</v>
      </c>
      <c r="G21" s="4">
        <v>7</v>
      </c>
      <c r="H21" s="4">
        <v>7</v>
      </c>
      <c r="I21" s="4">
        <v>8</v>
      </c>
      <c r="J21" s="4">
        <v>9</v>
      </c>
      <c r="K21" s="4">
        <v>10</v>
      </c>
      <c r="L21" s="4">
        <v>9</v>
      </c>
      <c r="M21" s="4">
        <v>10</v>
      </c>
      <c r="N21" s="12">
        <v>10</v>
      </c>
      <c r="O21" s="8">
        <v>6</v>
      </c>
      <c r="P21" s="8">
        <v>10</v>
      </c>
      <c r="Q21" s="8">
        <v>10</v>
      </c>
      <c r="R21" s="8">
        <v>8</v>
      </c>
      <c r="S21" s="8">
        <v>8</v>
      </c>
      <c r="T21" s="8">
        <v>10</v>
      </c>
      <c r="U21" s="8">
        <v>10</v>
      </c>
      <c r="V21" s="8">
        <v>8</v>
      </c>
      <c r="W21" s="11">
        <v>9</v>
      </c>
      <c r="X21" s="4">
        <f t="shared" si="1"/>
        <v>8.14</v>
      </c>
      <c r="Y21" s="10">
        <f t="shared" si="2"/>
        <v>8.52</v>
      </c>
      <c r="Z21" s="10">
        <f t="shared" si="3"/>
        <v>171</v>
      </c>
      <c r="AA21" s="10">
        <f t="shared" si="4"/>
        <v>196</v>
      </c>
      <c r="AB21" s="10">
        <f t="shared" si="5"/>
        <v>8.34</v>
      </c>
      <c r="AC21" s="10">
        <v>199</v>
      </c>
      <c r="AD21" s="10">
        <f t="shared" si="0"/>
        <v>8.4477611940298516</v>
      </c>
      <c r="AE21">
        <f t="shared" si="6"/>
        <v>8.4499999999999993</v>
      </c>
    </row>
    <row r="22" spans="1:31" ht="15.6" x14ac:dyDescent="0.3">
      <c r="A22" s="1">
        <v>10</v>
      </c>
      <c r="B22" s="1">
        <v>230980</v>
      </c>
      <c r="C22" s="1" t="s">
        <v>98</v>
      </c>
      <c r="D22" s="1" t="s">
        <v>97</v>
      </c>
      <c r="E22" s="5">
        <v>9</v>
      </c>
      <c r="F22" s="4">
        <v>9</v>
      </c>
      <c r="G22" s="4">
        <v>7</v>
      </c>
      <c r="H22" s="4">
        <v>8</v>
      </c>
      <c r="I22" s="4">
        <v>8</v>
      </c>
      <c r="J22" s="4">
        <v>9</v>
      </c>
      <c r="K22" s="4">
        <v>10</v>
      </c>
      <c r="L22" s="4">
        <v>10</v>
      </c>
      <c r="M22" s="4">
        <v>9</v>
      </c>
      <c r="N22" s="12">
        <v>10</v>
      </c>
      <c r="O22" s="8">
        <v>8</v>
      </c>
      <c r="P22" s="8">
        <v>9</v>
      </c>
      <c r="Q22" s="8">
        <v>10</v>
      </c>
      <c r="R22" s="8">
        <v>9</v>
      </c>
      <c r="S22" s="8">
        <v>9</v>
      </c>
      <c r="T22" s="8">
        <v>10</v>
      </c>
      <c r="U22" s="8">
        <v>10</v>
      </c>
      <c r="V22" s="8">
        <v>9</v>
      </c>
      <c r="W22" s="11">
        <v>9</v>
      </c>
      <c r="X22" s="4">
        <f t="shared" si="1"/>
        <v>8.57</v>
      </c>
      <c r="Y22" s="10">
        <f t="shared" si="2"/>
        <v>9.0399999999999991</v>
      </c>
      <c r="Z22" s="10">
        <f t="shared" si="3"/>
        <v>180</v>
      </c>
      <c r="AA22" s="10">
        <f t="shared" si="4"/>
        <v>208</v>
      </c>
      <c r="AB22" s="10">
        <f t="shared" si="5"/>
        <v>8.82</v>
      </c>
      <c r="AC22" s="10">
        <v>197</v>
      </c>
      <c r="AD22" s="10">
        <f t="shared" si="0"/>
        <v>8.7313432835820901</v>
      </c>
      <c r="AE22">
        <f t="shared" si="6"/>
        <v>8.73</v>
      </c>
    </row>
    <row r="23" spans="1:31" ht="15.6" x14ac:dyDescent="0.3">
      <c r="A23" s="1">
        <v>11</v>
      </c>
      <c r="B23" s="1">
        <v>230761</v>
      </c>
      <c r="C23" s="1" t="s">
        <v>96</v>
      </c>
      <c r="D23" s="1" t="s">
        <v>95</v>
      </c>
      <c r="E23" s="5">
        <v>8</v>
      </c>
      <c r="F23" s="4">
        <v>7</v>
      </c>
      <c r="G23" s="4">
        <v>6</v>
      </c>
      <c r="H23" s="8">
        <v>5</v>
      </c>
      <c r="I23" s="4">
        <v>7</v>
      </c>
      <c r="J23" s="4">
        <v>9</v>
      </c>
      <c r="K23" s="4">
        <v>10</v>
      </c>
      <c r="L23" s="8">
        <v>8</v>
      </c>
      <c r="M23" s="4">
        <v>9</v>
      </c>
      <c r="N23" s="12">
        <v>8</v>
      </c>
      <c r="O23" s="8">
        <v>9</v>
      </c>
      <c r="P23" s="8">
        <v>8</v>
      </c>
      <c r="Q23" s="8">
        <v>10</v>
      </c>
      <c r="R23" s="8">
        <v>8</v>
      </c>
      <c r="S23" s="8">
        <v>8</v>
      </c>
      <c r="T23" s="8">
        <v>9</v>
      </c>
      <c r="U23" s="8">
        <v>8</v>
      </c>
      <c r="V23" s="8">
        <v>7</v>
      </c>
      <c r="W23" s="11">
        <v>8</v>
      </c>
      <c r="X23" s="4">
        <f t="shared" si="1"/>
        <v>7.33</v>
      </c>
      <c r="Y23" s="10">
        <f t="shared" si="2"/>
        <v>8.1300000000000008</v>
      </c>
      <c r="Z23" s="10">
        <f t="shared" si="3"/>
        <v>154</v>
      </c>
      <c r="AA23" s="10">
        <f t="shared" si="4"/>
        <v>187</v>
      </c>
      <c r="AB23" s="10">
        <f t="shared" si="5"/>
        <v>7.75</v>
      </c>
      <c r="AC23" s="10">
        <v>182</v>
      </c>
      <c r="AD23" s="10">
        <f t="shared" si="0"/>
        <v>7.8059701492537314</v>
      </c>
      <c r="AE23">
        <f t="shared" si="6"/>
        <v>7.81</v>
      </c>
    </row>
    <row r="24" spans="1:31" ht="15.6" x14ac:dyDescent="0.3">
      <c r="A24" s="1">
        <v>12</v>
      </c>
      <c r="B24" s="1">
        <v>231081</v>
      </c>
      <c r="C24" s="1" t="s">
        <v>94</v>
      </c>
      <c r="D24" s="1" t="s">
        <v>93</v>
      </c>
      <c r="E24" s="5">
        <v>7</v>
      </c>
      <c r="F24" s="4">
        <v>5</v>
      </c>
      <c r="G24" s="4">
        <v>6</v>
      </c>
      <c r="H24" s="4">
        <v>6</v>
      </c>
      <c r="I24" s="4">
        <v>8</v>
      </c>
      <c r="J24" s="4">
        <v>9</v>
      </c>
      <c r="K24" s="4">
        <v>10</v>
      </c>
      <c r="L24" s="4">
        <v>8</v>
      </c>
      <c r="M24" s="4">
        <v>10</v>
      </c>
      <c r="N24" s="12">
        <v>7</v>
      </c>
      <c r="O24" s="8">
        <v>7</v>
      </c>
      <c r="P24" s="8">
        <v>7</v>
      </c>
      <c r="Q24" s="8">
        <v>7</v>
      </c>
      <c r="R24" s="8">
        <v>8</v>
      </c>
      <c r="S24" s="8">
        <v>8</v>
      </c>
      <c r="T24" s="8">
        <v>10</v>
      </c>
      <c r="U24" s="8">
        <v>7</v>
      </c>
      <c r="V24" s="8">
        <v>7</v>
      </c>
      <c r="W24" s="11">
        <v>8</v>
      </c>
      <c r="X24" s="4">
        <f t="shared" si="1"/>
        <v>7.14</v>
      </c>
      <c r="Y24" s="10">
        <f t="shared" si="2"/>
        <v>7.57</v>
      </c>
      <c r="Z24" s="10">
        <f t="shared" si="3"/>
        <v>150</v>
      </c>
      <c r="AA24" s="10">
        <f t="shared" si="4"/>
        <v>174</v>
      </c>
      <c r="AB24" s="10">
        <f t="shared" si="5"/>
        <v>7.36</v>
      </c>
      <c r="AC24" s="10">
        <v>180</v>
      </c>
      <c r="AD24" s="10">
        <f t="shared" si="0"/>
        <v>7.5223880597014929</v>
      </c>
      <c r="AE24">
        <f t="shared" si="6"/>
        <v>7.52</v>
      </c>
    </row>
    <row r="25" spans="1:31" ht="15.6" x14ac:dyDescent="0.3">
      <c r="A25" s="1">
        <v>13</v>
      </c>
      <c r="B25" s="1">
        <v>230586</v>
      </c>
      <c r="C25" s="1" t="s">
        <v>92</v>
      </c>
      <c r="D25" s="1" t="s">
        <v>91</v>
      </c>
      <c r="E25" s="5">
        <v>5</v>
      </c>
      <c r="F25" s="4">
        <v>7</v>
      </c>
      <c r="G25" s="4">
        <v>6</v>
      </c>
      <c r="H25" s="4">
        <v>5</v>
      </c>
      <c r="I25" s="4">
        <v>7</v>
      </c>
      <c r="J25" s="4">
        <v>9</v>
      </c>
      <c r="K25" s="4">
        <v>10</v>
      </c>
      <c r="L25" s="4">
        <v>9</v>
      </c>
      <c r="M25" s="4">
        <v>10</v>
      </c>
      <c r="N25" s="12">
        <v>8</v>
      </c>
      <c r="O25" s="6">
        <v>0</v>
      </c>
      <c r="P25" s="8">
        <v>8</v>
      </c>
      <c r="Q25" s="8">
        <v>7</v>
      </c>
      <c r="R25" s="8">
        <v>8</v>
      </c>
      <c r="S25" s="8">
        <v>8</v>
      </c>
      <c r="T25" s="8">
        <v>10</v>
      </c>
      <c r="U25" s="8">
        <v>8</v>
      </c>
      <c r="V25" s="8">
        <v>7</v>
      </c>
      <c r="W25" s="11">
        <v>5</v>
      </c>
      <c r="X25" s="4">
        <f t="shared" si="1"/>
        <v>6.86</v>
      </c>
      <c r="Y25" s="10">
        <f t="shared" si="2"/>
        <v>6.35</v>
      </c>
      <c r="Z25" s="10">
        <f t="shared" si="3"/>
        <v>144</v>
      </c>
      <c r="AA25" s="10">
        <f t="shared" si="4"/>
        <v>146</v>
      </c>
      <c r="AB25" s="10">
        <f t="shared" si="5"/>
        <v>6.59</v>
      </c>
      <c r="AC25" s="10">
        <v>176</v>
      </c>
      <c r="AD25" s="10">
        <f t="shared" si="0"/>
        <v>6.955223880597015</v>
      </c>
      <c r="AE25">
        <f t="shared" si="6"/>
        <v>6.96</v>
      </c>
    </row>
    <row r="26" spans="1:31" ht="15.6" x14ac:dyDescent="0.3">
      <c r="A26" s="1">
        <v>14</v>
      </c>
      <c r="B26" s="1">
        <v>230075</v>
      </c>
      <c r="C26" s="1" t="s">
        <v>90</v>
      </c>
      <c r="D26" s="1" t="s">
        <v>89</v>
      </c>
      <c r="E26" s="5">
        <v>9</v>
      </c>
      <c r="F26" s="4">
        <v>8</v>
      </c>
      <c r="G26" s="4">
        <v>8</v>
      </c>
      <c r="H26" s="4">
        <v>8</v>
      </c>
      <c r="I26" s="4">
        <v>7</v>
      </c>
      <c r="J26" s="4">
        <v>10</v>
      </c>
      <c r="K26" s="4">
        <v>10</v>
      </c>
      <c r="L26" s="4">
        <v>10</v>
      </c>
      <c r="M26" s="4">
        <v>9</v>
      </c>
      <c r="N26" s="12">
        <v>10</v>
      </c>
      <c r="O26" s="8">
        <v>9</v>
      </c>
      <c r="P26" s="8">
        <v>7</v>
      </c>
      <c r="Q26" s="8">
        <v>10</v>
      </c>
      <c r="R26" s="8">
        <v>9</v>
      </c>
      <c r="S26" s="8">
        <v>9</v>
      </c>
      <c r="T26" s="8">
        <v>10</v>
      </c>
      <c r="U26" s="8">
        <v>10</v>
      </c>
      <c r="V26" s="8">
        <v>9</v>
      </c>
      <c r="W26" s="11">
        <v>9</v>
      </c>
      <c r="X26" s="4">
        <f t="shared" si="1"/>
        <v>8.6199999999999992</v>
      </c>
      <c r="Y26" s="10">
        <f t="shared" si="2"/>
        <v>8.91</v>
      </c>
      <c r="Z26" s="10">
        <f t="shared" si="3"/>
        <v>181</v>
      </c>
      <c r="AA26" s="10">
        <f t="shared" si="4"/>
        <v>205</v>
      </c>
      <c r="AB26" s="10">
        <f t="shared" si="5"/>
        <v>8.77</v>
      </c>
      <c r="AC26" s="10">
        <v>207</v>
      </c>
      <c r="AD26" s="10">
        <f t="shared" si="0"/>
        <v>8.8507462686567155</v>
      </c>
      <c r="AE26">
        <f t="shared" si="6"/>
        <v>8.85</v>
      </c>
    </row>
    <row r="27" spans="1:31" ht="15.6" x14ac:dyDescent="0.3">
      <c r="A27" s="1">
        <v>15</v>
      </c>
      <c r="B27" s="1">
        <v>230815</v>
      </c>
      <c r="C27" s="1" t="s">
        <v>88</v>
      </c>
      <c r="D27" s="1" t="s">
        <v>87</v>
      </c>
      <c r="E27" s="5">
        <v>10</v>
      </c>
      <c r="F27" s="4">
        <v>9</v>
      </c>
      <c r="G27" s="4">
        <v>8</v>
      </c>
      <c r="H27" s="4">
        <v>7</v>
      </c>
      <c r="I27" s="4">
        <v>8</v>
      </c>
      <c r="J27" s="4">
        <v>9</v>
      </c>
      <c r="K27" s="4">
        <v>10</v>
      </c>
      <c r="L27" s="4">
        <v>9</v>
      </c>
      <c r="M27" s="4">
        <v>10</v>
      </c>
      <c r="N27" s="12">
        <v>10</v>
      </c>
      <c r="O27" s="8">
        <v>8</v>
      </c>
      <c r="P27" s="8">
        <v>8</v>
      </c>
      <c r="Q27" s="8">
        <v>10</v>
      </c>
      <c r="R27" s="8">
        <v>8</v>
      </c>
      <c r="S27" s="8">
        <v>8</v>
      </c>
      <c r="T27" s="8">
        <v>10</v>
      </c>
      <c r="U27" s="8">
        <v>10</v>
      </c>
      <c r="V27" s="8">
        <v>9</v>
      </c>
      <c r="W27" s="11">
        <v>10</v>
      </c>
      <c r="X27" s="4">
        <f t="shared" si="1"/>
        <v>8.76</v>
      </c>
      <c r="Y27" s="10">
        <f t="shared" si="2"/>
        <v>8.83</v>
      </c>
      <c r="Z27" s="10">
        <f t="shared" si="3"/>
        <v>184</v>
      </c>
      <c r="AA27" s="10">
        <f t="shared" si="4"/>
        <v>203</v>
      </c>
      <c r="AB27" s="10">
        <f t="shared" si="5"/>
        <v>8.8000000000000007</v>
      </c>
      <c r="AC27" s="10">
        <v>206</v>
      </c>
      <c r="AD27" s="10">
        <f t="shared" si="0"/>
        <v>8.8507462686567155</v>
      </c>
      <c r="AE27">
        <f t="shared" si="6"/>
        <v>8.85</v>
      </c>
    </row>
    <row r="28" spans="1:31" ht="15.6" x14ac:dyDescent="0.3">
      <c r="A28" s="1">
        <v>16</v>
      </c>
      <c r="B28" s="1">
        <v>231416</v>
      </c>
      <c r="C28" s="1" t="s">
        <v>86</v>
      </c>
      <c r="D28" s="1" t="s">
        <v>85</v>
      </c>
      <c r="E28" s="7">
        <v>0</v>
      </c>
      <c r="F28" s="6">
        <v>0</v>
      </c>
      <c r="G28" s="6">
        <v>0</v>
      </c>
      <c r="H28" s="6">
        <v>0</v>
      </c>
      <c r="I28" s="8">
        <v>6</v>
      </c>
      <c r="J28" s="8">
        <v>9</v>
      </c>
      <c r="K28" s="4">
        <v>9</v>
      </c>
      <c r="L28" s="4">
        <v>8</v>
      </c>
      <c r="M28" s="4">
        <v>9</v>
      </c>
      <c r="N28" s="12">
        <v>7</v>
      </c>
      <c r="O28" s="8">
        <v>6</v>
      </c>
      <c r="P28" s="8">
        <v>7</v>
      </c>
      <c r="Q28" s="8">
        <v>7</v>
      </c>
      <c r="R28" s="8">
        <v>7</v>
      </c>
      <c r="S28" s="8">
        <v>8</v>
      </c>
      <c r="T28" s="8">
        <v>10</v>
      </c>
      <c r="U28" s="8">
        <v>7</v>
      </c>
      <c r="V28" s="8">
        <v>6</v>
      </c>
      <c r="W28" s="11">
        <v>7</v>
      </c>
      <c r="X28" s="4">
        <f t="shared" si="1"/>
        <v>3.1</v>
      </c>
      <c r="Y28" s="10">
        <f t="shared" si="2"/>
        <v>7</v>
      </c>
      <c r="Z28" s="10">
        <f t="shared" si="3"/>
        <v>65</v>
      </c>
      <c r="AA28" s="10">
        <f t="shared" si="4"/>
        <v>161</v>
      </c>
      <c r="AB28" s="10">
        <f t="shared" si="5"/>
        <v>5.14</v>
      </c>
      <c r="AC28" s="10">
        <v>176</v>
      </c>
      <c r="AD28" s="10">
        <f t="shared" si="0"/>
        <v>6</v>
      </c>
      <c r="AE28">
        <f t="shared" si="6"/>
        <v>6</v>
      </c>
    </row>
    <row r="29" spans="1:31" ht="15.6" x14ac:dyDescent="0.3">
      <c r="A29" s="1">
        <v>17</v>
      </c>
      <c r="B29" s="1">
        <v>231291</v>
      </c>
      <c r="C29" s="1" t="s">
        <v>84</v>
      </c>
      <c r="D29" s="1" t="s">
        <v>83</v>
      </c>
      <c r="E29" s="5">
        <v>5</v>
      </c>
      <c r="F29" s="8">
        <v>6</v>
      </c>
      <c r="G29" s="6">
        <v>0</v>
      </c>
      <c r="H29" s="6">
        <v>0</v>
      </c>
      <c r="I29" s="4">
        <v>8</v>
      </c>
      <c r="J29" s="4">
        <v>8</v>
      </c>
      <c r="K29" s="4">
        <v>10</v>
      </c>
      <c r="L29" s="4">
        <v>8</v>
      </c>
      <c r="M29" s="4">
        <v>7</v>
      </c>
      <c r="N29" s="12">
        <v>9</v>
      </c>
      <c r="O29" s="6">
        <v>0</v>
      </c>
      <c r="P29" s="8">
        <v>5</v>
      </c>
      <c r="Q29" s="8">
        <v>7</v>
      </c>
      <c r="R29" s="8">
        <v>6</v>
      </c>
      <c r="S29" s="8">
        <v>8</v>
      </c>
      <c r="T29" s="8">
        <v>10</v>
      </c>
      <c r="U29" s="8">
        <v>8</v>
      </c>
      <c r="V29" s="8">
        <v>7</v>
      </c>
      <c r="W29" s="13">
        <v>0</v>
      </c>
      <c r="X29" s="4">
        <f t="shared" si="1"/>
        <v>4.9000000000000004</v>
      </c>
      <c r="Y29" s="10">
        <f t="shared" si="2"/>
        <v>4.87</v>
      </c>
      <c r="Z29" s="10">
        <f t="shared" si="3"/>
        <v>103</v>
      </c>
      <c r="AA29" s="10">
        <f t="shared" si="4"/>
        <v>112</v>
      </c>
      <c r="AB29" s="10">
        <f t="shared" si="5"/>
        <v>4.8899999999999997</v>
      </c>
      <c r="AC29" s="10">
        <v>124</v>
      </c>
      <c r="AD29" s="10">
        <f t="shared" si="0"/>
        <v>5.0597014925373136</v>
      </c>
      <c r="AE29">
        <f t="shared" si="6"/>
        <v>5.0599999999999996</v>
      </c>
    </row>
    <row r="30" spans="1:31" ht="15.6" x14ac:dyDescent="0.3">
      <c r="A30" s="1">
        <v>18</v>
      </c>
      <c r="B30" s="1">
        <v>230167</v>
      </c>
      <c r="C30" s="1" t="s">
        <v>82</v>
      </c>
      <c r="D30" s="1" t="s">
        <v>81</v>
      </c>
      <c r="E30" s="5">
        <v>9</v>
      </c>
      <c r="F30" s="4">
        <v>10</v>
      </c>
      <c r="G30" s="4">
        <v>8</v>
      </c>
      <c r="H30" s="4">
        <v>9</v>
      </c>
      <c r="I30" s="4">
        <v>8</v>
      </c>
      <c r="J30" s="4">
        <v>9</v>
      </c>
      <c r="K30" s="4">
        <v>10</v>
      </c>
      <c r="L30" s="4">
        <v>10</v>
      </c>
      <c r="M30" s="4">
        <v>10</v>
      </c>
      <c r="N30" s="12">
        <v>10</v>
      </c>
      <c r="O30" s="8">
        <v>10</v>
      </c>
      <c r="P30" s="8">
        <v>9</v>
      </c>
      <c r="Q30" s="8">
        <v>10</v>
      </c>
      <c r="R30" s="8">
        <v>9</v>
      </c>
      <c r="S30" s="8">
        <v>9</v>
      </c>
      <c r="T30" s="8">
        <v>10</v>
      </c>
      <c r="U30" s="8">
        <v>10</v>
      </c>
      <c r="V30" s="8">
        <v>9</v>
      </c>
      <c r="W30" s="11">
        <v>10</v>
      </c>
      <c r="X30" s="4">
        <f t="shared" si="1"/>
        <v>9.0500000000000007</v>
      </c>
      <c r="Y30" s="10">
        <f t="shared" si="2"/>
        <v>9.48</v>
      </c>
      <c r="Z30" s="10">
        <f t="shared" si="3"/>
        <v>190</v>
      </c>
      <c r="AA30" s="10">
        <f t="shared" si="4"/>
        <v>218</v>
      </c>
      <c r="AB30" s="10">
        <f t="shared" si="5"/>
        <v>9.27</v>
      </c>
      <c r="AC30" s="10">
        <v>215</v>
      </c>
      <c r="AD30" s="10">
        <f t="shared" si="0"/>
        <v>9.2985074626865671</v>
      </c>
      <c r="AE30">
        <f t="shared" si="6"/>
        <v>9.3000000000000007</v>
      </c>
    </row>
    <row r="31" spans="1:31" ht="15.6" x14ac:dyDescent="0.3">
      <c r="A31" s="1">
        <v>19</v>
      </c>
      <c r="B31" s="1">
        <v>231235</v>
      </c>
      <c r="C31" s="1" t="s">
        <v>80</v>
      </c>
      <c r="D31" s="1" t="s">
        <v>79</v>
      </c>
      <c r="E31" s="5">
        <v>6</v>
      </c>
      <c r="F31" s="4">
        <v>6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8</v>
      </c>
      <c r="M31" s="4">
        <v>9</v>
      </c>
      <c r="N31" s="12">
        <v>7</v>
      </c>
      <c r="O31" s="8">
        <v>8</v>
      </c>
      <c r="P31" s="8">
        <v>8</v>
      </c>
      <c r="Q31" s="8">
        <v>7</v>
      </c>
      <c r="R31" s="8">
        <v>9</v>
      </c>
      <c r="S31" s="8">
        <v>8</v>
      </c>
      <c r="T31" s="8">
        <v>10</v>
      </c>
      <c r="U31" s="8">
        <v>8</v>
      </c>
      <c r="V31" s="8">
        <v>8</v>
      </c>
      <c r="W31" s="11">
        <v>7</v>
      </c>
      <c r="X31" s="4">
        <f t="shared" si="1"/>
        <v>7.19</v>
      </c>
      <c r="Y31" s="10">
        <f t="shared" si="2"/>
        <v>7.96</v>
      </c>
      <c r="Z31" s="10">
        <f t="shared" si="3"/>
        <v>151</v>
      </c>
      <c r="AA31" s="10">
        <f t="shared" si="4"/>
        <v>183</v>
      </c>
      <c r="AB31" s="10">
        <f t="shared" si="5"/>
        <v>7.59</v>
      </c>
      <c r="AC31" s="10">
        <v>178</v>
      </c>
      <c r="AD31" s="10">
        <f t="shared" si="0"/>
        <v>7.6417910447761193</v>
      </c>
      <c r="AE31">
        <f t="shared" si="6"/>
        <v>7.64</v>
      </c>
    </row>
    <row r="32" spans="1:31" ht="15.6" x14ac:dyDescent="0.3">
      <c r="A32" s="1">
        <v>20</v>
      </c>
      <c r="B32" s="1">
        <v>230208</v>
      </c>
      <c r="C32" s="1" t="s">
        <v>78</v>
      </c>
      <c r="D32" s="1" t="s">
        <v>77</v>
      </c>
      <c r="E32" s="5">
        <v>7</v>
      </c>
      <c r="F32" s="4">
        <v>7</v>
      </c>
      <c r="G32" s="4">
        <v>7</v>
      </c>
      <c r="H32" s="8">
        <v>5</v>
      </c>
      <c r="I32" s="4">
        <v>8</v>
      </c>
      <c r="J32" s="4">
        <v>9</v>
      </c>
      <c r="K32" s="4">
        <v>10</v>
      </c>
      <c r="L32" s="4">
        <v>9</v>
      </c>
      <c r="M32" s="4">
        <v>10</v>
      </c>
      <c r="N32" s="12">
        <v>8</v>
      </c>
      <c r="O32" s="8">
        <v>8</v>
      </c>
      <c r="P32" s="8">
        <v>7</v>
      </c>
      <c r="Q32" s="8">
        <v>9</v>
      </c>
      <c r="R32" s="8">
        <v>9</v>
      </c>
      <c r="S32" s="8">
        <v>9</v>
      </c>
      <c r="T32" s="8">
        <v>10</v>
      </c>
      <c r="U32" s="8">
        <v>10</v>
      </c>
      <c r="V32" s="8">
        <v>9</v>
      </c>
      <c r="W32" s="11">
        <v>8</v>
      </c>
      <c r="X32" s="4">
        <f t="shared" si="1"/>
        <v>7.48</v>
      </c>
      <c r="Y32" s="10">
        <f t="shared" si="2"/>
        <v>8.48</v>
      </c>
      <c r="Z32" s="10">
        <f t="shared" si="3"/>
        <v>157</v>
      </c>
      <c r="AA32" s="10">
        <f t="shared" si="4"/>
        <v>195</v>
      </c>
      <c r="AB32" s="10">
        <f t="shared" si="5"/>
        <v>8</v>
      </c>
      <c r="AC32" s="10">
        <v>191</v>
      </c>
      <c r="AD32" s="10">
        <f t="shared" si="0"/>
        <v>8.1044776119402986</v>
      </c>
      <c r="AE32">
        <f t="shared" si="6"/>
        <v>8.1</v>
      </c>
    </row>
    <row r="33" spans="1:31" ht="15.6" x14ac:dyDescent="0.3">
      <c r="A33" s="1">
        <v>21</v>
      </c>
      <c r="B33" s="1">
        <v>230402</v>
      </c>
      <c r="C33" s="1" t="s">
        <v>76</v>
      </c>
      <c r="D33" s="1" t="s">
        <v>75</v>
      </c>
      <c r="E33" s="5">
        <v>7</v>
      </c>
      <c r="F33" s="4">
        <v>7</v>
      </c>
      <c r="G33" s="4">
        <v>7</v>
      </c>
      <c r="H33" s="4">
        <v>7</v>
      </c>
      <c r="I33" s="4">
        <v>8</v>
      </c>
      <c r="J33" s="4">
        <v>8</v>
      </c>
      <c r="K33" s="4">
        <v>10</v>
      </c>
      <c r="L33" s="4">
        <v>9</v>
      </c>
      <c r="M33" s="4">
        <v>9</v>
      </c>
      <c r="N33" s="12">
        <v>8</v>
      </c>
      <c r="O33" s="8">
        <v>8</v>
      </c>
      <c r="P33" s="8">
        <v>7</v>
      </c>
      <c r="Q33" s="8">
        <v>9</v>
      </c>
      <c r="R33" s="8">
        <v>8</v>
      </c>
      <c r="S33" s="8">
        <v>8</v>
      </c>
      <c r="T33" s="8">
        <v>10</v>
      </c>
      <c r="U33" s="8">
        <v>9</v>
      </c>
      <c r="V33" s="8">
        <v>8</v>
      </c>
      <c r="W33" s="11">
        <v>9</v>
      </c>
      <c r="X33" s="4">
        <f t="shared" si="1"/>
        <v>7.57</v>
      </c>
      <c r="Y33" s="10">
        <f t="shared" si="2"/>
        <v>8.2200000000000006</v>
      </c>
      <c r="Z33" s="10">
        <f t="shared" si="3"/>
        <v>159</v>
      </c>
      <c r="AA33" s="10">
        <f t="shared" si="4"/>
        <v>189</v>
      </c>
      <c r="AB33" s="10">
        <f t="shared" si="5"/>
        <v>7.91</v>
      </c>
      <c r="AC33" s="10">
        <v>188</v>
      </c>
      <c r="AD33" s="10">
        <f t="shared" si="0"/>
        <v>8</v>
      </c>
      <c r="AE33">
        <f t="shared" si="6"/>
        <v>8</v>
      </c>
    </row>
    <row r="34" spans="1:31" ht="15.6" x14ac:dyDescent="0.3">
      <c r="A34" s="1">
        <v>22</v>
      </c>
      <c r="B34" s="1">
        <v>230443</v>
      </c>
      <c r="C34" s="1" t="s">
        <v>74</v>
      </c>
      <c r="D34" s="1" t="s">
        <v>73</v>
      </c>
      <c r="E34" s="5">
        <v>7</v>
      </c>
      <c r="F34" s="4">
        <v>9</v>
      </c>
      <c r="G34" s="4">
        <v>7</v>
      </c>
      <c r="H34" s="4">
        <v>7</v>
      </c>
      <c r="I34" s="4">
        <v>8</v>
      </c>
      <c r="J34" s="4">
        <v>9</v>
      </c>
      <c r="K34" s="4">
        <v>10</v>
      </c>
      <c r="L34" s="4">
        <v>8</v>
      </c>
      <c r="M34" s="4">
        <v>10</v>
      </c>
      <c r="N34" s="12">
        <v>8</v>
      </c>
      <c r="O34" s="8">
        <v>9</v>
      </c>
      <c r="P34" s="8">
        <v>8</v>
      </c>
      <c r="Q34" s="8">
        <v>8</v>
      </c>
      <c r="R34" s="8">
        <v>8</v>
      </c>
      <c r="S34" s="8">
        <v>9</v>
      </c>
      <c r="T34" s="8">
        <v>10</v>
      </c>
      <c r="U34" s="8">
        <v>10</v>
      </c>
      <c r="V34" s="8">
        <v>9</v>
      </c>
      <c r="W34" s="11">
        <v>7</v>
      </c>
      <c r="X34" s="4">
        <f t="shared" si="1"/>
        <v>8</v>
      </c>
      <c r="Y34" s="10">
        <f t="shared" si="2"/>
        <v>8.39</v>
      </c>
      <c r="Z34" s="10">
        <f t="shared" si="3"/>
        <v>168</v>
      </c>
      <c r="AA34" s="10">
        <f t="shared" si="4"/>
        <v>193</v>
      </c>
      <c r="AB34" s="10">
        <f t="shared" si="5"/>
        <v>8.1999999999999993</v>
      </c>
      <c r="AC34" s="10">
        <v>200</v>
      </c>
      <c r="AD34" s="10">
        <f t="shared" si="0"/>
        <v>8.3731343283582085</v>
      </c>
      <c r="AE34">
        <f t="shared" si="6"/>
        <v>8.3699999999999992</v>
      </c>
    </row>
    <row r="35" spans="1:31" ht="15.6" x14ac:dyDescent="0.3">
      <c r="A35" s="1">
        <v>23</v>
      </c>
      <c r="B35" s="1">
        <v>230968</v>
      </c>
      <c r="C35" s="1" t="s">
        <v>72</v>
      </c>
      <c r="D35" s="1" t="s">
        <v>71</v>
      </c>
      <c r="E35" s="5">
        <v>9</v>
      </c>
      <c r="F35" s="4">
        <v>8</v>
      </c>
      <c r="G35" s="4">
        <v>8</v>
      </c>
      <c r="H35" s="4">
        <v>8</v>
      </c>
      <c r="I35" s="4">
        <v>9</v>
      </c>
      <c r="J35" s="4">
        <v>10</v>
      </c>
      <c r="K35" s="4">
        <v>10</v>
      </c>
      <c r="L35" s="4">
        <v>9</v>
      </c>
      <c r="M35" s="4">
        <v>10</v>
      </c>
      <c r="N35" s="12">
        <v>10</v>
      </c>
      <c r="O35" s="8">
        <v>9</v>
      </c>
      <c r="P35" s="8">
        <v>9</v>
      </c>
      <c r="Q35" s="8">
        <v>10</v>
      </c>
      <c r="R35" s="8">
        <v>9</v>
      </c>
      <c r="S35" s="8">
        <v>9</v>
      </c>
      <c r="T35" s="8">
        <v>10</v>
      </c>
      <c r="U35" s="8">
        <v>10</v>
      </c>
      <c r="V35" s="8">
        <v>9</v>
      </c>
      <c r="W35" s="11">
        <v>9</v>
      </c>
      <c r="X35" s="4">
        <f t="shared" si="1"/>
        <v>8.81</v>
      </c>
      <c r="Y35" s="10">
        <f t="shared" si="2"/>
        <v>9.17</v>
      </c>
      <c r="Z35" s="10">
        <f t="shared" si="3"/>
        <v>185</v>
      </c>
      <c r="AA35" s="10">
        <f t="shared" si="4"/>
        <v>211</v>
      </c>
      <c r="AB35" s="10">
        <f t="shared" si="5"/>
        <v>9</v>
      </c>
      <c r="AC35" s="10">
        <v>208</v>
      </c>
      <c r="AD35" s="10">
        <f t="shared" si="0"/>
        <v>9.0149253731343286</v>
      </c>
      <c r="AE35">
        <f t="shared" si="6"/>
        <v>9.01</v>
      </c>
    </row>
    <row r="36" spans="1:31" ht="15.6" x14ac:dyDescent="0.3">
      <c r="A36" s="1">
        <v>24</v>
      </c>
      <c r="B36" s="1">
        <v>231294</v>
      </c>
      <c r="C36" s="1" t="s">
        <v>70</v>
      </c>
      <c r="D36" s="1" t="s">
        <v>69</v>
      </c>
      <c r="E36" s="5">
        <v>8</v>
      </c>
      <c r="F36" s="4">
        <v>7</v>
      </c>
      <c r="G36" s="8">
        <v>6</v>
      </c>
      <c r="H36" s="8">
        <v>7</v>
      </c>
      <c r="I36" s="4">
        <v>5</v>
      </c>
      <c r="J36" s="4">
        <v>8</v>
      </c>
      <c r="K36" s="4">
        <v>10</v>
      </c>
      <c r="L36" s="4">
        <v>8</v>
      </c>
      <c r="M36" s="4">
        <v>8</v>
      </c>
      <c r="N36" s="12">
        <v>8</v>
      </c>
      <c r="O36" s="8">
        <v>7</v>
      </c>
      <c r="P36" s="8">
        <v>7</v>
      </c>
      <c r="Q36" s="8">
        <v>7</v>
      </c>
      <c r="R36" s="8">
        <v>8</v>
      </c>
      <c r="S36" s="8">
        <v>8</v>
      </c>
      <c r="T36" s="8">
        <v>10</v>
      </c>
      <c r="U36" s="8">
        <v>8</v>
      </c>
      <c r="V36" s="8">
        <v>8</v>
      </c>
      <c r="W36" s="11">
        <v>9</v>
      </c>
      <c r="X36" s="4">
        <f t="shared" si="1"/>
        <v>7.24</v>
      </c>
      <c r="Y36" s="10">
        <f t="shared" si="2"/>
        <v>7.96</v>
      </c>
      <c r="Z36" s="10">
        <f t="shared" si="3"/>
        <v>152</v>
      </c>
      <c r="AA36" s="10">
        <f t="shared" si="4"/>
        <v>183</v>
      </c>
      <c r="AB36" s="10">
        <f t="shared" si="5"/>
        <v>7.61</v>
      </c>
      <c r="AC36" s="10">
        <v>178</v>
      </c>
      <c r="AD36" s="10">
        <f t="shared" si="0"/>
        <v>7.6567164179104479</v>
      </c>
      <c r="AE36">
        <f t="shared" si="6"/>
        <v>7.66</v>
      </c>
    </row>
    <row r="37" spans="1:31" ht="15.6" x14ac:dyDescent="0.3">
      <c r="A37" s="1">
        <v>25</v>
      </c>
      <c r="B37" s="1">
        <v>230569</v>
      </c>
      <c r="C37" s="1" t="s">
        <v>68</v>
      </c>
      <c r="D37" s="1" t="s">
        <v>67</v>
      </c>
      <c r="E37" s="5">
        <v>6</v>
      </c>
      <c r="F37" s="4">
        <v>9</v>
      </c>
      <c r="G37" s="4">
        <v>6</v>
      </c>
      <c r="H37" s="8">
        <v>6</v>
      </c>
      <c r="I37" s="4">
        <v>8</v>
      </c>
      <c r="J37" s="4">
        <v>9</v>
      </c>
      <c r="K37" s="4">
        <v>10</v>
      </c>
      <c r="L37" s="4">
        <v>8</v>
      </c>
      <c r="M37" s="4">
        <v>9</v>
      </c>
      <c r="N37" s="12">
        <v>7</v>
      </c>
      <c r="O37" s="8">
        <v>7</v>
      </c>
      <c r="P37" s="8">
        <v>7</v>
      </c>
      <c r="Q37" s="8">
        <v>7</v>
      </c>
      <c r="R37" s="8">
        <v>7</v>
      </c>
      <c r="S37" s="8">
        <v>8</v>
      </c>
      <c r="T37" s="8">
        <v>9</v>
      </c>
      <c r="U37" s="8">
        <v>8</v>
      </c>
      <c r="V37" s="8">
        <v>7</v>
      </c>
      <c r="W37" s="11">
        <v>5</v>
      </c>
      <c r="X37" s="4">
        <f t="shared" si="1"/>
        <v>7.48</v>
      </c>
      <c r="Y37" s="10">
        <f t="shared" si="2"/>
        <v>6.91</v>
      </c>
      <c r="Z37" s="10">
        <f t="shared" si="3"/>
        <v>157</v>
      </c>
      <c r="AA37" s="10">
        <f t="shared" si="4"/>
        <v>159</v>
      </c>
      <c r="AB37" s="10">
        <f t="shared" si="5"/>
        <v>7.18</v>
      </c>
      <c r="AC37" s="10">
        <v>175</v>
      </c>
      <c r="AD37" s="10">
        <f t="shared" si="0"/>
        <v>7.3283582089552235</v>
      </c>
      <c r="AE37">
        <f t="shared" si="6"/>
        <v>7.33</v>
      </c>
    </row>
    <row r="38" spans="1:31" ht="15.6" x14ac:dyDescent="0.3">
      <c r="A38" s="1">
        <v>26</v>
      </c>
      <c r="B38" s="1">
        <v>230897</v>
      </c>
      <c r="C38" s="1" t="s">
        <v>66</v>
      </c>
      <c r="D38" s="1" t="s">
        <v>65</v>
      </c>
      <c r="E38" s="5">
        <v>9</v>
      </c>
      <c r="F38" s="4">
        <v>8</v>
      </c>
      <c r="G38" s="4">
        <v>8</v>
      </c>
      <c r="H38" s="4">
        <v>9</v>
      </c>
      <c r="I38" s="4">
        <v>9</v>
      </c>
      <c r="J38" s="4">
        <v>9</v>
      </c>
      <c r="K38" s="4">
        <v>10</v>
      </c>
      <c r="L38" s="4">
        <v>9</v>
      </c>
      <c r="M38" s="4">
        <v>10</v>
      </c>
      <c r="N38" s="12">
        <v>10</v>
      </c>
      <c r="O38" s="8">
        <v>9</v>
      </c>
      <c r="P38" s="8">
        <v>9</v>
      </c>
      <c r="Q38" s="8">
        <v>9</v>
      </c>
      <c r="R38" s="8">
        <v>8</v>
      </c>
      <c r="S38" s="8">
        <v>8</v>
      </c>
      <c r="T38" s="8">
        <v>10</v>
      </c>
      <c r="U38" s="8">
        <v>10</v>
      </c>
      <c r="V38" s="8">
        <v>9</v>
      </c>
      <c r="W38" s="11">
        <v>9</v>
      </c>
      <c r="X38" s="4">
        <f t="shared" si="1"/>
        <v>8.81</v>
      </c>
      <c r="Y38" s="10">
        <f t="shared" si="2"/>
        <v>8.8699999999999992</v>
      </c>
      <c r="Z38" s="10">
        <f t="shared" si="3"/>
        <v>185</v>
      </c>
      <c r="AA38" s="10">
        <f t="shared" si="4"/>
        <v>204</v>
      </c>
      <c r="AB38" s="10">
        <f t="shared" si="5"/>
        <v>8.84</v>
      </c>
      <c r="AC38" s="10">
        <v>0</v>
      </c>
      <c r="AD38" s="10">
        <f t="shared" si="0"/>
        <v>5.8059701492537314</v>
      </c>
      <c r="AE38">
        <f t="shared" si="6"/>
        <v>5.81</v>
      </c>
    </row>
    <row r="39" spans="1:31" ht="15.6" x14ac:dyDescent="0.3">
      <c r="A39" s="1">
        <v>27</v>
      </c>
      <c r="B39" s="1">
        <v>230847</v>
      </c>
      <c r="C39" s="1" t="s">
        <v>64</v>
      </c>
      <c r="D39" s="1" t="s">
        <v>63</v>
      </c>
      <c r="E39" s="5">
        <v>10</v>
      </c>
      <c r="F39" s="4">
        <v>9</v>
      </c>
      <c r="G39" s="4">
        <v>8</v>
      </c>
      <c r="H39" s="4">
        <v>9</v>
      </c>
      <c r="I39" s="4">
        <v>9</v>
      </c>
      <c r="J39" s="4">
        <v>10</v>
      </c>
      <c r="K39" s="4">
        <v>10</v>
      </c>
      <c r="L39" s="4">
        <v>10</v>
      </c>
      <c r="M39" s="4">
        <v>10</v>
      </c>
      <c r="N39" s="12">
        <v>10</v>
      </c>
      <c r="O39" s="8">
        <v>10</v>
      </c>
      <c r="P39" s="8">
        <v>9</v>
      </c>
      <c r="Q39" s="8">
        <v>10</v>
      </c>
      <c r="R39" s="8">
        <v>8</v>
      </c>
      <c r="S39" s="8">
        <v>9</v>
      </c>
      <c r="T39" s="8">
        <v>10</v>
      </c>
      <c r="U39" s="8">
        <v>10</v>
      </c>
      <c r="V39" s="8">
        <v>10</v>
      </c>
      <c r="W39" s="11">
        <v>10</v>
      </c>
      <c r="X39" s="4">
        <f t="shared" si="1"/>
        <v>9.33</v>
      </c>
      <c r="Y39" s="10">
        <f t="shared" si="2"/>
        <v>9.48</v>
      </c>
      <c r="Z39" s="10">
        <f t="shared" si="3"/>
        <v>196</v>
      </c>
      <c r="AA39" s="10">
        <f t="shared" si="4"/>
        <v>218</v>
      </c>
      <c r="AB39" s="10">
        <f t="shared" si="5"/>
        <v>9.41</v>
      </c>
      <c r="AC39" s="10">
        <v>218</v>
      </c>
      <c r="AD39" s="10">
        <f t="shared" si="0"/>
        <v>9.432835820895523</v>
      </c>
      <c r="AE39">
        <f t="shared" si="6"/>
        <v>9.43</v>
      </c>
    </row>
    <row r="40" spans="1:31" ht="15.6" x14ac:dyDescent="0.3">
      <c r="A40" s="1">
        <v>28</v>
      </c>
      <c r="B40" s="1">
        <v>230645</v>
      </c>
      <c r="C40" s="1" t="s">
        <v>62</v>
      </c>
      <c r="D40" s="1" t="s">
        <v>61</v>
      </c>
      <c r="E40" s="5">
        <v>6</v>
      </c>
      <c r="F40" s="4">
        <v>7</v>
      </c>
      <c r="G40" s="4">
        <v>5</v>
      </c>
      <c r="H40" s="8">
        <v>6</v>
      </c>
      <c r="I40" s="4">
        <v>7</v>
      </c>
      <c r="J40" s="4">
        <v>8</v>
      </c>
      <c r="K40" s="4">
        <v>10</v>
      </c>
      <c r="L40" s="4">
        <v>7</v>
      </c>
      <c r="M40" s="4">
        <v>8</v>
      </c>
      <c r="N40" s="12">
        <v>7</v>
      </c>
      <c r="O40" s="8">
        <v>5</v>
      </c>
      <c r="P40" s="8">
        <v>6</v>
      </c>
      <c r="Q40" s="8">
        <v>7</v>
      </c>
      <c r="R40" s="8">
        <v>7</v>
      </c>
      <c r="S40" s="8">
        <v>7</v>
      </c>
      <c r="T40" s="8">
        <v>10</v>
      </c>
      <c r="U40" s="8">
        <v>9</v>
      </c>
      <c r="V40" s="8">
        <v>6</v>
      </c>
      <c r="W40" s="11">
        <v>6</v>
      </c>
      <c r="X40" s="4">
        <f t="shared" si="1"/>
        <v>6.71</v>
      </c>
      <c r="Y40" s="10">
        <f t="shared" si="2"/>
        <v>6.52</v>
      </c>
      <c r="Z40" s="10">
        <f t="shared" si="3"/>
        <v>141</v>
      </c>
      <c r="AA40" s="10">
        <f t="shared" si="4"/>
        <v>150</v>
      </c>
      <c r="AB40" s="10">
        <f t="shared" si="5"/>
        <v>6.61</v>
      </c>
      <c r="AC40" s="10">
        <v>166</v>
      </c>
      <c r="AD40" s="10">
        <f t="shared" si="0"/>
        <v>6.8208955223880601</v>
      </c>
      <c r="AE40">
        <f t="shared" si="6"/>
        <v>6.82</v>
      </c>
    </row>
    <row r="41" spans="1:31" ht="15.6" x14ac:dyDescent="0.3">
      <c r="A41" s="1">
        <v>29</v>
      </c>
      <c r="B41" s="1">
        <v>230595</v>
      </c>
      <c r="C41" s="1" t="s">
        <v>60</v>
      </c>
      <c r="D41" s="1" t="s">
        <v>59</v>
      </c>
      <c r="E41" s="5">
        <v>8</v>
      </c>
      <c r="F41" s="4">
        <v>8</v>
      </c>
      <c r="G41" s="4">
        <v>7</v>
      </c>
      <c r="H41" s="4">
        <v>7</v>
      </c>
      <c r="I41" s="4">
        <v>8</v>
      </c>
      <c r="J41" s="4">
        <v>9</v>
      </c>
      <c r="K41" s="4">
        <v>10</v>
      </c>
      <c r="L41" s="4">
        <v>9</v>
      </c>
      <c r="M41" s="4">
        <v>10</v>
      </c>
      <c r="N41" s="12">
        <v>8</v>
      </c>
      <c r="O41" s="8">
        <v>9</v>
      </c>
      <c r="P41" s="8">
        <v>9</v>
      </c>
      <c r="Q41" s="8">
        <v>9</v>
      </c>
      <c r="R41" s="8">
        <v>8</v>
      </c>
      <c r="S41" s="8">
        <v>8</v>
      </c>
      <c r="T41" s="8">
        <v>10</v>
      </c>
      <c r="U41" s="8">
        <v>9</v>
      </c>
      <c r="V41" s="8">
        <v>8</v>
      </c>
      <c r="W41" s="11">
        <v>8</v>
      </c>
      <c r="X41" s="4">
        <f t="shared" si="1"/>
        <v>8.1</v>
      </c>
      <c r="Y41" s="10">
        <f t="shared" si="2"/>
        <v>8.43</v>
      </c>
      <c r="Z41" s="10">
        <f t="shared" si="3"/>
        <v>170</v>
      </c>
      <c r="AA41" s="10">
        <f t="shared" si="4"/>
        <v>194</v>
      </c>
      <c r="AB41" s="10">
        <f t="shared" si="5"/>
        <v>8.27</v>
      </c>
      <c r="AC41" s="10">
        <v>206</v>
      </c>
      <c r="AD41" s="10">
        <f t="shared" si="0"/>
        <v>8.5074626865671643</v>
      </c>
      <c r="AE41">
        <f t="shared" si="6"/>
        <v>8.51</v>
      </c>
    </row>
    <row r="42" spans="1:31" ht="15.6" x14ac:dyDescent="0.3">
      <c r="A42" s="1">
        <v>30</v>
      </c>
      <c r="B42" s="1">
        <v>230913</v>
      </c>
      <c r="C42" s="1" t="s">
        <v>58</v>
      </c>
      <c r="D42" s="1" t="s">
        <v>57</v>
      </c>
      <c r="E42" s="5">
        <v>8</v>
      </c>
      <c r="F42" s="4">
        <v>8</v>
      </c>
      <c r="G42" s="4">
        <v>5</v>
      </c>
      <c r="H42" s="8">
        <v>7</v>
      </c>
      <c r="I42" s="4">
        <v>8</v>
      </c>
      <c r="J42" s="4">
        <v>9</v>
      </c>
      <c r="K42" s="4">
        <v>10</v>
      </c>
      <c r="L42" s="4">
        <v>9</v>
      </c>
      <c r="M42" s="4">
        <v>9</v>
      </c>
      <c r="N42" s="12">
        <v>9</v>
      </c>
      <c r="O42" s="8">
        <v>8</v>
      </c>
      <c r="P42" s="8">
        <v>8</v>
      </c>
      <c r="Q42" s="8">
        <v>8</v>
      </c>
      <c r="R42" s="8">
        <v>8</v>
      </c>
      <c r="S42" s="8">
        <v>8</v>
      </c>
      <c r="T42" s="8">
        <v>9</v>
      </c>
      <c r="U42" s="8">
        <v>9</v>
      </c>
      <c r="V42" s="8">
        <v>7</v>
      </c>
      <c r="W42" s="11">
        <v>6</v>
      </c>
      <c r="X42" s="4">
        <f t="shared" si="1"/>
        <v>7.76</v>
      </c>
      <c r="Y42" s="10">
        <f t="shared" si="2"/>
        <v>7.65</v>
      </c>
      <c r="Z42" s="10">
        <f t="shared" si="3"/>
        <v>163</v>
      </c>
      <c r="AA42" s="10">
        <f t="shared" si="4"/>
        <v>176</v>
      </c>
      <c r="AB42" s="10">
        <f t="shared" si="5"/>
        <v>7.7</v>
      </c>
      <c r="AC42" s="10">
        <v>178</v>
      </c>
      <c r="AD42" s="10">
        <f t="shared" si="0"/>
        <v>7.7164179104477615</v>
      </c>
      <c r="AE42">
        <f t="shared" si="6"/>
        <v>7.72</v>
      </c>
    </row>
    <row r="43" spans="1:31" ht="15.6" x14ac:dyDescent="0.3">
      <c r="A43" s="1">
        <v>31</v>
      </c>
      <c r="B43" s="1">
        <v>230643</v>
      </c>
      <c r="C43" s="1" t="s">
        <v>56</v>
      </c>
      <c r="D43" s="1" t="s">
        <v>55</v>
      </c>
      <c r="E43" s="5">
        <v>8</v>
      </c>
      <c r="F43" s="4">
        <v>8</v>
      </c>
      <c r="G43" s="4">
        <v>7</v>
      </c>
      <c r="H43" s="4">
        <v>6</v>
      </c>
      <c r="I43" s="4">
        <v>9</v>
      </c>
      <c r="J43" s="4">
        <v>9</v>
      </c>
      <c r="K43" s="4">
        <v>10</v>
      </c>
      <c r="L43" s="4">
        <v>9</v>
      </c>
      <c r="M43" s="4">
        <v>10</v>
      </c>
      <c r="N43" s="12">
        <v>9</v>
      </c>
      <c r="O43" s="8">
        <v>9</v>
      </c>
      <c r="P43" s="8">
        <v>8</v>
      </c>
      <c r="Q43" s="8">
        <v>9</v>
      </c>
      <c r="R43" s="8">
        <v>9</v>
      </c>
      <c r="S43" s="8">
        <v>9</v>
      </c>
      <c r="T43" s="8">
        <v>9</v>
      </c>
      <c r="U43" s="8">
        <v>10</v>
      </c>
      <c r="V43" s="8">
        <v>9</v>
      </c>
      <c r="W43" s="11">
        <v>7</v>
      </c>
      <c r="X43" s="4">
        <f t="shared" si="1"/>
        <v>8.0500000000000007</v>
      </c>
      <c r="Y43" s="10">
        <f t="shared" si="2"/>
        <v>8.57</v>
      </c>
      <c r="Z43" s="10">
        <f t="shared" si="3"/>
        <v>169</v>
      </c>
      <c r="AA43" s="10">
        <f t="shared" si="4"/>
        <v>197</v>
      </c>
      <c r="AB43" s="10">
        <f t="shared" si="5"/>
        <v>8.32</v>
      </c>
      <c r="AC43" s="10">
        <v>196</v>
      </c>
      <c r="AD43" s="10">
        <f t="shared" si="0"/>
        <v>8.3880597014925371</v>
      </c>
      <c r="AE43">
        <f t="shared" si="6"/>
        <v>8.39</v>
      </c>
    </row>
    <row r="44" spans="1:31" ht="15.6" x14ac:dyDescent="0.3">
      <c r="A44" s="1">
        <v>32</v>
      </c>
      <c r="B44" s="1">
        <v>231046</v>
      </c>
      <c r="C44" s="1" t="s">
        <v>54</v>
      </c>
      <c r="D44" s="1" t="s">
        <v>53</v>
      </c>
      <c r="E44" s="5">
        <v>9</v>
      </c>
      <c r="F44" s="4">
        <v>7</v>
      </c>
      <c r="G44" s="4">
        <v>8</v>
      </c>
      <c r="H44" s="4">
        <v>8</v>
      </c>
      <c r="I44" s="4">
        <v>10</v>
      </c>
      <c r="J44" s="4">
        <v>10</v>
      </c>
      <c r="K44" s="4">
        <v>10</v>
      </c>
      <c r="L44" s="4">
        <v>10</v>
      </c>
      <c r="M44" s="4">
        <v>10</v>
      </c>
      <c r="N44" s="12">
        <v>10</v>
      </c>
      <c r="O44" s="8">
        <v>8</v>
      </c>
      <c r="P44" s="8">
        <v>9</v>
      </c>
      <c r="Q44" s="8">
        <v>10</v>
      </c>
      <c r="R44" s="8">
        <v>9</v>
      </c>
      <c r="S44" s="8">
        <v>8</v>
      </c>
      <c r="T44" s="8">
        <v>10</v>
      </c>
      <c r="U44" s="8">
        <v>10</v>
      </c>
      <c r="V44" s="8">
        <v>9</v>
      </c>
      <c r="W44" s="11">
        <v>10</v>
      </c>
      <c r="X44" s="4">
        <f t="shared" si="1"/>
        <v>8.81</v>
      </c>
      <c r="Y44" s="10">
        <f t="shared" si="2"/>
        <v>9.09</v>
      </c>
      <c r="Z44" s="10">
        <f t="shared" si="3"/>
        <v>185</v>
      </c>
      <c r="AA44" s="10">
        <f t="shared" si="4"/>
        <v>209</v>
      </c>
      <c r="AB44" s="10">
        <f t="shared" si="5"/>
        <v>8.9499999999999993</v>
      </c>
      <c r="AC44" s="10">
        <v>211</v>
      </c>
      <c r="AD44" s="10">
        <f t="shared" si="0"/>
        <v>9.0298507462686572</v>
      </c>
      <c r="AE44">
        <f t="shared" si="6"/>
        <v>9.0299999999999994</v>
      </c>
    </row>
    <row r="45" spans="1:31" ht="15.6" x14ac:dyDescent="0.3">
      <c r="A45" s="1">
        <v>33</v>
      </c>
      <c r="B45" s="1">
        <v>230254</v>
      </c>
      <c r="C45" s="1" t="s">
        <v>52</v>
      </c>
      <c r="D45" s="1" t="s">
        <v>51</v>
      </c>
      <c r="E45" s="5">
        <v>6</v>
      </c>
      <c r="F45" s="4">
        <v>7</v>
      </c>
      <c r="G45" s="4">
        <v>5</v>
      </c>
      <c r="H45" s="8">
        <v>5</v>
      </c>
      <c r="I45" s="4">
        <v>8</v>
      </c>
      <c r="J45" s="4">
        <v>8</v>
      </c>
      <c r="K45" s="4">
        <v>10</v>
      </c>
      <c r="L45" s="4">
        <v>8</v>
      </c>
      <c r="M45" s="4">
        <v>9</v>
      </c>
      <c r="N45" s="12">
        <v>9</v>
      </c>
      <c r="O45" s="8">
        <v>6</v>
      </c>
      <c r="P45" s="8">
        <v>6</v>
      </c>
      <c r="Q45" s="8">
        <v>7</v>
      </c>
      <c r="R45" s="8">
        <v>5</v>
      </c>
      <c r="S45" s="8">
        <v>8</v>
      </c>
      <c r="T45" s="8">
        <v>10</v>
      </c>
      <c r="U45" s="8">
        <v>9</v>
      </c>
      <c r="V45" s="8">
        <v>7</v>
      </c>
      <c r="W45" s="11">
        <v>6</v>
      </c>
      <c r="X45" s="4">
        <f t="shared" si="1"/>
        <v>6.76</v>
      </c>
      <c r="Y45" s="10">
        <f t="shared" si="2"/>
        <v>6.74</v>
      </c>
      <c r="Z45" s="10">
        <f t="shared" si="3"/>
        <v>142</v>
      </c>
      <c r="AA45" s="10">
        <f t="shared" si="4"/>
        <v>155</v>
      </c>
      <c r="AB45" s="10">
        <f t="shared" si="5"/>
        <v>6.75</v>
      </c>
      <c r="AC45" s="10">
        <v>175</v>
      </c>
      <c r="AD45" s="10">
        <f t="shared" si="0"/>
        <v>7.044776119402985</v>
      </c>
      <c r="AE45">
        <f t="shared" si="6"/>
        <v>7.04</v>
      </c>
    </row>
    <row r="46" spans="1:31" ht="27" customHeight="1" x14ac:dyDescent="0.3">
      <c r="A46" s="1">
        <v>34</v>
      </c>
      <c r="B46" s="1">
        <v>230944</v>
      </c>
      <c r="C46" s="1" t="s">
        <v>50</v>
      </c>
      <c r="D46" s="9" t="s">
        <v>130</v>
      </c>
      <c r="E46" s="5">
        <v>6</v>
      </c>
      <c r="F46" s="4">
        <v>8</v>
      </c>
      <c r="G46" s="4">
        <v>7</v>
      </c>
      <c r="H46" s="4">
        <v>6</v>
      </c>
      <c r="I46" s="4">
        <v>8</v>
      </c>
      <c r="J46" s="4">
        <v>9</v>
      </c>
      <c r="K46" s="4">
        <v>10</v>
      </c>
      <c r="L46" s="4">
        <v>8</v>
      </c>
      <c r="M46" s="4">
        <v>10</v>
      </c>
      <c r="N46" s="12">
        <v>10</v>
      </c>
      <c r="O46" s="8">
        <v>7</v>
      </c>
      <c r="P46" s="8">
        <v>8</v>
      </c>
      <c r="Q46" s="8">
        <v>8</v>
      </c>
      <c r="R46" s="8">
        <v>8</v>
      </c>
      <c r="S46" s="8">
        <v>9</v>
      </c>
      <c r="T46" s="8">
        <v>9</v>
      </c>
      <c r="U46" s="8">
        <v>10</v>
      </c>
      <c r="V46" s="8">
        <v>8</v>
      </c>
      <c r="W46" s="11">
        <v>7</v>
      </c>
      <c r="X46" s="4">
        <f t="shared" si="1"/>
        <v>7.52</v>
      </c>
      <c r="Y46" s="10">
        <f t="shared" si="2"/>
        <v>8.0399999999999991</v>
      </c>
      <c r="Z46" s="10">
        <f t="shared" si="3"/>
        <v>158</v>
      </c>
      <c r="AA46" s="10">
        <f t="shared" si="4"/>
        <v>185</v>
      </c>
      <c r="AB46" s="10">
        <f t="shared" si="5"/>
        <v>7.8</v>
      </c>
      <c r="AC46" s="10">
        <v>179</v>
      </c>
      <c r="AD46" s="10">
        <f t="shared" si="0"/>
        <v>7.7910447761194028</v>
      </c>
      <c r="AE46">
        <f t="shared" si="6"/>
        <v>7.79</v>
      </c>
    </row>
    <row r="47" spans="1:31" ht="15.6" x14ac:dyDescent="0.3">
      <c r="A47" s="1">
        <v>35</v>
      </c>
      <c r="B47" s="1">
        <v>230613</v>
      </c>
      <c r="C47" s="1" t="s">
        <v>49</v>
      </c>
      <c r="D47" s="1" t="s">
        <v>48</v>
      </c>
      <c r="E47" s="5">
        <v>9</v>
      </c>
      <c r="F47" s="4">
        <v>7</v>
      </c>
      <c r="G47" s="4">
        <v>6</v>
      </c>
      <c r="H47" s="8">
        <v>7</v>
      </c>
      <c r="I47" s="4">
        <v>9</v>
      </c>
      <c r="J47" s="4">
        <v>9</v>
      </c>
      <c r="K47" s="4">
        <v>10</v>
      </c>
      <c r="L47" s="4">
        <v>9</v>
      </c>
      <c r="M47" s="4">
        <v>9</v>
      </c>
      <c r="N47" s="12">
        <v>9</v>
      </c>
      <c r="O47" s="8">
        <v>9</v>
      </c>
      <c r="P47" s="8">
        <v>8</v>
      </c>
      <c r="Q47" s="8">
        <v>9</v>
      </c>
      <c r="R47" s="8">
        <v>8</v>
      </c>
      <c r="S47" s="8">
        <v>8</v>
      </c>
      <c r="T47" s="8">
        <v>10</v>
      </c>
      <c r="U47" s="8">
        <v>10</v>
      </c>
      <c r="V47" s="8">
        <v>8</v>
      </c>
      <c r="W47" s="11">
        <v>7</v>
      </c>
      <c r="X47" s="4">
        <f t="shared" si="1"/>
        <v>8.0500000000000007</v>
      </c>
      <c r="Y47" s="10">
        <f t="shared" si="2"/>
        <v>8.2200000000000006</v>
      </c>
      <c r="Z47" s="10">
        <f t="shared" si="3"/>
        <v>169</v>
      </c>
      <c r="AA47" s="10">
        <f t="shared" si="4"/>
        <v>189</v>
      </c>
      <c r="AB47" s="10">
        <f t="shared" si="5"/>
        <v>8.14</v>
      </c>
      <c r="AC47" s="10">
        <v>193</v>
      </c>
      <c r="AD47" s="10">
        <f t="shared" si="0"/>
        <v>8.2238805970149258</v>
      </c>
      <c r="AE47">
        <f t="shared" si="6"/>
        <v>8.2200000000000006</v>
      </c>
    </row>
    <row r="48" spans="1:31" ht="15.6" x14ac:dyDescent="0.3">
      <c r="A48" s="1">
        <v>36</v>
      </c>
      <c r="B48" s="1">
        <v>230151</v>
      </c>
      <c r="C48" s="1" t="s">
        <v>47</v>
      </c>
      <c r="D48" s="1" t="s">
        <v>46</v>
      </c>
      <c r="E48" s="7">
        <v>0</v>
      </c>
      <c r="F48" s="4">
        <v>5</v>
      </c>
      <c r="G48" s="6">
        <v>0</v>
      </c>
      <c r="H48" s="6">
        <v>0</v>
      </c>
      <c r="I48" s="4">
        <v>7</v>
      </c>
      <c r="J48" s="4">
        <v>8</v>
      </c>
      <c r="K48" s="4">
        <v>9</v>
      </c>
      <c r="L48" s="8">
        <v>7</v>
      </c>
      <c r="M48" s="4">
        <v>9</v>
      </c>
      <c r="N48" s="12">
        <v>7</v>
      </c>
      <c r="O48" s="8">
        <v>6</v>
      </c>
      <c r="P48" s="8">
        <v>5</v>
      </c>
      <c r="Q48" s="8">
        <v>7</v>
      </c>
      <c r="R48" s="8">
        <v>5</v>
      </c>
      <c r="S48" s="8">
        <v>7</v>
      </c>
      <c r="T48" s="8">
        <v>10</v>
      </c>
      <c r="U48" s="8">
        <v>7</v>
      </c>
      <c r="V48" s="8">
        <v>8</v>
      </c>
      <c r="W48" s="11">
        <v>5</v>
      </c>
      <c r="X48" s="4">
        <f t="shared" si="1"/>
        <v>3.71</v>
      </c>
      <c r="Y48" s="10">
        <f t="shared" si="2"/>
        <v>6.26</v>
      </c>
      <c r="Z48" s="10">
        <f t="shared" si="3"/>
        <v>78</v>
      </c>
      <c r="AA48" s="10">
        <f t="shared" si="4"/>
        <v>144</v>
      </c>
      <c r="AB48" s="10">
        <f t="shared" si="5"/>
        <v>5.05</v>
      </c>
      <c r="AC48" s="10">
        <v>137</v>
      </c>
      <c r="AD48" s="10">
        <f t="shared" si="0"/>
        <v>5.3582089552238807</v>
      </c>
      <c r="AE48">
        <f t="shared" si="6"/>
        <v>5.36</v>
      </c>
    </row>
    <row r="49" spans="1:31" ht="15.6" x14ac:dyDescent="0.3">
      <c r="A49" s="1">
        <v>37</v>
      </c>
      <c r="B49" s="1">
        <v>230859</v>
      </c>
      <c r="C49" s="1" t="s">
        <v>45</v>
      </c>
      <c r="D49" s="1" t="s">
        <v>44</v>
      </c>
      <c r="E49" s="5">
        <v>9</v>
      </c>
      <c r="F49" s="4">
        <v>7</v>
      </c>
      <c r="G49" s="4">
        <v>7</v>
      </c>
      <c r="H49" s="4">
        <v>8</v>
      </c>
      <c r="I49" s="4">
        <v>8</v>
      </c>
      <c r="J49" s="4">
        <v>9</v>
      </c>
      <c r="K49" s="4">
        <v>10</v>
      </c>
      <c r="L49" s="4">
        <v>10</v>
      </c>
      <c r="M49" s="4">
        <v>10</v>
      </c>
      <c r="N49" s="12">
        <v>9</v>
      </c>
      <c r="O49" s="8">
        <v>9</v>
      </c>
      <c r="P49" s="8">
        <v>8</v>
      </c>
      <c r="Q49" s="8">
        <v>8</v>
      </c>
      <c r="R49" s="8">
        <v>8</v>
      </c>
      <c r="S49" s="8">
        <v>8</v>
      </c>
      <c r="T49" s="8">
        <v>10</v>
      </c>
      <c r="U49" s="8">
        <v>10</v>
      </c>
      <c r="V49" s="8">
        <v>8</v>
      </c>
      <c r="W49" s="11">
        <v>9</v>
      </c>
      <c r="X49" s="4">
        <f t="shared" si="1"/>
        <v>8.33</v>
      </c>
      <c r="Y49" s="10">
        <f t="shared" si="2"/>
        <v>8.52</v>
      </c>
      <c r="Z49" s="10">
        <f t="shared" si="3"/>
        <v>175</v>
      </c>
      <c r="AA49" s="10">
        <f t="shared" si="4"/>
        <v>196</v>
      </c>
      <c r="AB49" s="10">
        <f t="shared" si="5"/>
        <v>8.43</v>
      </c>
      <c r="AC49" s="10">
        <v>196</v>
      </c>
      <c r="AD49" s="10">
        <f t="shared" si="0"/>
        <v>8.4626865671641784</v>
      </c>
      <c r="AE49">
        <f t="shared" si="6"/>
        <v>8.4600000000000009</v>
      </c>
    </row>
    <row r="50" spans="1:31" ht="27.6" customHeight="1" x14ac:dyDescent="0.3">
      <c r="A50" s="1">
        <v>38</v>
      </c>
      <c r="B50" s="1">
        <v>230091</v>
      </c>
      <c r="C50" s="1" t="s">
        <v>43</v>
      </c>
      <c r="D50" s="9" t="s">
        <v>42</v>
      </c>
      <c r="E50" s="5">
        <v>7</v>
      </c>
      <c r="F50" s="4">
        <v>7</v>
      </c>
      <c r="G50" s="4">
        <v>7</v>
      </c>
      <c r="H50" s="4">
        <v>7</v>
      </c>
      <c r="I50" s="4">
        <v>8</v>
      </c>
      <c r="J50" s="4">
        <v>9</v>
      </c>
      <c r="K50" s="4">
        <v>10</v>
      </c>
      <c r="L50" s="4">
        <v>8</v>
      </c>
      <c r="M50" s="4">
        <v>9</v>
      </c>
      <c r="N50" s="12">
        <v>8</v>
      </c>
      <c r="O50" s="8">
        <v>6</v>
      </c>
      <c r="P50" s="8">
        <v>7</v>
      </c>
      <c r="Q50" s="8">
        <v>9</v>
      </c>
      <c r="R50" s="8">
        <v>8</v>
      </c>
      <c r="S50" s="8">
        <v>8</v>
      </c>
      <c r="T50" s="8">
        <v>10</v>
      </c>
      <c r="U50" s="8">
        <v>9</v>
      </c>
      <c r="V50" s="8">
        <v>9</v>
      </c>
      <c r="W50" s="11">
        <v>8</v>
      </c>
      <c r="X50" s="4">
        <f t="shared" si="1"/>
        <v>7.67</v>
      </c>
      <c r="Y50" s="10">
        <f t="shared" si="2"/>
        <v>7.91</v>
      </c>
      <c r="Z50" s="10">
        <f t="shared" si="3"/>
        <v>161</v>
      </c>
      <c r="AA50" s="10">
        <f t="shared" si="4"/>
        <v>182</v>
      </c>
      <c r="AB50" s="10">
        <f t="shared" si="5"/>
        <v>7.8</v>
      </c>
      <c r="AC50" s="10">
        <v>182</v>
      </c>
      <c r="AD50" s="10">
        <f t="shared" si="0"/>
        <v>7.8358208955223878</v>
      </c>
      <c r="AE50">
        <f t="shared" si="6"/>
        <v>7.84</v>
      </c>
    </row>
    <row r="51" spans="1:31" ht="15.6" x14ac:dyDescent="0.3">
      <c r="A51" s="1">
        <v>39</v>
      </c>
      <c r="B51" s="1">
        <v>230873</v>
      </c>
      <c r="C51" s="1" t="s">
        <v>41</v>
      </c>
      <c r="D51" s="1" t="s">
        <v>40</v>
      </c>
      <c r="E51" s="5">
        <v>8</v>
      </c>
      <c r="F51" s="4">
        <v>9</v>
      </c>
      <c r="G51" s="4">
        <v>8</v>
      </c>
      <c r="H51" s="4">
        <v>6</v>
      </c>
      <c r="I51" s="4">
        <v>8</v>
      </c>
      <c r="J51" s="4">
        <v>9</v>
      </c>
      <c r="K51" s="4">
        <v>10</v>
      </c>
      <c r="L51" s="4">
        <v>10</v>
      </c>
      <c r="M51" s="4">
        <v>10</v>
      </c>
      <c r="N51" s="12">
        <v>10</v>
      </c>
      <c r="O51" s="8">
        <v>10</v>
      </c>
      <c r="P51" s="8">
        <v>8</v>
      </c>
      <c r="Q51" s="8">
        <v>10</v>
      </c>
      <c r="R51" s="8">
        <v>8</v>
      </c>
      <c r="S51" s="8">
        <v>8</v>
      </c>
      <c r="T51" s="8">
        <v>10</v>
      </c>
      <c r="U51" s="8">
        <v>10</v>
      </c>
      <c r="V51" s="8">
        <v>9</v>
      </c>
      <c r="W51" s="11">
        <v>9</v>
      </c>
      <c r="X51" s="4">
        <f t="shared" si="1"/>
        <v>8.2899999999999991</v>
      </c>
      <c r="Y51" s="10">
        <f t="shared" si="2"/>
        <v>8.91</v>
      </c>
      <c r="Z51" s="10">
        <f t="shared" si="3"/>
        <v>174</v>
      </c>
      <c r="AA51" s="10">
        <f t="shared" si="4"/>
        <v>205</v>
      </c>
      <c r="AB51" s="10">
        <f t="shared" si="5"/>
        <v>8.61</v>
      </c>
      <c r="AC51" s="10">
        <v>214</v>
      </c>
      <c r="AD51" s="10">
        <f t="shared" si="0"/>
        <v>8.8507462686567155</v>
      </c>
      <c r="AE51">
        <f t="shared" si="6"/>
        <v>8.85</v>
      </c>
    </row>
    <row r="52" spans="1:31" ht="15.6" x14ac:dyDescent="0.3">
      <c r="A52" s="1">
        <v>40</v>
      </c>
      <c r="B52" s="1">
        <v>230339</v>
      </c>
      <c r="C52" s="1" t="s">
        <v>39</v>
      </c>
      <c r="D52" s="1" t="s">
        <v>38</v>
      </c>
      <c r="E52" s="12">
        <v>5</v>
      </c>
      <c r="F52" s="4">
        <v>6</v>
      </c>
      <c r="G52" s="4">
        <v>5</v>
      </c>
      <c r="H52" s="6">
        <v>0</v>
      </c>
      <c r="I52" s="4">
        <v>7</v>
      </c>
      <c r="J52" s="4">
        <v>9</v>
      </c>
      <c r="K52" s="4">
        <v>9</v>
      </c>
      <c r="L52" s="4">
        <v>7</v>
      </c>
      <c r="M52" s="4">
        <v>7</v>
      </c>
      <c r="N52" s="12">
        <v>6</v>
      </c>
      <c r="O52" s="8">
        <v>5</v>
      </c>
      <c r="P52" s="8">
        <v>5</v>
      </c>
      <c r="Q52" s="8">
        <v>7</v>
      </c>
      <c r="R52" s="6">
        <v>0</v>
      </c>
      <c r="S52" s="8">
        <v>8</v>
      </c>
      <c r="T52" s="8">
        <v>9</v>
      </c>
      <c r="U52" s="8">
        <v>8</v>
      </c>
      <c r="V52" s="8">
        <v>7</v>
      </c>
      <c r="W52" s="11">
        <v>5</v>
      </c>
      <c r="X52" s="4">
        <f t="shared" si="1"/>
        <v>5.57</v>
      </c>
      <c r="Y52" s="10">
        <f t="shared" si="2"/>
        <v>5.43</v>
      </c>
      <c r="Z52" s="10">
        <f t="shared" si="3"/>
        <v>117</v>
      </c>
      <c r="AA52" s="10">
        <f t="shared" si="4"/>
        <v>125</v>
      </c>
      <c r="AB52" s="10">
        <f t="shared" si="5"/>
        <v>5.5</v>
      </c>
      <c r="AC52" s="10">
        <v>128</v>
      </c>
      <c r="AD52" s="10">
        <f t="shared" si="0"/>
        <v>5.5223880597014929</v>
      </c>
      <c r="AE52">
        <f t="shared" si="6"/>
        <v>5.52</v>
      </c>
    </row>
    <row r="53" spans="1:31" ht="15.6" x14ac:dyDescent="0.3">
      <c r="A53" s="1">
        <v>41</v>
      </c>
      <c r="B53" s="1">
        <v>230325</v>
      </c>
      <c r="C53" s="1" t="s">
        <v>37</v>
      </c>
      <c r="D53" s="1" t="s">
        <v>36</v>
      </c>
      <c r="E53" s="5">
        <v>7</v>
      </c>
      <c r="F53" s="4">
        <v>8</v>
      </c>
      <c r="G53" s="4">
        <v>9</v>
      </c>
      <c r="H53" s="4">
        <v>7</v>
      </c>
      <c r="I53" s="4">
        <v>8</v>
      </c>
      <c r="J53" s="4">
        <v>9</v>
      </c>
      <c r="K53" s="4">
        <v>10</v>
      </c>
      <c r="L53" s="4">
        <v>9</v>
      </c>
      <c r="M53" s="4">
        <v>10</v>
      </c>
      <c r="N53" s="12">
        <v>9</v>
      </c>
      <c r="O53" s="8">
        <v>9</v>
      </c>
      <c r="P53" s="8">
        <v>9</v>
      </c>
      <c r="Q53" s="8">
        <v>10</v>
      </c>
      <c r="R53" s="8">
        <v>8</v>
      </c>
      <c r="S53" s="8">
        <v>8</v>
      </c>
      <c r="T53" s="8">
        <v>10</v>
      </c>
      <c r="U53" s="8">
        <v>9</v>
      </c>
      <c r="V53" s="8">
        <v>10</v>
      </c>
      <c r="W53" s="11">
        <v>8</v>
      </c>
      <c r="X53" s="4">
        <f t="shared" si="1"/>
        <v>8.19</v>
      </c>
      <c r="Y53" s="10">
        <f t="shared" si="2"/>
        <v>8.7799999999999994</v>
      </c>
      <c r="Z53" s="10">
        <f t="shared" si="3"/>
        <v>172</v>
      </c>
      <c r="AA53" s="10">
        <f t="shared" si="4"/>
        <v>202</v>
      </c>
      <c r="AB53" s="10">
        <f t="shared" si="5"/>
        <v>8.5</v>
      </c>
      <c r="AC53" s="10">
        <v>200</v>
      </c>
      <c r="AD53" s="10">
        <f t="shared" si="0"/>
        <v>8.567164179104477</v>
      </c>
      <c r="AE53">
        <f t="shared" si="6"/>
        <v>8.57</v>
      </c>
    </row>
    <row r="54" spans="1:31" ht="15.6" x14ac:dyDescent="0.3">
      <c r="A54" s="1">
        <v>42</v>
      </c>
      <c r="B54" s="1">
        <v>230933</v>
      </c>
      <c r="C54" s="1" t="s">
        <v>35</v>
      </c>
      <c r="D54" s="1" t="s">
        <v>34</v>
      </c>
      <c r="E54" s="5">
        <v>8</v>
      </c>
      <c r="F54" s="4">
        <v>9</v>
      </c>
      <c r="G54" s="4">
        <v>8</v>
      </c>
      <c r="H54" s="4">
        <v>8</v>
      </c>
      <c r="I54" s="4">
        <v>8</v>
      </c>
      <c r="J54" s="4">
        <v>9</v>
      </c>
      <c r="K54" s="4">
        <v>10</v>
      </c>
      <c r="L54" s="4">
        <v>9</v>
      </c>
      <c r="M54" s="4">
        <v>9</v>
      </c>
      <c r="N54" s="12">
        <v>9</v>
      </c>
      <c r="O54" s="8">
        <v>9</v>
      </c>
      <c r="P54" s="8">
        <v>9</v>
      </c>
      <c r="Q54" s="8">
        <v>10</v>
      </c>
      <c r="R54" s="8">
        <v>8</v>
      </c>
      <c r="S54" s="8">
        <v>9</v>
      </c>
      <c r="T54" s="8">
        <v>10</v>
      </c>
      <c r="U54" s="8">
        <v>10</v>
      </c>
      <c r="V54" s="8">
        <v>7</v>
      </c>
      <c r="W54" s="11">
        <v>10</v>
      </c>
      <c r="X54" s="4">
        <f t="shared" si="1"/>
        <v>8.48</v>
      </c>
      <c r="Y54" s="10">
        <f t="shared" si="2"/>
        <v>8.91</v>
      </c>
      <c r="Z54" s="10">
        <f t="shared" si="3"/>
        <v>178</v>
      </c>
      <c r="AA54" s="10">
        <f t="shared" si="4"/>
        <v>205</v>
      </c>
      <c r="AB54" s="10">
        <f t="shared" si="5"/>
        <v>8.6999999999999993</v>
      </c>
      <c r="AC54" s="10">
        <v>196</v>
      </c>
      <c r="AD54" s="10">
        <f t="shared" si="0"/>
        <v>8.6417910447761201</v>
      </c>
      <c r="AE54">
        <f t="shared" si="6"/>
        <v>8.64</v>
      </c>
    </row>
    <row r="55" spans="1:31" ht="15.6" x14ac:dyDescent="0.3">
      <c r="A55" s="1">
        <v>43</v>
      </c>
      <c r="B55" s="1">
        <v>230923</v>
      </c>
      <c r="C55" s="1" t="s">
        <v>33</v>
      </c>
      <c r="D55" s="1" t="s">
        <v>32</v>
      </c>
      <c r="E55" s="5">
        <v>10</v>
      </c>
      <c r="F55" s="4">
        <v>8</v>
      </c>
      <c r="G55" s="4">
        <v>7</v>
      </c>
      <c r="H55" s="4">
        <v>7</v>
      </c>
      <c r="I55" s="4">
        <v>9</v>
      </c>
      <c r="J55" s="4">
        <v>9</v>
      </c>
      <c r="K55" s="4">
        <v>10</v>
      </c>
      <c r="L55" s="4">
        <v>9</v>
      </c>
      <c r="M55" s="4">
        <v>10</v>
      </c>
      <c r="N55" s="12">
        <v>10</v>
      </c>
      <c r="O55" s="8">
        <v>9</v>
      </c>
      <c r="P55" s="8">
        <v>9</v>
      </c>
      <c r="Q55" s="8">
        <v>10</v>
      </c>
      <c r="R55" s="8">
        <v>9</v>
      </c>
      <c r="S55" s="8">
        <v>8</v>
      </c>
      <c r="T55" s="8">
        <v>10</v>
      </c>
      <c r="U55" s="8">
        <v>10</v>
      </c>
      <c r="V55" s="8">
        <v>8</v>
      </c>
      <c r="W55" s="11">
        <v>9</v>
      </c>
      <c r="X55" s="4">
        <f t="shared" si="1"/>
        <v>8.57</v>
      </c>
      <c r="Y55" s="10">
        <f t="shared" si="2"/>
        <v>8.91</v>
      </c>
      <c r="Z55" s="10">
        <f t="shared" si="3"/>
        <v>180</v>
      </c>
      <c r="AA55" s="10">
        <f t="shared" si="4"/>
        <v>205</v>
      </c>
      <c r="AB55" s="10">
        <f t="shared" si="5"/>
        <v>8.75</v>
      </c>
      <c r="AC55" s="10">
        <v>209</v>
      </c>
      <c r="AD55" s="10">
        <f t="shared" si="0"/>
        <v>8.8656716417910442</v>
      </c>
      <c r="AE55">
        <f t="shared" si="6"/>
        <v>8.8699999999999992</v>
      </c>
    </row>
    <row r="56" spans="1:31" ht="15.6" x14ac:dyDescent="0.3">
      <c r="A56" s="1">
        <v>44</v>
      </c>
      <c r="B56" s="1">
        <v>230865</v>
      </c>
      <c r="C56" s="1" t="s">
        <v>31</v>
      </c>
      <c r="D56" s="1" t="s">
        <v>30</v>
      </c>
      <c r="E56" s="5">
        <v>9</v>
      </c>
      <c r="F56" s="4">
        <v>9</v>
      </c>
      <c r="G56" s="4">
        <v>7</v>
      </c>
      <c r="H56" s="4">
        <v>8</v>
      </c>
      <c r="I56" s="4">
        <v>9</v>
      </c>
      <c r="J56" s="4">
        <v>9</v>
      </c>
      <c r="K56" s="4">
        <v>10</v>
      </c>
      <c r="L56" s="4">
        <v>10</v>
      </c>
      <c r="M56" s="4">
        <v>10</v>
      </c>
      <c r="N56" s="12">
        <v>10</v>
      </c>
      <c r="O56" s="8">
        <v>9</v>
      </c>
      <c r="P56" s="8">
        <v>8</v>
      </c>
      <c r="Q56" s="8">
        <v>10</v>
      </c>
      <c r="R56" s="8">
        <v>8</v>
      </c>
      <c r="S56" s="8">
        <v>8</v>
      </c>
      <c r="T56" s="8">
        <v>10</v>
      </c>
      <c r="U56" s="8">
        <v>10</v>
      </c>
      <c r="V56" s="8">
        <v>9</v>
      </c>
      <c r="W56" s="11">
        <v>9</v>
      </c>
      <c r="X56" s="4">
        <f t="shared" si="1"/>
        <v>8.7100000000000009</v>
      </c>
      <c r="Y56" s="10">
        <f t="shared" si="2"/>
        <v>8.7799999999999994</v>
      </c>
      <c r="Z56" s="10">
        <f t="shared" si="3"/>
        <v>183</v>
      </c>
      <c r="AA56" s="10">
        <f t="shared" si="4"/>
        <v>202</v>
      </c>
      <c r="AB56" s="10">
        <f t="shared" si="5"/>
        <v>8.75</v>
      </c>
      <c r="AC56" s="10">
        <v>205</v>
      </c>
      <c r="AD56" s="10">
        <f t="shared" si="0"/>
        <v>8.8059701492537314</v>
      </c>
      <c r="AE56">
        <f t="shared" si="6"/>
        <v>8.81</v>
      </c>
    </row>
    <row r="57" spans="1:31" ht="15.6" x14ac:dyDescent="0.3">
      <c r="A57" s="1">
        <v>45</v>
      </c>
      <c r="B57" s="1">
        <v>230228</v>
      </c>
      <c r="C57" s="1" t="s">
        <v>29</v>
      </c>
      <c r="D57" s="1" t="s">
        <v>28</v>
      </c>
      <c r="E57" s="5">
        <v>8</v>
      </c>
      <c r="F57" s="4">
        <v>8</v>
      </c>
      <c r="G57" s="4">
        <v>7</v>
      </c>
      <c r="H57" s="4">
        <v>6</v>
      </c>
      <c r="I57" s="4">
        <v>9</v>
      </c>
      <c r="J57" s="4">
        <v>9</v>
      </c>
      <c r="K57" s="4">
        <v>10</v>
      </c>
      <c r="L57" s="4">
        <v>9</v>
      </c>
      <c r="M57" s="4">
        <v>10</v>
      </c>
      <c r="N57" s="12">
        <v>9</v>
      </c>
      <c r="O57" s="8">
        <v>7</v>
      </c>
      <c r="P57" s="8">
        <v>8</v>
      </c>
      <c r="Q57" s="8">
        <v>9</v>
      </c>
      <c r="R57" s="8">
        <v>9</v>
      </c>
      <c r="S57" s="8">
        <v>9</v>
      </c>
      <c r="T57" s="8">
        <v>10</v>
      </c>
      <c r="U57" s="8">
        <v>10</v>
      </c>
      <c r="V57" s="8">
        <v>9</v>
      </c>
      <c r="W57" s="11">
        <v>8</v>
      </c>
      <c r="X57" s="4">
        <f t="shared" si="1"/>
        <v>8.0500000000000007</v>
      </c>
      <c r="Y57" s="10">
        <f t="shared" si="2"/>
        <v>8.52</v>
      </c>
      <c r="Z57" s="10">
        <f t="shared" si="3"/>
        <v>169</v>
      </c>
      <c r="AA57" s="10">
        <f t="shared" si="4"/>
        <v>196</v>
      </c>
      <c r="AB57" s="10">
        <f t="shared" si="5"/>
        <v>8.3000000000000007</v>
      </c>
      <c r="AC57" s="10">
        <v>202</v>
      </c>
      <c r="AD57" s="10">
        <f t="shared" si="0"/>
        <v>8.4626865671641784</v>
      </c>
      <c r="AE57">
        <f t="shared" si="6"/>
        <v>8.4600000000000009</v>
      </c>
    </row>
    <row r="58" spans="1:31" ht="15.6" x14ac:dyDescent="0.3">
      <c r="A58" s="1">
        <v>46</v>
      </c>
      <c r="B58" s="1">
        <v>230609</v>
      </c>
      <c r="C58" s="1" t="s">
        <v>27</v>
      </c>
      <c r="D58" s="1" t="s">
        <v>26</v>
      </c>
      <c r="E58" s="5">
        <v>8</v>
      </c>
      <c r="F58" s="4">
        <v>8</v>
      </c>
      <c r="G58" s="4">
        <v>8</v>
      </c>
      <c r="H58" s="4">
        <v>7</v>
      </c>
      <c r="I58" s="4">
        <v>8</v>
      </c>
      <c r="J58" s="4">
        <v>9</v>
      </c>
      <c r="K58" s="4">
        <v>10</v>
      </c>
      <c r="L58" s="4">
        <v>9</v>
      </c>
      <c r="M58" s="4">
        <v>9</v>
      </c>
      <c r="N58" s="12">
        <v>9</v>
      </c>
      <c r="O58" s="8">
        <v>9</v>
      </c>
      <c r="P58" s="8">
        <v>8</v>
      </c>
      <c r="Q58" s="8">
        <v>10</v>
      </c>
      <c r="R58" s="8">
        <v>8</v>
      </c>
      <c r="S58" s="8">
        <v>8</v>
      </c>
      <c r="T58" s="8">
        <v>10</v>
      </c>
      <c r="U58" s="8">
        <v>9</v>
      </c>
      <c r="V58" s="8">
        <v>7</v>
      </c>
      <c r="W58" s="11">
        <v>8</v>
      </c>
      <c r="X58" s="4">
        <f t="shared" si="1"/>
        <v>8.19</v>
      </c>
      <c r="Y58" s="10">
        <f t="shared" si="2"/>
        <v>8.26</v>
      </c>
      <c r="Z58" s="10">
        <f t="shared" si="3"/>
        <v>172</v>
      </c>
      <c r="AA58" s="10">
        <f t="shared" si="4"/>
        <v>190</v>
      </c>
      <c r="AB58" s="10">
        <f t="shared" si="5"/>
        <v>8.23</v>
      </c>
      <c r="AC58" s="10">
        <v>185</v>
      </c>
      <c r="AD58" s="10">
        <f t="shared" si="0"/>
        <v>8.1641791044776113</v>
      </c>
      <c r="AE58">
        <f t="shared" si="6"/>
        <v>8.16</v>
      </c>
    </row>
    <row r="59" spans="1:31" ht="15.6" x14ac:dyDescent="0.3">
      <c r="A59" s="1">
        <v>47</v>
      </c>
      <c r="B59" s="1">
        <v>231039</v>
      </c>
      <c r="C59" s="1" t="s">
        <v>25</v>
      </c>
      <c r="D59" s="1" t="s">
        <v>24</v>
      </c>
      <c r="E59" s="5">
        <v>9</v>
      </c>
      <c r="F59" s="4">
        <v>6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10</v>
      </c>
      <c r="M59" s="4">
        <v>9</v>
      </c>
      <c r="N59" s="12">
        <v>9</v>
      </c>
      <c r="O59" s="8">
        <v>8</v>
      </c>
      <c r="P59" s="8">
        <v>6</v>
      </c>
      <c r="Q59" s="8">
        <v>10</v>
      </c>
      <c r="R59" s="8">
        <v>8</v>
      </c>
      <c r="S59" s="8">
        <v>8</v>
      </c>
      <c r="T59" s="8">
        <v>10</v>
      </c>
      <c r="U59" s="8">
        <v>9</v>
      </c>
      <c r="V59" s="8">
        <v>9</v>
      </c>
      <c r="W59" s="11">
        <v>7</v>
      </c>
      <c r="X59" s="4">
        <f t="shared" si="1"/>
        <v>7.86</v>
      </c>
      <c r="Y59" s="10">
        <f t="shared" si="2"/>
        <v>7.96</v>
      </c>
      <c r="Z59" s="10">
        <f t="shared" si="3"/>
        <v>165</v>
      </c>
      <c r="AA59" s="10">
        <f t="shared" si="4"/>
        <v>183</v>
      </c>
      <c r="AB59" s="10">
        <f t="shared" si="5"/>
        <v>7.91</v>
      </c>
      <c r="AC59" s="10">
        <v>181</v>
      </c>
      <c r="AD59" s="10">
        <f t="shared" si="0"/>
        <v>7.8955223880597014</v>
      </c>
      <c r="AE59">
        <f t="shared" si="6"/>
        <v>7.9</v>
      </c>
    </row>
    <row r="60" spans="1:31" ht="15.6" x14ac:dyDescent="0.3">
      <c r="A60" s="1">
        <v>48</v>
      </c>
      <c r="B60" s="1">
        <v>230455</v>
      </c>
      <c r="C60" s="1" t="s">
        <v>23</v>
      </c>
      <c r="D60" s="1" t="s">
        <v>22</v>
      </c>
      <c r="E60" s="5">
        <v>5</v>
      </c>
      <c r="F60" s="4">
        <v>7</v>
      </c>
      <c r="G60" s="4">
        <v>6</v>
      </c>
      <c r="H60" s="8">
        <v>5</v>
      </c>
      <c r="I60" s="4">
        <v>7</v>
      </c>
      <c r="J60" s="4">
        <v>9</v>
      </c>
      <c r="K60" s="4">
        <v>10</v>
      </c>
      <c r="L60" s="4">
        <v>9</v>
      </c>
      <c r="M60" s="4">
        <v>9</v>
      </c>
      <c r="N60" s="12">
        <v>7</v>
      </c>
      <c r="O60" s="8">
        <v>5</v>
      </c>
      <c r="P60" s="8">
        <v>6</v>
      </c>
      <c r="Q60" s="8">
        <v>7</v>
      </c>
      <c r="R60" s="8">
        <v>5</v>
      </c>
      <c r="S60" s="8">
        <v>8</v>
      </c>
      <c r="T60" s="8">
        <v>10</v>
      </c>
      <c r="U60" s="8">
        <v>9</v>
      </c>
      <c r="V60" s="8">
        <v>8</v>
      </c>
      <c r="W60" s="11">
        <v>5</v>
      </c>
      <c r="X60" s="4">
        <f t="shared" si="1"/>
        <v>6.81</v>
      </c>
      <c r="Y60" s="10">
        <f t="shared" si="2"/>
        <v>6.48</v>
      </c>
      <c r="Z60" s="10">
        <f t="shared" si="3"/>
        <v>143</v>
      </c>
      <c r="AA60" s="10">
        <f t="shared" si="4"/>
        <v>149</v>
      </c>
      <c r="AB60" s="10">
        <f t="shared" si="5"/>
        <v>6.64</v>
      </c>
      <c r="AC60" s="10">
        <v>187</v>
      </c>
      <c r="AD60" s="10">
        <f t="shared" si="0"/>
        <v>7.1492537313432836</v>
      </c>
      <c r="AE60">
        <f t="shared" si="6"/>
        <v>7.15</v>
      </c>
    </row>
    <row r="61" spans="1:31" ht="15.6" x14ac:dyDescent="0.3">
      <c r="A61" s="1">
        <v>49</v>
      </c>
      <c r="B61" s="1">
        <v>230750</v>
      </c>
      <c r="C61" s="1" t="s">
        <v>21</v>
      </c>
      <c r="D61" s="1" t="s">
        <v>20</v>
      </c>
      <c r="E61" s="5">
        <v>8</v>
      </c>
      <c r="F61" s="4">
        <v>8</v>
      </c>
      <c r="G61" s="4">
        <v>7</v>
      </c>
      <c r="H61" s="4">
        <v>6</v>
      </c>
      <c r="I61" s="4">
        <v>8</v>
      </c>
      <c r="J61" s="4">
        <v>9</v>
      </c>
      <c r="K61" s="4">
        <v>10</v>
      </c>
      <c r="L61" s="4">
        <v>10</v>
      </c>
      <c r="M61" s="4">
        <v>10</v>
      </c>
      <c r="N61" s="12">
        <v>9</v>
      </c>
      <c r="O61" s="8">
        <v>8</v>
      </c>
      <c r="P61" s="8">
        <v>7</v>
      </c>
      <c r="Q61" s="8">
        <v>10</v>
      </c>
      <c r="R61" s="8">
        <v>8</v>
      </c>
      <c r="S61" s="8">
        <v>8</v>
      </c>
      <c r="T61" s="8">
        <v>10</v>
      </c>
      <c r="U61" s="8">
        <v>9</v>
      </c>
      <c r="V61" s="8">
        <v>6</v>
      </c>
      <c r="W61" s="11">
        <v>6</v>
      </c>
      <c r="X61" s="4">
        <f t="shared" si="1"/>
        <v>8</v>
      </c>
      <c r="Y61" s="10">
        <f t="shared" si="2"/>
        <v>7.52</v>
      </c>
      <c r="Z61" s="10">
        <f t="shared" si="3"/>
        <v>168</v>
      </c>
      <c r="AA61" s="10">
        <f t="shared" si="4"/>
        <v>173</v>
      </c>
      <c r="AB61" s="10">
        <f t="shared" si="5"/>
        <v>7.75</v>
      </c>
      <c r="AC61" s="10">
        <v>187</v>
      </c>
      <c r="AD61" s="10">
        <f t="shared" si="0"/>
        <v>7.8805970149253728</v>
      </c>
      <c r="AE61">
        <f t="shared" si="6"/>
        <v>7.88</v>
      </c>
    </row>
    <row r="62" spans="1:31" ht="15.6" x14ac:dyDescent="0.3">
      <c r="A62" s="1">
        <v>50</v>
      </c>
      <c r="B62" s="1">
        <v>230317</v>
      </c>
      <c r="C62" s="1" t="s">
        <v>19</v>
      </c>
      <c r="D62" s="1" t="s">
        <v>18</v>
      </c>
      <c r="E62" s="7">
        <v>0</v>
      </c>
      <c r="F62" s="4">
        <v>5</v>
      </c>
      <c r="G62" s="6">
        <v>0</v>
      </c>
      <c r="H62" s="6">
        <v>0</v>
      </c>
      <c r="I62" s="4">
        <v>7</v>
      </c>
      <c r="J62" s="4">
        <v>7</v>
      </c>
      <c r="K62" s="4">
        <v>9</v>
      </c>
      <c r="L62" s="4">
        <v>7</v>
      </c>
      <c r="M62" s="4">
        <v>8</v>
      </c>
      <c r="N62" s="12">
        <v>7</v>
      </c>
      <c r="O62" s="6">
        <v>0</v>
      </c>
      <c r="P62" s="6">
        <v>0</v>
      </c>
      <c r="Q62" s="8">
        <v>6</v>
      </c>
      <c r="R62" s="6">
        <v>0</v>
      </c>
      <c r="S62" s="8">
        <v>7</v>
      </c>
      <c r="T62" s="8">
        <v>9</v>
      </c>
      <c r="U62" s="8">
        <v>7</v>
      </c>
      <c r="V62" s="6">
        <v>0</v>
      </c>
      <c r="W62" s="13">
        <v>0</v>
      </c>
      <c r="X62" s="4">
        <f t="shared" si="1"/>
        <v>3.52</v>
      </c>
      <c r="Y62" s="10">
        <f t="shared" si="2"/>
        <v>2.17</v>
      </c>
      <c r="Z62" s="10">
        <f t="shared" si="3"/>
        <v>74</v>
      </c>
      <c r="AA62" s="10">
        <f t="shared" si="4"/>
        <v>50</v>
      </c>
      <c r="AB62" s="10">
        <f t="shared" si="5"/>
        <v>2.82</v>
      </c>
      <c r="AC62" s="10">
        <v>82</v>
      </c>
      <c r="AD62" s="10">
        <f t="shared" si="0"/>
        <v>3.0746268656716418</v>
      </c>
      <c r="AE62">
        <f t="shared" si="6"/>
        <v>3.07</v>
      </c>
    </row>
    <row r="63" spans="1:31" ht="15.6" x14ac:dyDescent="0.3">
      <c r="A63" s="1">
        <v>51</v>
      </c>
      <c r="B63" s="1">
        <v>231128</v>
      </c>
      <c r="C63" s="1" t="s">
        <v>17</v>
      </c>
      <c r="D63" s="1" t="s">
        <v>16</v>
      </c>
      <c r="E63" s="5">
        <v>6</v>
      </c>
      <c r="F63" s="4">
        <v>7</v>
      </c>
      <c r="G63" s="4">
        <v>7</v>
      </c>
      <c r="H63" s="4">
        <v>7</v>
      </c>
      <c r="I63" s="4">
        <v>7</v>
      </c>
      <c r="J63" s="4">
        <v>9</v>
      </c>
      <c r="K63" s="4">
        <v>10</v>
      </c>
      <c r="L63" s="4">
        <v>8</v>
      </c>
      <c r="M63" s="4">
        <v>10</v>
      </c>
      <c r="N63" s="12">
        <v>8</v>
      </c>
      <c r="O63" s="8">
        <v>5</v>
      </c>
      <c r="P63" s="8">
        <v>7</v>
      </c>
      <c r="Q63" s="8">
        <v>7</v>
      </c>
      <c r="R63" s="8">
        <v>8</v>
      </c>
      <c r="S63" s="8">
        <v>8</v>
      </c>
      <c r="T63" s="8">
        <v>10</v>
      </c>
      <c r="U63" s="8">
        <v>10</v>
      </c>
      <c r="V63" s="8">
        <v>7</v>
      </c>
      <c r="W63" s="11">
        <v>5</v>
      </c>
      <c r="X63" s="4">
        <f t="shared" si="1"/>
        <v>7.43</v>
      </c>
      <c r="Y63" s="10">
        <f t="shared" si="2"/>
        <v>6.96</v>
      </c>
      <c r="Z63" s="10">
        <f t="shared" si="3"/>
        <v>156</v>
      </c>
      <c r="AA63" s="10">
        <f t="shared" si="4"/>
        <v>160</v>
      </c>
      <c r="AB63" s="10">
        <f t="shared" si="5"/>
        <v>7.18</v>
      </c>
      <c r="AC63" s="10">
        <v>183</v>
      </c>
      <c r="AD63" s="10">
        <f t="shared" si="0"/>
        <v>7.4477611940298507</v>
      </c>
      <c r="AE63">
        <f t="shared" si="6"/>
        <v>7.45</v>
      </c>
    </row>
    <row r="64" spans="1:31" ht="27.6" x14ac:dyDescent="0.3">
      <c r="A64" s="1">
        <v>52</v>
      </c>
      <c r="B64" s="1">
        <v>230810</v>
      </c>
      <c r="C64" s="1" t="s">
        <v>15</v>
      </c>
      <c r="D64" s="9" t="s">
        <v>14</v>
      </c>
      <c r="E64" s="5">
        <v>8</v>
      </c>
      <c r="F64" s="4">
        <v>8</v>
      </c>
      <c r="G64" s="4">
        <v>7</v>
      </c>
      <c r="H64" s="4">
        <v>7</v>
      </c>
      <c r="I64" s="4">
        <v>8</v>
      </c>
      <c r="J64" s="4">
        <v>9</v>
      </c>
      <c r="K64" s="4">
        <v>9</v>
      </c>
      <c r="L64" s="4">
        <v>8</v>
      </c>
      <c r="M64" s="4">
        <v>8</v>
      </c>
      <c r="N64" s="12">
        <v>8</v>
      </c>
      <c r="O64" s="8">
        <v>7</v>
      </c>
      <c r="P64" s="8">
        <v>8</v>
      </c>
      <c r="Q64" s="8">
        <v>8</v>
      </c>
      <c r="R64" s="8">
        <v>8</v>
      </c>
      <c r="S64" s="8">
        <v>8</v>
      </c>
      <c r="T64" s="8">
        <v>10</v>
      </c>
      <c r="U64" s="8">
        <v>9</v>
      </c>
      <c r="V64" s="8">
        <v>8</v>
      </c>
      <c r="W64" s="11">
        <v>7</v>
      </c>
      <c r="X64" s="4">
        <f t="shared" si="1"/>
        <v>7.9</v>
      </c>
      <c r="Y64" s="10">
        <f t="shared" si="2"/>
        <v>7.83</v>
      </c>
      <c r="Z64" s="10">
        <f t="shared" si="3"/>
        <v>166</v>
      </c>
      <c r="AA64" s="10">
        <f t="shared" si="4"/>
        <v>180</v>
      </c>
      <c r="AB64" s="10">
        <f t="shared" si="5"/>
        <v>7.86</v>
      </c>
      <c r="AC64" s="10">
        <v>186</v>
      </c>
      <c r="AD64" s="10">
        <f t="shared" si="0"/>
        <v>7.9402985074626864</v>
      </c>
      <c r="AE64">
        <f t="shared" si="6"/>
        <v>7.94</v>
      </c>
    </row>
    <row r="65" spans="1:31" ht="15.6" x14ac:dyDescent="0.3">
      <c r="A65" s="1">
        <v>53</v>
      </c>
      <c r="B65" s="1">
        <v>231015</v>
      </c>
      <c r="C65" s="1" t="s">
        <v>13</v>
      </c>
      <c r="D65" s="1" t="s">
        <v>11</v>
      </c>
      <c r="E65" s="5">
        <v>9</v>
      </c>
      <c r="F65" s="4">
        <v>8</v>
      </c>
      <c r="G65" s="4">
        <v>8</v>
      </c>
      <c r="H65" s="4">
        <v>9</v>
      </c>
      <c r="I65" s="4">
        <v>9</v>
      </c>
      <c r="J65" s="4">
        <v>10</v>
      </c>
      <c r="K65" s="4">
        <v>10</v>
      </c>
      <c r="L65" s="4">
        <v>10</v>
      </c>
      <c r="M65" s="4">
        <v>10</v>
      </c>
      <c r="N65" s="12">
        <v>10</v>
      </c>
      <c r="O65" s="8">
        <v>9</v>
      </c>
      <c r="P65" s="8">
        <v>9</v>
      </c>
      <c r="Q65" s="8">
        <v>10</v>
      </c>
      <c r="R65" s="8">
        <v>9</v>
      </c>
      <c r="S65" s="8">
        <v>9</v>
      </c>
      <c r="T65" s="8">
        <v>10</v>
      </c>
      <c r="U65" s="8">
        <v>10</v>
      </c>
      <c r="V65" s="8">
        <v>8</v>
      </c>
      <c r="W65" s="11">
        <v>10</v>
      </c>
      <c r="X65" s="4">
        <f t="shared" si="1"/>
        <v>9</v>
      </c>
      <c r="Y65" s="10">
        <f t="shared" si="2"/>
        <v>9.2200000000000006</v>
      </c>
      <c r="Z65" s="10">
        <f t="shared" si="3"/>
        <v>189</v>
      </c>
      <c r="AA65" s="10">
        <f t="shared" si="4"/>
        <v>212</v>
      </c>
      <c r="AB65" s="10">
        <f t="shared" si="5"/>
        <v>9.11</v>
      </c>
      <c r="AC65" s="10">
        <v>212</v>
      </c>
      <c r="AD65" s="10">
        <f t="shared" si="0"/>
        <v>9.1492537313432845</v>
      </c>
      <c r="AE65">
        <f t="shared" si="6"/>
        <v>9.15</v>
      </c>
    </row>
    <row r="66" spans="1:31" ht="15.6" x14ac:dyDescent="0.3">
      <c r="A66" s="1">
        <v>54</v>
      </c>
      <c r="B66" s="1">
        <v>230888</v>
      </c>
      <c r="C66" s="1" t="s">
        <v>12</v>
      </c>
      <c r="D66" s="1" t="s">
        <v>11</v>
      </c>
      <c r="E66" s="5">
        <v>10</v>
      </c>
      <c r="F66" s="4">
        <v>9</v>
      </c>
      <c r="G66" s="4">
        <v>8</v>
      </c>
      <c r="H66" s="4">
        <v>9</v>
      </c>
      <c r="I66" s="4">
        <v>9</v>
      </c>
      <c r="J66" s="4">
        <v>9</v>
      </c>
      <c r="K66" s="4">
        <v>10</v>
      </c>
      <c r="L66" s="4">
        <v>10</v>
      </c>
      <c r="M66" s="4">
        <v>10</v>
      </c>
      <c r="N66" s="12">
        <v>10</v>
      </c>
      <c r="O66" s="8">
        <v>9</v>
      </c>
      <c r="P66" s="8">
        <v>9</v>
      </c>
      <c r="Q66" s="8">
        <v>10</v>
      </c>
      <c r="R66" s="8">
        <v>9</v>
      </c>
      <c r="S66" s="8">
        <v>9</v>
      </c>
      <c r="T66" s="8">
        <v>10</v>
      </c>
      <c r="U66" s="8">
        <v>10</v>
      </c>
      <c r="V66" s="8">
        <v>9</v>
      </c>
      <c r="W66" s="11">
        <v>9</v>
      </c>
      <c r="X66" s="4">
        <f t="shared" si="1"/>
        <v>9.19</v>
      </c>
      <c r="Y66" s="10">
        <f t="shared" si="2"/>
        <v>9.17</v>
      </c>
      <c r="Z66" s="10">
        <f t="shared" si="3"/>
        <v>193</v>
      </c>
      <c r="AA66" s="10">
        <f t="shared" si="4"/>
        <v>211</v>
      </c>
      <c r="AB66" s="10">
        <f t="shared" si="5"/>
        <v>9.18</v>
      </c>
      <c r="AC66" s="10">
        <v>208</v>
      </c>
      <c r="AD66" s="10">
        <f t="shared" si="0"/>
        <v>9.1343283582089558</v>
      </c>
      <c r="AE66">
        <f t="shared" si="6"/>
        <v>9.1300000000000008</v>
      </c>
    </row>
    <row r="67" spans="1:31" ht="15.6" x14ac:dyDescent="0.3">
      <c r="A67" s="1">
        <v>55</v>
      </c>
      <c r="B67" s="1">
        <v>230665</v>
      </c>
      <c r="C67" s="1" t="s">
        <v>10</v>
      </c>
      <c r="D67" s="1" t="s">
        <v>9</v>
      </c>
      <c r="E67" s="5">
        <v>7</v>
      </c>
      <c r="F67" s="4">
        <v>8</v>
      </c>
      <c r="G67" s="4">
        <v>6</v>
      </c>
      <c r="H67" s="4">
        <v>6</v>
      </c>
      <c r="I67" s="4">
        <v>7</v>
      </c>
      <c r="J67" s="4">
        <v>8</v>
      </c>
      <c r="K67" s="4">
        <v>10</v>
      </c>
      <c r="L67" s="4">
        <v>9</v>
      </c>
      <c r="M67" s="4">
        <v>10</v>
      </c>
      <c r="N67" s="5">
        <v>8</v>
      </c>
      <c r="O67" s="4">
        <v>5</v>
      </c>
      <c r="P67" s="4">
        <v>7</v>
      </c>
      <c r="Q67" s="4">
        <v>8</v>
      </c>
      <c r="R67" s="4">
        <v>7</v>
      </c>
      <c r="S67" s="4">
        <v>7</v>
      </c>
      <c r="T67" s="4">
        <v>10</v>
      </c>
      <c r="U67" s="4">
        <v>10</v>
      </c>
      <c r="V67" s="4">
        <v>6</v>
      </c>
      <c r="W67" s="10">
        <v>7</v>
      </c>
      <c r="X67" s="4">
        <f t="shared" si="1"/>
        <v>7.38</v>
      </c>
      <c r="Y67" s="10">
        <f t="shared" si="2"/>
        <v>6.96</v>
      </c>
      <c r="Z67" s="10">
        <f t="shared" si="3"/>
        <v>155</v>
      </c>
      <c r="AA67" s="10">
        <f t="shared" si="4"/>
        <v>160</v>
      </c>
      <c r="AB67" s="10">
        <f t="shared" si="5"/>
        <v>7.16</v>
      </c>
      <c r="AC67" s="10">
        <v>171</v>
      </c>
      <c r="AD67" s="10">
        <f t="shared" si="0"/>
        <v>7.2537313432835822</v>
      </c>
      <c r="AE67">
        <f t="shared" si="6"/>
        <v>7.25</v>
      </c>
    </row>
    <row r="68" spans="1:31" ht="15.6" x14ac:dyDescent="0.3">
      <c r="A68" s="1">
        <v>56</v>
      </c>
      <c r="B68" s="1">
        <v>231244</v>
      </c>
      <c r="C68" s="1" t="s">
        <v>8</v>
      </c>
      <c r="D68" s="1" t="s">
        <v>7</v>
      </c>
      <c r="E68" s="5">
        <v>8</v>
      </c>
      <c r="F68" s="4">
        <v>7</v>
      </c>
      <c r="G68" s="4">
        <v>7</v>
      </c>
      <c r="H68" s="4">
        <v>7</v>
      </c>
      <c r="I68" s="4">
        <v>7</v>
      </c>
      <c r="J68" s="4">
        <v>9</v>
      </c>
      <c r="K68" s="4">
        <v>10</v>
      </c>
      <c r="L68" s="4">
        <v>9</v>
      </c>
      <c r="M68" s="4">
        <v>9</v>
      </c>
      <c r="N68" s="5">
        <v>8</v>
      </c>
      <c r="O68" s="4">
        <v>8</v>
      </c>
      <c r="P68" s="4">
        <v>8</v>
      </c>
      <c r="Q68" s="4">
        <v>8</v>
      </c>
      <c r="R68" s="4">
        <v>8</v>
      </c>
      <c r="S68" s="4">
        <v>8</v>
      </c>
      <c r="T68" s="4">
        <v>10</v>
      </c>
      <c r="U68" s="4">
        <v>10</v>
      </c>
      <c r="V68" s="4">
        <v>7</v>
      </c>
      <c r="W68" s="10">
        <v>9</v>
      </c>
      <c r="X68" s="4">
        <f t="shared" si="1"/>
        <v>7.81</v>
      </c>
      <c r="Y68" s="10">
        <f t="shared" si="2"/>
        <v>8.2200000000000006</v>
      </c>
      <c r="Z68" s="10">
        <f t="shared" si="3"/>
        <v>164</v>
      </c>
      <c r="AA68" s="10">
        <f t="shared" si="4"/>
        <v>189</v>
      </c>
      <c r="AB68" s="10">
        <f t="shared" si="5"/>
        <v>8.02</v>
      </c>
      <c r="AC68" s="10">
        <v>191</v>
      </c>
      <c r="AD68" s="10">
        <f t="shared" si="0"/>
        <v>8.1194029850746272</v>
      </c>
      <c r="AE68">
        <f t="shared" si="6"/>
        <v>8.1199999999999992</v>
      </c>
    </row>
    <row r="69" spans="1:31" ht="15.6" x14ac:dyDescent="0.3">
      <c r="A69" s="1">
        <v>57</v>
      </c>
      <c r="B69" s="1">
        <v>231557</v>
      </c>
      <c r="C69" s="1" t="s">
        <v>6</v>
      </c>
      <c r="D69" s="1" t="s">
        <v>5</v>
      </c>
      <c r="E69" s="5">
        <v>9</v>
      </c>
      <c r="F69" s="4">
        <v>8</v>
      </c>
      <c r="G69" s="4">
        <v>8</v>
      </c>
      <c r="H69" s="4">
        <v>5</v>
      </c>
      <c r="I69" s="4">
        <v>8</v>
      </c>
      <c r="J69" s="4">
        <v>9</v>
      </c>
      <c r="K69" s="4">
        <v>10</v>
      </c>
      <c r="L69" s="4">
        <v>10</v>
      </c>
      <c r="M69" s="4">
        <v>10</v>
      </c>
      <c r="N69" s="5">
        <v>10</v>
      </c>
      <c r="O69" s="4">
        <v>8</v>
      </c>
      <c r="P69" s="4">
        <v>8</v>
      </c>
      <c r="Q69" s="4">
        <v>10</v>
      </c>
      <c r="R69" s="4">
        <v>8</v>
      </c>
      <c r="S69" s="4">
        <v>9</v>
      </c>
      <c r="T69" s="4">
        <v>10</v>
      </c>
      <c r="U69" s="4">
        <v>10</v>
      </c>
      <c r="V69" s="4">
        <v>8</v>
      </c>
      <c r="W69" s="10">
        <v>9</v>
      </c>
      <c r="X69" s="4">
        <f t="shared" si="1"/>
        <v>8.19</v>
      </c>
      <c r="Y69" s="10">
        <f t="shared" si="2"/>
        <v>8.65</v>
      </c>
      <c r="Z69" s="10">
        <f t="shared" si="3"/>
        <v>172</v>
      </c>
      <c r="AA69" s="10">
        <f t="shared" si="4"/>
        <v>199</v>
      </c>
      <c r="AB69" s="10">
        <f t="shared" si="5"/>
        <v>8.43</v>
      </c>
      <c r="AC69" s="10">
        <v>208</v>
      </c>
      <c r="AD69" s="10">
        <f t="shared" si="0"/>
        <v>8.6417910447761201</v>
      </c>
      <c r="AE69">
        <f t="shared" si="6"/>
        <v>8.64</v>
      </c>
    </row>
    <row r="70" spans="1:31" ht="15.6" x14ac:dyDescent="0.3">
      <c r="A70" s="1">
        <v>58</v>
      </c>
      <c r="B70" s="1">
        <v>230522</v>
      </c>
      <c r="C70" s="1" t="s">
        <v>4</v>
      </c>
      <c r="D70" s="1" t="s">
        <v>3</v>
      </c>
      <c r="E70" s="5">
        <v>9</v>
      </c>
      <c r="F70" s="4">
        <v>10</v>
      </c>
      <c r="G70" s="4">
        <v>8</v>
      </c>
      <c r="H70" s="4">
        <v>8</v>
      </c>
      <c r="I70" s="4">
        <v>8</v>
      </c>
      <c r="J70" s="4">
        <v>10</v>
      </c>
      <c r="K70" s="4">
        <v>10</v>
      </c>
      <c r="L70" s="4">
        <v>9</v>
      </c>
      <c r="M70" s="4">
        <v>10</v>
      </c>
      <c r="N70" s="5">
        <v>10</v>
      </c>
      <c r="O70" s="4">
        <v>8</v>
      </c>
      <c r="P70" s="4">
        <v>8</v>
      </c>
      <c r="Q70" s="4">
        <v>10</v>
      </c>
      <c r="R70" s="4">
        <v>9</v>
      </c>
      <c r="S70" s="4">
        <v>9</v>
      </c>
      <c r="T70" s="4">
        <v>10</v>
      </c>
      <c r="U70" s="4">
        <v>10</v>
      </c>
      <c r="V70" s="4">
        <v>10</v>
      </c>
      <c r="W70" s="10">
        <v>10</v>
      </c>
      <c r="X70" s="4">
        <f t="shared" si="1"/>
        <v>9</v>
      </c>
      <c r="Y70" s="10">
        <f t="shared" si="2"/>
        <v>9.2200000000000006</v>
      </c>
      <c r="Z70" s="10">
        <f t="shared" si="3"/>
        <v>189</v>
      </c>
      <c r="AA70" s="10">
        <f t="shared" si="4"/>
        <v>212</v>
      </c>
      <c r="AB70" s="10">
        <f t="shared" si="5"/>
        <v>9.11</v>
      </c>
      <c r="AC70" s="10">
        <v>214</v>
      </c>
      <c r="AD70" s="10">
        <f t="shared" si="0"/>
        <v>9.1791044776119399</v>
      </c>
      <c r="AE70">
        <f t="shared" si="6"/>
        <v>9.18</v>
      </c>
    </row>
  </sheetData>
  <mergeCells count="2">
    <mergeCell ref="A10:B10"/>
    <mergeCell ref="L10:N10"/>
  </mergeCells>
  <pageMargins left="0.7" right="0.7" top="0.75" bottom="0.75" header="0.3" footer="0.3"/>
  <pageSetup paperSize="9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DCA9-0D8D-4282-8CBA-05C7AE2FC004}">
  <dimension ref="A6:P68"/>
  <sheetViews>
    <sheetView topLeftCell="B1" workbookViewId="0">
      <selection activeCell="A10" sqref="A10:XFD10"/>
    </sheetView>
  </sheetViews>
  <sheetFormatPr defaultRowHeight="14.4" x14ac:dyDescent="0.3"/>
  <cols>
    <col min="4" max="4" width="25.6640625" style="18" customWidth="1"/>
    <col min="6" max="6" width="14.6640625" customWidth="1"/>
    <col min="8" max="8" width="13.88671875" customWidth="1"/>
  </cols>
  <sheetData>
    <row r="6" spans="1:16" ht="15.6" x14ac:dyDescent="0.3">
      <c r="A6" s="21" t="s">
        <v>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8" spans="1:16" ht="15.6" x14ac:dyDescent="0.3">
      <c r="A8" s="21" t="s">
        <v>1</v>
      </c>
      <c r="B8" s="21"/>
      <c r="N8" s="21" t="s">
        <v>2</v>
      </c>
      <c r="O8" s="21"/>
      <c r="P8" s="21"/>
    </row>
    <row r="10" spans="1:16" x14ac:dyDescent="0.3">
      <c r="A10" s="2" t="s">
        <v>120</v>
      </c>
      <c r="B10" s="2" t="s">
        <v>119</v>
      </c>
      <c r="C10" s="2" t="s">
        <v>118</v>
      </c>
      <c r="D10" s="15" t="s">
        <v>117</v>
      </c>
      <c r="E10" s="19" t="s">
        <v>142</v>
      </c>
      <c r="F10" s="19" t="s">
        <v>144</v>
      </c>
      <c r="G10" s="19" t="s">
        <v>143</v>
      </c>
      <c r="H10" s="19" t="s">
        <v>145</v>
      </c>
      <c r="I10" s="19" t="s">
        <v>141</v>
      </c>
    </row>
    <row r="11" spans="1:16" x14ac:dyDescent="0.3">
      <c r="A11" s="1">
        <v>1</v>
      </c>
      <c r="B11" s="1">
        <v>230130</v>
      </c>
      <c r="C11" s="1" t="s">
        <v>116</v>
      </c>
      <c r="D11" s="16" t="s">
        <v>115</v>
      </c>
      <c r="E11" s="10">
        <f>SUM((4*Sheet1!E13)+(3*Sheet1!F13)+(3*Sheet1!G13)+(3*Sheet1!H13)+(2*Sheet1!I13)+(3*Sheet1!J13)+(1*Sheet1!K13)+(1*Sheet1!L13)+(1*Sheet1!M13))</f>
        <v>162</v>
      </c>
      <c r="F11" s="10">
        <f t="shared" ref="F11:F42" si="0">ROUND(E11/21,2)</f>
        <v>7.71</v>
      </c>
      <c r="G11" s="10">
        <f>SUM((1*Sheet1!N13)+(3*Sheet1!O13)+(3*Sheet1!P13)+(1*Sheet1!Q13)+(3*Sheet1!R13)+(3*Sheet1!S13)+(1*Sheet1!T13)+(1*Sheet1!U13)+(3*Sheet1!V13)+(4*Sheet1!W13))</f>
        <v>184</v>
      </c>
      <c r="H11" s="10">
        <f t="shared" ref="H11:H42" si="1">ROUND(G11/23,2)</f>
        <v>8</v>
      </c>
      <c r="I11" s="10">
        <f>ROUND(Sheet1!AB13,2)</f>
        <v>7.86</v>
      </c>
    </row>
    <row r="12" spans="1:16" x14ac:dyDescent="0.3">
      <c r="A12" s="1">
        <v>2</v>
      </c>
      <c r="B12" s="1">
        <v>230139</v>
      </c>
      <c r="C12" s="1" t="s">
        <v>114</v>
      </c>
      <c r="D12" s="16" t="s">
        <v>113</v>
      </c>
      <c r="E12" s="10">
        <f>SUM((4*Sheet1!E14)+(3*Sheet1!F14)+(3*Sheet1!G14)+(3*Sheet1!H14)+(2*Sheet1!I14)+(3*Sheet1!J14)+(1*Sheet1!K14)+(1*Sheet1!L14)+(1*Sheet1!M14))</f>
        <v>173</v>
      </c>
      <c r="F12" s="10">
        <f t="shared" si="0"/>
        <v>8.24</v>
      </c>
      <c r="G12" s="10">
        <f>SUM((1*Sheet1!N14)+(3*Sheet1!O14)+(3*Sheet1!P14)+(1*Sheet1!Q14)+(3*Sheet1!R14)+(3*Sheet1!S14)+(1*Sheet1!T14)+(1*Sheet1!U14)+(3*Sheet1!V14)+(4*Sheet1!W14))</f>
        <v>187</v>
      </c>
      <c r="H12" s="10">
        <f t="shared" si="1"/>
        <v>8.1300000000000008</v>
      </c>
      <c r="I12" s="10">
        <f>ROUND(Sheet1!AB14,2)</f>
        <v>8.18</v>
      </c>
    </row>
    <row r="13" spans="1:16" x14ac:dyDescent="0.3">
      <c r="A13" s="1">
        <v>3</v>
      </c>
      <c r="B13" s="1">
        <v>230924</v>
      </c>
      <c r="C13" s="1" t="s">
        <v>112</v>
      </c>
      <c r="D13" s="16" t="s">
        <v>111</v>
      </c>
      <c r="E13" s="10">
        <f>SUM((4*Sheet1!E15)+(3*Sheet1!F15)+(3*Sheet1!G15)+(3*Sheet1!H15)+(2*Sheet1!I15)+(3*Sheet1!J15)+(1*Sheet1!K15)+(1*Sheet1!L15)+(1*Sheet1!M15))</f>
        <v>150</v>
      </c>
      <c r="F13" s="10">
        <f t="shared" si="0"/>
        <v>7.14</v>
      </c>
      <c r="G13" s="10">
        <f>SUM((1*Sheet1!N15)+(3*Sheet1!O15)+(3*Sheet1!P15)+(1*Sheet1!Q15)+(3*Sheet1!R15)+(3*Sheet1!S15)+(1*Sheet1!T15)+(1*Sheet1!U15)+(3*Sheet1!V15)+(4*Sheet1!W15))</f>
        <v>164</v>
      </c>
      <c r="H13" s="10">
        <f t="shared" si="1"/>
        <v>7.13</v>
      </c>
      <c r="I13" s="10">
        <f>ROUND(Sheet1!AB15,2)</f>
        <v>7.14</v>
      </c>
    </row>
    <row r="14" spans="1:16" x14ac:dyDescent="0.3">
      <c r="A14" s="1">
        <v>4</v>
      </c>
      <c r="B14" s="1">
        <v>230849</v>
      </c>
      <c r="C14" s="1" t="s">
        <v>110</v>
      </c>
      <c r="D14" s="16" t="s">
        <v>109</v>
      </c>
      <c r="E14" s="10">
        <f>SUM((4*Sheet1!E16)+(3*Sheet1!F16)+(3*Sheet1!G16)+(3*Sheet1!H16)+(2*Sheet1!I16)+(3*Sheet1!J16)+(1*Sheet1!K16)+(1*Sheet1!L16)+(1*Sheet1!M16))</f>
        <v>142</v>
      </c>
      <c r="F14" s="10">
        <f t="shared" si="0"/>
        <v>6.76</v>
      </c>
      <c r="G14" s="10">
        <f>SUM((1*Sheet1!N16)+(3*Sheet1!O16)+(3*Sheet1!P16)+(1*Sheet1!Q16)+(3*Sheet1!R16)+(3*Sheet1!S16)+(1*Sheet1!T16)+(1*Sheet1!U16)+(3*Sheet1!V16)+(4*Sheet1!W16))</f>
        <v>160</v>
      </c>
      <c r="H14" s="10">
        <f t="shared" si="1"/>
        <v>6.96</v>
      </c>
      <c r="I14" s="10">
        <f>ROUND(Sheet1!AB16,2)</f>
        <v>6.86</v>
      </c>
    </row>
    <row r="15" spans="1:16" x14ac:dyDescent="0.3">
      <c r="A15" s="1">
        <v>5</v>
      </c>
      <c r="B15" s="1">
        <v>231209</v>
      </c>
      <c r="C15" s="1" t="s">
        <v>108</v>
      </c>
      <c r="D15" s="16" t="s">
        <v>107</v>
      </c>
      <c r="E15" s="10">
        <f>SUM((4*Sheet1!E17)+(3*Sheet1!F17)+(3*Sheet1!G17)+(3*Sheet1!H17)+(2*Sheet1!I17)+(3*Sheet1!J17)+(1*Sheet1!K17)+(1*Sheet1!L17)+(1*Sheet1!M17))</f>
        <v>148</v>
      </c>
      <c r="F15" s="10">
        <f t="shared" si="0"/>
        <v>7.05</v>
      </c>
      <c r="G15" s="10">
        <f>SUM((1*Sheet1!N17)+(3*Sheet1!O17)+(3*Sheet1!P17)+(1*Sheet1!Q17)+(3*Sheet1!R17)+(3*Sheet1!S17)+(1*Sheet1!T17)+(1*Sheet1!U17)+(3*Sheet1!V17)+(4*Sheet1!W17))</f>
        <v>177</v>
      </c>
      <c r="H15" s="10">
        <f t="shared" si="1"/>
        <v>7.7</v>
      </c>
      <c r="I15" s="10">
        <f>ROUND(Sheet1!AB17,2)</f>
        <v>7.39</v>
      </c>
    </row>
    <row r="16" spans="1:16" x14ac:dyDescent="0.3">
      <c r="A16" s="1">
        <v>6</v>
      </c>
      <c r="B16" s="1">
        <v>231185</v>
      </c>
      <c r="C16" s="1" t="s">
        <v>106</v>
      </c>
      <c r="D16" s="16" t="s">
        <v>105</v>
      </c>
      <c r="E16" s="10">
        <f>SUM((4*Sheet1!E18)+(3*Sheet1!F18)+(3*Sheet1!G18)+(3*Sheet1!H18)+(2*Sheet1!I18)+(3*Sheet1!J18)+(1*Sheet1!K18)+(1*Sheet1!L18)+(1*Sheet1!M18))</f>
        <v>178</v>
      </c>
      <c r="F16" s="10">
        <f t="shared" si="0"/>
        <v>8.48</v>
      </c>
      <c r="G16" s="10">
        <f>SUM((1*Sheet1!N18)+(3*Sheet1!O18)+(3*Sheet1!P18)+(1*Sheet1!Q18)+(3*Sheet1!R18)+(3*Sheet1!S18)+(1*Sheet1!T18)+(1*Sheet1!U18)+(3*Sheet1!V18)+(4*Sheet1!W18))</f>
        <v>211</v>
      </c>
      <c r="H16" s="10">
        <f t="shared" si="1"/>
        <v>9.17</v>
      </c>
      <c r="I16" s="10">
        <f>ROUND(Sheet1!AB18,2)</f>
        <v>8.84</v>
      </c>
    </row>
    <row r="17" spans="1:9" x14ac:dyDescent="0.3">
      <c r="A17" s="1">
        <v>7</v>
      </c>
      <c r="B17" s="1">
        <v>230618</v>
      </c>
      <c r="C17" s="1" t="s">
        <v>104</v>
      </c>
      <c r="D17" s="16" t="s">
        <v>103</v>
      </c>
      <c r="E17" s="10">
        <f>SUM((4*Sheet1!E19)+(3*Sheet1!F19)+(3*Sheet1!G19)+(3*Sheet1!H19)+(2*Sheet1!I19)+(3*Sheet1!J19)+(1*Sheet1!K19)+(1*Sheet1!L19)+(1*Sheet1!M19))</f>
        <v>148</v>
      </c>
      <c r="F17" s="10">
        <f t="shared" si="0"/>
        <v>7.05</v>
      </c>
      <c r="G17" s="10">
        <f>SUM((1*Sheet1!N19)+(3*Sheet1!O19)+(3*Sheet1!P19)+(1*Sheet1!Q19)+(3*Sheet1!R19)+(3*Sheet1!S19)+(1*Sheet1!T19)+(1*Sheet1!U19)+(3*Sheet1!V19)+(4*Sheet1!W19))</f>
        <v>166</v>
      </c>
      <c r="H17" s="10">
        <f t="shared" si="1"/>
        <v>7.22</v>
      </c>
      <c r="I17" s="10">
        <f>ROUND(Sheet1!AB19,2)</f>
        <v>7.14</v>
      </c>
    </row>
    <row r="18" spans="1:9" x14ac:dyDescent="0.3">
      <c r="A18" s="1">
        <v>8</v>
      </c>
      <c r="B18" s="1">
        <v>230578</v>
      </c>
      <c r="C18" s="1" t="s">
        <v>102</v>
      </c>
      <c r="D18" s="16" t="s">
        <v>101</v>
      </c>
      <c r="E18" s="10">
        <f>SUM((4*Sheet1!E20)+(3*Sheet1!F20)+(3*Sheet1!G20)+(3*Sheet1!H20)+(2*Sheet1!I20)+(3*Sheet1!J20)+(1*Sheet1!K20)+(1*Sheet1!L20)+(1*Sheet1!M20))</f>
        <v>149</v>
      </c>
      <c r="F18" s="10">
        <f t="shared" si="0"/>
        <v>7.1</v>
      </c>
      <c r="G18" s="10">
        <f>SUM((1*Sheet1!N20)+(3*Sheet1!O20)+(3*Sheet1!P20)+(1*Sheet1!Q20)+(3*Sheet1!R20)+(3*Sheet1!S20)+(1*Sheet1!T20)+(1*Sheet1!U20)+(3*Sheet1!V20)+(4*Sheet1!W20))</f>
        <v>176</v>
      </c>
      <c r="H18" s="10">
        <f t="shared" si="1"/>
        <v>7.65</v>
      </c>
      <c r="I18" s="10">
        <f>ROUND(Sheet1!AB20,2)</f>
        <v>7.39</v>
      </c>
    </row>
    <row r="19" spans="1:9" x14ac:dyDescent="0.3">
      <c r="A19" s="1">
        <v>9</v>
      </c>
      <c r="B19" s="1">
        <v>231043</v>
      </c>
      <c r="C19" s="1" t="s">
        <v>100</v>
      </c>
      <c r="D19" s="16" t="s">
        <v>99</v>
      </c>
      <c r="E19" s="10">
        <f>SUM((4*Sheet1!E21)+(3*Sheet1!F21)+(3*Sheet1!G21)+(3*Sheet1!H21)+(2*Sheet1!I21)+(3*Sheet1!J21)+(1*Sheet1!K21)+(1*Sheet1!L21)+(1*Sheet1!M21))</f>
        <v>171</v>
      </c>
      <c r="F19" s="10">
        <f t="shared" si="0"/>
        <v>8.14</v>
      </c>
      <c r="G19" s="10">
        <f>SUM((1*Sheet1!N21)+(3*Sheet1!O21)+(3*Sheet1!P21)+(1*Sheet1!Q21)+(3*Sheet1!R21)+(3*Sheet1!S21)+(1*Sheet1!T21)+(1*Sheet1!U21)+(3*Sheet1!V21)+(4*Sheet1!W21))</f>
        <v>196</v>
      </c>
      <c r="H19" s="10">
        <f t="shared" si="1"/>
        <v>8.52</v>
      </c>
      <c r="I19" s="10">
        <f>ROUND(Sheet1!AB21,2)</f>
        <v>8.34</v>
      </c>
    </row>
    <row r="20" spans="1:9" x14ac:dyDescent="0.3">
      <c r="A20" s="1">
        <v>10</v>
      </c>
      <c r="B20" s="1">
        <v>230980</v>
      </c>
      <c r="C20" s="1" t="s">
        <v>98</v>
      </c>
      <c r="D20" s="16" t="s">
        <v>97</v>
      </c>
      <c r="E20" s="10">
        <f>SUM((4*Sheet1!E22)+(3*Sheet1!F22)+(3*Sheet1!G22)+(3*Sheet1!H22)+(2*Sheet1!I22)+(3*Sheet1!J22)+(1*Sheet1!K22)+(1*Sheet1!L22)+(1*Sheet1!M22))</f>
        <v>180</v>
      </c>
      <c r="F20" s="10">
        <f t="shared" si="0"/>
        <v>8.57</v>
      </c>
      <c r="G20" s="10">
        <f>SUM((1*Sheet1!N22)+(3*Sheet1!O22)+(3*Sheet1!P22)+(1*Sheet1!Q22)+(3*Sheet1!R22)+(3*Sheet1!S22)+(1*Sheet1!T22)+(1*Sheet1!U22)+(3*Sheet1!V22)+(4*Sheet1!W22))</f>
        <v>208</v>
      </c>
      <c r="H20" s="10">
        <f t="shared" si="1"/>
        <v>9.0399999999999991</v>
      </c>
      <c r="I20" s="10">
        <f>ROUND(Sheet1!AB22,2)</f>
        <v>8.82</v>
      </c>
    </row>
    <row r="21" spans="1:9" x14ac:dyDescent="0.3">
      <c r="A21" s="1">
        <v>11</v>
      </c>
      <c r="B21" s="1">
        <v>230761</v>
      </c>
      <c r="C21" s="1" t="s">
        <v>96</v>
      </c>
      <c r="D21" s="16" t="s">
        <v>95</v>
      </c>
      <c r="E21" s="10">
        <f>SUM((4*Sheet1!E23)+(3*Sheet1!F23)+(3*Sheet1!G23)+(3*Sheet1!H23)+(2*Sheet1!I23)+(3*Sheet1!J23)+(1*Sheet1!K23)+(1*Sheet1!L23)+(1*Sheet1!M23))</f>
        <v>154</v>
      </c>
      <c r="F21" s="10">
        <f t="shared" si="0"/>
        <v>7.33</v>
      </c>
      <c r="G21" s="10">
        <f>SUM((1*Sheet1!N23)+(3*Sheet1!O23)+(3*Sheet1!P23)+(1*Sheet1!Q23)+(3*Sheet1!R23)+(3*Sheet1!S23)+(1*Sheet1!T23)+(1*Sheet1!U23)+(3*Sheet1!V23)+(4*Sheet1!W23))</f>
        <v>187</v>
      </c>
      <c r="H21" s="10">
        <f t="shared" si="1"/>
        <v>8.1300000000000008</v>
      </c>
      <c r="I21" s="10">
        <f>ROUND(Sheet1!AB23,2)</f>
        <v>7.75</v>
      </c>
    </row>
    <row r="22" spans="1:9" x14ac:dyDescent="0.3">
      <c r="A22" s="1">
        <v>12</v>
      </c>
      <c r="B22" s="1">
        <v>231081</v>
      </c>
      <c r="C22" s="1" t="s">
        <v>94</v>
      </c>
      <c r="D22" s="16" t="s">
        <v>93</v>
      </c>
      <c r="E22" s="10">
        <f>SUM((4*Sheet1!E24)+(3*Sheet1!F24)+(3*Sheet1!G24)+(3*Sheet1!H24)+(2*Sheet1!I24)+(3*Sheet1!J24)+(1*Sheet1!K24)+(1*Sheet1!L24)+(1*Sheet1!M24))</f>
        <v>150</v>
      </c>
      <c r="F22" s="10">
        <f t="shared" si="0"/>
        <v>7.14</v>
      </c>
      <c r="G22" s="10">
        <f>SUM((1*Sheet1!N24)+(3*Sheet1!O24)+(3*Sheet1!P24)+(1*Sheet1!Q24)+(3*Sheet1!R24)+(3*Sheet1!S24)+(1*Sheet1!T24)+(1*Sheet1!U24)+(3*Sheet1!V24)+(4*Sheet1!W24))</f>
        <v>174</v>
      </c>
      <c r="H22" s="10">
        <f t="shared" si="1"/>
        <v>7.57</v>
      </c>
      <c r="I22" s="10">
        <f>ROUND(Sheet1!AB24,2)</f>
        <v>7.36</v>
      </c>
    </row>
    <row r="23" spans="1:9" x14ac:dyDescent="0.3">
      <c r="A23" s="1">
        <v>13</v>
      </c>
      <c r="B23" s="1">
        <v>230586</v>
      </c>
      <c r="C23" s="1" t="s">
        <v>92</v>
      </c>
      <c r="D23" s="16" t="s">
        <v>91</v>
      </c>
      <c r="E23" s="10">
        <f>SUM((4*Sheet1!E25)+(3*Sheet1!F25)+(3*Sheet1!G25)+(3*Sheet1!H25)+(2*Sheet1!I25)+(3*Sheet1!J25)+(1*Sheet1!K25)+(1*Sheet1!L25)+(1*Sheet1!M25))</f>
        <v>144</v>
      </c>
      <c r="F23" s="10">
        <f t="shared" si="0"/>
        <v>6.86</v>
      </c>
      <c r="G23" s="10">
        <f>SUM((1*Sheet1!N25)+(3*Sheet1!O25)+(3*Sheet1!P25)+(1*Sheet1!Q25)+(3*Sheet1!R25)+(3*Sheet1!S25)+(1*Sheet1!T25)+(1*Sheet1!U25)+(3*Sheet1!V25)+(4*Sheet1!W25))</f>
        <v>146</v>
      </c>
      <c r="H23" s="10">
        <f t="shared" si="1"/>
        <v>6.35</v>
      </c>
      <c r="I23" s="10">
        <f>ROUND(Sheet1!AB25,2)</f>
        <v>6.59</v>
      </c>
    </row>
    <row r="24" spans="1:9" x14ac:dyDescent="0.3">
      <c r="A24" s="1">
        <v>14</v>
      </c>
      <c r="B24" s="1">
        <v>230075</v>
      </c>
      <c r="C24" s="1" t="s">
        <v>90</v>
      </c>
      <c r="D24" s="16" t="s">
        <v>89</v>
      </c>
      <c r="E24" s="10">
        <f>SUM((4*Sheet1!E26)+(3*Sheet1!F26)+(3*Sheet1!G26)+(3*Sheet1!H26)+(2*Sheet1!I26)+(3*Sheet1!J26)+(1*Sheet1!K26)+(1*Sheet1!L26)+(1*Sheet1!M26))</f>
        <v>181</v>
      </c>
      <c r="F24" s="10">
        <f t="shared" si="0"/>
        <v>8.6199999999999992</v>
      </c>
      <c r="G24" s="10">
        <f>SUM((1*Sheet1!N26)+(3*Sheet1!O26)+(3*Sheet1!P26)+(1*Sheet1!Q26)+(3*Sheet1!R26)+(3*Sheet1!S26)+(1*Sheet1!T26)+(1*Sheet1!U26)+(3*Sheet1!V26)+(4*Sheet1!W26))</f>
        <v>205</v>
      </c>
      <c r="H24" s="10">
        <f t="shared" si="1"/>
        <v>8.91</v>
      </c>
      <c r="I24" s="10">
        <f>ROUND(Sheet1!AB26,2)</f>
        <v>8.77</v>
      </c>
    </row>
    <row r="25" spans="1:9" x14ac:dyDescent="0.3">
      <c r="A25" s="1">
        <v>15</v>
      </c>
      <c r="B25" s="1">
        <v>230815</v>
      </c>
      <c r="C25" s="1" t="s">
        <v>88</v>
      </c>
      <c r="D25" s="16" t="s">
        <v>87</v>
      </c>
      <c r="E25" s="10">
        <f>SUM((4*Sheet1!E27)+(3*Sheet1!F27)+(3*Sheet1!G27)+(3*Sheet1!H27)+(2*Sheet1!I27)+(3*Sheet1!J27)+(1*Sheet1!K27)+(1*Sheet1!L27)+(1*Sheet1!M27))</f>
        <v>184</v>
      </c>
      <c r="F25" s="10">
        <f t="shared" si="0"/>
        <v>8.76</v>
      </c>
      <c r="G25" s="10">
        <f>SUM((1*Sheet1!N27)+(3*Sheet1!O27)+(3*Sheet1!P27)+(1*Sheet1!Q27)+(3*Sheet1!R27)+(3*Sheet1!S27)+(1*Sheet1!T27)+(1*Sheet1!U27)+(3*Sheet1!V27)+(4*Sheet1!W27))</f>
        <v>203</v>
      </c>
      <c r="H25" s="10">
        <f t="shared" si="1"/>
        <v>8.83</v>
      </c>
      <c r="I25" s="10">
        <f>ROUND(Sheet1!AB27,2)</f>
        <v>8.8000000000000007</v>
      </c>
    </row>
    <row r="26" spans="1:9" x14ac:dyDescent="0.3">
      <c r="A26" s="1">
        <v>16</v>
      </c>
      <c r="B26" s="1">
        <v>231416</v>
      </c>
      <c r="C26" s="1" t="s">
        <v>86</v>
      </c>
      <c r="D26" s="16" t="s">
        <v>85</v>
      </c>
      <c r="E26" s="10">
        <f>SUM((4*Sheet1!E28)+(3*Sheet1!F28)+(3*Sheet1!G28)+(3*Sheet1!H28)+(2*Sheet1!I28)+(3*Sheet1!J28)+(1*Sheet1!K28)+(1*Sheet1!L28)+(1*Sheet1!M28))</f>
        <v>65</v>
      </c>
      <c r="F26" s="10">
        <f t="shared" si="0"/>
        <v>3.1</v>
      </c>
      <c r="G26" s="10">
        <f>SUM((1*Sheet1!N28)+(3*Sheet1!O28)+(3*Sheet1!P28)+(1*Sheet1!Q28)+(3*Sheet1!R28)+(3*Sheet1!S28)+(1*Sheet1!T28)+(1*Sheet1!U28)+(3*Sheet1!V28)+(4*Sheet1!W28))</f>
        <v>161</v>
      </c>
      <c r="H26" s="10">
        <f t="shared" si="1"/>
        <v>7</v>
      </c>
      <c r="I26" s="10">
        <f>ROUND(Sheet1!AB28,2)</f>
        <v>5.14</v>
      </c>
    </row>
    <row r="27" spans="1:9" x14ac:dyDescent="0.3">
      <c r="A27" s="1">
        <v>17</v>
      </c>
      <c r="B27" s="1">
        <v>231291</v>
      </c>
      <c r="C27" s="1" t="s">
        <v>84</v>
      </c>
      <c r="D27" s="16" t="s">
        <v>83</v>
      </c>
      <c r="E27" s="10">
        <f>SUM((4*Sheet1!E29)+(3*Sheet1!F29)+(3*Sheet1!G29)+(3*Sheet1!H29)+(2*Sheet1!I29)+(3*Sheet1!J29)+(1*Sheet1!K29)+(1*Sheet1!L29)+(1*Sheet1!M29))</f>
        <v>103</v>
      </c>
      <c r="F27" s="10">
        <f t="shared" si="0"/>
        <v>4.9000000000000004</v>
      </c>
      <c r="G27" s="10">
        <f>SUM((1*Sheet1!N29)+(3*Sheet1!O29)+(3*Sheet1!P29)+(1*Sheet1!Q29)+(3*Sheet1!R29)+(3*Sheet1!S29)+(1*Sheet1!T29)+(1*Sheet1!U29)+(3*Sheet1!V29)+(4*Sheet1!W29))</f>
        <v>112</v>
      </c>
      <c r="H27" s="10">
        <f t="shared" si="1"/>
        <v>4.87</v>
      </c>
      <c r="I27" s="10">
        <f>ROUND(Sheet1!AB29,2)</f>
        <v>4.8899999999999997</v>
      </c>
    </row>
    <row r="28" spans="1:9" x14ac:dyDescent="0.3">
      <c r="A28" s="1">
        <v>18</v>
      </c>
      <c r="B28" s="1">
        <v>230167</v>
      </c>
      <c r="C28" s="1" t="s">
        <v>82</v>
      </c>
      <c r="D28" s="16" t="s">
        <v>81</v>
      </c>
      <c r="E28" s="10">
        <f>SUM((4*Sheet1!E30)+(3*Sheet1!F30)+(3*Sheet1!G30)+(3*Sheet1!H30)+(2*Sheet1!I30)+(3*Sheet1!J30)+(1*Sheet1!K30)+(1*Sheet1!L30)+(1*Sheet1!M30))</f>
        <v>190</v>
      </c>
      <c r="F28" s="10">
        <f t="shared" si="0"/>
        <v>9.0500000000000007</v>
      </c>
      <c r="G28" s="10">
        <f>SUM((1*Sheet1!N30)+(3*Sheet1!O30)+(3*Sheet1!P30)+(1*Sheet1!Q30)+(3*Sheet1!R30)+(3*Sheet1!S30)+(1*Sheet1!T30)+(1*Sheet1!U30)+(3*Sheet1!V30)+(4*Sheet1!W30))</f>
        <v>218</v>
      </c>
      <c r="H28" s="10">
        <f t="shared" si="1"/>
        <v>9.48</v>
      </c>
      <c r="I28" s="10">
        <f>ROUND(Sheet1!AB30,2)</f>
        <v>9.27</v>
      </c>
    </row>
    <row r="29" spans="1:9" x14ac:dyDescent="0.3">
      <c r="A29" s="1">
        <v>19</v>
      </c>
      <c r="B29" s="1">
        <v>231235</v>
      </c>
      <c r="C29" s="1" t="s">
        <v>80</v>
      </c>
      <c r="D29" s="16" t="s">
        <v>79</v>
      </c>
      <c r="E29" s="10">
        <f>SUM((4*Sheet1!E31)+(3*Sheet1!F31)+(3*Sheet1!G31)+(3*Sheet1!H31)+(2*Sheet1!I31)+(3*Sheet1!J31)+(1*Sheet1!K31)+(1*Sheet1!L31)+(1*Sheet1!M31))</f>
        <v>151</v>
      </c>
      <c r="F29" s="10">
        <f t="shared" si="0"/>
        <v>7.19</v>
      </c>
      <c r="G29" s="10">
        <f>SUM((1*Sheet1!N31)+(3*Sheet1!O31)+(3*Sheet1!P31)+(1*Sheet1!Q31)+(3*Sheet1!R31)+(3*Sheet1!S31)+(1*Sheet1!T31)+(1*Sheet1!U31)+(3*Sheet1!V31)+(4*Sheet1!W31))</f>
        <v>183</v>
      </c>
      <c r="H29" s="10">
        <f t="shared" si="1"/>
        <v>7.96</v>
      </c>
      <c r="I29" s="10">
        <f>ROUND(Sheet1!AB31,2)</f>
        <v>7.59</v>
      </c>
    </row>
    <row r="30" spans="1:9" x14ac:dyDescent="0.3">
      <c r="A30" s="1">
        <v>20</v>
      </c>
      <c r="B30" s="1">
        <v>230208</v>
      </c>
      <c r="C30" s="1" t="s">
        <v>78</v>
      </c>
      <c r="D30" s="16" t="s">
        <v>77</v>
      </c>
      <c r="E30" s="10">
        <f>SUM((4*Sheet1!E32)+(3*Sheet1!F32)+(3*Sheet1!G32)+(3*Sheet1!H32)+(2*Sheet1!I32)+(3*Sheet1!J32)+(1*Sheet1!K32)+(1*Sheet1!L32)+(1*Sheet1!M32))</f>
        <v>157</v>
      </c>
      <c r="F30" s="10">
        <f t="shared" si="0"/>
        <v>7.48</v>
      </c>
      <c r="G30" s="10">
        <f>SUM((1*Sheet1!N32)+(3*Sheet1!O32)+(3*Sheet1!P32)+(1*Sheet1!Q32)+(3*Sheet1!R32)+(3*Sheet1!S32)+(1*Sheet1!T32)+(1*Sheet1!U32)+(3*Sheet1!V32)+(4*Sheet1!W32))</f>
        <v>195</v>
      </c>
      <c r="H30" s="10">
        <f t="shared" si="1"/>
        <v>8.48</v>
      </c>
      <c r="I30" s="10">
        <f>ROUND(Sheet1!AB32,2)</f>
        <v>8</v>
      </c>
    </row>
    <row r="31" spans="1:9" x14ac:dyDescent="0.3">
      <c r="A31" s="1">
        <v>21</v>
      </c>
      <c r="B31" s="1">
        <v>230402</v>
      </c>
      <c r="C31" s="1" t="s">
        <v>76</v>
      </c>
      <c r="D31" s="16" t="s">
        <v>75</v>
      </c>
      <c r="E31" s="10">
        <f>SUM((4*Sheet1!E33)+(3*Sheet1!F33)+(3*Sheet1!G33)+(3*Sheet1!H33)+(2*Sheet1!I33)+(3*Sheet1!J33)+(1*Sheet1!K33)+(1*Sheet1!L33)+(1*Sheet1!M33))</f>
        <v>159</v>
      </c>
      <c r="F31" s="10">
        <f t="shared" si="0"/>
        <v>7.57</v>
      </c>
      <c r="G31" s="10">
        <f>SUM((1*Sheet1!N33)+(3*Sheet1!O33)+(3*Sheet1!P33)+(1*Sheet1!Q33)+(3*Sheet1!R33)+(3*Sheet1!S33)+(1*Sheet1!T33)+(1*Sheet1!U33)+(3*Sheet1!V33)+(4*Sheet1!W33))</f>
        <v>189</v>
      </c>
      <c r="H31" s="10">
        <f t="shared" si="1"/>
        <v>8.2200000000000006</v>
      </c>
      <c r="I31" s="10">
        <f>ROUND(Sheet1!AB33,2)</f>
        <v>7.91</v>
      </c>
    </row>
    <row r="32" spans="1:9" x14ac:dyDescent="0.3">
      <c r="A32" s="1">
        <v>22</v>
      </c>
      <c r="B32" s="1">
        <v>230443</v>
      </c>
      <c r="C32" s="1" t="s">
        <v>74</v>
      </c>
      <c r="D32" s="16" t="s">
        <v>73</v>
      </c>
      <c r="E32" s="10">
        <f>SUM((4*Sheet1!E34)+(3*Sheet1!F34)+(3*Sheet1!G34)+(3*Sheet1!H34)+(2*Sheet1!I34)+(3*Sheet1!J34)+(1*Sheet1!K34)+(1*Sheet1!L34)+(1*Sheet1!M34))</f>
        <v>168</v>
      </c>
      <c r="F32" s="10">
        <f t="shared" si="0"/>
        <v>8</v>
      </c>
      <c r="G32" s="10">
        <f>SUM((1*Sheet1!N34)+(3*Sheet1!O34)+(3*Sheet1!P34)+(1*Sheet1!Q34)+(3*Sheet1!R34)+(3*Sheet1!S34)+(1*Sheet1!T34)+(1*Sheet1!U34)+(3*Sheet1!V34)+(4*Sheet1!W34))</f>
        <v>193</v>
      </c>
      <c r="H32" s="10">
        <f t="shared" si="1"/>
        <v>8.39</v>
      </c>
      <c r="I32" s="10">
        <f>ROUND(Sheet1!AB34,2)</f>
        <v>8.1999999999999993</v>
      </c>
    </row>
    <row r="33" spans="1:9" x14ac:dyDescent="0.3">
      <c r="A33" s="1">
        <v>23</v>
      </c>
      <c r="B33" s="1">
        <v>230968</v>
      </c>
      <c r="C33" s="1" t="s">
        <v>72</v>
      </c>
      <c r="D33" s="16" t="s">
        <v>71</v>
      </c>
      <c r="E33" s="10">
        <f>SUM((4*Sheet1!E35)+(3*Sheet1!F35)+(3*Sheet1!G35)+(3*Sheet1!H35)+(2*Sheet1!I35)+(3*Sheet1!J35)+(1*Sheet1!K35)+(1*Sheet1!L35)+(1*Sheet1!M35))</f>
        <v>185</v>
      </c>
      <c r="F33" s="10">
        <f t="shared" si="0"/>
        <v>8.81</v>
      </c>
      <c r="G33" s="10">
        <f>SUM((1*Sheet1!N35)+(3*Sheet1!O35)+(3*Sheet1!P35)+(1*Sheet1!Q35)+(3*Sheet1!R35)+(3*Sheet1!S35)+(1*Sheet1!T35)+(1*Sheet1!U35)+(3*Sheet1!V35)+(4*Sheet1!W35))</f>
        <v>211</v>
      </c>
      <c r="H33" s="10">
        <f t="shared" si="1"/>
        <v>9.17</v>
      </c>
      <c r="I33" s="10">
        <f>ROUND(Sheet1!AB35,2)</f>
        <v>9</v>
      </c>
    </row>
    <row r="34" spans="1:9" x14ac:dyDescent="0.3">
      <c r="A34" s="1">
        <v>24</v>
      </c>
      <c r="B34" s="1">
        <v>231294</v>
      </c>
      <c r="C34" s="1" t="s">
        <v>70</v>
      </c>
      <c r="D34" s="16" t="s">
        <v>69</v>
      </c>
      <c r="E34" s="10">
        <f>SUM((4*Sheet1!E36)+(3*Sheet1!F36)+(3*Sheet1!G36)+(3*Sheet1!H36)+(2*Sheet1!I36)+(3*Sheet1!J36)+(1*Sheet1!K36)+(1*Sheet1!L36)+(1*Sheet1!M36))</f>
        <v>152</v>
      </c>
      <c r="F34" s="10">
        <f t="shared" si="0"/>
        <v>7.24</v>
      </c>
      <c r="G34" s="10">
        <f>SUM((1*Sheet1!N36)+(3*Sheet1!O36)+(3*Sheet1!P36)+(1*Sheet1!Q36)+(3*Sheet1!R36)+(3*Sheet1!S36)+(1*Sheet1!T36)+(1*Sheet1!U36)+(3*Sheet1!V36)+(4*Sheet1!W36))</f>
        <v>183</v>
      </c>
      <c r="H34" s="10">
        <f t="shared" si="1"/>
        <v>7.96</v>
      </c>
      <c r="I34" s="10">
        <f>ROUND(Sheet1!AB36,2)</f>
        <v>7.61</v>
      </c>
    </row>
    <row r="35" spans="1:9" x14ac:dyDescent="0.3">
      <c r="A35" s="1">
        <v>25</v>
      </c>
      <c r="B35" s="1">
        <v>230569</v>
      </c>
      <c r="C35" s="1" t="s">
        <v>68</v>
      </c>
      <c r="D35" s="16" t="s">
        <v>67</v>
      </c>
      <c r="E35" s="10">
        <f>SUM((4*Sheet1!E37)+(3*Sheet1!F37)+(3*Sheet1!G37)+(3*Sheet1!H37)+(2*Sheet1!I37)+(3*Sheet1!J37)+(1*Sheet1!K37)+(1*Sheet1!L37)+(1*Sheet1!M37))</f>
        <v>157</v>
      </c>
      <c r="F35" s="10">
        <f t="shared" si="0"/>
        <v>7.48</v>
      </c>
      <c r="G35" s="10">
        <f>SUM((1*Sheet1!N37)+(3*Sheet1!O37)+(3*Sheet1!P37)+(1*Sheet1!Q37)+(3*Sheet1!R37)+(3*Sheet1!S37)+(1*Sheet1!T37)+(1*Sheet1!U37)+(3*Sheet1!V37)+(4*Sheet1!W37))</f>
        <v>159</v>
      </c>
      <c r="H35" s="10">
        <f t="shared" si="1"/>
        <v>6.91</v>
      </c>
      <c r="I35" s="10">
        <f>ROUND(Sheet1!AB37,2)</f>
        <v>7.18</v>
      </c>
    </row>
    <row r="36" spans="1:9" x14ac:dyDescent="0.3">
      <c r="A36" s="1">
        <v>26</v>
      </c>
      <c r="B36" s="1">
        <v>230897</v>
      </c>
      <c r="C36" s="1" t="s">
        <v>66</v>
      </c>
      <c r="D36" s="16" t="s">
        <v>65</v>
      </c>
      <c r="E36" s="10">
        <f>SUM((4*Sheet1!E38)+(3*Sheet1!F38)+(3*Sheet1!G38)+(3*Sheet1!H38)+(2*Sheet1!I38)+(3*Sheet1!J38)+(1*Sheet1!K38)+(1*Sheet1!L38)+(1*Sheet1!M38))</f>
        <v>185</v>
      </c>
      <c r="F36" s="10">
        <f t="shared" si="0"/>
        <v>8.81</v>
      </c>
      <c r="G36" s="10">
        <f>SUM((1*Sheet1!N38)+(3*Sheet1!O38)+(3*Sheet1!P38)+(1*Sheet1!Q38)+(3*Sheet1!R38)+(3*Sheet1!S38)+(1*Sheet1!T38)+(1*Sheet1!U38)+(3*Sheet1!V38)+(4*Sheet1!W38))</f>
        <v>204</v>
      </c>
      <c r="H36" s="10">
        <f t="shared" si="1"/>
        <v>8.8699999999999992</v>
      </c>
      <c r="I36" s="10">
        <f>ROUND(Sheet1!AB38,2)</f>
        <v>8.84</v>
      </c>
    </row>
    <row r="37" spans="1:9" x14ac:dyDescent="0.3">
      <c r="A37" s="1">
        <v>27</v>
      </c>
      <c r="B37" s="1">
        <v>230847</v>
      </c>
      <c r="C37" s="1" t="s">
        <v>64</v>
      </c>
      <c r="D37" s="16" t="s">
        <v>63</v>
      </c>
      <c r="E37" s="10">
        <f>SUM((4*Sheet1!E39)+(3*Sheet1!F39)+(3*Sheet1!G39)+(3*Sheet1!H39)+(2*Sheet1!I39)+(3*Sheet1!J39)+(1*Sheet1!K39)+(1*Sheet1!L39)+(1*Sheet1!M39))</f>
        <v>196</v>
      </c>
      <c r="F37" s="10">
        <f t="shared" si="0"/>
        <v>9.33</v>
      </c>
      <c r="G37" s="10">
        <f>SUM((1*Sheet1!N39)+(3*Sheet1!O39)+(3*Sheet1!P39)+(1*Sheet1!Q39)+(3*Sheet1!R39)+(3*Sheet1!S39)+(1*Sheet1!T39)+(1*Sheet1!U39)+(3*Sheet1!V39)+(4*Sheet1!W39))</f>
        <v>218</v>
      </c>
      <c r="H37" s="10">
        <f t="shared" si="1"/>
        <v>9.48</v>
      </c>
      <c r="I37" s="10">
        <f>ROUND(Sheet1!AB39,2)</f>
        <v>9.41</v>
      </c>
    </row>
    <row r="38" spans="1:9" x14ac:dyDescent="0.3">
      <c r="A38" s="1">
        <v>28</v>
      </c>
      <c r="B38" s="1">
        <v>230645</v>
      </c>
      <c r="C38" s="1" t="s">
        <v>62</v>
      </c>
      <c r="D38" s="16" t="s">
        <v>61</v>
      </c>
      <c r="E38" s="10">
        <f>SUM((4*Sheet1!E40)+(3*Sheet1!F40)+(3*Sheet1!G40)+(3*Sheet1!H40)+(2*Sheet1!I40)+(3*Sheet1!J40)+(1*Sheet1!K40)+(1*Sheet1!L40)+(1*Sheet1!M40))</f>
        <v>141</v>
      </c>
      <c r="F38" s="10">
        <f t="shared" si="0"/>
        <v>6.71</v>
      </c>
      <c r="G38" s="10">
        <f>SUM((1*Sheet1!N40)+(3*Sheet1!O40)+(3*Sheet1!P40)+(1*Sheet1!Q40)+(3*Sheet1!R40)+(3*Sheet1!S40)+(1*Sheet1!T40)+(1*Sheet1!U40)+(3*Sheet1!V40)+(4*Sheet1!W40))</f>
        <v>150</v>
      </c>
      <c r="H38" s="10">
        <f t="shared" si="1"/>
        <v>6.52</v>
      </c>
      <c r="I38" s="10">
        <f>ROUND(Sheet1!AB40,2)</f>
        <v>6.61</v>
      </c>
    </row>
    <row r="39" spans="1:9" x14ac:dyDescent="0.3">
      <c r="A39" s="1">
        <v>29</v>
      </c>
      <c r="B39" s="1">
        <v>230595</v>
      </c>
      <c r="C39" s="1" t="s">
        <v>60</v>
      </c>
      <c r="D39" s="16" t="s">
        <v>59</v>
      </c>
      <c r="E39" s="10">
        <f>SUM((4*Sheet1!E41)+(3*Sheet1!F41)+(3*Sheet1!G41)+(3*Sheet1!H41)+(2*Sheet1!I41)+(3*Sheet1!J41)+(1*Sheet1!K41)+(1*Sheet1!L41)+(1*Sheet1!M41))</f>
        <v>170</v>
      </c>
      <c r="F39" s="10">
        <f t="shared" si="0"/>
        <v>8.1</v>
      </c>
      <c r="G39" s="10">
        <f>SUM((1*Sheet1!N41)+(3*Sheet1!O41)+(3*Sheet1!P41)+(1*Sheet1!Q41)+(3*Sheet1!R41)+(3*Sheet1!S41)+(1*Sheet1!T41)+(1*Sheet1!U41)+(3*Sheet1!V41)+(4*Sheet1!W41))</f>
        <v>194</v>
      </c>
      <c r="H39" s="10">
        <f t="shared" si="1"/>
        <v>8.43</v>
      </c>
      <c r="I39" s="10">
        <f>ROUND(Sheet1!AB41,2)</f>
        <v>8.27</v>
      </c>
    </row>
    <row r="40" spans="1:9" x14ac:dyDescent="0.3">
      <c r="A40" s="1">
        <v>30</v>
      </c>
      <c r="B40" s="1">
        <v>230913</v>
      </c>
      <c r="C40" s="1" t="s">
        <v>58</v>
      </c>
      <c r="D40" s="16" t="s">
        <v>57</v>
      </c>
      <c r="E40" s="10">
        <f>SUM((4*Sheet1!E42)+(3*Sheet1!F42)+(3*Sheet1!G42)+(3*Sheet1!H42)+(2*Sheet1!I42)+(3*Sheet1!J42)+(1*Sheet1!K42)+(1*Sheet1!L42)+(1*Sheet1!M42))</f>
        <v>163</v>
      </c>
      <c r="F40" s="10">
        <f t="shared" si="0"/>
        <v>7.76</v>
      </c>
      <c r="G40" s="10">
        <f>SUM((1*Sheet1!N42)+(3*Sheet1!O42)+(3*Sheet1!P42)+(1*Sheet1!Q42)+(3*Sheet1!R42)+(3*Sheet1!S42)+(1*Sheet1!T42)+(1*Sheet1!U42)+(3*Sheet1!V42)+(4*Sheet1!W42))</f>
        <v>176</v>
      </c>
      <c r="H40" s="10">
        <f t="shared" si="1"/>
        <v>7.65</v>
      </c>
      <c r="I40" s="10">
        <f>ROUND(Sheet1!AB42,2)</f>
        <v>7.7</v>
      </c>
    </row>
    <row r="41" spans="1:9" x14ac:dyDescent="0.3">
      <c r="A41" s="1">
        <v>31</v>
      </c>
      <c r="B41" s="1">
        <v>230643</v>
      </c>
      <c r="C41" s="1" t="s">
        <v>56</v>
      </c>
      <c r="D41" s="16" t="s">
        <v>55</v>
      </c>
      <c r="E41" s="10">
        <f>SUM((4*Sheet1!E43)+(3*Sheet1!F43)+(3*Sheet1!G43)+(3*Sheet1!H43)+(2*Sheet1!I43)+(3*Sheet1!J43)+(1*Sheet1!K43)+(1*Sheet1!L43)+(1*Sheet1!M43))</f>
        <v>169</v>
      </c>
      <c r="F41" s="10">
        <f t="shared" si="0"/>
        <v>8.0500000000000007</v>
      </c>
      <c r="G41" s="10">
        <f>SUM((1*Sheet1!N43)+(3*Sheet1!O43)+(3*Sheet1!P43)+(1*Sheet1!Q43)+(3*Sheet1!R43)+(3*Sheet1!S43)+(1*Sheet1!T43)+(1*Sheet1!U43)+(3*Sheet1!V43)+(4*Sheet1!W43))</f>
        <v>197</v>
      </c>
      <c r="H41" s="10">
        <f t="shared" si="1"/>
        <v>8.57</v>
      </c>
      <c r="I41" s="10">
        <f>ROUND(Sheet1!AB43,2)</f>
        <v>8.32</v>
      </c>
    </row>
    <row r="42" spans="1:9" x14ac:dyDescent="0.3">
      <c r="A42" s="1">
        <v>32</v>
      </c>
      <c r="B42" s="1">
        <v>231046</v>
      </c>
      <c r="C42" s="1" t="s">
        <v>54</v>
      </c>
      <c r="D42" s="16" t="s">
        <v>53</v>
      </c>
      <c r="E42" s="10">
        <f>SUM((4*Sheet1!E44)+(3*Sheet1!F44)+(3*Sheet1!G44)+(3*Sheet1!H44)+(2*Sheet1!I44)+(3*Sheet1!J44)+(1*Sheet1!K44)+(1*Sheet1!L44)+(1*Sheet1!M44))</f>
        <v>185</v>
      </c>
      <c r="F42" s="10">
        <f t="shared" si="0"/>
        <v>8.81</v>
      </c>
      <c r="G42" s="10">
        <f>SUM((1*Sheet1!N44)+(3*Sheet1!O44)+(3*Sheet1!P44)+(1*Sheet1!Q44)+(3*Sheet1!R44)+(3*Sheet1!S44)+(1*Sheet1!T44)+(1*Sheet1!U44)+(3*Sheet1!V44)+(4*Sheet1!W44))</f>
        <v>209</v>
      </c>
      <c r="H42" s="10">
        <f t="shared" si="1"/>
        <v>9.09</v>
      </c>
      <c r="I42" s="10">
        <f>ROUND(Sheet1!AB44,2)</f>
        <v>8.9499999999999993</v>
      </c>
    </row>
    <row r="43" spans="1:9" x14ac:dyDescent="0.3">
      <c r="A43" s="1">
        <v>33</v>
      </c>
      <c r="B43" s="1">
        <v>230254</v>
      </c>
      <c r="C43" s="1" t="s">
        <v>52</v>
      </c>
      <c r="D43" s="16" t="s">
        <v>51</v>
      </c>
      <c r="E43" s="10">
        <f>SUM((4*Sheet1!E45)+(3*Sheet1!F45)+(3*Sheet1!G45)+(3*Sheet1!H45)+(2*Sheet1!I45)+(3*Sheet1!J45)+(1*Sheet1!K45)+(1*Sheet1!L45)+(1*Sheet1!M45))</f>
        <v>142</v>
      </c>
      <c r="F43" s="10">
        <f t="shared" ref="F43:F68" si="2">ROUND(E43/21,2)</f>
        <v>6.76</v>
      </c>
      <c r="G43" s="10">
        <f>SUM((1*Sheet1!N45)+(3*Sheet1!O45)+(3*Sheet1!P45)+(1*Sheet1!Q45)+(3*Sheet1!R45)+(3*Sheet1!S45)+(1*Sheet1!T45)+(1*Sheet1!U45)+(3*Sheet1!V45)+(4*Sheet1!W45))</f>
        <v>155</v>
      </c>
      <c r="H43" s="10">
        <f t="shared" ref="H43:H68" si="3">ROUND(G43/23,2)</f>
        <v>6.74</v>
      </c>
      <c r="I43" s="10">
        <f>ROUND(Sheet1!AB45,2)</f>
        <v>6.75</v>
      </c>
    </row>
    <row r="44" spans="1:9" x14ac:dyDescent="0.3">
      <c r="A44" s="1">
        <v>34</v>
      </c>
      <c r="B44" s="1">
        <v>230944</v>
      </c>
      <c r="C44" s="1" t="s">
        <v>50</v>
      </c>
      <c r="D44" s="17" t="s">
        <v>130</v>
      </c>
      <c r="E44" s="10">
        <f>SUM((4*Sheet1!E46)+(3*Sheet1!F46)+(3*Sheet1!G46)+(3*Sheet1!H46)+(2*Sheet1!I46)+(3*Sheet1!J46)+(1*Sheet1!K46)+(1*Sheet1!L46)+(1*Sheet1!M46))</f>
        <v>158</v>
      </c>
      <c r="F44" s="10">
        <f t="shared" si="2"/>
        <v>7.52</v>
      </c>
      <c r="G44" s="10">
        <f>SUM((1*Sheet1!N46)+(3*Sheet1!O46)+(3*Sheet1!P46)+(1*Sheet1!Q46)+(3*Sheet1!R46)+(3*Sheet1!S46)+(1*Sheet1!T46)+(1*Sheet1!U46)+(3*Sheet1!V46)+(4*Sheet1!W46))</f>
        <v>185</v>
      </c>
      <c r="H44" s="10">
        <f t="shared" si="3"/>
        <v>8.0399999999999991</v>
      </c>
      <c r="I44" s="10">
        <f>ROUND(Sheet1!AB46,2)</f>
        <v>7.8</v>
      </c>
    </row>
    <row r="45" spans="1:9" x14ac:dyDescent="0.3">
      <c r="A45" s="1">
        <v>35</v>
      </c>
      <c r="B45" s="1">
        <v>230613</v>
      </c>
      <c r="C45" s="1" t="s">
        <v>49</v>
      </c>
      <c r="D45" s="16" t="s">
        <v>48</v>
      </c>
      <c r="E45" s="10">
        <f>SUM((4*Sheet1!E47)+(3*Sheet1!F47)+(3*Sheet1!G47)+(3*Sheet1!H47)+(2*Sheet1!I47)+(3*Sheet1!J47)+(1*Sheet1!K47)+(1*Sheet1!L47)+(1*Sheet1!M47))</f>
        <v>169</v>
      </c>
      <c r="F45" s="10">
        <f t="shared" si="2"/>
        <v>8.0500000000000007</v>
      </c>
      <c r="G45" s="10">
        <f>SUM((1*Sheet1!N47)+(3*Sheet1!O47)+(3*Sheet1!P47)+(1*Sheet1!Q47)+(3*Sheet1!R47)+(3*Sheet1!S47)+(1*Sheet1!T47)+(1*Sheet1!U47)+(3*Sheet1!V47)+(4*Sheet1!W47))</f>
        <v>189</v>
      </c>
      <c r="H45" s="10">
        <f t="shared" si="3"/>
        <v>8.2200000000000006</v>
      </c>
      <c r="I45" s="10">
        <f>ROUND(Sheet1!AB47,2)</f>
        <v>8.14</v>
      </c>
    </row>
    <row r="46" spans="1:9" x14ac:dyDescent="0.3">
      <c r="A46" s="1">
        <v>36</v>
      </c>
      <c r="B46" s="1">
        <v>230151</v>
      </c>
      <c r="C46" s="1" t="s">
        <v>47</v>
      </c>
      <c r="D46" s="16" t="s">
        <v>46</v>
      </c>
      <c r="E46" s="10">
        <f>SUM((4*Sheet1!E48)+(3*Sheet1!F48)+(3*Sheet1!G48)+(3*Sheet1!H48)+(2*Sheet1!I48)+(3*Sheet1!J48)+(1*Sheet1!K48)+(1*Sheet1!L48)+(1*Sheet1!M48))</f>
        <v>78</v>
      </c>
      <c r="F46" s="10">
        <f t="shared" si="2"/>
        <v>3.71</v>
      </c>
      <c r="G46" s="10">
        <f>SUM((1*Sheet1!N48)+(3*Sheet1!O48)+(3*Sheet1!P48)+(1*Sheet1!Q48)+(3*Sheet1!R48)+(3*Sheet1!S48)+(1*Sheet1!T48)+(1*Sheet1!U48)+(3*Sheet1!V48)+(4*Sheet1!W48))</f>
        <v>144</v>
      </c>
      <c r="H46" s="10">
        <f t="shared" si="3"/>
        <v>6.26</v>
      </c>
      <c r="I46" s="10">
        <f>ROUND(Sheet1!AB48,2)</f>
        <v>5.05</v>
      </c>
    </row>
    <row r="47" spans="1:9" x14ac:dyDescent="0.3">
      <c r="A47" s="1">
        <v>37</v>
      </c>
      <c r="B47" s="1">
        <v>230859</v>
      </c>
      <c r="C47" s="1" t="s">
        <v>45</v>
      </c>
      <c r="D47" s="16" t="s">
        <v>44</v>
      </c>
      <c r="E47" s="10">
        <f>SUM((4*Sheet1!E49)+(3*Sheet1!F49)+(3*Sheet1!G49)+(3*Sheet1!H49)+(2*Sheet1!I49)+(3*Sheet1!J49)+(1*Sheet1!K49)+(1*Sheet1!L49)+(1*Sheet1!M49))</f>
        <v>175</v>
      </c>
      <c r="F47" s="10">
        <f t="shared" si="2"/>
        <v>8.33</v>
      </c>
      <c r="G47" s="10">
        <f>SUM((1*Sheet1!N49)+(3*Sheet1!O49)+(3*Sheet1!P49)+(1*Sheet1!Q49)+(3*Sheet1!R49)+(3*Sheet1!S49)+(1*Sheet1!T49)+(1*Sheet1!U49)+(3*Sheet1!V49)+(4*Sheet1!W49))</f>
        <v>196</v>
      </c>
      <c r="H47" s="10">
        <f t="shared" si="3"/>
        <v>8.52</v>
      </c>
      <c r="I47" s="10">
        <f>ROUND(Sheet1!AB49,2)</f>
        <v>8.43</v>
      </c>
    </row>
    <row r="48" spans="1:9" x14ac:dyDescent="0.3">
      <c r="A48" s="1">
        <v>38</v>
      </c>
      <c r="B48" s="1">
        <v>230091</v>
      </c>
      <c r="C48" s="1" t="s">
        <v>43</v>
      </c>
      <c r="D48" s="17" t="s">
        <v>42</v>
      </c>
      <c r="E48" s="10">
        <f>SUM((4*Sheet1!E50)+(3*Sheet1!F50)+(3*Sheet1!G50)+(3*Sheet1!H50)+(2*Sheet1!I50)+(3*Sheet1!J50)+(1*Sheet1!K50)+(1*Sheet1!L50)+(1*Sheet1!M50))</f>
        <v>161</v>
      </c>
      <c r="F48" s="10">
        <f t="shared" si="2"/>
        <v>7.67</v>
      </c>
      <c r="G48" s="10">
        <f>SUM((1*Sheet1!N50)+(3*Sheet1!O50)+(3*Sheet1!P50)+(1*Sheet1!Q50)+(3*Sheet1!R50)+(3*Sheet1!S50)+(1*Sheet1!T50)+(1*Sheet1!U50)+(3*Sheet1!V50)+(4*Sheet1!W50))</f>
        <v>182</v>
      </c>
      <c r="H48" s="10">
        <f t="shared" si="3"/>
        <v>7.91</v>
      </c>
      <c r="I48" s="10">
        <f>ROUND(Sheet1!AB50,2)</f>
        <v>7.8</v>
      </c>
    </row>
    <row r="49" spans="1:9" x14ac:dyDescent="0.3">
      <c r="A49" s="1">
        <v>39</v>
      </c>
      <c r="B49" s="1">
        <v>230873</v>
      </c>
      <c r="C49" s="1" t="s">
        <v>41</v>
      </c>
      <c r="D49" s="16" t="s">
        <v>40</v>
      </c>
      <c r="E49" s="10">
        <f>SUM((4*Sheet1!E51)+(3*Sheet1!F51)+(3*Sheet1!G51)+(3*Sheet1!H51)+(2*Sheet1!I51)+(3*Sheet1!J51)+(1*Sheet1!K51)+(1*Sheet1!L51)+(1*Sheet1!M51))</f>
        <v>174</v>
      </c>
      <c r="F49" s="10">
        <f t="shared" si="2"/>
        <v>8.2899999999999991</v>
      </c>
      <c r="G49" s="10">
        <f>SUM((1*Sheet1!N51)+(3*Sheet1!O51)+(3*Sheet1!P51)+(1*Sheet1!Q51)+(3*Sheet1!R51)+(3*Sheet1!S51)+(1*Sheet1!T51)+(1*Sheet1!U51)+(3*Sheet1!V51)+(4*Sheet1!W51))</f>
        <v>205</v>
      </c>
      <c r="H49" s="10">
        <f t="shared" si="3"/>
        <v>8.91</v>
      </c>
      <c r="I49" s="10">
        <f>ROUND(Sheet1!AB51,2)</f>
        <v>8.61</v>
      </c>
    </row>
    <row r="50" spans="1:9" x14ac:dyDescent="0.3">
      <c r="A50" s="1">
        <v>40</v>
      </c>
      <c r="B50" s="1">
        <v>230339</v>
      </c>
      <c r="C50" s="1" t="s">
        <v>39</v>
      </c>
      <c r="D50" s="16" t="s">
        <v>38</v>
      </c>
      <c r="E50" s="10">
        <f>SUM((4*Sheet1!E52)+(3*Sheet1!F52)+(3*Sheet1!G52)+(3*Sheet1!H52)+(2*Sheet1!I52)+(3*Sheet1!J52)+(1*Sheet1!K52)+(1*Sheet1!L52)+(1*Sheet1!M52))</f>
        <v>117</v>
      </c>
      <c r="F50" s="10">
        <f t="shared" si="2"/>
        <v>5.57</v>
      </c>
      <c r="G50" s="10">
        <f>SUM((1*Sheet1!N52)+(3*Sheet1!O52)+(3*Sheet1!P52)+(1*Sheet1!Q52)+(3*Sheet1!R52)+(3*Sheet1!S52)+(1*Sheet1!T52)+(1*Sheet1!U52)+(3*Sheet1!V52)+(4*Sheet1!W52))</f>
        <v>125</v>
      </c>
      <c r="H50" s="10">
        <f t="shared" si="3"/>
        <v>5.43</v>
      </c>
      <c r="I50" s="10">
        <f>ROUND(Sheet1!AB52,2)</f>
        <v>5.5</v>
      </c>
    </row>
    <row r="51" spans="1:9" x14ac:dyDescent="0.3">
      <c r="A51" s="1">
        <v>41</v>
      </c>
      <c r="B51" s="1">
        <v>230325</v>
      </c>
      <c r="C51" s="1" t="s">
        <v>37</v>
      </c>
      <c r="D51" s="16" t="s">
        <v>36</v>
      </c>
      <c r="E51" s="10">
        <f>SUM((4*Sheet1!E53)+(3*Sheet1!F53)+(3*Sheet1!G53)+(3*Sheet1!H53)+(2*Sheet1!I53)+(3*Sheet1!J53)+(1*Sheet1!K53)+(1*Sheet1!L53)+(1*Sheet1!M53))</f>
        <v>172</v>
      </c>
      <c r="F51" s="10">
        <f t="shared" si="2"/>
        <v>8.19</v>
      </c>
      <c r="G51" s="10">
        <f>SUM((1*Sheet1!N53)+(3*Sheet1!O53)+(3*Sheet1!P53)+(1*Sheet1!Q53)+(3*Sheet1!R53)+(3*Sheet1!S53)+(1*Sheet1!T53)+(1*Sheet1!U53)+(3*Sheet1!V53)+(4*Sheet1!W53))</f>
        <v>202</v>
      </c>
      <c r="H51" s="10">
        <f t="shared" si="3"/>
        <v>8.7799999999999994</v>
      </c>
      <c r="I51" s="10">
        <f>ROUND(Sheet1!AB53,2)</f>
        <v>8.5</v>
      </c>
    </row>
    <row r="52" spans="1:9" x14ac:dyDescent="0.3">
      <c r="A52" s="1">
        <v>42</v>
      </c>
      <c r="B52" s="1">
        <v>230933</v>
      </c>
      <c r="C52" s="1" t="s">
        <v>35</v>
      </c>
      <c r="D52" s="16" t="s">
        <v>34</v>
      </c>
      <c r="E52" s="10">
        <f>SUM((4*Sheet1!E54)+(3*Sheet1!F54)+(3*Sheet1!G54)+(3*Sheet1!H54)+(2*Sheet1!I54)+(3*Sheet1!J54)+(1*Sheet1!K54)+(1*Sheet1!L54)+(1*Sheet1!M54))</f>
        <v>178</v>
      </c>
      <c r="F52" s="10">
        <f t="shared" si="2"/>
        <v>8.48</v>
      </c>
      <c r="G52" s="10">
        <f>SUM((1*Sheet1!N54)+(3*Sheet1!O54)+(3*Sheet1!P54)+(1*Sheet1!Q54)+(3*Sheet1!R54)+(3*Sheet1!S54)+(1*Sheet1!T54)+(1*Sheet1!U54)+(3*Sheet1!V54)+(4*Sheet1!W54))</f>
        <v>205</v>
      </c>
      <c r="H52" s="10">
        <f t="shared" si="3"/>
        <v>8.91</v>
      </c>
      <c r="I52" s="10">
        <f>ROUND(Sheet1!AB54,2)</f>
        <v>8.6999999999999993</v>
      </c>
    </row>
    <row r="53" spans="1:9" x14ac:dyDescent="0.3">
      <c r="A53" s="1">
        <v>43</v>
      </c>
      <c r="B53" s="1">
        <v>230923</v>
      </c>
      <c r="C53" s="1" t="s">
        <v>33</v>
      </c>
      <c r="D53" s="16" t="s">
        <v>32</v>
      </c>
      <c r="E53" s="10">
        <f>SUM((4*Sheet1!E55)+(3*Sheet1!F55)+(3*Sheet1!G55)+(3*Sheet1!H55)+(2*Sheet1!I55)+(3*Sheet1!J55)+(1*Sheet1!K55)+(1*Sheet1!L55)+(1*Sheet1!M55))</f>
        <v>180</v>
      </c>
      <c r="F53" s="10">
        <f t="shared" si="2"/>
        <v>8.57</v>
      </c>
      <c r="G53" s="10">
        <f>SUM((1*Sheet1!N55)+(3*Sheet1!O55)+(3*Sheet1!P55)+(1*Sheet1!Q55)+(3*Sheet1!R55)+(3*Sheet1!S55)+(1*Sheet1!T55)+(1*Sheet1!U55)+(3*Sheet1!V55)+(4*Sheet1!W55))</f>
        <v>205</v>
      </c>
      <c r="H53" s="10">
        <f t="shared" si="3"/>
        <v>8.91</v>
      </c>
      <c r="I53" s="10">
        <f>ROUND(Sheet1!AB55,2)</f>
        <v>8.75</v>
      </c>
    </row>
    <row r="54" spans="1:9" x14ac:dyDescent="0.3">
      <c r="A54" s="1">
        <v>44</v>
      </c>
      <c r="B54" s="1">
        <v>230865</v>
      </c>
      <c r="C54" s="1" t="s">
        <v>31</v>
      </c>
      <c r="D54" s="16" t="s">
        <v>30</v>
      </c>
      <c r="E54" s="10">
        <f>SUM((4*Sheet1!E56)+(3*Sheet1!F56)+(3*Sheet1!G56)+(3*Sheet1!H56)+(2*Sheet1!I56)+(3*Sheet1!J56)+(1*Sheet1!K56)+(1*Sheet1!L56)+(1*Sheet1!M56))</f>
        <v>183</v>
      </c>
      <c r="F54" s="10">
        <f t="shared" si="2"/>
        <v>8.7100000000000009</v>
      </c>
      <c r="G54" s="10">
        <f>SUM((1*Sheet1!N56)+(3*Sheet1!O56)+(3*Sheet1!P56)+(1*Sheet1!Q56)+(3*Sheet1!R56)+(3*Sheet1!S56)+(1*Sheet1!T56)+(1*Sheet1!U56)+(3*Sheet1!V56)+(4*Sheet1!W56))</f>
        <v>202</v>
      </c>
      <c r="H54" s="10">
        <f t="shared" si="3"/>
        <v>8.7799999999999994</v>
      </c>
      <c r="I54" s="10">
        <f>ROUND(Sheet1!AB56,2)</f>
        <v>8.75</v>
      </c>
    </row>
    <row r="55" spans="1:9" x14ac:dyDescent="0.3">
      <c r="A55" s="1">
        <v>45</v>
      </c>
      <c r="B55" s="1">
        <v>230228</v>
      </c>
      <c r="C55" s="1" t="s">
        <v>29</v>
      </c>
      <c r="D55" s="16" t="s">
        <v>28</v>
      </c>
      <c r="E55" s="10">
        <f>SUM((4*Sheet1!E57)+(3*Sheet1!F57)+(3*Sheet1!G57)+(3*Sheet1!H57)+(2*Sheet1!I57)+(3*Sheet1!J57)+(1*Sheet1!K57)+(1*Sheet1!L57)+(1*Sheet1!M57))</f>
        <v>169</v>
      </c>
      <c r="F55" s="10">
        <f t="shared" si="2"/>
        <v>8.0500000000000007</v>
      </c>
      <c r="G55" s="10">
        <f>SUM((1*Sheet1!N57)+(3*Sheet1!O57)+(3*Sheet1!P57)+(1*Sheet1!Q57)+(3*Sheet1!R57)+(3*Sheet1!S57)+(1*Sheet1!T57)+(1*Sheet1!U57)+(3*Sheet1!V57)+(4*Sheet1!W57))</f>
        <v>196</v>
      </c>
      <c r="H55" s="10">
        <f t="shared" si="3"/>
        <v>8.52</v>
      </c>
      <c r="I55" s="10">
        <f>ROUND(Sheet1!AB57,2)</f>
        <v>8.3000000000000007</v>
      </c>
    </row>
    <row r="56" spans="1:9" x14ac:dyDescent="0.3">
      <c r="A56" s="1">
        <v>46</v>
      </c>
      <c r="B56" s="1">
        <v>230609</v>
      </c>
      <c r="C56" s="1" t="s">
        <v>27</v>
      </c>
      <c r="D56" s="16" t="s">
        <v>26</v>
      </c>
      <c r="E56" s="10">
        <f>SUM((4*Sheet1!E58)+(3*Sheet1!F58)+(3*Sheet1!G58)+(3*Sheet1!H58)+(2*Sheet1!I58)+(3*Sheet1!J58)+(1*Sheet1!K58)+(1*Sheet1!L58)+(1*Sheet1!M58))</f>
        <v>172</v>
      </c>
      <c r="F56" s="10">
        <f t="shared" si="2"/>
        <v>8.19</v>
      </c>
      <c r="G56" s="10">
        <f>SUM((1*Sheet1!N58)+(3*Sheet1!O58)+(3*Sheet1!P58)+(1*Sheet1!Q58)+(3*Sheet1!R58)+(3*Sheet1!S58)+(1*Sheet1!T58)+(1*Sheet1!U58)+(3*Sheet1!V58)+(4*Sheet1!W58))</f>
        <v>190</v>
      </c>
      <c r="H56" s="10">
        <f t="shared" si="3"/>
        <v>8.26</v>
      </c>
      <c r="I56" s="10">
        <f>ROUND(Sheet1!AB58,2)</f>
        <v>8.23</v>
      </c>
    </row>
    <row r="57" spans="1:9" x14ac:dyDescent="0.3">
      <c r="A57" s="1">
        <v>47</v>
      </c>
      <c r="B57" s="1">
        <v>231039</v>
      </c>
      <c r="C57" s="1" t="s">
        <v>25</v>
      </c>
      <c r="D57" s="16" t="s">
        <v>24</v>
      </c>
      <c r="E57" s="10">
        <f>SUM((4*Sheet1!E59)+(3*Sheet1!F59)+(3*Sheet1!G59)+(3*Sheet1!H59)+(2*Sheet1!I59)+(3*Sheet1!J59)+(1*Sheet1!K59)+(1*Sheet1!L59)+(1*Sheet1!M59))</f>
        <v>165</v>
      </c>
      <c r="F57" s="10">
        <f t="shared" si="2"/>
        <v>7.86</v>
      </c>
      <c r="G57" s="10">
        <f>SUM((1*Sheet1!N59)+(3*Sheet1!O59)+(3*Sheet1!P59)+(1*Sheet1!Q59)+(3*Sheet1!R59)+(3*Sheet1!S59)+(1*Sheet1!T59)+(1*Sheet1!U59)+(3*Sheet1!V59)+(4*Sheet1!W59))</f>
        <v>183</v>
      </c>
      <c r="H57" s="10">
        <f t="shared" si="3"/>
        <v>7.96</v>
      </c>
      <c r="I57" s="10">
        <f>ROUND(Sheet1!AB59,2)</f>
        <v>7.91</v>
      </c>
    </row>
    <row r="58" spans="1:9" x14ac:dyDescent="0.3">
      <c r="A58" s="1">
        <v>48</v>
      </c>
      <c r="B58" s="1">
        <v>230455</v>
      </c>
      <c r="C58" s="1" t="s">
        <v>23</v>
      </c>
      <c r="D58" s="16" t="s">
        <v>22</v>
      </c>
      <c r="E58" s="10">
        <f>SUM((4*Sheet1!E60)+(3*Sheet1!F60)+(3*Sheet1!G60)+(3*Sheet1!H60)+(2*Sheet1!I60)+(3*Sheet1!J60)+(1*Sheet1!K60)+(1*Sheet1!L60)+(1*Sheet1!M60))</f>
        <v>143</v>
      </c>
      <c r="F58" s="10">
        <f t="shared" si="2"/>
        <v>6.81</v>
      </c>
      <c r="G58" s="10">
        <f>SUM((1*Sheet1!N60)+(3*Sheet1!O60)+(3*Sheet1!P60)+(1*Sheet1!Q60)+(3*Sheet1!R60)+(3*Sheet1!S60)+(1*Sheet1!T60)+(1*Sheet1!U60)+(3*Sheet1!V60)+(4*Sheet1!W60))</f>
        <v>149</v>
      </c>
      <c r="H58" s="10">
        <f t="shared" si="3"/>
        <v>6.48</v>
      </c>
      <c r="I58" s="10">
        <f>ROUND(Sheet1!AB60,2)</f>
        <v>6.64</v>
      </c>
    </row>
    <row r="59" spans="1:9" x14ac:dyDescent="0.3">
      <c r="A59" s="1">
        <v>49</v>
      </c>
      <c r="B59" s="1">
        <v>230750</v>
      </c>
      <c r="C59" s="1" t="s">
        <v>21</v>
      </c>
      <c r="D59" s="16" t="s">
        <v>20</v>
      </c>
      <c r="E59" s="10">
        <f>SUM((4*Sheet1!E61)+(3*Sheet1!F61)+(3*Sheet1!G61)+(3*Sheet1!H61)+(2*Sheet1!I61)+(3*Sheet1!J61)+(1*Sheet1!K61)+(1*Sheet1!L61)+(1*Sheet1!M61))</f>
        <v>168</v>
      </c>
      <c r="F59" s="10">
        <f t="shared" si="2"/>
        <v>8</v>
      </c>
      <c r="G59" s="10">
        <f>SUM((1*Sheet1!N61)+(3*Sheet1!O61)+(3*Sheet1!P61)+(1*Sheet1!Q61)+(3*Sheet1!R61)+(3*Sheet1!S61)+(1*Sheet1!T61)+(1*Sheet1!U61)+(3*Sheet1!V61)+(4*Sheet1!W61))</f>
        <v>173</v>
      </c>
      <c r="H59" s="10">
        <f t="shared" si="3"/>
        <v>7.52</v>
      </c>
      <c r="I59" s="10">
        <f>ROUND(Sheet1!AB61,2)</f>
        <v>7.75</v>
      </c>
    </row>
    <row r="60" spans="1:9" x14ac:dyDescent="0.3">
      <c r="A60" s="1">
        <v>50</v>
      </c>
      <c r="B60" s="1">
        <v>230317</v>
      </c>
      <c r="C60" s="1" t="s">
        <v>19</v>
      </c>
      <c r="D60" s="16" t="s">
        <v>18</v>
      </c>
      <c r="E60" s="10">
        <f>SUM((4*Sheet1!E62)+(3*Sheet1!F62)+(3*Sheet1!G62)+(3*Sheet1!H62)+(2*Sheet1!I62)+(3*Sheet1!J62)+(1*Sheet1!K62)+(1*Sheet1!L62)+(1*Sheet1!M62))</f>
        <v>74</v>
      </c>
      <c r="F60" s="10">
        <f t="shared" si="2"/>
        <v>3.52</v>
      </c>
      <c r="G60" s="10">
        <f>SUM((1*Sheet1!N62)+(3*Sheet1!O62)+(3*Sheet1!P62)+(1*Sheet1!Q62)+(3*Sheet1!R62)+(3*Sheet1!S62)+(1*Sheet1!T62)+(1*Sheet1!U62)+(3*Sheet1!V62)+(4*Sheet1!W62))</f>
        <v>50</v>
      </c>
      <c r="H60" s="10">
        <f t="shared" si="3"/>
        <v>2.17</v>
      </c>
      <c r="I60" s="10">
        <f>ROUND(Sheet1!AB62,2)</f>
        <v>2.82</v>
      </c>
    </row>
    <row r="61" spans="1:9" x14ac:dyDescent="0.3">
      <c r="A61" s="1">
        <v>51</v>
      </c>
      <c r="B61" s="1">
        <v>231128</v>
      </c>
      <c r="C61" s="1" t="s">
        <v>17</v>
      </c>
      <c r="D61" s="16" t="s">
        <v>16</v>
      </c>
      <c r="E61" s="10">
        <f>SUM((4*Sheet1!E63)+(3*Sheet1!F63)+(3*Sheet1!G63)+(3*Sheet1!H63)+(2*Sheet1!I63)+(3*Sheet1!J63)+(1*Sheet1!K63)+(1*Sheet1!L63)+(1*Sheet1!M63))</f>
        <v>156</v>
      </c>
      <c r="F61" s="10">
        <f t="shared" si="2"/>
        <v>7.43</v>
      </c>
      <c r="G61" s="10">
        <f>SUM((1*Sheet1!N63)+(3*Sheet1!O63)+(3*Sheet1!P63)+(1*Sheet1!Q63)+(3*Sheet1!R63)+(3*Sheet1!S63)+(1*Sheet1!T63)+(1*Sheet1!U63)+(3*Sheet1!V63)+(4*Sheet1!W63))</f>
        <v>160</v>
      </c>
      <c r="H61" s="10">
        <f t="shared" si="3"/>
        <v>6.96</v>
      </c>
      <c r="I61" s="10">
        <f>ROUND(Sheet1!AB63,2)</f>
        <v>7.18</v>
      </c>
    </row>
    <row r="62" spans="1:9" x14ac:dyDescent="0.3">
      <c r="A62" s="1">
        <v>52</v>
      </c>
      <c r="B62" s="1">
        <v>230810</v>
      </c>
      <c r="C62" s="1" t="s">
        <v>15</v>
      </c>
      <c r="D62" s="17" t="s">
        <v>14</v>
      </c>
      <c r="E62" s="10">
        <f>SUM((4*Sheet1!E64)+(3*Sheet1!F64)+(3*Sheet1!G64)+(3*Sheet1!H64)+(2*Sheet1!I64)+(3*Sheet1!J64)+(1*Sheet1!K64)+(1*Sheet1!L64)+(1*Sheet1!M64))</f>
        <v>166</v>
      </c>
      <c r="F62" s="10">
        <f t="shared" si="2"/>
        <v>7.9</v>
      </c>
      <c r="G62" s="10">
        <f>SUM((1*Sheet1!N64)+(3*Sheet1!O64)+(3*Sheet1!P64)+(1*Sheet1!Q64)+(3*Sheet1!R64)+(3*Sheet1!S64)+(1*Sheet1!T64)+(1*Sheet1!U64)+(3*Sheet1!V64)+(4*Sheet1!W64))</f>
        <v>180</v>
      </c>
      <c r="H62" s="10">
        <f t="shared" si="3"/>
        <v>7.83</v>
      </c>
      <c r="I62" s="10">
        <f>ROUND(Sheet1!AB64,2)</f>
        <v>7.86</v>
      </c>
    </row>
    <row r="63" spans="1:9" x14ac:dyDescent="0.3">
      <c r="A63" s="1">
        <v>53</v>
      </c>
      <c r="B63" s="1">
        <v>231015</v>
      </c>
      <c r="C63" s="1" t="s">
        <v>13</v>
      </c>
      <c r="D63" s="16" t="s">
        <v>11</v>
      </c>
      <c r="E63" s="10">
        <f>SUM((4*Sheet1!E65)+(3*Sheet1!F65)+(3*Sheet1!G65)+(3*Sheet1!H65)+(2*Sheet1!I65)+(3*Sheet1!J65)+(1*Sheet1!K65)+(1*Sheet1!L65)+(1*Sheet1!M65))</f>
        <v>189</v>
      </c>
      <c r="F63" s="10">
        <f t="shared" si="2"/>
        <v>9</v>
      </c>
      <c r="G63" s="10">
        <f>SUM((1*Sheet1!N65)+(3*Sheet1!O65)+(3*Sheet1!P65)+(1*Sheet1!Q65)+(3*Sheet1!R65)+(3*Sheet1!S65)+(1*Sheet1!T65)+(1*Sheet1!U65)+(3*Sheet1!V65)+(4*Sheet1!W65))</f>
        <v>212</v>
      </c>
      <c r="H63" s="10">
        <f t="shared" si="3"/>
        <v>9.2200000000000006</v>
      </c>
      <c r="I63" s="10">
        <f>ROUND(Sheet1!AB65,2)</f>
        <v>9.11</v>
      </c>
    </row>
    <row r="64" spans="1:9" x14ac:dyDescent="0.3">
      <c r="A64" s="1">
        <v>54</v>
      </c>
      <c r="B64" s="1">
        <v>230888</v>
      </c>
      <c r="C64" s="1" t="s">
        <v>12</v>
      </c>
      <c r="D64" s="16" t="s">
        <v>11</v>
      </c>
      <c r="E64" s="10">
        <f>SUM((4*Sheet1!E66)+(3*Sheet1!F66)+(3*Sheet1!G66)+(3*Sheet1!H66)+(2*Sheet1!I66)+(3*Sheet1!J66)+(1*Sheet1!K66)+(1*Sheet1!L66)+(1*Sheet1!M66))</f>
        <v>193</v>
      </c>
      <c r="F64" s="10">
        <f t="shared" si="2"/>
        <v>9.19</v>
      </c>
      <c r="G64" s="10">
        <f>SUM((1*Sheet1!N66)+(3*Sheet1!O66)+(3*Sheet1!P66)+(1*Sheet1!Q66)+(3*Sheet1!R66)+(3*Sheet1!S66)+(1*Sheet1!T66)+(1*Sheet1!U66)+(3*Sheet1!V66)+(4*Sheet1!W66))</f>
        <v>211</v>
      </c>
      <c r="H64" s="10">
        <f t="shared" si="3"/>
        <v>9.17</v>
      </c>
      <c r="I64" s="10">
        <f>ROUND(Sheet1!AB66,2)</f>
        <v>9.18</v>
      </c>
    </row>
    <row r="65" spans="1:9" x14ac:dyDescent="0.3">
      <c r="A65" s="1">
        <v>55</v>
      </c>
      <c r="B65" s="1">
        <v>230665</v>
      </c>
      <c r="C65" s="1" t="s">
        <v>10</v>
      </c>
      <c r="D65" s="16" t="s">
        <v>9</v>
      </c>
      <c r="E65" s="10">
        <f>SUM((4*Sheet1!E67)+(3*Sheet1!F67)+(3*Sheet1!G67)+(3*Sheet1!H67)+(2*Sheet1!I67)+(3*Sheet1!J67)+(1*Sheet1!K67)+(1*Sheet1!L67)+(1*Sheet1!M67))</f>
        <v>155</v>
      </c>
      <c r="F65" s="10">
        <f t="shared" si="2"/>
        <v>7.38</v>
      </c>
      <c r="G65" s="10">
        <f>SUM((1*Sheet1!N67)+(3*Sheet1!O67)+(3*Sheet1!P67)+(1*Sheet1!Q67)+(3*Sheet1!R67)+(3*Sheet1!S67)+(1*Sheet1!T67)+(1*Sheet1!U67)+(3*Sheet1!V67)+(4*Sheet1!W67))</f>
        <v>160</v>
      </c>
      <c r="H65" s="10">
        <f t="shared" si="3"/>
        <v>6.96</v>
      </c>
      <c r="I65" s="10">
        <f>ROUND(Sheet1!AB67,2)</f>
        <v>7.16</v>
      </c>
    </row>
    <row r="66" spans="1:9" x14ac:dyDescent="0.3">
      <c r="A66" s="1">
        <v>56</v>
      </c>
      <c r="B66" s="1">
        <v>231244</v>
      </c>
      <c r="C66" s="1" t="s">
        <v>8</v>
      </c>
      <c r="D66" s="16" t="s">
        <v>7</v>
      </c>
      <c r="E66" s="10">
        <f>SUM((4*Sheet1!E68)+(3*Sheet1!F68)+(3*Sheet1!G68)+(3*Sheet1!H68)+(2*Sheet1!I68)+(3*Sheet1!J68)+(1*Sheet1!K68)+(1*Sheet1!L68)+(1*Sheet1!M68))</f>
        <v>164</v>
      </c>
      <c r="F66" s="10">
        <f t="shared" si="2"/>
        <v>7.81</v>
      </c>
      <c r="G66" s="10">
        <f>SUM((1*Sheet1!N68)+(3*Sheet1!O68)+(3*Sheet1!P68)+(1*Sheet1!Q68)+(3*Sheet1!R68)+(3*Sheet1!S68)+(1*Sheet1!T68)+(1*Sheet1!U68)+(3*Sheet1!V68)+(4*Sheet1!W68))</f>
        <v>189</v>
      </c>
      <c r="H66" s="10">
        <f t="shared" si="3"/>
        <v>8.2200000000000006</v>
      </c>
      <c r="I66" s="10">
        <f>ROUND(Sheet1!AB68,2)</f>
        <v>8.02</v>
      </c>
    </row>
    <row r="67" spans="1:9" x14ac:dyDescent="0.3">
      <c r="A67" s="1">
        <v>57</v>
      </c>
      <c r="B67" s="1">
        <v>231557</v>
      </c>
      <c r="C67" s="1" t="s">
        <v>6</v>
      </c>
      <c r="D67" s="16" t="s">
        <v>5</v>
      </c>
      <c r="E67" s="10">
        <f>SUM((4*Sheet1!E69)+(3*Sheet1!F69)+(3*Sheet1!G69)+(3*Sheet1!H69)+(2*Sheet1!I69)+(3*Sheet1!J69)+(1*Sheet1!K69)+(1*Sheet1!L69)+(1*Sheet1!M69))</f>
        <v>172</v>
      </c>
      <c r="F67" s="10">
        <f t="shared" si="2"/>
        <v>8.19</v>
      </c>
      <c r="G67" s="10">
        <f>SUM((1*Sheet1!N69)+(3*Sheet1!O69)+(3*Sheet1!P69)+(1*Sheet1!Q69)+(3*Sheet1!R69)+(3*Sheet1!S69)+(1*Sheet1!T69)+(1*Sheet1!U69)+(3*Sheet1!V69)+(4*Sheet1!W69))</f>
        <v>199</v>
      </c>
      <c r="H67" s="10">
        <f t="shared" si="3"/>
        <v>8.65</v>
      </c>
      <c r="I67" s="10">
        <f>ROUND(Sheet1!AB69,2)</f>
        <v>8.43</v>
      </c>
    </row>
    <row r="68" spans="1:9" x14ac:dyDescent="0.3">
      <c r="A68" s="1">
        <v>58</v>
      </c>
      <c r="B68" s="1">
        <v>230522</v>
      </c>
      <c r="C68" s="1" t="s">
        <v>4</v>
      </c>
      <c r="D68" s="16" t="s">
        <v>3</v>
      </c>
      <c r="E68" s="10">
        <f>SUM((4*Sheet1!E70)+(3*Sheet1!F70)+(3*Sheet1!G70)+(3*Sheet1!H70)+(2*Sheet1!I70)+(3*Sheet1!J70)+(1*Sheet1!K70)+(1*Sheet1!L70)+(1*Sheet1!M70))</f>
        <v>189</v>
      </c>
      <c r="F68" s="10">
        <f t="shared" si="2"/>
        <v>9</v>
      </c>
      <c r="G68" s="10">
        <f>SUM((1*Sheet1!N70)+(3*Sheet1!O70)+(3*Sheet1!P70)+(1*Sheet1!Q70)+(3*Sheet1!R70)+(3*Sheet1!S70)+(1*Sheet1!T70)+(1*Sheet1!U70)+(3*Sheet1!V70)+(4*Sheet1!W70))</f>
        <v>212</v>
      </c>
      <c r="H68" s="10">
        <f t="shared" si="3"/>
        <v>9.2200000000000006</v>
      </c>
      <c r="I68" s="10">
        <f>ROUND(Sheet1!AB70,2)</f>
        <v>9.11</v>
      </c>
    </row>
  </sheetData>
  <mergeCells count="3">
    <mergeCell ref="A6:P6"/>
    <mergeCell ref="A8:B8"/>
    <mergeCell ref="N8:P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Mohan</dc:creator>
  <cp:lastModifiedBy>balasubramanian sivakumar</cp:lastModifiedBy>
  <cp:lastPrinted>2025-02-08T10:47:28Z</cp:lastPrinted>
  <dcterms:created xsi:type="dcterms:W3CDTF">2024-08-11T04:58:19Z</dcterms:created>
  <dcterms:modified xsi:type="dcterms:W3CDTF">2025-02-12T09:39:21Z</dcterms:modified>
</cp:coreProperties>
</file>